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109"/>
  <workbookPr/>
  <mc:AlternateContent xmlns:mc="http://schemas.openxmlformats.org/markup-compatibility/2006">
    <mc:Choice Requires="x15">
      <x15ac:absPath xmlns:x15ac="http://schemas.microsoft.com/office/spreadsheetml/2010/11/ac" url="/Users/nigeltimperley/Documents/"/>
    </mc:Choice>
  </mc:AlternateContent>
  <bookViews>
    <workbookView xWindow="0" yWindow="480" windowWidth="27320" windowHeight="13620" activeTab="1"/>
  </bookViews>
  <sheets>
    <sheet name="whole log" sheetId="1" r:id="rId1"/>
    <sheet name="months 2 and 3" sheetId="6" r:id="rId2"/>
    <sheet name="summary" sheetId="5" r:id="rId3"/>
    <sheet name="Sheet4" sheetId="4" state="hidden" r:id="rId4"/>
  </sheets>
  <definedNames>
    <definedName name="__xlnm._FilterDatabase">#N/A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309" i="6" l="1"/>
  <c r="J308" i="6"/>
  <c r="J307" i="6"/>
  <c r="J306" i="6"/>
  <c r="J305" i="6"/>
  <c r="J304" i="6"/>
  <c r="J303" i="6"/>
  <c r="J302" i="6"/>
  <c r="J301" i="6"/>
  <c r="J300" i="6"/>
  <c r="J299" i="6"/>
  <c r="J298" i="6"/>
  <c r="J297" i="6"/>
  <c r="J296" i="6"/>
  <c r="J295" i="6"/>
  <c r="J294" i="6"/>
  <c r="J293" i="6"/>
  <c r="J292" i="6"/>
  <c r="J291" i="6"/>
  <c r="J290" i="6"/>
  <c r="J289" i="6"/>
  <c r="J288" i="6"/>
  <c r="J287" i="6"/>
  <c r="J286" i="6"/>
  <c r="J285" i="6"/>
  <c r="J284" i="6"/>
  <c r="J283" i="6"/>
  <c r="J282" i="6"/>
  <c r="J281" i="6"/>
  <c r="J280" i="6"/>
  <c r="J279" i="6"/>
  <c r="J278" i="6"/>
  <c r="J277" i="6"/>
  <c r="J276" i="6"/>
  <c r="J275" i="6"/>
  <c r="J274" i="6"/>
  <c r="J273" i="6"/>
  <c r="J272" i="6"/>
  <c r="J271" i="6"/>
  <c r="J270" i="6"/>
  <c r="J269" i="6"/>
  <c r="J268" i="6"/>
  <c r="J267" i="6"/>
  <c r="J266" i="6"/>
  <c r="J265" i="6"/>
  <c r="J264" i="6"/>
  <c r="J263" i="6"/>
  <c r="J262" i="6"/>
  <c r="J261" i="6"/>
  <c r="J260" i="6"/>
  <c r="J259" i="6"/>
  <c r="J258" i="6"/>
  <c r="J257" i="6"/>
  <c r="J256" i="6"/>
  <c r="J255" i="6"/>
  <c r="J254" i="6"/>
  <c r="J253" i="6"/>
  <c r="J252" i="6"/>
  <c r="J251" i="6"/>
  <c r="J250" i="6"/>
  <c r="J249" i="6"/>
  <c r="J248" i="6"/>
  <c r="J247" i="6"/>
  <c r="J246" i="6"/>
  <c r="J245" i="6"/>
  <c r="J244" i="6"/>
  <c r="J243" i="6"/>
  <c r="J242" i="6"/>
  <c r="J241" i="6"/>
  <c r="J240" i="6"/>
  <c r="J239" i="6"/>
  <c r="J238" i="6"/>
  <c r="J237" i="6"/>
  <c r="J236" i="6"/>
  <c r="J235" i="6"/>
  <c r="J234" i="6"/>
  <c r="J233" i="6"/>
  <c r="J232" i="6"/>
  <c r="J231" i="6"/>
  <c r="J230" i="6"/>
  <c r="J229" i="6"/>
  <c r="J228" i="6"/>
  <c r="J227" i="6"/>
  <c r="J226" i="6"/>
  <c r="J225" i="6"/>
  <c r="J224" i="6"/>
  <c r="J223" i="6"/>
  <c r="J222" i="6"/>
  <c r="J221" i="6"/>
  <c r="J220" i="6"/>
  <c r="J219" i="6"/>
  <c r="J218" i="6"/>
  <c r="J217" i="6"/>
  <c r="J216" i="6"/>
  <c r="J215" i="6"/>
  <c r="J214" i="6"/>
  <c r="J213" i="6"/>
  <c r="J212" i="6"/>
  <c r="J211" i="6"/>
  <c r="J210" i="6"/>
  <c r="J209" i="6"/>
  <c r="J208" i="6"/>
  <c r="J207" i="6"/>
  <c r="J206" i="6"/>
  <c r="J205" i="6"/>
  <c r="J204" i="6"/>
  <c r="J203" i="6"/>
  <c r="J202" i="6"/>
  <c r="J201" i="6"/>
  <c r="J200" i="6"/>
  <c r="J199" i="6"/>
  <c r="J198" i="6"/>
  <c r="J197" i="6"/>
  <c r="J196" i="6"/>
  <c r="J195" i="6"/>
  <c r="J194" i="6"/>
  <c r="J193" i="6"/>
  <c r="J192" i="6"/>
  <c r="J191" i="6"/>
  <c r="J190" i="6"/>
  <c r="J189" i="6"/>
  <c r="J188" i="6"/>
  <c r="J187" i="6"/>
  <c r="J186" i="6"/>
  <c r="J185" i="6"/>
  <c r="J184" i="6"/>
  <c r="J183" i="6"/>
  <c r="J182" i="6"/>
  <c r="J181" i="6"/>
  <c r="J180" i="6"/>
  <c r="J179" i="6"/>
  <c r="J178" i="6"/>
  <c r="J177" i="6"/>
  <c r="J176" i="6"/>
  <c r="J175" i="6"/>
  <c r="J174" i="6"/>
  <c r="J173" i="6"/>
  <c r="J172" i="6"/>
  <c r="J171" i="6"/>
  <c r="J170" i="6"/>
  <c r="J169" i="6"/>
  <c r="J168" i="6"/>
  <c r="J167" i="6"/>
  <c r="J166" i="6"/>
  <c r="J165" i="6"/>
  <c r="J164" i="6"/>
  <c r="J163" i="6"/>
  <c r="J162" i="6"/>
  <c r="J161" i="6"/>
  <c r="J160" i="6"/>
  <c r="J159" i="6"/>
  <c r="J158" i="6"/>
  <c r="J157" i="6"/>
  <c r="J156" i="6"/>
  <c r="J155" i="6"/>
  <c r="J154" i="6"/>
  <c r="J153" i="6"/>
  <c r="J152" i="6"/>
  <c r="J151" i="6"/>
  <c r="J150" i="6"/>
  <c r="J149" i="6"/>
  <c r="J148" i="6"/>
  <c r="J147" i="6"/>
  <c r="J146" i="6"/>
  <c r="J145" i="6"/>
  <c r="J144" i="6"/>
  <c r="J143" i="6"/>
  <c r="J142" i="6"/>
  <c r="J141" i="6"/>
  <c r="J140" i="6"/>
  <c r="J139" i="6"/>
  <c r="J138" i="6"/>
  <c r="J137" i="6"/>
  <c r="J136" i="6"/>
  <c r="J135" i="6"/>
  <c r="J134" i="6"/>
  <c r="J133" i="6"/>
  <c r="J132" i="6"/>
  <c r="J131" i="6"/>
  <c r="J130" i="6"/>
  <c r="J129" i="6"/>
  <c r="J128" i="6"/>
  <c r="J127" i="6"/>
  <c r="J126" i="6"/>
  <c r="J125" i="6"/>
  <c r="J124" i="6"/>
  <c r="J123" i="6"/>
  <c r="J122" i="6"/>
  <c r="J121" i="6"/>
  <c r="J120" i="6"/>
  <c r="J119" i="6"/>
  <c r="J118" i="6"/>
  <c r="J117" i="6"/>
  <c r="J116" i="6"/>
  <c r="J115" i="6"/>
  <c r="J114" i="6"/>
  <c r="J113" i="6"/>
  <c r="J112" i="6"/>
  <c r="J111" i="6"/>
  <c r="J110" i="6"/>
  <c r="J109" i="6"/>
  <c r="J108" i="6"/>
  <c r="J107" i="6"/>
  <c r="J106" i="6"/>
  <c r="J105" i="6"/>
  <c r="J104" i="6"/>
  <c r="J103" i="6"/>
  <c r="J102" i="6"/>
  <c r="J101" i="6"/>
  <c r="J100" i="6"/>
  <c r="J99" i="6"/>
  <c r="J98" i="6"/>
  <c r="J97" i="6"/>
  <c r="J96" i="6"/>
  <c r="J95" i="6"/>
  <c r="J94" i="6"/>
  <c r="J93" i="6"/>
  <c r="J92" i="6"/>
  <c r="J91" i="6"/>
  <c r="J90" i="6"/>
  <c r="J89" i="6"/>
  <c r="J88" i="6"/>
  <c r="J87" i="6"/>
  <c r="J86" i="6"/>
  <c r="J85" i="6"/>
  <c r="J84" i="6"/>
  <c r="J83" i="6"/>
  <c r="J82" i="6"/>
  <c r="J81" i="6"/>
  <c r="J80" i="6"/>
  <c r="J79" i="6"/>
  <c r="J78" i="6"/>
  <c r="J77" i="6"/>
  <c r="J76" i="6"/>
  <c r="J75" i="6"/>
  <c r="J74" i="6"/>
  <c r="J73" i="6"/>
  <c r="J72" i="6"/>
  <c r="J71" i="6"/>
  <c r="J70" i="6"/>
  <c r="J69" i="6"/>
  <c r="J68" i="6"/>
  <c r="J67" i="6"/>
  <c r="J66" i="6"/>
  <c r="J65" i="6"/>
  <c r="J64" i="6"/>
  <c r="J63" i="6"/>
  <c r="J62" i="6"/>
  <c r="J61" i="6"/>
  <c r="J60" i="6"/>
  <c r="J59" i="6"/>
  <c r="J58" i="6"/>
  <c r="J57" i="6"/>
  <c r="J56" i="6"/>
  <c r="J55" i="6"/>
  <c r="J54" i="6"/>
  <c r="J53" i="6"/>
  <c r="J52" i="6"/>
  <c r="J51" i="6"/>
  <c r="J50" i="6"/>
  <c r="J49" i="6"/>
  <c r="J48" i="6"/>
  <c r="J47" i="6"/>
  <c r="J46" i="6"/>
  <c r="J45" i="6"/>
  <c r="J44" i="6"/>
  <c r="J43" i="6"/>
  <c r="J42" i="6"/>
  <c r="J41" i="6"/>
  <c r="J40" i="6"/>
  <c r="J39" i="6"/>
  <c r="J38" i="6"/>
  <c r="J37" i="6"/>
  <c r="J36" i="6"/>
  <c r="J35" i="6"/>
  <c r="J34" i="6"/>
  <c r="J33" i="6"/>
  <c r="J32" i="6"/>
  <c r="J31" i="6"/>
  <c r="J30" i="6"/>
  <c r="J29" i="6"/>
  <c r="J28" i="6"/>
  <c r="J27" i="6"/>
  <c r="J26" i="6"/>
  <c r="J25" i="6"/>
  <c r="J24" i="6"/>
  <c r="J23" i="6"/>
  <c r="J22" i="6"/>
  <c r="J21" i="6"/>
  <c r="J20" i="6"/>
  <c r="J19" i="6"/>
  <c r="J18" i="6"/>
  <c r="J17" i="6"/>
  <c r="J16" i="6"/>
  <c r="J15" i="6"/>
  <c r="J14" i="6"/>
  <c r="J13" i="6"/>
  <c r="J12" i="6"/>
  <c r="J11" i="6"/>
  <c r="J10" i="6"/>
  <c r="J9" i="6"/>
  <c r="B2" i="6"/>
  <c r="E8" i="6"/>
  <c r="J8" i="6"/>
  <c r="I309" i="6"/>
  <c r="I308" i="6"/>
  <c r="I307" i="6"/>
  <c r="I306" i="6"/>
  <c r="I305" i="6"/>
  <c r="I304" i="6"/>
  <c r="I303" i="6"/>
  <c r="I302" i="6"/>
  <c r="I301" i="6"/>
  <c r="I300" i="6"/>
  <c r="I299" i="6"/>
  <c r="I298" i="6"/>
  <c r="I297" i="6"/>
  <c r="I296" i="6"/>
  <c r="I295" i="6"/>
  <c r="I294" i="6"/>
  <c r="I293" i="6"/>
  <c r="I292" i="6"/>
  <c r="I291" i="6"/>
  <c r="I290" i="6"/>
  <c r="I289" i="6"/>
  <c r="I288" i="6"/>
  <c r="I287" i="6"/>
  <c r="I286" i="6"/>
  <c r="I285" i="6"/>
  <c r="I284" i="6"/>
  <c r="I283" i="6"/>
  <c r="I282" i="6"/>
  <c r="I281" i="6"/>
  <c r="I280" i="6"/>
  <c r="I279" i="6"/>
  <c r="I278" i="6"/>
  <c r="I277" i="6"/>
  <c r="I276" i="6"/>
  <c r="I275" i="6"/>
  <c r="I274" i="6"/>
  <c r="I273" i="6"/>
  <c r="I272" i="6"/>
  <c r="I271" i="6"/>
  <c r="I270" i="6"/>
  <c r="I269" i="6"/>
  <c r="I268" i="6"/>
  <c r="I267" i="6"/>
  <c r="I266" i="6"/>
  <c r="I265" i="6"/>
  <c r="I264" i="6"/>
  <c r="I263" i="6"/>
  <c r="I262" i="6"/>
  <c r="I261" i="6"/>
  <c r="I260" i="6"/>
  <c r="I259" i="6"/>
  <c r="I258" i="6"/>
  <c r="I257" i="6"/>
  <c r="I256" i="6"/>
  <c r="I255" i="6"/>
  <c r="I254" i="6"/>
  <c r="I253" i="6"/>
  <c r="I252" i="6"/>
  <c r="I251" i="6"/>
  <c r="I250" i="6"/>
  <c r="I249" i="6"/>
  <c r="I248" i="6"/>
  <c r="I247" i="6"/>
  <c r="I246" i="6"/>
  <c r="I245" i="6"/>
  <c r="I244" i="6"/>
  <c r="I243" i="6"/>
  <c r="I242" i="6"/>
  <c r="I241" i="6"/>
  <c r="I240" i="6"/>
  <c r="I239" i="6"/>
  <c r="I238" i="6"/>
  <c r="I237" i="6"/>
  <c r="I236" i="6"/>
  <c r="I235" i="6"/>
  <c r="I234" i="6"/>
  <c r="I233" i="6"/>
  <c r="I232" i="6"/>
  <c r="I231" i="6"/>
  <c r="I230" i="6"/>
  <c r="I229" i="6"/>
  <c r="I228" i="6"/>
  <c r="I227" i="6"/>
  <c r="I226" i="6"/>
  <c r="I225" i="6"/>
  <c r="I224" i="6"/>
  <c r="I223" i="6"/>
  <c r="I222" i="6"/>
  <c r="I221" i="6"/>
  <c r="I220" i="6"/>
  <c r="I219" i="6"/>
  <c r="I218" i="6"/>
  <c r="I217" i="6"/>
  <c r="I216" i="6"/>
  <c r="I215" i="6"/>
  <c r="I214" i="6"/>
  <c r="I213" i="6"/>
  <c r="I212" i="6"/>
  <c r="I211" i="6"/>
  <c r="I210" i="6"/>
  <c r="I209" i="6"/>
  <c r="I208" i="6"/>
  <c r="I207" i="6"/>
  <c r="I206" i="6"/>
  <c r="I205" i="6"/>
  <c r="I204" i="6"/>
  <c r="I203" i="6"/>
  <c r="I202" i="6"/>
  <c r="I201" i="6"/>
  <c r="I200" i="6"/>
  <c r="I199" i="6"/>
  <c r="I198" i="6"/>
  <c r="I197" i="6"/>
  <c r="I196" i="6"/>
  <c r="I195" i="6"/>
  <c r="I194" i="6"/>
  <c r="I193" i="6"/>
  <c r="I192" i="6"/>
  <c r="I191" i="6"/>
  <c r="I190" i="6"/>
  <c r="I189" i="6"/>
  <c r="I188" i="6"/>
  <c r="I187" i="6"/>
  <c r="I186" i="6"/>
  <c r="I185" i="6"/>
  <c r="I184" i="6"/>
  <c r="I183" i="6"/>
  <c r="I182" i="6"/>
  <c r="I181" i="6"/>
  <c r="I180" i="6"/>
  <c r="I179" i="6"/>
  <c r="I178" i="6"/>
  <c r="I177" i="6"/>
  <c r="I176" i="6"/>
  <c r="I175" i="6"/>
  <c r="I174" i="6"/>
  <c r="I173" i="6"/>
  <c r="I172" i="6"/>
  <c r="I171" i="6"/>
  <c r="I170" i="6"/>
  <c r="I169" i="6"/>
  <c r="I168" i="6"/>
  <c r="I167" i="6"/>
  <c r="I166" i="6"/>
  <c r="I165" i="6"/>
  <c r="I164" i="6"/>
  <c r="I163" i="6"/>
  <c r="I162" i="6"/>
  <c r="I161" i="6"/>
  <c r="I160" i="6"/>
  <c r="I159" i="6"/>
  <c r="I158" i="6"/>
  <c r="I157" i="6"/>
  <c r="I156" i="6"/>
  <c r="I155" i="6"/>
  <c r="I154" i="6"/>
  <c r="I153" i="6"/>
  <c r="I152" i="6"/>
  <c r="I151" i="6"/>
  <c r="I150" i="6"/>
  <c r="I149" i="6"/>
  <c r="I148" i="6"/>
  <c r="I147" i="6"/>
  <c r="I146" i="6"/>
  <c r="I145" i="6"/>
  <c r="I144" i="6"/>
  <c r="I143" i="6"/>
  <c r="I142" i="6"/>
  <c r="I141" i="6"/>
  <c r="I140" i="6"/>
  <c r="I139" i="6"/>
  <c r="I138" i="6"/>
  <c r="I137" i="6"/>
  <c r="I136" i="6"/>
  <c r="I135" i="6"/>
  <c r="I134" i="6"/>
  <c r="I133" i="6"/>
  <c r="I132" i="6"/>
  <c r="I131" i="6"/>
  <c r="I130" i="6"/>
  <c r="I129" i="6"/>
  <c r="I128" i="6"/>
  <c r="I127" i="6"/>
  <c r="I126" i="6"/>
  <c r="I125" i="6"/>
  <c r="I124" i="6"/>
  <c r="I123" i="6"/>
  <c r="I122" i="6"/>
  <c r="I121" i="6"/>
  <c r="I120" i="6"/>
  <c r="I119" i="6"/>
  <c r="I118" i="6"/>
  <c r="I117" i="6"/>
  <c r="I116" i="6"/>
  <c r="I115" i="6"/>
  <c r="I114" i="6"/>
  <c r="I113" i="6"/>
  <c r="I112" i="6"/>
  <c r="I111" i="6"/>
  <c r="I110" i="6"/>
  <c r="I109" i="6"/>
  <c r="I108" i="6"/>
  <c r="I107" i="6"/>
  <c r="I106" i="6"/>
  <c r="I105" i="6"/>
  <c r="I104" i="6"/>
  <c r="I103" i="6"/>
  <c r="I102" i="6"/>
  <c r="I101" i="6"/>
  <c r="I100" i="6"/>
  <c r="I99" i="6"/>
  <c r="I98" i="6"/>
  <c r="I97" i="6"/>
  <c r="I96" i="6"/>
  <c r="I95" i="6"/>
  <c r="I94" i="6"/>
  <c r="I93" i="6"/>
  <c r="I92" i="6"/>
  <c r="I91" i="6"/>
  <c r="I90" i="6"/>
  <c r="I89" i="6"/>
  <c r="I88" i="6"/>
  <c r="I87" i="6"/>
  <c r="I86" i="6"/>
  <c r="I85" i="6"/>
  <c r="I84" i="6"/>
  <c r="I83" i="6"/>
  <c r="I82" i="6"/>
  <c r="I81" i="6"/>
  <c r="I80" i="6"/>
  <c r="I79" i="6"/>
  <c r="I78" i="6"/>
  <c r="I77" i="6"/>
  <c r="I76" i="6"/>
  <c r="I75" i="6"/>
  <c r="I74" i="6"/>
  <c r="I73" i="6"/>
  <c r="I72" i="6"/>
  <c r="I71" i="6"/>
  <c r="I70" i="6"/>
  <c r="I69" i="6"/>
  <c r="I68" i="6"/>
  <c r="I67" i="6"/>
  <c r="I66" i="6"/>
  <c r="I65" i="6"/>
  <c r="I64" i="6"/>
  <c r="I63" i="6"/>
  <c r="I62" i="6"/>
  <c r="I61" i="6"/>
  <c r="I60" i="6"/>
  <c r="I59" i="6"/>
  <c r="I58" i="6"/>
  <c r="I57" i="6"/>
  <c r="I56" i="6"/>
  <c r="I55" i="6"/>
  <c r="I54" i="6"/>
  <c r="I53" i="6"/>
  <c r="I52" i="6"/>
  <c r="I51" i="6"/>
  <c r="I50" i="6"/>
  <c r="I49" i="6"/>
  <c r="I48" i="6"/>
  <c r="I47" i="6"/>
  <c r="I46" i="6"/>
  <c r="I45" i="6"/>
  <c r="I44" i="6"/>
  <c r="I43" i="6"/>
  <c r="I42" i="6"/>
  <c r="I41" i="6"/>
  <c r="I40" i="6"/>
  <c r="I39" i="6"/>
  <c r="I38" i="6"/>
  <c r="I37" i="6"/>
  <c r="I36" i="6"/>
  <c r="I35" i="6"/>
  <c r="I34" i="6"/>
  <c r="I33" i="6"/>
  <c r="I32" i="6"/>
  <c r="I31" i="6"/>
  <c r="I30" i="6"/>
  <c r="I29" i="6"/>
  <c r="I28" i="6"/>
  <c r="I27" i="6"/>
  <c r="I26" i="6"/>
  <c r="I25" i="6"/>
  <c r="I24" i="6"/>
  <c r="I23" i="6"/>
  <c r="I22" i="6"/>
  <c r="I21" i="6"/>
  <c r="I20" i="6"/>
  <c r="I19" i="6"/>
  <c r="I18" i="6"/>
  <c r="I17" i="6"/>
  <c r="I16" i="6"/>
  <c r="I15" i="6"/>
  <c r="I14" i="6"/>
  <c r="I13" i="6"/>
  <c r="I12" i="6"/>
  <c r="I11" i="6"/>
  <c r="I10" i="6"/>
  <c r="I9" i="6"/>
  <c r="I8" i="6"/>
  <c r="A29" i="6"/>
  <c r="C16" i="5"/>
  <c r="B16" i="5"/>
  <c r="A16" i="5"/>
  <c r="K50" i="1"/>
  <c r="K51" i="1"/>
  <c r="K52" i="1"/>
  <c r="C3" i="5"/>
  <c r="C15" i="5"/>
  <c r="C19" i="5"/>
  <c r="I50" i="1"/>
  <c r="I51" i="1"/>
  <c r="I52" i="1"/>
  <c r="B2" i="5"/>
  <c r="C2" i="5"/>
  <c r="C14" i="5"/>
  <c r="C7" i="5"/>
  <c r="B2" i="1"/>
  <c r="E8" i="1"/>
  <c r="I8" i="1"/>
  <c r="E9" i="1"/>
  <c r="I9" i="1"/>
  <c r="E10" i="1"/>
  <c r="I10" i="1"/>
  <c r="E11" i="1"/>
  <c r="I11" i="1"/>
  <c r="E12" i="1"/>
  <c r="I12" i="1"/>
  <c r="E13" i="1"/>
  <c r="I13" i="1"/>
  <c r="E14" i="1"/>
  <c r="I14" i="1"/>
  <c r="E15" i="1"/>
  <c r="I15" i="1"/>
  <c r="E16" i="1"/>
  <c r="I16" i="1"/>
  <c r="E17" i="1"/>
  <c r="I17" i="1"/>
  <c r="E18" i="1"/>
  <c r="I18" i="1"/>
  <c r="E19" i="1"/>
  <c r="I19" i="1"/>
  <c r="E20" i="1"/>
  <c r="I20" i="1"/>
  <c r="E21" i="1"/>
  <c r="I21" i="1"/>
  <c r="E22" i="1"/>
  <c r="I22" i="1"/>
  <c r="E23" i="1"/>
  <c r="I23" i="1"/>
  <c r="E24" i="1"/>
  <c r="I24" i="1"/>
  <c r="E25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B3" i="5"/>
  <c r="B15" i="5"/>
  <c r="B19" i="5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C18" i="5"/>
  <c r="B18" i="5"/>
  <c r="C17" i="5"/>
  <c r="B17" i="5"/>
  <c r="B14" i="5"/>
  <c r="A15" i="5"/>
  <c r="A17" i="5"/>
  <c r="A18" i="5"/>
  <c r="A19" i="5"/>
  <c r="A14" i="5"/>
  <c r="C4" i="5"/>
  <c r="B4" i="5"/>
  <c r="B7" i="5"/>
  <c r="A46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C6" i="5"/>
  <c r="B6" i="5"/>
  <c r="C5" i="5"/>
  <c r="B5" i="5"/>
  <c r="G11" i="1"/>
  <c r="G10" i="1"/>
  <c r="G9" i="1"/>
  <c r="J48" i="1"/>
  <c r="L48" i="1"/>
  <c r="J49" i="1"/>
  <c r="L49" i="1"/>
  <c r="J50" i="1"/>
  <c r="L50" i="1"/>
  <c r="J51" i="1"/>
  <c r="L51" i="1"/>
  <c r="J52" i="1"/>
  <c r="L52" i="1"/>
  <c r="J53" i="1"/>
  <c r="L53" i="1"/>
  <c r="J54" i="1"/>
  <c r="L54" i="1"/>
  <c r="J55" i="1"/>
  <c r="L55" i="1"/>
  <c r="J56" i="1"/>
  <c r="L56" i="1"/>
  <c r="J57" i="1"/>
  <c r="L57" i="1"/>
  <c r="J58" i="1"/>
  <c r="L58" i="1"/>
  <c r="J59" i="1"/>
  <c r="L59" i="1"/>
  <c r="J60" i="1"/>
  <c r="L60" i="1"/>
  <c r="J61" i="1"/>
  <c r="L61" i="1"/>
  <c r="J62" i="1"/>
  <c r="L62" i="1"/>
  <c r="J63" i="1"/>
  <c r="L63" i="1"/>
  <c r="J64" i="1"/>
  <c r="L64" i="1"/>
  <c r="J65" i="1"/>
  <c r="L65" i="1"/>
  <c r="J66" i="1"/>
  <c r="L66" i="1"/>
  <c r="J67" i="1"/>
  <c r="L67" i="1"/>
  <c r="J68" i="1"/>
  <c r="L68" i="1"/>
  <c r="J69" i="1"/>
  <c r="L69" i="1"/>
  <c r="J70" i="1"/>
  <c r="L70" i="1"/>
  <c r="J71" i="1"/>
  <c r="L71" i="1"/>
  <c r="J72" i="1"/>
  <c r="L72" i="1"/>
  <c r="J73" i="1"/>
  <c r="L73" i="1"/>
  <c r="J74" i="1"/>
  <c r="L74" i="1"/>
  <c r="J75" i="1"/>
  <c r="L75" i="1"/>
  <c r="J76" i="1"/>
  <c r="L76" i="1"/>
  <c r="J77" i="1"/>
  <c r="L77" i="1"/>
  <c r="J78" i="1"/>
  <c r="L78" i="1"/>
  <c r="J79" i="1"/>
  <c r="L79" i="1"/>
  <c r="J80" i="1"/>
  <c r="L80" i="1"/>
  <c r="J81" i="1"/>
  <c r="L81" i="1"/>
  <c r="J82" i="1"/>
  <c r="L82" i="1"/>
  <c r="J83" i="1"/>
  <c r="L83" i="1"/>
  <c r="J84" i="1"/>
  <c r="L84" i="1"/>
  <c r="J85" i="1"/>
  <c r="L85" i="1"/>
  <c r="J86" i="1"/>
  <c r="L86" i="1"/>
  <c r="J87" i="1"/>
  <c r="L87" i="1"/>
  <c r="J88" i="1"/>
  <c r="L88" i="1"/>
  <c r="J89" i="1"/>
  <c r="L89" i="1"/>
  <c r="J90" i="1"/>
  <c r="L90" i="1"/>
  <c r="J91" i="1"/>
  <c r="L91" i="1"/>
  <c r="J92" i="1"/>
  <c r="L92" i="1"/>
  <c r="J93" i="1"/>
  <c r="L93" i="1"/>
  <c r="J94" i="1"/>
  <c r="L94" i="1"/>
  <c r="J95" i="1"/>
  <c r="L95" i="1"/>
  <c r="J96" i="1"/>
  <c r="L96" i="1"/>
  <c r="J97" i="1"/>
  <c r="L97" i="1"/>
  <c r="J98" i="1"/>
  <c r="L98" i="1"/>
  <c r="J99" i="1"/>
  <c r="L99" i="1"/>
  <c r="J100" i="1"/>
  <c r="L100" i="1"/>
  <c r="J101" i="1"/>
  <c r="L101" i="1"/>
  <c r="J102" i="1"/>
  <c r="L102" i="1"/>
  <c r="J103" i="1"/>
  <c r="L103" i="1"/>
  <c r="J104" i="1"/>
  <c r="L104" i="1"/>
  <c r="J105" i="1"/>
  <c r="L105" i="1"/>
  <c r="J106" i="1"/>
  <c r="L106" i="1"/>
  <c r="J107" i="1"/>
  <c r="L107" i="1"/>
  <c r="J108" i="1"/>
  <c r="L108" i="1"/>
  <c r="J109" i="1"/>
  <c r="L109" i="1"/>
  <c r="J110" i="1"/>
  <c r="L110" i="1"/>
  <c r="J111" i="1"/>
  <c r="L111" i="1"/>
  <c r="J112" i="1"/>
  <c r="L112" i="1"/>
  <c r="J113" i="1"/>
  <c r="L113" i="1"/>
  <c r="J114" i="1"/>
  <c r="L114" i="1"/>
  <c r="J115" i="1"/>
  <c r="L115" i="1"/>
  <c r="J116" i="1"/>
  <c r="L116" i="1"/>
  <c r="J117" i="1"/>
  <c r="L117" i="1"/>
  <c r="J118" i="1"/>
  <c r="L118" i="1"/>
  <c r="J119" i="1"/>
  <c r="L119" i="1"/>
  <c r="J120" i="1"/>
  <c r="L120" i="1"/>
  <c r="J121" i="1"/>
  <c r="L121" i="1"/>
  <c r="J122" i="1"/>
  <c r="L122" i="1"/>
  <c r="J123" i="1"/>
  <c r="L123" i="1"/>
  <c r="J124" i="1"/>
  <c r="L124" i="1"/>
  <c r="J125" i="1"/>
  <c r="L125" i="1"/>
  <c r="J126" i="1"/>
  <c r="L126" i="1"/>
  <c r="J127" i="1"/>
  <c r="L127" i="1"/>
  <c r="J128" i="1"/>
  <c r="L128" i="1"/>
  <c r="J129" i="1"/>
  <c r="L129" i="1"/>
  <c r="J130" i="1"/>
  <c r="L130" i="1"/>
  <c r="J131" i="1"/>
  <c r="L131" i="1"/>
  <c r="J132" i="1"/>
  <c r="L132" i="1"/>
  <c r="J133" i="1"/>
  <c r="L133" i="1"/>
  <c r="J134" i="1"/>
  <c r="L134" i="1"/>
  <c r="J135" i="1"/>
  <c r="L135" i="1"/>
  <c r="J136" i="1"/>
  <c r="L136" i="1"/>
  <c r="J137" i="1"/>
  <c r="L137" i="1"/>
  <c r="J138" i="1"/>
  <c r="L138" i="1"/>
  <c r="J139" i="1"/>
  <c r="L139" i="1"/>
  <c r="J140" i="1"/>
  <c r="L140" i="1"/>
  <c r="J141" i="1"/>
  <c r="L141" i="1"/>
  <c r="J142" i="1"/>
  <c r="L142" i="1"/>
  <c r="J143" i="1"/>
  <c r="L143" i="1"/>
  <c r="J144" i="1"/>
  <c r="L144" i="1"/>
  <c r="J145" i="1"/>
  <c r="L145" i="1"/>
  <c r="J146" i="1"/>
  <c r="L146" i="1"/>
  <c r="J147" i="1"/>
  <c r="L147" i="1"/>
  <c r="J148" i="1"/>
  <c r="L148" i="1"/>
  <c r="J149" i="1"/>
  <c r="L149" i="1"/>
  <c r="J150" i="1"/>
  <c r="L150" i="1"/>
  <c r="J151" i="1"/>
  <c r="L151" i="1"/>
  <c r="J152" i="1"/>
  <c r="L152" i="1"/>
  <c r="J153" i="1"/>
  <c r="L153" i="1"/>
  <c r="J154" i="1"/>
  <c r="L154" i="1"/>
  <c r="J155" i="1"/>
  <c r="L155" i="1"/>
  <c r="J156" i="1"/>
  <c r="L156" i="1"/>
  <c r="J157" i="1"/>
  <c r="L157" i="1"/>
  <c r="J158" i="1"/>
  <c r="L158" i="1"/>
  <c r="J159" i="1"/>
  <c r="L159" i="1"/>
  <c r="J160" i="1"/>
  <c r="L160" i="1"/>
  <c r="J161" i="1"/>
  <c r="L161" i="1"/>
  <c r="J162" i="1"/>
  <c r="L162" i="1"/>
  <c r="J163" i="1"/>
  <c r="L163" i="1"/>
  <c r="J164" i="1"/>
  <c r="L164" i="1"/>
  <c r="J165" i="1"/>
  <c r="L165" i="1"/>
  <c r="J166" i="1"/>
  <c r="L166" i="1"/>
  <c r="J167" i="1"/>
  <c r="L167" i="1"/>
  <c r="J168" i="1"/>
  <c r="L168" i="1"/>
  <c r="J169" i="1"/>
  <c r="L169" i="1"/>
  <c r="J170" i="1"/>
  <c r="L170" i="1"/>
  <c r="J171" i="1"/>
  <c r="L171" i="1"/>
  <c r="J172" i="1"/>
  <c r="L172" i="1"/>
  <c r="J173" i="1"/>
  <c r="L173" i="1"/>
  <c r="J174" i="1"/>
  <c r="L174" i="1"/>
  <c r="J175" i="1"/>
  <c r="L175" i="1"/>
  <c r="J176" i="1"/>
  <c r="L176" i="1"/>
  <c r="J177" i="1"/>
  <c r="L177" i="1"/>
  <c r="J178" i="1"/>
  <c r="L178" i="1"/>
  <c r="J179" i="1"/>
  <c r="L179" i="1"/>
  <c r="J180" i="1"/>
  <c r="L180" i="1"/>
  <c r="J181" i="1"/>
  <c r="L181" i="1"/>
  <c r="J182" i="1"/>
  <c r="L182" i="1"/>
  <c r="J183" i="1"/>
  <c r="L183" i="1"/>
  <c r="J184" i="1"/>
  <c r="L184" i="1"/>
  <c r="J185" i="1"/>
  <c r="L185" i="1"/>
  <c r="J186" i="1"/>
  <c r="L186" i="1"/>
  <c r="J187" i="1"/>
  <c r="L187" i="1"/>
  <c r="J188" i="1"/>
  <c r="L188" i="1"/>
  <c r="J189" i="1"/>
  <c r="L189" i="1"/>
  <c r="J190" i="1"/>
  <c r="L190" i="1"/>
  <c r="J191" i="1"/>
  <c r="L191" i="1"/>
  <c r="J192" i="1"/>
  <c r="L192" i="1"/>
  <c r="J193" i="1"/>
  <c r="L193" i="1"/>
  <c r="J194" i="1"/>
  <c r="L194" i="1"/>
  <c r="J195" i="1"/>
  <c r="L195" i="1"/>
  <c r="J196" i="1"/>
  <c r="L196" i="1"/>
  <c r="J197" i="1"/>
  <c r="L197" i="1"/>
  <c r="J198" i="1"/>
  <c r="L198" i="1"/>
  <c r="J199" i="1"/>
  <c r="L199" i="1"/>
  <c r="J200" i="1"/>
  <c r="L200" i="1"/>
  <c r="J201" i="1"/>
  <c r="L201" i="1"/>
  <c r="J202" i="1"/>
  <c r="L202" i="1"/>
  <c r="J203" i="1"/>
  <c r="L203" i="1"/>
  <c r="J204" i="1"/>
  <c r="L204" i="1"/>
  <c r="J205" i="1"/>
  <c r="L205" i="1"/>
  <c r="J206" i="1"/>
  <c r="L206" i="1"/>
  <c r="J207" i="1"/>
  <c r="L207" i="1"/>
  <c r="J208" i="1"/>
  <c r="L208" i="1"/>
  <c r="J209" i="1"/>
  <c r="L209" i="1"/>
  <c r="J210" i="1"/>
  <c r="L210" i="1"/>
  <c r="J211" i="1"/>
  <c r="L211" i="1"/>
  <c r="J212" i="1"/>
  <c r="L212" i="1"/>
  <c r="J213" i="1"/>
  <c r="L213" i="1"/>
  <c r="J214" i="1"/>
  <c r="L214" i="1"/>
  <c r="J215" i="1"/>
  <c r="L215" i="1"/>
  <c r="J216" i="1"/>
  <c r="L216" i="1"/>
  <c r="J217" i="1"/>
  <c r="L217" i="1"/>
  <c r="J218" i="1"/>
  <c r="L218" i="1"/>
  <c r="J219" i="1"/>
  <c r="L219" i="1"/>
  <c r="J220" i="1"/>
  <c r="L220" i="1"/>
  <c r="J221" i="1"/>
  <c r="L221" i="1"/>
  <c r="J222" i="1"/>
  <c r="L222" i="1"/>
  <c r="J223" i="1"/>
  <c r="L223" i="1"/>
  <c r="J224" i="1"/>
  <c r="L224" i="1"/>
  <c r="J225" i="1"/>
  <c r="L225" i="1"/>
  <c r="J226" i="1"/>
  <c r="L226" i="1"/>
  <c r="J227" i="1"/>
  <c r="L227" i="1"/>
  <c r="J228" i="1"/>
  <c r="L228" i="1"/>
  <c r="J229" i="1"/>
  <c r="L229" i="1"/>
  <c r="J230" i="1"/>
  <c r="L230" i="1"/>
  <c r="J231" i="1"/>
  <c r="L231" i="1"/>
  <c r="J232" i="1"/>
  <c r="L232" i="1"/>
  <c r="J233" i="1"/>
  <c r="L233" i="1"/>
  <c r="J234" i="1"/>
  <c r="L234" i="1"/>
  <c r="J235" i="1"/>
  <c r="L235" i="1"/>
  <c r="J236" i="1"/>
  <c r="L236" i="1"/>
  <c r="J237" i="1"/>
  <c r="L237" i="1"/>
  <c r="J238" i="1"/>
  <c r="L238" i="1"/>
  <c r="J239" i="1"/>
  <c r="L239" i="1"/>
  <c r="J240" i="1"/>
  <c r="L240" i="1"/>
  <c r="J241" i="1"/>
  <c r="L241" i="1"/>
  <c r="J242" i="1"/>
  <c r="L242" i="1"/>
  <c r="J243" i="1"/>
  <c r="L243" i="1"/>
  <c r="J244" i="1"/>
  <c r="L244" i="1"/>
  <c r="J245" i="1"/>
  <c r="L245" i="1"/>
  <c r="J246" i="1"/>
  <c r="L246" i="1"/>
  <c r="J247" i="1"/>
  <c r="L247" i="1"/>
  <c r="J248" i="1"/>
  <c r="L248" i="1"/>
  <c r="J249" i="1"/>
  <c r="L249" i="1"/>
  <c r="J250" i="1"/>
  <c r="L250" i="1"/>
  <c r="J251" i="1"/>
  <c r="L251" i="1"/>
  <c r="J252" i="1"/>
  <c r="L252" i="1"/>
  <c r="J253" i="1"/>
  <c r="L253" i="1"/>
  <c r="J254" i="1"/>
  <c r="L254" i="1"/>
  <c r="J255" i="1"/>
  <c r="L255" i="1"/>
  <c r="J256" i="1"/>
  <c r="L256" i="1"/>
  <c r="J257" i="1"/>
  <c r="L257" i="1"/>
  <c r="J258" i="1"/>
  <c r="L258" i="1"/>
  <c r="J259" i="1"/>
  <c r="L259" i="1"/>
  <c r="J260" i="1"/>
  <c r="L260" i="1"/>
  <c r="J261" i="1"/>
  <c r="L261" i="1"/>
  <c r="J262" i="1"/>
  <c r="L262" i="1"/>
  <c r="J263" i="1"/>
  <c r="L263" i="1"/>
  <c r="J264" i="1"/>
  <c r="L264" i="1"/>
  <c r="J265" i="1"/>
  <c r="L265" i="1"/>
  <c r="J266" i="1"/>
  <c r="L266" i="1"/>
  <c r="J267" i="1"/>
  <c r="L267" i="1"/>
  <c r="J268" i="1"/>
  <c r="L268" i="1"/>
  <c r="J269" i="1"/>
  <c r="L269" i="1"/>
  <c r="J270" i="1"/>
  <c r="L270" i="1"/>
  <c r="J271" i="1"/>
  <c r="L271" i="1"/>
  <c r="J272" i="1"/>
  <c r="L272" i="1"/>
  <c r="J273" i="1"/>
  <c r="L273" i="1"/>
  <c r="J274" i="1"/>
  <c r="L274" i="1"/>
  <c r="J275" i="1"/>
  <c r="L275" i="1"/>
  <c r="J276" i="1"/>
  <c r="L276" i="1"/>
  <c r="J277" i="1"/>
  <c r="L277" i="1"/>
  <c r="J278" i="1"/>
  <c r="L278" i="1"/>
  <c r="J279" i="1"/>
  <c r="L279" i="1"/>
  <c r="J280" i="1"/>
  <c r="L280" i="1"/>
  <c r="J281" i="1"/>
  <c r="L281" i="1"/>
  <c r="J282" i="1"/>
  <c r="L282" i="1"/>
  <c r="J283" i="1"/>
  <c r="L283" i="1"/>
  <c r="J284" i="1"/>
  <c r="L284" i="1"/>
  <c r="J285" i="1"/>
  <c r="L285" i="1"/>
  <c r="J286" i="1"/>
  <c r="L286" i="1"/>
  <c r="J287" i="1"/>
  <c r="L287" i="1"/>
  <c r="J288" i="1"/>
  <c r="L288" i="1"/>
  <c r="J289" i="1"/>
  <c r="L289" i="1"/>
  <c r="J290" i="1"/>
  <c r="L290" i="1"/>
  <c r="J291" i="1"/>
  <c r="L291" i="1"/>
  <c r="J292" i="1"/>
  <c r="L292" i="1"/>
  <c r="J293" i="1"/>
  <c r="L293" i="1"/>
  <c r="J294" i="1"/>
  <c r="L294" i="1"/>
  <c r="J295" i="1"/>
  <c r="L295" i="1"/>
  <c r="J296" i="1"/>
  <c r="L296" i="1"/>
  <c r="J297" i="1"/>
  <c r="L297" i="1"/>
  <c r="J298" i="1"/>
  <c r="L298" i="1"/>
  <c r="J299" i="1"/>
  <c r="L299" i="1"/>
  <c r="J300" i="1"/>
  <c r="L300" i="1"/>
  <c r="J301" i="1"/>
  <c r="L301" i="1"/>
  <c r="J302" i="1"/>
  <c r="L302" i="1"/>
  <c r="J303" i="1"/>
  <c r="L303" i="1"/>
  <c r="J304" i="1"/>
  <c r="L304" i="1"/>
  <c r="J305" i="1"/>
  <c r="L305" i="1"/>
  <c r="J306" i="1"/>
  <c r="L306" i="1"/>
  <c r="J307" i="1"/>
  <c r="L307" i="1"/>
  <c r="J308" i="1"/>
  <c r="L308" i="1"/>
  <c r="J309" i="1"/>
  <c r="L309" i="1"/>
  <c r="J310" i="1"/>
  <c r="L310" i="1"/>
  <c r="J311" i="1"/>
  <c r="L311" i="1"/>
  <c r="J312" i="1"/>
  <c r="L312" i="1"/>
  <c r="J313" i="1"/>
  <c r="L313" i="1"/>
  <c r="J314" i="1"/>
  <c r="L314" i="1"/>
  <c r="J315" i="1"/>
  <c r="L315" i="1"/>
  <c r="J316" i="1"/>
  <c r="L316" i="1"/>
  <c r="J317" i="1"/>
  <c r="L317" i="1"/>
  <c r="J318" i="1"/>
  <c r="L318" i="1"/>
  <c r="J319" i="1"/>
  <c r="L319" i="1"/>
  <c r="J320" i="1"/>
  <c r="L320" i="1"/>
  <c r="J321" i="1"/>
  <c r="L321" i="1"/>
  <c r="J322" i="1"/>
  <c r="L322" i="1"/>
  <c r="J323" i="1"/>
  <c r="L323" i="1"/>
  <c r="J324" i="1"/>
  <c r="L324" i="1"/>
  <c r="J325" i="1"/>
  <c r="L325" i="1"/>
  <c r="J326" i="1"/>
  <c r="L326" i="1"/>
</calcChain>
</file>

<file path=xl/sharedStrings.xml><?xml version="1.0" encoding="utf-8"?>
<sst xmlns="http://schemas.openxmlformats.org/spreadsheetml/2006/main" count="276" uniqueCount="84">
  <si>
    <t>Bank</t>
  </si>
  <si>
    <t>1 point</t>
  </si>
  <si>
    <t>Commission</t>
  </si>
  <si>
    <t>Football Accumulator Tips Results Log</t>
  </si>
  <si>
    <t>Date</t>
  </si>
  <si>
    <t>Matches</t>
  </si>
  <si>
    <t>Bet</t>
  </si>
  <si>
    <t>Points</t>
  </si>
  <si>
    <t>Stake</t>
  </si>
  <si>
    <t>Odds advised</t>
  </si>
  <si>
    <t>Odds taken</t>
  </si>
  <si>
    <t>Bet Result</t>
  </si>
  <si>
    <t>Profit @ Odds Advised</t>
  </si>
  <si>
    <t>Bank @ Odds Advised</t>
  </si>
  <si>
    <t>Profit @ Odds Taken</t>
  </si>
  <si>
    <t>Bank @ Odds Taken</t>
  </si>
  <si>
    <t>Hapoel Beer Sheva v Bnei Yehuda Tel Aviv; PSV v SBV Excelsior; Benfica v Boavista</t>
  </si>
  <si>
    <t>Home teams to win</t>
  </si>
  <si>
    <t>Lost</t>
  </si>
  <si>
    <t>Al Ansar Beirut vs Al Egtmaaey Trablos; Valletta v Gzira United; Al Gharafa v Al-Mu'aidar</t>
  </si>
  <si>
    <t>Napoli v Pescara; FC Porto v Moreirense; Fenerbahce v Adanspor</t>
  </si>
  <si>
    <t>Nice v Metz; St Josephs v Gibraltar</t>
  </si>
  <si>
    <t>Newcastle v Rotherham; Liverpool v Swansea; Feyenoord v Willem II</t>
  </si>
  <si>
    <t>Chelsea v Hull; Monaco v Lorient; Lekhwiya v Al-Warkah SC</t>
  </si>
  <si>
    <t>AFC Fylde vs Altrincham; Matera vs Vibonese; Genoa U19 vs Frosinone U19</t>
  </si>
  <si>
    <t>Bognor Regis Town vs Grays Athletic; Inter Milan vs Pescara; Cliftonville vs Portadown</t>
  </si>
  <si>
    <t>Roma U19 vs Cagliari U19; Carl Zeiss Jena vs ZFC Meuselwitz; Villarreal vs Granada</t>
  </si>
  <si>
    <t>Panathinaikos vs Levadiakos; Ajax vs ADO Den Haag; Young Africans vs Mwadui FC</t>
  </si>
  <si>
    <t>FK Qarabag vs Neftchi Baku; RD Agueda vs Academica Coimbra SF; Celtic vs Hearts</t>
  </si>
  <si>
    <t>Apollon Limassol v Doxa Katokopias; Hibernian v Ayr; The New Saints v Cardiff Met Uni</t>
  </si>
  <si>
    <t>Tottenham v Middlesbrough; Bayern Munich v Schalke 04; Basel v Lugano</t>
  </si>
  <si>
    <t>TSV Havelse v SV Eichede; Monza v Grumellese; Benfica v Nacional Madeira</t>
  </si>
  <si>
    <t>Won</t>
  </si>
  <si>
    <t>Hampton v Margate; Monaco v Metz; Al-Sadd SC v Al-Wakrah SC</t>
  </si>
  <si>
    <t>Feyenoord v FC Groningen; Hungerford Town v Bishop's Stortford; Hungerford v Bishop's Stortford</t>
  </si>
  <si>
    <t>Arsenal v Hull; Darlington 1883 v Altrincham; Carl Zeiss Jena v FSV Budissa Bautzen</t>
  </si>
  <si>
    <t>Darlington postponed - odds modified</t>
  </si>
  <si>
    <t>Ajax v Sparta Rotterdam; Inegolspor v Kayseri Erciyesspor; Pro Patria - Bolzano</t>
  </si>
  <si>
    <t>Bayer Leverkusen U19 v Rot-Weiss Oberhausen U19; Slavia Prague v Vysocina Jihlava; St Joseph's FC v Manchester 62 FC</t>
  </si>
  <si>
    <t>Atalanta v Crotone; SV Meppen v 1. FC Germania Egestorf-Langreder; ADO Den Haag Women v Heerenveen Women</t>
  </si>
  <si>
    <t>Salford City v Stalybridge; Borussia M'gladbach v Fortuna Dusseldorf II; Istanbul Basaksehir v Gaziantepsor</t>
  </si>
  <si>
    <t>Cultural Leonesa v Arandina; Levante UD Women v Espanyol Women; Basel v Lausanne Sports</t>
  </si>
  <si>
    <t>Vardar Skopje v KF Shkupi Skopje; Monza v US Levico Terme; Hertha Berlin U19 v Vfl Osnabruck U19</t>
  </si>
  <si>
    <t>Genoa U19 v Pisa U19; Borussia Fulda v Viktoria Urberach; Partizan Belgrade v Borac Cacak</t>
  </si>
  <si>
    <t>Buxton v Ilkeston - not played due to waterlogged pitch.... other two won</t>
  </si>
  <si>
    <t>Besiktas U21 v Caykur Rizespor U21; FC Viktoria Koln v Rot Weiss Ahlen; HNK Rijeka v NK Lokomotiva Zagreb</t>
  </si>
  <si>
    <t>TSV Aubstadt v Alemannia Haibach; Besiktas v Caykur Rizespor; Al-Rayyan SC v Al-Wakrah SC</t>
  </si>
  <si>
    <t>Terek Grozny Reserves v FK UFA Reserves; Monza v Olginatese; Carl Zeiss Jena v TSG Neustrelitz</t>
  </si>
  <si>
    <t>ASV Neumark v Frohnlach; Hibernians v Mosta FC; Crusaders v Carrick Rangers</t>
  </si>
  <si>
    <t>Hessen Dreieich v Steinbach; Valletta v Pembroke Athleta FC; NK Mariborv Aluminij Kidricevo</t>
  </si>
  <si>
    <t>Lamia v AEL Kallonis; FFC Turbine Postdam Women v TSG Hoffenheim Women; Bolivar v Guabira</t>
  </si>
  <si>
    <t>Fc Copenhagan v Esbjerg; Celtic v Rangers</t>
  </si>
  <si>
    <t>Just 2 teams</t>
  </si>
  <si>
    <t>Blyth Spartans v Skelmersdale Utd; Apollon Smyrnis v Anagennisi Karditsas; CS Fola Esch v Jeunesse Canach</t>
  </si>
  <si>
    <t>Differdange FC 03 v FC RM Hamm Benfica; Sporting v Nacional; FC Zurich v Winterthur</t>
  </si>
  <si>
    <t>NK Osijek v HNK Cibalia; Slough v Cinderford; Basel v Grasshoppers</t>
  </si>
  <si>
    <t>Vfl Alfter v FC Hennef 05; Atalanta v Pescara; Progres Krakow U19 v Biala Podlaska U19</t>
  </si>
  <si>
    <t>HNK Rijeka v Slaven Belupo; CD Olimpia v CD Social Sol; Al Shabab Seeb v Jaalan Club</t>
  </si>
  <si>
    <t>Kriens v FC United Zurich; Sakaryaspor v Orduspor; New Saints v Carmarthen</t>
  </si>
  <si>
    <t>Alessandria v Racing Roma; SSV Jeddeloh v HSC Hannover; Kraluv Dvur v FK Mas Taborsko B</t>
  </si>
  <si>
    <t>SV Lippstadt 08 v SpVgg Erkenschwick; Apollon Smyrnis v Aiginiakos FC; Racing Santander v Somozas</t>
  </si>
  <si>
    <t>Olympia Hradec Kralove v Benatky Nad Jizerou; Chelsea v Crystal Palace</t>
  </si>
  <si>
    <t>Salford City v Altrincham; RB Lepzig v Darmstadt; FC Zurich v FC Schaffhausen</t>
  </si>
  <si>
    <t>Wolfsburg Women v TSG 1899 Hoffenheim Women; Holstein Kiel II v TuS Hartenholm; Juventus U19 v Pro Vercelli U19</t>
  </si>
  <si>
    <t>SV Pullach v TSV Kotter; Celta De Vigo B v Somozas</t>
  </si>
  <si>
    <t>Gandzasar Kapan v Ararat Yerevan; Kastrup v Kalundborg; Desna Chernihiv v FK Ternopil</t>
  </si>
  <si>
    <t>26th Feb = no email</t>
  </si>
  <si>
    <t>Advised prices</t>
  </si>
  <si>
    <t>Odds obtained</t>
  </si>
  <si>
    <t>No. of bets</t>
  </si>
  <si>
    <t>new bank</t>
  </si>
  <si>
    <t>bank growth</t>
  </si>
  <si>
    <t>ROI</t>
  </si>
  <si>
    <t>Home</t>
  </si>
  <si>
    <t>Draw</t>
  </si>
  <si>
    <t>Away</t>
  </si>
  <si>
    <t>Profit  (£)</t>
  </si>
  <si>
    <t>Profit (pts)</t>
  </si>
  <si>
    <t>Profit  </t>
  </si>
  <si>
    <t>New bank</t>
  </si>
  <si>
    <t>Bank growth</t>
  </si>
  <si>
    <t>Month 1 Only</t>
  </si>
  <si>
    <t>Months 2 and 3</t>
  </si>
  <si>
    <t>Chelsea v Swansea; Buxton v Ilkeston abandoned); Lecce v Vibonese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</si>
</sst>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\£#,##0.00;[Red]&quot;-£&quot;#,##0.00"/>
    <numFmt numFmtId="165" formatCode="&quot;£&quot;#,##0.00"/>
  </numFmts>
  <fonts count="10" x14ac:knownFonts="1">
    <font>
      <sz val="10"/>
      <name val="Arial"/>
      <family val="2"/>
    </font>
    <font>
      <sz val="11"/>
      <color indexed="8"/>
      <name val="Calibri"/>
      <family val="2"/>
      <charset val="1"/>
    </font>
    <font>
      <b/>
      <u/>
      <sz val="11"/>
      <color indexed="8"/>
      <name val="Calibri"/>
      <family val="2"/>
      <charset val="1"/>
    </font>
    <font>
      <b/>
      <sz val="11"/>
      <color indexed="8"/>
      <name val="Calibri"/>
      <family val="2"/>
    </font>
    <font>
      <b/>
      <u/>
      <sz val="10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b/>
      <u/>
      <sz val="16"/>
      <color rgb="FF000000"/>
      <name val="Arial"/>
    </font>
    <font>
      <b/>
      <sz val="16"/>
      <color rgb="FF000000"/>
      <name val="Arial"/>
    </font>
    <font>
      <b/>
      <sz val="16"/>
      <color rgb="FFFF0000"/>
      <name val="Arial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42"/>
      </patternFill>
    </fill>
  </fills>
  <borders count="1">
    <border>
      <left/>
      <right/>
      <top/>
      <bottom/>
      <diagonal/>
    </border>
  </borders>
  <cellStyleXfs count="15">
    <xf numFmtId="0" fontId="0" fillId="0" borderId="0"/>
    <xf numFmtId="9" fontId="1" fillId="0" borderId="0"/>
    <xf numFmtId="0" fontId="1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45">
    <xf numFmtId="0" fontId="0" fillId="0" borderId="0" xfId="0"/>
    <xf numFmtId="0" fontId="1" fillId="0" borderId="0" xfId="2"/>
    <xf numFmtId="0" fontId="1" fillId="2" borderId="0" xfId="2" applyFill="1" applyAlignment="1">
      <alignment vertical="center"/>
    </xf>
    <xf numFmtId="0" fontId="1" fillId="2" borderId="0" xfId="2" applyFill="1" applyAlignment="1">
      <alignment horizontal="center" vertical="center"/>
    </xf>
    <xf numFmtId="0" fontId="1" fillId="0" borderId="0" xfId="2" applyAlignment="1">
      <alignment horizontal="center" vertical="center"/>
    </xf>
    <xf numFmtId="0" fontId="1" fillId="0" borderId="0" xfId="2" applyAlignment="1">
      <alignment vertical="center"/>
    </xf>
    <xf numFmtId="0" fontId="2" fillId="0" borderId="0" xfId="2" applyFont="1" applyAlignment="1">
      <alignment horizontal="center" vertical="center"/>
    </xf>
    <xf numFmtId="0" fontId="2" fillId="2" borderId="0" xfId="2" applyFont="1" applyFill="1" applyAlignment="1">
      <alignment vertical="center"/>
    </xf>
    <xf numFmtId="0" fontId="2" fillId="2" borderId="0" xfId="2" applyFont="1" applyFill="1" applyAlignment="1">
      <alignment horizontal="center" vertical="center"/>
    </xf>
    <xf numFmtId="0" fontId="2" fillId="0" borderId="0" xfId="2" applyFont="1" applyAlignment="1">
      <alignment vertical="center"/>
    </xf>
    <xf numFmtId="164" fontId="1" fillId="0" borderId="0" xfId="2" applyNumberFormat="1" applyAlignment="1">
      <alignment horizontal="center" vertical="center"/>
    </xf>
    <xf numFmtId="14" fontId="1" fillId="2" borderId="0" xfId="2" applyNumberFormat="1" applyFill="1" applyAlignment="1">
      <alignment vertical="center"/>
    </xf>
    <xf numFmtId="164" fontId="1" fillId="2" borderId="0" xfId="2" applyNumberFormat="1" applyFill="1" applyAlignment="1">
      <alignment horizontal="center" vertical="center"/>
    </xf>
    <xf numFmtId="2" fontId="1" fillId="2" borderId="0" xfId="2" applyNumberFormat="1" applyFill="1" applyAlignment="1">
      <alignment horizontal="center" vertical="center"/>
    </xf>
    <xf numFmtId="0" fontId="1" fillId="2" borderId="0" xfId="2" applyNumberFormat="1" applyFill="1" applyAlignment="1">
      <alignment horizontal="center" vertical="center"/>
    </xf>
    <xf numFmtId="165" fontId="1" fillId="0" borderId="0" xfId="2" applyNumberFormat="1" applyAlignment="1">
      <alignment horizontal="center" vertical="center"/>
    </xf>
    <xf numFmtId="165" fontId="1" fillId="0" borderId="0" xfId="2" applyNumberFormat="1" applyAlignment="1">
      <alignment horizontal="left" vertical="center"/>
    </xf>
    <xf numFmtId="10" fontId="1" fillId="0" borderId="0" xfId="1" applyNumberFormat="1" applyAlignment="1">
      <alignment horizontal="left"/>
    </xf>
    <xf numFmtId="0" fontId="1" fillId="0" borderId="0" xfId="2" applyAlignment="1">
      <alignment horizontal="right"/>
    </xf>
    <xf numFmtId="10" fontId="1" fillId="0" borderId="0" xfId="1" applyNumberFormat="1" applyAlignment="1">
      <alignment horizontal="center"/>
    </xf>
    <xf numFmtId="0" fontId="1" fillId="0" borderId="0" xfId="2" applyAlignment="1">
      <alignment horizontal="center"/>
    </xf>
    <xf numFmtId="14" fontId="1" fillId="2" borderId="0" xfId="2" applyNumberFormat="1" applyFont="1" applyFill="1" applyAlignment="1">
      <alignment vertical="center"/>
    </xf>
    <xf numFmtId="0" fontId="1" fillId="2" borderId="0" xfId="2" applyFont="1" applyFill="1" applyAlignment="1">
      <alignment vertical="center"/>
    </xf>
    <xf numFmtId="0" fontId="1" fillId="2" borderId="0" xfId="2" applyFont="1" applyFill="1" applyAlignment="1">
      <alignment horizontal="center" vertical="center"/>
    </xf>
    <xf numFmtId="0" fontId="1" fillId="0" borderId="0" xfId="2" applyFont="1" applyAlignment="1">
      <alignment vertical="center"/>
    </xf>
    <xf numFmtId="0" fontId="1" fillId="2" borderId="0" xfId="2" applyNumberFormat="1" applyFont="1" applyFill="1" applyAlignment="1">
      <alignment horizontal="center" vertical="center"/>
    </xf>
    <xf numFmtId="14" fontId="3" fillId="2" borderId="0" xfId="2" applyNumberFormat="1" applyFont="1" applyFill="1" applyAlignment="1">
      <alignment vertical="center"/>
    </xf>
    <xf numFmtId="0" fontId="3" fillId="2" borderId="0" xfId="2" applyFont="1" applyFill="1" applyAlignment="1">
      <alignment vertical="center"/>
    </xf>
    <xf numFmtId="0" fontId="3" fillId="2" borderId="0" xfId="2" applyFont="1" applyFill="1" applyAlignment="1">
      <alignment horizontal="center" vertical="center"/>
    </xf>
    <xf numFmtId="164" fontId="3" fillId="2" borderId="0" xfId="2" applyNumberFormat="1" applyFont="1" applyFill="1" applyAlignment="1">
      <alignment horizontal="center" vertical="center"/>
    </xf>
    <xf numFmtId="0" fontId="3" fillId="2" borderId="0" xfId="2" applyNumberFormat="1" applyFont="1" applyFill="1" applyAlignment="1">
      <alignment horizontal="center" vertical="center"/>
    </xf>
    <xf numFmtId="0" fontId="3" fillId="0" borderId="0" xfId="2" applyFont="1" applyAlignment="1">
      <alignment vertical="center"/>
    </xf>
    <xf numFmtId="14" fontId="1" fillId="2" borderId="0" xfId="2" applyNumberFormat="1" applyFill="1" applyAlignment="1">
      <alignment horizontal="center" vertical="center"/>
    </xf>
    <xf numFmtId="0" fontId="4" fillId="0" borderId="0" xfId="0" applyFont="1"/>
    <xf numFmtId="0" fontId="1" fillId="2" borderId="0" xfId="2" applyFill="1" applyAlignment="1">
      <alignment vertical="center" wrapText="1"/>
    </xf>
    <xf numFmtId="0" fontId="7" fillId="0" borderId="0" xfId="0" applyFont="1"/>
    <xf numFmtId="0" fontId="8" fillId="0" borderId="0" xfId="0" applyFont="1"/>
    <xf numFmtId="0" fontId="9" fillId="0" borderId="0" xfId="0" applyFont="1"/>
    <xf numFmtId="10" fontId="9" fillId="0" borderId="0" xfId="0" applyNumberFormat="1" applyFont="1"/>
    <xf numFmtId="14" fontId="3" fillId="2" borderId="0" xfId="2" applyNumberFormat="1" applyFont="1" applyFill="1" applyAlignment="1">
      <alignment horizontal="center" vertical="center"/>
    </xf>
    <xf numFmtId="164" fontId="3" fillId="0" borderId="0" xfId="2" applyNumberFormat="1" applyFont="1" applyAlignment="1">
      <alignment horizontal="center" vertical="center"/>
    </xf>
    <xf numFmtId="2" fontId="8" fillId="0" borderId="0" xfId="0" applyNumberFormat="1" applyFont="1"/>
    <xf numFmtId="14" fontId="1" fillId="2" borderId="0" xfId="2" applyNumberFormat="1" applyFont="1" applyFill="1" applyAlignment="1">
      <alignment horizontal="center" vertical="center"/>
    </xf>
    <xf numFmtId="164" fontId="1" fillId="2" borderId="0" xfId="2" applyNumberFormat="1" applyFont="1" applyFill="1" applyAlignment="1">
      <alignment horizontal="center" vertical="center"/>
    </xf>
    <xf numFmtId="164" fontId="1" fillId="0" borderId="0" xfId="2" applyNumberFormat="1" applyFont="1" applyAlignment="1">
      <alignment horizontal="center" vertical="center"/>
    </xf>
  </cellXfs>
  <cellStyles count="15">
    <cellStyle name="Excel Built-in Normal" xfId="2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Normal" xfId="0" builtinId="0"/>
    <cellStyle name="Percent" xfId="1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BF1DE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_rels/chart1.xml.rels><?xml version="1.0" encoding="UTF-8" standalone="yes"?>
<Relationships xmlns="http://schemas.openxmlformats.org/package/2006/relationships"><Relationship Id="rId1" Type="http://schemas.microsoft.com/office/2011/relationships/chartStyle" Target="style1.xml"/><Relationship Id="rId2" Type="http://schemas.microsoft.com/office/2011/relationships/chartColorStyle" Target="colors1.xml"/></Relationships>
</file>

<file path=xl/charts/_rels/chart2.xml.rels><?xml version="1.0" encoding="UTF-8" standalone="yes"?>
<Relationships xmlns="http://schemas.openxmlformats.org/package/2006/relationships"><Relationship Id="rId1" Type="http://schemas.microsoft.com/office/2011/relationships/chartStyle" Target="style2.xml"/><Relationship Id="rId2" Type="http://schemas.microsoft.com/office/2011/relationships/chartColorStyle" Target="colors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Football-Bet.Net Performance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line3DChart>
        <c:grouping val="standard"/>
        <c:varyColors val="0"/>
        <c:ser>
          <c:idx val="0"/>
          <c:order val="0"/>
          <c:tx>
            <c:strRef>
              <c:f>'whole log'!$L$7</c:f>
              <c:strCache>
                <c:ptCount val="1"/>
                <c:pt idx="0">
                  <c:v>Bank @ Odds Taken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val>
            <c:numRef>
              <c:f>'whole log'!$L$8:$L$150</c:f>
              <c:numCache>
                <c:formatCode>\£#,##0.00;[Red]"-£"#,##0.00</c:formatCode>
                <c:ptCount val="143"/>
                <c:pt idx="0">
                  <c:v>396.0</c:v>
                </c:pt>
                <c:pt idx="1">
                  <c:v>392.0</c:v>
                </c:pt>
                <c:pt idx="2">
                  <c:v>388.0</c:v>
                </c:pt>
                <c:pt idx="3">
                  <c:v>384.0</c:v>
                </c:pt>
                <c:pt idx="4">
                  <c:v>380.0</c:v>
                </c:pt>
                <c:pt idx="5">
                  <c:v>376.0</c:v>
                </c:pt>
                <c:pt idx="6">
                  <c:v>372.0</c:v>
                </c:pt>
                <c:pt idx="7">
                  <c:v>368.0</c:v>
                </c:pt>
                <c:pt idx="8">
                  <c:v>364.0</c:v>
                </c:pt>
                <c:pt idx="9">
                  <c:v>360.0</c:v>
                </c:pt>
                <c:pt idx="10">
                  <c:v>356.0</c:v>
                </c:pt>
                <c:pt idx="11">
                  <c:v>352.0</c:v>
                </c:pt>
                <c:pt idx="12">
                  <c:v>348.0</c:v>
                </c:pt>
                <c:pt idx="13">
                  <c:v>352.788</c:v>
                </c:pt>
                <c:pt idx="14">
                  <c:v>355.258</c:v>
                </c:pt>
                <c:pt idx="15">
                  <c:v>358.4880000000001</c:v>
                </c:pt>
                <c:pt idx="16">
                  <c:v>361.1480000000001</c:v>
                </c:pt>
                <c:pt idx="17">
                  <c:v>363.8080000000001</c:v>
                </c:pt>
                <c:pt idx="18">
                  <c:v>359.8080000000001</c:v>
                </c:pt>
                <c:pt idx="19">
                  <c:v>355.8080000000001</c:v>
                </c:pt>
                <c:pt idx="20">
                  <c:v>351.8080000000001</c:v>
                </c:pt>
                <c:pt idx="21">
                  <c:v>354.8480000000001</c:v>
                </c:pt>
                <c:pt idx="22">
                  <c:v>358.2680000000001</c:v>
                </c:pt>
                <c:pt idx="23">
                  <c:v>360.8900000000002</c:v>
                </c:pt>
                <c:pt idx="24">
                  <c:v>362.4100000000001</c:v>
                </c:pt>
                <c:pt idx="25">
                  <c:v>365.2980000000001</c:v>
                </c:pt>
                <c:pt idx="26">
                  <c:v>361.2980000000001</c:v>
                </c:pt>
                <c:pt idx="27">
                  <c:v>357.2980000000001</c:v>
                </c:pt>
                <c:pt idx="28">
                  <c:v>359.9580000000001</c:v>
                </c:pt>
                <c:pt idx="29">
                  <c:v>363.0360000000001</c:v>
                </c:pt>
                <c:pt idx="30">
                  <c:v>365.8860000000001</c:v>
                </c:pt>
                <c:pt idx="31">
                  <c:v>361.8860000000001</c:v>
                </c:pt>
                <c:pt idx="32">
                  <c:v>357.8860000000001</c:v>
                </c:pt>
                <c:pt idx="33">
                  <c:v>353.8860000000001</c:v>
                </c:pt>
                <c:pt idx="34">
                  <c:v>358.5980000000001</c:v>
                </c:pt>
                <c:pt idx="35">
                  <c:v>354.5980000000001</c:v>
                </c:pt>
                <c:pt idx="36">
                  <c:v>360.1080000000001</c:v>
                </c:pt>
                <c:pt idx="37">
                  <c:v>363.4140000000001</c:v>
                </c:pt>
                <c:pt idx="38">
                  <c:v>367.2140000000001</c:v>
                </c:pt>
                <c:pt idx="39">
                  <c:v>369.4180000000001</c:v>
                </c:pt>
                <c:pt idx="40">
                  <c:v>365.4180000000001</c:v>
                </c:pt>
                <c:pt idx="41">
                  <c:v>371.8020000000001</c:v>
                </c:pt>
                <c:pt idx="42">
                  <c:v>367.8020000000001</c:v>
                </c:pt>
                <c:pt idx="43">
                  <c:v>363.8020000000001</c:v>
                </c:pt>
                <c:pt idx="44">
                  <c:v>366.1960000000001</c:v>
                </c:pt>
                <c:pt idx="45">
                  <c:v>366.1960000000001</c:v>
                </c:pt>
                <c:pt idx="46">
                  <c:v>366.1960000000001</c:v>
                </c:pt>
                <c:pt idx="47">
                  <c:v>366.1960000000001</c:v>
                </c:pt>
                <c:pt idx="48">
                  <c:v>366.1960000000001</c:v>
                </c:pt>
                <c:pt idx="49">
                  <c:v>366.1960000000001</c:v>
                </c:pt>
                <c:pt idx="50">
                  <c:v>366.1960000000001</c:v>
                </c:pt>
                <c:pt idx="51">
                  <c:v>366.1960000000001</c:v>
                </c:pt>
                <c:pt idx="52">
                  <c:v>366.1960000000001</c:v>
                </c:pt>
                <c:pt idx="53">
                  <c:v>366.1960000000001</c:v>
                </c:pt>
                <c:pt idx="54">
                  <c:v>366.1960000000001</c:v>
                </c:pt>
                <c:pt idx="55">
                  <c:v>366.1960000000001</c:v>
                </c:pt>
                <c:pt idx="56">
                  <c:v>366.1960000000001</c:v>
                </c:pt>
                <c:pt idx="57">
                  <c:v>366.1960000000001</c:v>
                </c:pt>
                <c:pt idx="58">
                  <c:v>366.1960000000001</c:v>
                </c:pt>
                <c:pt idx="59">
                  <c:v>366.1960000000001</c:v>
                </c:pt>
                <c:pt idx="60">
                  <c:v>366.1960000000001</c:v>
                </c:pt>
                <c:pt idx="61">
                  <c:v>366.1960000000001</c:v>
                </c:pt>
                <c:pt idx="62">
                  <c:v>366.1960000000001</c:v>
                </c:pt>
                <c:pt idx="63">
                  <c:v>366.1960000000001</c:v>
                </c:pt>
                <c:pt idx="64">
                  <c:v>366.1960000000001</c:v>
                </c:pt>
                <c:pt idx="65">
                  <c:v>366.1960000000001</c:v>
                </c:pt>
                <c:pt idx="66">
                  <c:v>366.1960000000001</c:v>
                </c:pt>
                <c:pt idx="67">
                  <c:v>366.1960000000001</c:v>
                </c:pt>
                <c:pt idx="68">
                  <c:v>366.1960000000001</c:v>
                </c:pt>
                <c:pt idx="69">
                  <c:v>366.1960000000001</c:v>
                </c:pt>
                <c:pt idx="70">
                  <c:v>366.1960000000001</c:v>
                </c:pt>
                <c:pt idx="71">
                  <c:v>366.1960000000001</c:v>
                </c:pt>
                <c:pt idx="72">
                  <c:v>366.1960000000001</c:v>
                </c:pt>
                <c:pt idx="73">
                  <c:v>366.1960000000001</c:v>
                </c:pt>
                <c:pt idx="74">
                  <c:v>366.1960000000001</c:v>
                </c:pt>
                <c:pt idx="75">
                  <c:v>366.1960000000001</c:v>
                </c:pt>
                <c:pt idx="76">
                  <c:v>366.1960000000001</c:v>
                </c:pt>
                <c:pt idx="77">
                  <c:v>366.1960000000001</c:v>
                </c:pt>
                <c:pt idx="78">
                  <c:v>366.1960000000001</c:v>
                </c:pt>
                <c:pt idx="79">
                  <c:v>366.1960000000001</c:v>
                </c:pt>
                <c:pt idx="80">
                  <c:v>366.1960000000001</c:v>
                </c:pt>
                <c:pt idx="81">
                  <c:v>366.1960000000001</c:v>
                </c:pt>
                <c:pt idx="82">
                  <c:v>366.1960000000001</c:v>
                </c:pt>
                <c:pt idx="83">
                  <c:v>366.1960000000001</c:v>
                </c:pt>
                <c:pt idx="84">
                  <c:v>366.1960000000001</c:v>
                </c:pt>
                <c:pt idx="85">
                  <c:v>366.1960000000001</c:v>
                </c:pt>
                <c:pt idx="86">
                  <c:v>366.1960000000001</c:v>
                </c:pt>
                <c:pt idx="87">
                  <c:v>366.1960000000001</c:v>
                </c:pt>
                <c:pt idx="88">
                  <c:v>366.1960000000001</c:v>
                </c:pt>
                <c:pt idx="89">
                  <c:v>366.1960000000001</c:v>
                </c:pt>
                <c:pt idx="90">
                  <c:v>366.1960000000001</c:v>
                </c:pt>
                <c:pt idx="91">
                  <c:v>366.1960000000001</c:v>
                </c:pt>
                <c:pt idx="92">
                  <c:v>366.1960000000001</c:v>
                </c:pt>
                <c:pt idx="93">
                  <c:v>366.1960000000001</c:v>
                </c:pt>
                <c:pt idx="94">
                  <c:v>366.1960000000001</c:v>
                </c:pt>
                <c:pt idx="95">
                  <c:v>366.1960000000001</c:v>
                </c:pt>
                <c:pt idx="96">
                  <c:v>366.1960000000001</c:v>
                </c:pt>
                <c:pt idx="97">
                  <c:v>366.1960000000001</c:v>
                </c:pt>
                <c:pt idx="98">
                  <c:v>366.1960000000001</c:v>
                </c:pt>
                <c:pt idx="99">
                  <c:v>366.1960000000001</c:v>
                </c:pt>
                <c:pt idx="100">
                  <c:v>366.1960000000001</c:v>
                </c:pt>
                <c:pt idx="101">
                  <c:v>366.1960000000001</c:v>
                </c:pt>
                <c:pt idx="102">
                  <c:v>366.1960000000001</c:v>
                </c:pt>
                <c:pt idx="103">
                  <c:v>366.1960000000001</c:v>
                </c:pt>
                <c:pt idx="104">
                  <c:v>366.1960000000001</c:v>
                </c:pt>
                <c:pt idx="105">
                  <c:v>366.1960000000001</c:v>
                </c:pt>
                <c:pt idx="106">
                  <c:v>366.1960000000001</c:v>
                </c:pt>
                <c:pt idx="107">
                  <c:v>366.1960000000001</c:v>
                </c:pt>
                <c:pt idx="108">
                  <c:v>366.1960000000001</c:v>
                </c:pt>
                <c:pt idx="109">
                  <c:v>366.1960000000001</c:v>
                </c:pt>
                <c:pt idx="110">
                  <c:v>366.1960000000001</c:v>
                </c:pt>
                <c:pt idx="111">
                  <c:v>366.1960000000001</c:v>
                </c:pt>
                <c:pt idx="112">
                  <c:v>366.1960000000001</c:v>
                </c:pt>
                <c:pt idx="113">
                  <c:v>366.1960000000001</c:v>
                </c:pt>
                <c:pt idx="114">
                  <c:v>366.1960000000001</c:v>
                </c:pt>
                <c:pt idx="115">
                  <c:v>366.1960000000001</c:v>
                </c:pt>
                <c:pt idx="116">
                  <c:v>366.1960000000001</c:v>
                </c:pt>
                <c:pt idx="117">
                  <c:v>366.1960000000001</c:v>
                </c:pt>
                <c:pt idx="118">
                  <c:v>366.1960000000001</c:v>
                </c:pt>
                <c:pt idx="119">
                  <c:v>366.1960000000001</c:v>
                </c:pt>
                <c:pt idx="120">
                  <c:v>366.1960000000001</c:v>
                </c:pt>
                <c:pt idx="121">
                  <c:v>366.1960000000001</c:v>
                </c:pt>
                <c:pt idx="122">
                  <c:v>366.1960000000001</c:v>
                </c:pt>
                <c:pt idx="123">
                  <c:v>366.1960000000001</c:v>
                </c:pt>
                <c:pt idx="124">
                  <c:v>366.1960000000001</c:v>
                </c:pt>
                <c:pt idx="125">
                  <c:v>366.1960000000001</c:v>
                </c:pt>
                <c:pt idx="126">
                  <c:v>366.1960000000001</c:v>
                </c:pt>
                <c:pt idx="127">
                  <c:v>366.1960000000001</c:v>
                </c:pt>
                <c:pt idx="128">
                  <c:v>366.1960000000001</c:v>
                </c:pt>
                <c:pt idx="129">
                  <c:v>366.1960000000001</c:v>
                </c:pt>
                <c:pt idx="130">
                  <c:v>366.1960000000001</c:v>
                </c:pt>
                <c:pt idx="131">
                  <c:v>366.1960000000001</c:v>
                </c:pt>
                <c:pt idx="132">
                  <c:v>366.1960000000001</c:v>
                </c:pt>
                <c:pt idx="133">
                  <c:v>366.1960000000001</c:v>
                </c:pt>
                <c:pt idx="134">
                  <c:v>366.1960000000001</c:v>
                </c:pt>
                <c:pt idx="135">
                  <c:v>366.1960000000001</c:v>
                </c:pt>
                <c:pt idx="136">
                  <c:v>366.1960000000001</c:v>
                </c:pt>
                <c:pt idx="137">
                  <c:v>366.1960000000001</c:v>
                </c:pt>
                <c:pt idx="138">
                  <c:v>366.1960000000001</c:v>
                </c:pt>
                <c:pt idx="139">
                  <c:v>366.1960000000001</c:v>
                </c:pt>
                <c:pt idx="140">
                  <c:v>366.1960000000001</c:v>
                </c:pt>
                <c:pt idx="141">
                  <c:v>366.1960000000001</c:v>
                </c:pt>
                <c:pt idx="142">
                  <c:v>366.1960000000001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307-487F-8883-CE67BE2EE0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81975920"/>
        <c:axId val="-2081968304"/>
        <c:axId val="-2081959552"/>
      </c:line3DChart>
      <c:catAx>
        <c:axId val="-208197592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Bets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081968304"/>
        <c:crosses val="autoZero"/>
        <c:auto val="1"/>
        <c:lblAlgn val="ctr"/>
        <c:lblOffset val="100"/>
        <c:noMultiLvlLbl val="0"/>
      </c:catAx>
      <c:valAx>
        <c:axId val="-2081968304"/>
        <c:scaling>
          <c:orientation val="minMax"/>
          <c:min val="200.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Balance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\£#,##0.00;[Red]&quot;-£&quot;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081975920"/>
        <c:crosses val="autoZero"/>
        <c:crossBetween val="between"/>
      </c:valAx>
      <c:serAx>
        <c:axId val="-2081959552"/>
        <c:scaling>
          <c:orientation val="minMax"/>
        </c:scaling>
        <c:delete val="1"/>
        <c:axPos val="b"/>
        <c:majorTickMark val="out"/>
        <c:minorTickMark val="none"/>
        <c:tickLblPos val="nextTo"/>
        <c:crossAx val="-2081968304"/>
        <c:crosses val="autoZero"/>
      </c:ser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Football-Bet.Net Performance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line3DChart>
        <c:grouping val="standard"/>
        <c:varyColors val="0"/>
        <c:ser>
          <c:idx val="0"/>
          <c:order val="0"/>
          <c:spPr>
            <a:solidFill>
              <a:schemeClr val="accent1"/>
            </a:solidFill>
            <a:ln w="25400">
              <a:noFill/>
            </a:ln>
            <a:effectLst/>
            <a:sp3d/>
          </c:spPr>
          <c:val>
            <c:numRef>
              <c:f>'months 2 and 3'!#REF!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307-487F-8883-CE67BE2EE024}"/>
            </c:ex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'months 2 and 3'!#REF!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52055536"/>
        <c:axId val="-2052050576"/>
        <c:axId val="-2052043728"/>
      </c:line3DChart>
      <c:catAx>
        <c:axId val="-205205553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Bets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052050576"/>
        <c:crosses val="autoZero"/>
        <c:auto val="1"/>
        <c:lblAlgn val="ctr"/>
        <c:lblOffset val="100"/>
        <c:noMultiLvlLbl val="0"/>
      </c:catAx>
      <c:valAx>
        <c:axId val="-2052050576"/>
        <c:scaling>
          <c:orientation val="minMax"/>
          <c:min val="200.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Balance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\£#,##0.00;[Red]&quot;-£&quot;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052055536"/>
        <c:crosses val="autoZero"/>
        <c:crossBetween val="between"/>
      </c:valAx>
      <c:serAx>
        <c:axId val="-2052043728"/>
        <c:scaling>
          <c:orientation val="minMax"/>
        </c:scaling>
        <c:delete val="1"/>
        <c:axPos val="b"/>
        <c:majorTickMark val="out"/>
        <c:minorTickMark val="none"/>
        <c:tickLblPos val="nextTo"/>
        <c:crossAx val="-2052050576"/>
        <c:crosses val="autoZero"/>
      </c:ser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0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0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92</xdr:row>
      <xdr:rowOff>61912</xdr:rowOff>
    </xdr:from>
    <xdr:to>
      <xdr:col>19</xdr:col>
      <xdr:colOff>285750</xdr:colOff>
      <xdr:row>106</xdr:row>
      <xdr:rowOff>138112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75</xdr:row>
      <xdr:rowOff>61912</xdr:rowOff>
    </xdr:from>
    <xdr:to>
      <xdr:col>17</xdr:col>
      <xdr:colOff>285750</xdr:colOff>
      <xdr:row>89</xdr:row>
      <xdr:rowOff>138112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Relationship Id="rId2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6"/>
  <sheetViews>
    <sheetView topLeftCell="A16" workbookViewId="0">
      <selection activeCell="B42" sqref="B42"/>
    </sheetView>
  </sheetViews>
  <sheetFormatPr baseColWidth="10" defaultColWidth="9.1640625" defaultRowHeight="15" x14ac:dyDescent="0.2"/>
  <cols>
    <col min="1" max="1" width="16.5" style="1" customWidth="1"/>
    <col min="2" max="2" width="90.5" style="2" customWidth="1"/>
    <col min="3" max="3" width="15.5" style="2" bestFit="1" customWidth="1"/>
    <col min="4" max="4" width="6.5" style="3" customWidth="1"/>
    <col min="5" max="5" width="10.5" style="3" customWidth="1"/>
    <col min="6" max="7" width="12.83203125" style="3" bestFit="1" customWidth="1"/>
    <col min="8" max="8" width="10" style="3" bestFit="1" customWidth="1"/>
    <col min="9" max="12" width="22.5" style="4" customWidth="1"/>
    <col min="13" max="16384" width="9.1640625" style="5"/>
  </cols>
  <sheetData>
    <row r="1" spans="1:13" x14ac:dyDescent="0.2">
      <c r="A1" s="18" t="s">
        <v>0</v>
      </c>
      <c r="B1" s="16">
        <v>400</v>
      </c>
      <c r="C1" s="16"/>
      <c r="D1" s="15"/>
      <c r="E1" s="4"/>
      <c r="F1" s="4"/>
      <c r="G1" s="4"/>
      <c r="H1" s="4"/>
    </row>
    <row r="2" spans="1:13" x14ac:dyDescent="0.2">
      <c r="A2" s="18" t="s">
        <v>1</v>
      </c>
      <c r="B2" s="16">
        <f>B1/100</f>
        <v>4</v>
      </c>
      <c r="C2" s="16"/>
      <c r="D2" s="15"/>
      <c r="E2" s="4"/>
      <c r="F2" s="4"/>
      <c r="G2" s="4"/>
      <c r="H2" s="4"/>
    </row>
    <row r="3" spans="1:13" x14ac:dyDescent="0.2">
      <c r="A3" s="18" t="s">
        <v>2</v>
      </c>
      <c r="B3" s="17">
        <v>0.05</v>
      </c>
      <c r="C3" s="17"/>
      <c r="D3" s="19"/>
      <c r="E3" s="4"/>
      <c r="F3" s="4"/>
      <c r="G3" s="4"/>
      <c r="H3" s="4"/>
    </row>
    <row r="4" spans="1:13" x14ac:dyDescent="0.2">
      <c r="B4" s="1"/>
      <c r="C4" s="1"/>
      <c r="D4" s="20"/>
      <c r="E4" s="1"/>
      <c r="F4" s="1"/>
      <c r="G4" s="1"/>
      <c r="H4" s="1"/>
      <c r="I4" s="1"/>
      <c r="J4" s="1"/>
      <c r="K4" s="1"/>
      <c r="L4" s="1"/>
      <c r="M4" s="1"/>
    </row>
    <row r="5" spans="1:13" x14ac:dyDescent="0.2">
      <c r="B5" s="1"/>
      <c r="C5" s="1"/>
      <c r="D5" s="20"/>
      <c r="E5" s="1"/>
      <c r="F5" s="1"/>
      <c r="G5" s="1"/>
      <c r="H5" s="1"/>
      <c r="I5" s="1"/>
      <c r="J5" s="1"/>
      <c r="K5" s="1"/>
      <c r="L5" s="1"/>
      <c r="M5" s="1"/>
    </row>
    <row r="6" spans="1:13" s="9" customFormat="1" x14ac:dyDescent="0.15">
      <c r="A6" s="7" t="s">
        <v>3</v>
      </c>
      <c r="B6" s="7"/>
      <c r="C6" s="7"/>
      <c r="D6" s="8"/>
      <c r="E6" s="8"/>
      <c r="F6" s="8"/>
      <c r="G6" s="8"/>
      <c r="H6" s="8"/>
      <c r="I6" s="6"/>
      <c r="J6" s="6"/>
      <c r="K6" s="6"/>
      <c r="L6" s="6"/>
    </row>
    <row r="7" spans="1:13" s="9" customFormat="1" x14ac:dyDescent="0.15">
      <c r="A7" s="7" t="s">
        <v>4</v>
      </c>
      <c r="B7" s="7" t="s">
        <v>5</v>
      </c>
      <c r="C7" s="7" t="s">
        <v>6</v>
      </c>
      <c r="D7" s="8" t="s">
        <v>7</v>
      </c>
      <c r="E7" s="8" t="s">
        <v>8</v>
      </c>
      <c r="F7" s="8" t="s">
        <v>9</v>
      </c>
      <c r="G7" s="8" t="s">
        <v>10</v>
      </c>
      <c r="H7" s="8" t="s">
        <v>11</v>
      </c>
      <c r="I7" s="6" t="s">
        <v>12</v>
      </c>
      <c r="J7" s="6" t="s">
        <v>13</v>
      </c>
      <c r="K7" s="6" t="s">
        <v>14</v>
      </c>
      <c r="L7" s="6" t="s">
        <v>15</v>
      </c>
    </row>
    <row r="8" spans="1:13" x14ac:dyDescent="0.15">
      <c r="A8" s="32">
        <v>42749</v>
      </c>
      <c r="B8" s="2" t="s">
        <v>16</v>
      </c>
      <c r="C8" s="2" t="s">
        <v>17</v>
      </c>
      <c r="D8" s="3">
        <v>1</v>
      </c>
      <c r="E8" s="12">
        <f>D8*$B$2</f>
        <v>4</v>
      </c>
      <c r="F8" s="3">
        <v>1.66</v>
      </c>
      <c r="G8" s="3">
        <v>1.66</v>
      </c>
      <c r="H8" s="3" t="s">
        <v>18</v>
      </c>
      <c r="I8" s="10">
        <f t="shared" ref="I8:I13" si="0">IF(H8="Won",E8*(F8-1)*(1-$B$3),-E8)</f>
        <v>-4</v>
      </c>
      <c r="J8" s="10">
        <f>I8+B1</f>
        <v>396</v>
      </c>
      <c r="K8" s="10">
        <f>IF(H8="Won",E8*(G8-1)*(1-$B$3),-E8)</f>
        <v>-4</v>
      </c>
      <c r="L8" s="10">
        <f>K8+B1</f>
        <v>396</v>
      </c>
    </row>
    <row r="9" spans="1:13" x14ac:dyDescent="0.15">
      <c r="A9" s="32">
        <v>42749</v>
      </c>
      <c r="B9" s="2" t="s">
        <v>19</v>
      </c>
      <c r="C9" s="2" t="s">
        <v>17</v>
      </c>
      <c r="D9" s="3">
        <v>1</v>
      </c>
      <c r="E9" s="12">
        <f>D9*$B$2</f>
        <v>4</v>
      </c>
      <c r="F9" s="3">
        <v>2.4900000000000002</v>
      </c>
      <c r="G9" s="3">
        <f t="shared" ref="G9:G11" si="1">F9</f>
        <v>2.4900000000000002</v>
      </c>
      <c r="H9" s="3" t="s">
        <v>18</v>
      </c>
      <c r="I9" s="10">
        <f t="shared" si="0"/>
        <v>-4</v>
      </c>
      <c r="J9" s="10">
        <f>I9+J8</f>
        <v>392</v>
      </c>
      <c r="K9" s="10">
        <f>IF(H9="Won",E9*(G9-1)*(1-$B$3),-E9)</f>
        <v>-4</v>
      </c>
      <c r="L9" s="10">
        <f>K9+L8</f>
        <v>392</v>
      </c>
    </row>
    <row r="10" spans="1:13" x14ac:dyDescent="0.15">
      <c r="A10" s="32">
        <v>42750</v>
      </c>
      <c r="B10" s="2" t="s">
        <v>20</v>
      </c>
      <c r="C10" s="2" t="s">
        <v>17</v>
      </c>
      <c r="D10" s="3">
        <v>1</v>
      </c>
      <c r="E10" s="12">
        <f>D10*$B$2</f>
        <v>4</v>
      </c>
      <c r="F10" s="3">
        <v>1.6</v>
      </c>
      <c r="G10" s="3">
        <f t="shared" si="1"/>
        <v>1.6</v>
      </c>
      <c r="H10" s="3" t="s">
        <v>18</v>
      </c>
      <c r="I10" s="10">
        <f t="shared" si="0"/>
        <v>-4</v>
      </c>
      <c r="J10" s="10">
        <f>I10+J9</f>
        <v>388</v>
      </c>
      <c r="K10" s="10">
        <f t="shared" ref="K10" si="2">IF(H10="Won",E10*(G10-1)*(1-$B$3),-E10)</f>
        <v>-4</v>
      </c>
      <c r="L10" s="10">
        <f>K10+L9</f>
        <v>388</v>
      </c>
    </row>
    <row r="11" spans="1:13" x14ac:dyDescent="0.15">
      <c r="A11" s="32">
        <v>42750</v>
      </c>
      <c r="B11" s="2" t="s">
        <v>21</v>
      </c>
      <c r="C11" s="2" t="s">
        <v>17</v>
      </c>
      <c r="D11" s="3">
        <v>1</v>
      </c>
      <c r="E11" s="12">
        <f>D11*$B$2</f>
        <v>4</v>
      </c>
      <c r="F11" s="3">
        <v>1.87</v>
      </c>
      <c r="G11" s="3">
        <f t="shared" si="1"/>
        <v>1.87</v>
      </c>
      <c r="H11" s="3" t="s">
        <v>18</v>
      </c>
      <c r="I11" s="10">
        <f t="shared" si="0"/>
        <v>-4</v>
      </c>
      <c r="J11" s="10">
        <f>I11+J10</f>
        <v>384</v>
      </c>
      <c r="K11" s="10">
        <f>IF(H11="Won",E11*(G11-1)*(1-$B$3),-E11)</f>
        <v>-4</v>
      </c>
      <c r="L11" s="10">
        <f>K11+L10</f>
        <v>384</v>
      </c>
    </row>
    <row r="12" spans="1:13" x14ac:dyDescent="0.15">
      <c r="A12" s="32">
        <v>42756</v>
      </c>
      <c r="B12" s="2" t="s">
        <v>22</v>
      </c>
      <c r="C12" s="2" t="s">
        <v>17</v>
      </c>
      <c r="D12" s="3">
        <v>1</v>
      </c>
      <c r="E12" s="12">
        <f>D12*$B$2</f>
        <v>4</v>
      </c>
      <c r="F12" s="13">
        <v>2.0299999999999998</v>
      </c>
      <c r="G12" s="13">
        <v>2</v>
      </c>
      <c r="H12" s="3" t="s">
        <v>18</v>
      </c>
      <c r="I12" s="10">
        <f t="shared" si="0"/>
        <v>-4</v>
      </c>
      <c r="J12" s="10">
        <f t="shared" ref="J12:J13" si="3">I12+J11</f>
        <v>380</v>
      </c>
      <c r="K12" s="10">
        <f t="shared" ref="K12:K13" si="4">IF(H12="Won",E12*(G12-1)*(1-$B$3),-E12)</f>
        <v>-4</v>
      </c>
      <c r="L12" s="10">
        <f t="shared" ref="L12:L13" si="5">K12+L11</f>
        <v>380</v>
      </c>
    </row>
    <row r="13" spans="1:13" x14ac:dyDescent="0.15">
      <c r="A13" s="32">
        <v>42757</v>
      </c>
      <c r="B13" s="2" t="s">
        <v>23</v>
      </c>
      <c r="C13" s="2" t="s">
        <v>17</v>
      </c>
      <c r="D13" s="3">
        <v>1</v>
      </c>
      <c r="E13" s="12">
        <f>D13*$B$2</f>
        <v>4</v>
      </c>
      <c r="F13" s="3">
        <v>1.66</v>
      </c>
      <c r="G13" s="3">
        <v>1.6</v>
      </c>
      <c r="H13" s="3" t="s">
        <v>18</v>
      </c>
      <c r="I13" s="10">
        <f t="shared" si="0"/>
        <v>-4</v>
      </c>
      <c r="J13" s="10">
        <f t="shared" si="3"/>
        <v>376</v>
      </c>
      <c r="K13" s="10">
        <f t="shared" si="4"/>
        <v>-4</v>
      </c>
      <c r="L13" s="10">
        <f t="shared" si="5"/>
        <v>376</v>
      </c>
    </row>
    <row r="14" spans="1:13" x14ac:dyDescent="0.15">
      <c r="A14" s="32">
        <v>42763</v>
      </c>
      <c r="B14" s="2" t="s">
        <v>24</v>
      </c>
      <c r="C14" s="2" t="s">
        <v>17</v>
      </c>
      <c r="D14" s="3">
        <v>1</v>
      </c>
      <c r="E14" s="12">
        <f>D14*$B$2</f>
        <v>4</v>
      </c>
      <c r="F14" s="3">
        <v>1.63</v>
      </c>
      <c r="G14" s="3">
        <v>1.62</v>
      </c>
      <c r="H14" s="3" t="s">
        <v>18</v>
      </c>
      <c r="I14" s="10">
        <f t="shared" ref="I14:I77" si="6">IF(H14="Won",E14*(F14-1)*(1-$B$3),-E14)</f>
        <v>-4</v>
      </c>
      <c r="J14" s="10">
        <f t="shared" ref="J14:J77" si="7">I14+J13</f>
        <v>372</v>
      </c>
      <c r="K14" s="10">
        <f t="shared" ref="K14:K77" si="8">IF(H14="Won",E14*(G14-1)*(1-$B$3),-E14)</f>
        <v>-4</v>
      </c>
      <c r="L14" s="10">
        <f t="shared" ref="L14:L77" si="9">K14+L13</f>
        <v>372</v>
      </c>
    </row>
    <row r="15" spans="1:13" x14ac:dyDescent="0.15">
      <c r="A15" s="32">
        <v>42763</v>
      </c>
      <c r="B15" s="2" t="s">
        <v>25</v>
      </c>
      <c r="C15" s="2" t="s">
        <v>17</v>
      </c>
      <c r="D15" s="3">
        <v>1</v>
      </c>
      <c r="E15" s="12">
        <f>D15*$B$2</f>
        <v>4</v>
      </c>
      <c r="F15" s="3">
        <v>1.91</v>
      </c>
      <c r="G15" s="3">
        <v>1.8</v>
      </c>
      <c r="H15" s="3" t="s">
        <v>18</v>
      </c>
      <c r="I15" s="10">
        <f t="shared" si="6"/>
        <v>-4</v>
      </c>
      <c r="J15" s="10">
        <f t="shared" si="7"/>
        <v>368</v>
      </c>
      <c r="K15" s="10">
        <f t="shared" si="8"/>
        <v>-4</v>
      </c>
      <c r="L15" s="10">
        <f t="shared" si="9"/>
        <v>368</v>
      </c>
    </row>
    <row r="16" spans="1:13" x14ac:dyDescent="0.15">
      <c r="A16" s="32">
        <v>42763</v>
      </c>
      <c r="B16" s="2" t="s">
        <v>26</v>
      </c>
      <c r="C16" s="2" t="s">
        <v>17</v>
      </c>
      <c r="D16" s="3">
        <v>1</v>
      </c>
      <c r="E16" s="12">
        <f>D16*$B$2</f>
        <v>4</v>
      </c>
      <c r="F16" s="3">
        <v>2.42</v>
      </c>
      <c r="G16" s="3">
        <v>2.4</v>
      </c>
      <c r="H16" s="3" t="s">
        <v>18</v>
      </c>
      <c r="I16" s="10">
        <f t="shared" si="6"/>
        <v>-4</v>
      </c>
      <c r="J16" s="10">
        <f t="shared" si="7"/>
        <v>364</v>
      </c>
      <c r="K16" s="10">
        <f t="shared" si="8"/>
        <v>-4</v>
      </c>
      <c r="L16" s="10">
        <f t="shared" si="9"/>
        <v>364</v>
      </c>
    </row>
    <row r="17" spans="1:13" x14ac:dyDescent="0.15">
      <c r="A17" s="32">
        <v>42764</v>
      </c>
      <c r="B17" s="2" t="s">
        <v>27</v>
      </c>
      <c r="C17" s="2" t="s">
        <v>17</v>
      </c>
      <c r="D17" s="3">
        <v>1</v>
      </c>
      <c r="E17" s="12">
        <f>D17*$B$2</f>
        <v>4</v>
      </c>
      <c r="F17" s="3">
        <v>1.65</v>
      </c>
      <c r="G17" s="3">
        <v>1.6</v>
      </c>
      <c r="H17" s="3" t="s">
        <v>18</v>
      </c>
      <c r="I17" s="10">
        <f t="shared" si="6"/>
        <v>-4</v>
      </c>
      <c r="J17" s="10">
        <f t="shared" si="7"/>
        <v>360</v>
      </c>
      <c r="K17" s="10">
        <f t="shared" si="8"/>
        <v>-4</v>
      </c>
      <c r="L17" s="10">
        <f t="shared" si="9"/>
        <v>360</v>
      </c>
    </row>
    <row r="18" spans="1:13" x14ac:dyDescent="0.15">
      <c r="A18" s="32">
        <v>42764</v>
      </c>
      <c r="B18" s="2" t="s">
        <v>28</v>
      </c>
      <c r="C18" s="2" t="s">
        <v>17</v>
      </c>
      <c r="D18" s="3">
        <v>1</v>
      </c>
      <c r="E18" s="12">
        <f>D18*$B$2</f>
        <v>4</v>
      </c>
      <c r="F18" s="3">
        <v>2.3199999999999998</v>
      </c>
      <c r="G18" s="3">
        <v>2.2999999999999998</v>
      </c>
      <c r="H18" s="3" t="s">
        <v>18</v>
      </c>
      <c r="I18" s="10">
        <f t="shared" si="6"/>
        <v>-4</v>
      </c>
      <c r="J18" s="10">
        <f t="shared" si="7"/>
        <v>356</v>
      </c>
      <c r="K18" s="10">
        <f t="shared" si="8"/>
        <v>-4</v>
      </c>
      <c r="L18" s="10">
        <f t="shared" si="9"/>
        <v>356</v>
      </c>
    </row>
    <row r="19" spans="1:13" x14ac:dyDescent="0.15">
      <c r="A19" s="32">
        <v>42770</v>
      </c>
      <c r="B19" s="2" t="s">
        <v>29</v>
      </c>
      <c r="C19" s="2" t="s">
        <v>17</v>
      </c>
      <c r="D19" s="3">
        <v>1</v>
      </c>
      <c r="E19" s="12">
        <f>D19*$B$2</f>
        <v>4</v>
      </c>
      <c r="F19" s="3">
        <v>1.56</v>
      </c>
      <c r="G19" s="3">
        <v>1.68</v>
      </c>
      <c r="H19" s="3" t="s">
        <v>18</v>
      </c>
      <c r="I19" s="10">
        <f t="shared" si="6"/>
        <v>-4</v>
      </c>
      <c r="J19" s="10">
        <f t="shared" si="7"/>
        <v>352</v>
      </c>
      <c r="K19" s="10">
        <f t="shared" si="8"/>
        <v>-4</v>
      </c>
      <c r="L19" s="10">
        <f t="shared" si="9"/>
        <v>352</v>
      </c>
    </row>
    <row r="20" spans="1:13" x14ac:dyDescent="0.15">
      <c r="A20" s="32">
        <v>42770</v>
      </c>
      <c r="B20" s="2" t="s">
        <v>30</v>
      </c>
      <c r="C20" s="2" t="s">
        <v>17</v>
      </c>
      <c r="D20" s="3">
        <v>1</v>
      </c>
      <c r="E20" s="12">
        <f>D20*$B$2</f>
        <v>4</v>
      </c>
      <c r="F20" s="3">
        <v>1.89</v>
      </c>
      <c r="G20" s="3">
        <v>2.06</v>
      </c>
      <c r="H20" s="3" t="s">
        <v>18</v>
      </c>
      <c r="I20" s="10">
        <f t="shared" si="6"/>
        <v>-4</v>
      </c>
      <c r="J20" s="10">
        <f t="shared" si="7"/>
        <v>348</v>
      </c>
      <c r="K20" s="10">
        <f t="shared" si="8"/>
        <v>-4</v>
      </c>
      <c r="L20" s="10">
        <f t="shared" si="9"/>
        <v>348</v>
      </c>
    </row>
    <row r="21" spans="1:13" x14ac:dyDescent="0.15">
      <c r="A21" s="32">
        <v>42771</v>
      </c>
      <c r="B21" s="11" t="s">
        <v>31</v>
      </c>
      <c r="C21" s="2" t="s">
        <v>17</v>
      </c>
      <c r="D21" s="3">
        <v>1</v>
      </c>
      <c r="E21" s="12">
        <f>D21*$B$2</f>
        <v>4</v>
      </c>
      <c r="F21" s="3">
        <v>2.23</v>
      </c>
      <c r="G21" s="3">
        <v>2.2599999999999998</v>
      </c>
      <c r="H21" s="3" t="s">
        <v>32</v>
      </c>
      <c r="I21" s="10">
        <f t="shared" si="6"/>
        <v>4.6739999999999995</v>
      </c>
      <c r="J21" s="10">
        <f t="shared" si="7"/>
        <v>352.67399999999998</v>
      </c>
      <c r="K21" s="10">
        <f t="shared" si="8"/>
        <v>4.7879999999999994</v>
      </c>
      <c r="L21" s="10">
        <f t="shared" si="9"/>
        <v>352.78800000000001</v>
      </c>
    </row>
    <row r="22" spans="1:13" x14ac:dyDescent="0.15">
      <c r="A22" s="32">
        <v>42777</v>
      </c>
      <c r="B22" s="2" t="s">
        <v>33</v>
      </c>
      <c r="C22" s="2" t="s">
        <v>17</v>
      </c>
      <c r="D22" s="3">
        <v>1</v>
      </c>
      <c r="E22" s="12">
        <f>D22*$B$2</f>
        <v>4</v>
      </c>
      <c r="F22" s="3">
        <v>1.71</v>
      </c>
      <c r="G22" s="3">
        <v>1.65</v>
      </c>
      <c r="H22" s="3" t="s">
        <v>32</v>
      </c>
      <c r="I22" s="10">
        <f t="shared" si="6"/>
        <v>2.698</v>
      </c>
      <c r="J22" s="10">
        <f t="shared" si="7"/>
        <v>355.37199999999996</v>
      </c>
      <c r="K22" s="10">
        <f t="shared" si="8"/>
        <v>2.4699999999999998</v>
      </c>
      <c r="L22" s="10">
        <f t="shared" si="9"/>
        <v>355.25800000000004</v>
      </c>
    </row>
    <row r="23" spans="1:13" x14ac:dyDescent="0.15">
      <c r="A23" s="32">
        <v>42777</v>
      </c>
      <c r="B23" s="2" t="s">
        <v>34</v>
      </c>
      <c r="C23" s="2" t="s">
        <v>17</v>
      </c>
      <c r="D23" s="3">
        <v>1</v>
      </c>
      <c r="E23" s="12">
        <f>D23*$B$2</f>
        <v>4</v>
      </c>
      <c r="F23" s="3">
        <v>1.91</v>
      </c>
      <c r="G23" s="3">
        <v>1.85</v>
      </c>
      <c r="H23" s="3" t="s">
        <v>32</v>
      </c>
      <c r="I23" s="10">
        <f t="shared" si="6"/>
        <v>3.4579999999999997</v>
      </c>
      <c r="J23" s="10">
        <f t="shared" si="7"/>
        <v>358.83</v>
      </c>
      <c r="K23" s="10">
        <f t="shared" si="8"/>
        <v>3.23</v>
      </c>
      <c r="L23" s="10">
        <f t="shared" si="9"/>
        <v>358.48800000000006</v>
      </c>
    </row>
    <row r="24" spans="1:13" s="31" customFormat="1" x14ac:dyDescent="0.15">
      <c r="A24" s="39">
        <v>42777</v>
      </c>
      <c r="B24" s="27" t="s">
        <v>35</v>
      </c>
      <c r="C24" s="27" t="s">
        <v>17</v>
      </c>
      <c r="D24" s="28">
        <v>1</v>
      </c>
      <c r="E24" s="29">
        <f>D24*$B$2</f>
        <v>4</v>
      </c>
      <c r="F24" s="28">
        <v>1.7</v>
      </c>
      <c r="G24" s="28">
        <v>1.7</v>
      </c>
      <c r="H24" s="28" t="s">
        <v>32</v>
      </c>
      <c r="I24" s="40">
        <f t="shared" si="6"/>
        <v>2.6599999999999997</v>
      </c>
      <c r="J24" s="40">
        <f t="shared" si="7"/>
        <v>361.49</v>
      </c>
      <c r="K24" s="40">
        <f t="shared" si="8"/>
        <v>2.6599999999999997</v>
      </c>
      <c r="L24" s="40">
        <f t="shared" si="9"/>
        <v>361.14800000000008</v>
      </c>
      <c r="M24" s="31" t="s">
        <v>36</v>
      </c>
    </row>
    <row r="25" spans="1:13" s="24" customFormat="1" x14ac:dyDescent="0.15">
      <c r="A25" s="42">
        <v>42778</v>
      </c>
      <c r="B25" s="22" t="s">
        <v>37</v>
      </c>
      <c r="C25" s="22" t="s">
        <v>17</v>
      </c>
      <c r="D25" s="23">
        <v>1</v>
      </c>
      <c r="E25" s="43">
        <f>D25*$B$2</f>
        <v>4</v>
      </c>
      <c r="F25" s="23">
        <v>1.7</v>
      </c>
      <c r="G25" s="23">
        <v>1.7</v>
      </c>
      <c r="H25" s="23" t="s">
        <v>32</v>
      </c>
      <c r="I25" s="44">
        <f t="shared" si="6"/>
        <v>2.6599999999999997</v>
      </c>
      <c r="J25" s="44">
        <f t="shared" si="7"/>
        <v>364.15000000000003</v>
      </c>
      <c r="K25" s="44">
        <f t="shared" si="8"/>
        <v>2.6599999999999997</v>
      </c>
      <c r="L25" s="44">
        <f t="shared" si="9"/>
        <v>363.80800000000011</v>
      </c>
    </row>
    <row r="26" spans="1:13" ht="30" x14ac:dyDescent="0.15">
      <c r="A26" s="32">
        <v>42784</v>
      </c>
      <c r="B26" s="34" t="s">
        <v>38</v>
      </c>
      <c r="C26" s="2" t="s">
        <v>17</v>
      </c>
      <c r="D26" s="3">
        <v>1</v>
      </c>
      <c r="E26" s="12">
        <v>4</v>
      </c>
      <c r="F26" s="3">
        <v>1.71</v>
      </c>
      <c r="G26" s="3">
        <v>1.68</v>
      </c>
      <c r="H26" s="3" t="s">
        <v>18</v>
      </c>
      <c r="I26" s="10">
        <f t="shared" si="6"/>
        <v>-4</v>
      </c>
      <c r="J26" s="10">
        <f t="shared" si="7"/>
        <v>360.15000000000003</v>
      </c>
      <c r="K26" s="10">
        <f t="shared" si="8"/>
        <v>-4</v>
      </c>
      <c r="L26" s="10">
        <f t="shared" si="9"/>
        <v>359.80800000000011</v>
      </c>
    </row>
    <row r="27" spans="1:13" x14ac:dyDescent="0.15">
      <c r="A27" s="32">
        <v>42784</v>
      </c>
      <c r="B27" s="34" t="s">
        <v>39</v>
      </c>
      <c r="C27" s="2" t="s">
        <v>17</v>
      </c>
      <c r="D27" s="3">
        <v>1</v>
      </c>
      <c r="E27" s="12">
        <v>4</v>
      </c>
      <c r="F27" s="3">
        <v>2.0099999999999998</v>
      </c>
      <c r="G27" s="3">
        <v>2.1</v>
      </c>
      <c r="H27" s="3" t="s">
        <v>18</v>
      </c>
      <c r="I27" s="10">
        <f t="shared" si="6"/>
        <v>-4</v>
      </c>
      <c r="J27" s="10">
        <f t="shared" si="7"/>
        <v>356.15000000000003</v>
      </c>
      <c r="K27" s="10">
        <f t="shared" si="8"/>
        <v>-4</v>
      </c>
      <c r="L27" s="10">
        <f t="shared" si="9"/>
        <v>355.80800000000011</v>
      </c>
    </row>
    <row r="28" spans="1:13" x14ac:dyDescent="0.15">
      <c r="A28" s="32">
        <v>42784</v>
      </c>
      <c r="B28" s="2" t="s">
        <v>40</v>
      </c>
      <c r="C28" s="2" t="s">
        <v>17</v>
      </c>
      <c r="D28" s="3">
        <v>1</v>
      </c>
      <c r="E28" s="12">
        <v>4</v>
      </c>
      <c r="F28" s="3">
        <v>2.4300000000000002</v>
      </c>
      <c r="G28" s="3">
        <v>2.46</v>
      </c>
      <c r="H28" s="3" t="s">
        <v>18</v>
      </c>
      <c r="I28" s="10">
        <f t="shared" si="6"/>
        <v>-4</v>
      </c>
      <c r="J28" s="10">
        <f t="shared" si="7"/>
        <v>352.15000000000003</v>
      </c>
      <c r="K28" s="10">
        <f t="shared" si="8"/>
        <v>-4</v>
      </c>
      <c r="L28" s="10">
        <f t="shared" si="9"/>
        <v>351.80800000000011</v>
      </c>
    </row>
    <row r="29" spans="1:13" x14ac:dyDescent="0.15">
      <c r="A29" s="32">
        <v>42785</v>
      </c>
      <c r="B29" s="2" t="s">
        <v>41</v>
      </c>
      <c r="C29" s="2" t="s">
        <v>17</v>
      </c>
      <c r="D29" s="3">
        <v>1</v>
      </c>
      <c r="E29" s="12">
        <v>4</v>
      </c>
      <c r="F29" s="3">
        <v>1.79</v>
      </c>
      <c r="G29" s="3">
        <v>1.8</v>
      </c>
      <c r="H29" s="3" t="s">
        <v>32</v>
      </c>
      <c r="I29" s="10">
        <f t="shared" si="6"/>
        <v>3.0019999999999998</v>
      </c>
      <c r="J29" s="10">
        <f t="shared" si="7"/>
        <v>355.15200000000004</v>
      </c>
      <c r="K29" s="10">
        <f t="shared" si="8"/>
        <v>3.04</v>
      </c>
      <c r="L29" s="10">
        <f t="shared" si="9"/>
        <v>354.84800000000013</v>
      </c>
    </row>
    <row r="30" spans="1:13" x14ac:dyDescent="0.15">
      <c r="A30" s="32">
        <v>42785</v>
      </c>
      <c r="B30" s="2" t="s">
        <v>42</v>
      </c>
      <c r="C30" s="2" t="s">
        <v>17</v>
      </c>
      <c r="D30" s="3">
        <v>1</v>
      </c>
      <c r="E30" s="12">
        <v>4</v>
      </c>
      <c r="F30" s="3">
        <v>1.91</v>
      </c>
      <c r="G30" s="3">
        <v>1.9</v>
      </c>
      <c r="H30" s="3" t="s">
        <v>32</v>
      </c>
      <c r="I30" s="10">
        <f t="shared" si="6"/>
        <v>3.4579999999999997</v>
      </c>
      <c r="J30" s="10">
        <f t="shared" si="7"/>
        <v>358.61000000000007</v>
      </c>
      <c r="K30" s="10">
        <f t="shared" si="8"/>
        <v>3.4199999999999995</v>
      </c>
      <c r="L30" s="10">
        <f t="shared" si="9"/>
        <v>358.26800000000014</v>
      </c>
    </row>
    <row r="31" spans="1:13" x14ac:dyDescent="0.15">
      <c r="A31" s="32">
        <v>42791</v>
      </c>
      <c r="B31" s="2" t="s">
        <v>43</v>
      </c>
      <c r="C31" s="2" t="s">
        <v>17</v>
      </c>
      <c r="D31" s="3">
        <v>1</v>
      </c>
      <c r="E31" s="12">
        <v>4</v>
      </c>
      <c r="F31" s="3">
        <v>1.65</v>
      </c>
      <c r="G31" s="3">
        <v>1.69</v>
      </c>
      <c r="H31" s="3" t="s">
        <v>32</v>
      </c>
      <c r="I31" s="10">
        <f t="shared" si="6"/>
        <v>2.4699999999999998</v>
      </c>
      <c r="J31" s="10">
        <f t="shared" si="7"/>
        <v>361.0800000000001</v>
      </c>
      <c r="K31" s="10">
        <f t="shared" si="8"/>
        <v>2.6219999999999999</v>
      </c>
      <c r="L31" s="10">
        <f t="shared" si="9"/>
        <v>360.89000000000016</v>
      </c>
    </row>
    <row r="32" spans="1:13" x14ac:dyDescent="0.15">
      <c r="A32" s="32">
        <v>42791</v>
      </c>
      <c r="B32" s="2" t="s">
        <v>83</v>
      </c>
      <c r="C32" s="2" t="s">
        <v>17</v>
      </c>
      <c r="D32" s="3">
        <v>1</v>
      </c>
      <c r="E32" s="12">
        <v>4</v>
      </c>
      <c r="F32" s="3">
        <v>1.4</v>
      </c>
      <c r="G32" s="3">
        <v>1.4</v>
      </c>
      <c r="H32" s="3" t="s">
        <v>32</v>
      </c>
      <c r="I32" s="10">
        <f t="shared" si="6"/>
        <v>1.5199999999999996</v>
      </c>
      <c r="J32" s="10">
        <f t="shared" si="7"/>
        <v>362.60000000000008</v>
      </c>
      <c r="K32" s="10">
        <f t="shared" si="8"/>
        <v>1.5199999999999996</v>
      </c>
      <c r="L32" s="10">
        <f t="shared" si="9"/>
        <v>362.41000000000014</v>
      </c>
      <c r="M32" s="5" t="s">
        <v>44</v>
      </c>
    </row>
    <row r="33" spans="1:14" x14ac:dyDescent="0.15">
      <c r="A33" s="32">
        <v>42798</v>
      </c>
      <c r="B33" s="2" t="s">
        <v>45</v>
      </c>
      <c r="C33" s="2" t="s">
        <v>17</v>
      </c>
      <c r="D33" s="3">
        <v>1</v>
      </c>
      <c r="E33" s="12">
        <v>4</v>
      </c>
      <c r="F33" s="3">
        <v>1.82</v>
      </c>
      <c r="G33" s="3">
        <v>1.76</v>
      </c>
      <c r="H33" s="3" t="s">
        <v>32</v>
      </c>
      <c r="I33" s="10">
        <f t="shared" si="6"/>
        <v>3.1160000000000001</v>
      </c>
      <c r="J33" s="10">
        <f t="shared" si="7"/>
        <v>365.71600000000007</v>
      </c>
      <c r="K33" s="10">
        <f t="shared" si="8"/>
        <v>2.8879999999999999</v>
      </c>
      <c r="L33" s="10">
        <f t="shared" si="9"/>
        <v>365.29800000000012</v>
      </c>
    </row>
    <row r="34" spans="1:14" x14ac:dyDescent="0.15">
      <c r="A34" s="32">
        <v>42798</v>
      </c>
      <c r="B34" s="2" t="s">
        <v>46</v>
      </c>
      <c r="C34" s="2" t="s">
        <v>17</v>
      </c>
      <c r="D34" s="3">
        <v>1</v>
      </c>
      <c r="E34" s="12">
        <v>4</v>
      </c>
      <c r="F34" s="3">
        <v>2.0299999999999998</v>
      </c>
      <c r="G34" s="3">
        <v>2.16</v>
      </c>
      <c r="H34" s="3" t="s">
        <v>18</v>
      </c>
      <c r="I34" s="10">
        <f t="shared" si="6"/>
        <v>-4</v>
      </c>
      <c r="J34" s="10">
        <f t="shared" si="7"/>
        <v>361.71600000000007</v>
      </c>
      <c r="K34" s="10">
        <f t="shared" si="8"/>
        <v>-4</v>
      </c>
      <c r="L34" s="10">
        <f t="shared" si="9"/>
        <v>361.29800000000012</v>
      </c>
    </row>
    <row r="35" spans="1:14" x14ac:dyDescent="0.15">
      <c r="A35" s="32">
        <v>42799</v>
      </c>
      <c r="B35" s="2" t="s">
        <v>47</v>
      </c>
      <c r="C35" s="2" t="s">
        <v>17</v>
      </c>
      <c r="D35" s="3">
        <v>1</v>
      </c>
      <c r="E35" s="12">
        <v>4</v>
      </c>
      <c r="F35" s="3">
        <v>1.63</v>
      </c>
      <c r="G35" s="13">
        <v>2</v>
      </c>
      <c r="H35" s="3" t="s">
        <v>18</v>
      </c>
      <c r="I35" s="10">
        <f t="shared" si="6"/>
        <v>-4</v>
      </c>
      <c r="J35" s="10">
        <f t="shared" si="7"/>
        <v>357.71600000000007</v>
      </c>
      <c r="K35" s="10">
        <f t="shared" si="8"/>
        <v>-4</v>
      </c>
      <c r="L35" s="10">
        <f t="shared" si="9"/>
        <v>357.29800000000012</v>
      </c>
    </row>
    <row r="36" spans="1:14" x14ac:dyDescent="0.15">
      <c r="A36" s="32">
        <v>42805</v>
      </c>
      <c r="B36" s="2" t="s">
        <v>48</v>
      </c>
      <c r="C36" s="2" t="s">
        <v>17</v>
      </c>
      <c r="D36" s="3">
        <v>1</v>
      </c>
      <c r="E36" s="12">
        <v>4</v>
      </c>
      <c r="F36" s="3">
        <v>1.68</v>
      </c>
      <c r="G36" s="13">
        <v>1.7</v>
      </c>
      <c r="H36" s="3" t="s">
        <v>32</v>
      </c>
      <c r="I36" s="10">
        <f t="shared" si="6"/>
        <v>2.5839999999999996</v>
      </c>
      <c r="J36" s="10">
        <f t="shared" si="7"/>
        <v>360.30000000000007</v>
      </c>
      <c r="K36" s="10">
        <f t="shared" si="8"/>
        <v>2.6599999999999997</v>
      </c>
      <c r="L36" s="10">
        <f t="shared" si="9"/>
        <v>359.95800000000014</v>
      </c>
    </row>
    <row r="37" spans="1:14" x14ac:dyDescent="0.15">
      <c r="A37" s="32">
        <v>42805</v>
      </c>
      <c r="B37" s="2" t="s">
        <v>49</v>
      </c>
      <c r="C37" s="2" t="s">
        <v>17</v>
      </c>
      <c r="D37" s="3">
        <v>1</v>
      </c>
      <c r="E37" s="12">
        <v>4</v>
      </c>
      <c r="F37" s="3">
        <v>1.83</v>
      </c>
      <c r="G37" s="3">
        <v>1.81</v>
      </c>
      <c r="H37" s="3" t="s">
        <v>32</v>
      </c>
      <c r="I37" s="10">
        <f t="shared" si="6"/>
        <v>3.1539999999999999</v>
      </c>
      <c r="J37" s="10">
        <f t="shared" si="7"/>
        <v>363.45400000000006</v>
      </c>
      <c r="K37" s="10">
        <f t="shared" si="8"/>
        <v>3.0779999999999998</v>
      </c>
      <c r="L37" s="10">
        <f t="shared" si="9"/>
        <v>363.03600000000012</v>
      </c>
    </row>
    <row r="38" spans="1:14" x14ac:dyDescent="0.15">
      <c r="A38" s="32">
        <v>42806</v>
      </c>
      <c r="B38" s="2" t="s">
        <v>50</v>
      </c>
      <c r="C38" s="2" t="s">
        <v>17</v>
      </c>
      <c r="D38" s="3">
        <v>1</v>
      </c>
      <c r="E38" s="12">
        <v>4</v>
      </c>
      <c r="F38" s="3">
        <v>1.78</v>
      </c>
      <c r="G38" s="3">
        <v>1.75</v>
      </c>
      <c r="H38" s="3" t="s">
        <v>32</v>
      </c>
      <c r="I38" s="10">
        <f t="shared" si="6"/>
        <v>2.964</v>
      </c>
      <c r="J38" s="10">
        <f t="shared" si="7"/>
        <v>366.41800000000006</v>
      </c>
      <c r="K38" s="10">
        <f t="shared" si="8"/>
        <v>2.8499999999999996</v>
      </c>
      <c r="L38" s="10">
        <f t="shared" si="9"/>
        <v>365.88600000000014</v>
      </c>
    </row>
    <row r="39" spans="1:14" x14ac:dyDescent="0.15">
      <c r="A39" s="32">
        <v>42806</v>
      </c>
      <c r="B39" s="2" t="s">
        <v>51</v>
      </c>
      <c r="C39" s="2" t="s">
        <v>17</v>
      </c>
      <c r="D39" s="3">
        <v>1</v>
      </c>
      <c r="E39" s="12">
        <v>4</v>
      </c>
      <c r="F39" s="3">
        <v>1.67</v>
      </c>
      <c r="G39" s="13">
        <v>1.7</v>
      </c>
      <c r="H39" s="3" t="s">
        <v>18</v>
      </c>
      <c r="I39" s="10">
        <f t="shared" si="6"/>
        <v>-4</v>
      </c>
      <c r="J39" s="10">
        <f t="shared" si="7"/>
        <v>362.41800000000006</v>
      </c>
      <c r="K39" s="10">
        <f t="shared" si="8"/>
        <v>-4</v>
      </c>
      <c r="L39" s="10">
        <f t="shared" si="9"/>
        <v>361.88600000000014</v>
      </c>
      <c r="N39" s="5" t="s">
        <v>52</v>
      </c>
    </row>
    <row r="40" spans="1:14" x14ac:dyDescent="0.15">
      <c r="A40" s="32">
        <v>42812</v>
      </c>
      <c r="B40" s="2" t="s">
        <v>53</v>
      </c>
      <c r="C40" s="2" t="s">
        <v>17</v>
      </c>
      <c r="D40" s="3">
        <v>1</v>
      </c>
      <c r="E40" s="12">
        <v>4</v>
      </c>
      <c r="F40" s="3">
        <v>1.59</v>
      </c>
      <c r="G40" s="3">
        <v>1.55</v>
      </c>
      <c r="H40" s="3" t="s">
        <v>18</v>
      </c>
      <c r="I40" s="10">
        <f t="shared" si="6"/>
        <v>-4</v>
      </c>
      <c r="J40" s="10">
        <f t="shared" si="7"/>
        <v>358.41800000000006</v>
      </c>
      <c r="K40" s="10">
        <f t="shared" si="8"/>
        <v>-4</v>
      </c>
      <c r="L40" s="10">
        <f t="shared" si="9"/>
        <v>357.88600000000014</v>
      </c>
    </row>
    <row r="41" spans="1:14" x14ac:dyDescent="0.15">
      <c r="A41" s="32">
        <v>42812</v>
      </c>
      <c r="B41" s="2" t="s">
        <v>54</v>
      </c>
      <c r="C41" s="2" t="s">
        <v>17</v>
      </c>
      <c r="D41" s="3">
        <v>1</v>
      </c>
      <c r="E41" s="12">
        <v>4</v>
      </c>
      <c r="F41" s="3">
        <v>1.81</v>
      </c>
      <c r="G41" s="13">
        <v>1.8</v>
      </c>
      <c r="H41" s="3" t="s">
        <v>18</v>
      </c>
      <c r="I41" s="10">
        <f t="shared" si="6"/>
        <v>-4</v>
      </c>
      <c r="J41" s="10">
        <f t="shared" si="7"/>
        <v>354.41800000000006</v>
      </c>
      <c r="K41" s="10">
        <f t="shared" si="8"/>
        <v>-4</v>
      </c>
      <c r="L41" s="10">
        <f t="shared" si="9"/>
        <v>353.88600000000014</v>
      </c>
    </row>
    <row r="42" spans="1:14" x14ac:dyDescent="0.15">
      <c r="A42" s="32">
        <v>42812</v>
      </c>
      <c r="B42" s="2" t="s">
        <v>55</v>
      </c>
      <c r="C42" s="2" t="s">
        <v>17</v>
      </c>
      <c r="D42" s="3">
        <v>1</v>
      </c>
      <c r="E42" s="12">
        <v>4</v>
      </c>
      <c r="F42" s="3">
        <v>2.31</v>
      </c>
      <c r="G42" s="3">
        <v>2.2400000000000002</v>
      </c>
      <c r="H42" s="3" t="s">
        <v>32</v>
      </c>
      <c r="I42" s="10">
        <f t="shared" si="6"/>
        <v>4.9779999999999998</v>
      </c>
      <c r="J42" s="10">
        <f t="shared" si="7"/>
        <v>359.39600000000007</v>
      </c>
      <c r="K42" s="10">
        <f t="shared" si="8"/>
        <v>4.7120000000000006</v>
      </c>
      <c r="L42" s="10">
        <f t="shared" si="9"/>
        <v>358.59800000000013</v>
      </c>
    </row>
    <row r="43" spans="1:14" s="24" customFormat="1" x14ac:dyDescent="0.15">
      <c r="A43" s="32">
        <v>42813</v>
      </c>
      <c r="B43" s="22" t="s">
        <v>56</v>
      </c>
      <c r="C43" s="2" t="s">
        <v>17</v>
      </c>
      <c r="D43" s="3">
        <v>1</v>
      </c>
      <c r="E43" s="12">
        <v>4</v>
      </c>
      <c r="F43" s="23">
        <v>1.89</v>
      </c>
      <c r="G43" s="23">
        <v>1.9</v>
      </c>
      <c r="H43" s="23" t="s">
        <v>18</v>
      </c>
      <c r="I43" s="10">
        <f t="shared" si="6"/>
        <v>-4</v>
      </c>
      <c r="J43" s="10">
        <f t="shared" si="7"/>
        <v>355.39600000000007</v>
      </c>
      <c r="K43" s="10">
        <f t="shared" si="8"/>
        <v>-4</v>
      </c>
      <c r="L43" s="10">
        <f t="shared" si="9"/>
        <v>354.59800000000013</v>
      </c>
    </row>
    <row r="44" spans="1:14" x14ac:dyDescent="0.15">
      <c r="A44" s="32">
        <v>42813</v>
      </c>
      <c r="B44" s="2" t="s">
        <v>57</v>
      </c>
      <c r="C44" s="2" t="s">
        <v>17</v>
      </c>
      <c r="D44" s="3">
        <v>1</v>
      </c>
      <c r="E44" s="12">
        <v>4</v>
      </c>
      <c r="F44" s="3">
        <v>2.48</v>
      </c>
      <c r="G44" s="3">
        <v>2.4500000000000002</v>
      </c>
      <c r="H44" s="3" t="s">
        <v>32</v>
      </c>
      <c r="I44" s="10">
        <f t="shared" si="6"/>
        <v>5.6239999999999997</v>
      </c>
      <c r="J44" s="10">
        <f t="shared" si="7"/>
        <v>361.0200000000001</v>
      </c>
      <c r="K44" s="10">
        <f t="shared" si="8"/>
        <v>5.5100000000000007</v>
      </c>
      <c r="L44" s="10">
        <f t="shared" si="9"/>
        <v>360.10800000000012</v>
      </c>
    </row>
    <row r="45" spans="1:14" x14ac:dyDescent="0.15">
      <c r="A45" s="32">
        <v>42819</v>
      </c>
      <c r="B45" s="2" t="s">
        <v>58</v>
      </c>
      <c r="C45" s="2" t="s">
        <v>17</v>
      </c>
      <c r="D45" s="3">
        <v>1</v>
      </c>
      <c r="E45" s="12">
        <v>4</v>
      </c>
      <c r="F45" s="3">
        <v>1.87</v>
      </c>
      <c r="G45" s="3">
        <v>1.87</v>
      </c>
      <c r="H45" s="3" t="s">
        <v>32</v>
      </c>
      <c r="I45" s="10">
        <f t="shared" ref="I45" si="10">IF(H45="Won",E45*(F45-1)*(1-$B$3),-E45)</f>
        <v>3.306</v>
      </c>
      <c r="J45" s="10">
        <f t="shared" ref="J45" si="11">I45+J44</f>
        <v>364.32600000000008</v>
      </c>
      <c r="K45" s="10">
        <f t="shared" ref="K45" si="12">IF(H45="Won",E45*(G45-1)*(1-$B$3),-E45)</f>
        <v>3.306</v>
      </c>
      <c r="L45" s="10">
        <f t="shared" ref="L45" si="13">K45+L44</f>
        <v>363.4140000000001</v>
      </c>
    </row>
    <row r="46" spans="1:14" x14ac:dyDescent="0.15">
      <c r="A46" s="32">
        <f>A45</f>
        <v>42819</v>
      </c>
      <c r="B46" s="2" t="s">
        <v>59</v>
      </c>
      <c r="C46" s="2" t="s">
        <v>17</v>
      </c>
      <c r="D46" s="3">
        <v>1</v>
      </c>
      <c r="E46" s="12">
        <v>4</v>
      </c>
      <c r="F46" s="13">
        <v>2</v>
      </c>
      <c r="G46" s="13">
        <v>2</v>
      </c>
      <c r="H46" s="3" t="s">
        <v>32</v>
      </c>
      <c r="I46" s="10">
        <f t="shared" ref="I46" si="14">IF(H46="Won",E46*(F46-1)*(1-$B$3),-E46)</f>
        <v>3.8</v>
      </c>
      <c r="J46" s="10">
        <f t="shared" ref="J46" si="15">I46+J45</f>
        <v>368.12600000000009</v>
      </c>
      <c r="K46" s="10">
        <f t="shared" ref="K46" si="16">IF(H46="Won",E46*(G46-1)*(1-$B$3),-E46)</f>
        <v>3.8</v>
      </c>
      <c r="L46" s="10">
        <f t="shared" ref="L46" si="17">K46+L45</f>
        <v>367.21400000000011</v>
      </c>
    </row>
    <row r="47" spans="1:14" x14ac:dyDescent="0.15">
      <c r="A47" s="32">
        <v>42820</v>
      </c>
      <c r="B47" s="2" t="s">
        <v>60</v>
      </c>
      <c r="C47" s="2" t="s">
        <v>17</v>
      </c>
      <c r="D47" s="3">
        <v>1</v>
      </c>
      <c r="E47" s="12">
        <v>4</v>
      </c>
      <c r="F47" s="3">
        <v>1.58</v>
      </c>
      <c r="G47" s="3">
        <v>1.58</v>
      </c>
      <c r="H47" s="3" t="s">
        <v>32</v>
      </c>
      <c r="I47" s="10">
        <f t="shared" ref="I47" si="18">IF(H47="Won",E47*(F47-1)*(1-$B$3),-E47)</f>
        <v>2.2040000000000002</v>
      </c>
      <c r="J47" s="10">
        <f t="shared" ref="J47" si="19">I47+J46</f>
        <v>370.3300000000001</v>
      </c>
      <c r="K47" s="10">
        <f t="shared" ref="K47" si="20">IF(H47="Won",E47*(G47-1)*(1-$B$3),-E47)</f>
        <v>2.2040000000000002</v>
      </c>
      <c r="L47" s="10">
        <f t="shared" ref="L47" si="21">K47+L46</f>
        <v>369.41800000000012</v>
      </c>
    </row>
    <row r="48" spans="1:14" x14ac:dyDescent="0.15">
      <c r="A48" s="32">
        <v>42826</v>
      </c>
      <c r="B48" s="2" t="s">
        <v>61</v>
      </c>
      <c r="C48" s="2" t="s">
        <v>17</v>
      </c>
      <c r="D48" s="3">
        <v>1</v>
      </c>
      <c r="E48" s="12">
        <v>4</v>
      </c>
      <c r="F48" s="3">
        <v>1.55</v>
      </c>
      <c r="G48" s="3">
        <v>1.63</v>
      </c>
      <c r="H48" s="3" t="s">
        <v>18</v>
      </c>
      <c r="I48" s="10">
        <f t="shared" si="6"/>
        <v>-4</v>
      </c>
      <c r="J48" s="10">
        <f t="shared" si="7"/>
        <v>366.3300000000001</v>
      </c>
      <c r="K48" s="10">
        <f t="shared" si="8"/>
        <v>-4</v>
      </c>
      <c r="L48" s="10">
        <f t="shared" si="9"/>
        <v>365.41800000000012</v>
      </c>
    </row>
    <row r="49" spans="1:12" x14ac:dyDescent="0.15">
      <c r="A49" s="32">
        <v>42826</v>
      </c>
      <c r="B49" s="2" t="s">
        <v>62</v>
      </c>
      <c r="C49" s="2" t="s">
        <v>17</v>
      </c>
      <c r="D49" s="3">
        <v>1</v>
      </c>
      <c r="E49" s="12">
        <v>4</v>
      </c>
      <c r="F49" s="3">
        <v>2.67</v>
      </c>
      <c r="G49" s="3">
        <v>2.68</v>
      </c>
      <c r="H49" s="3" t="s">
        <v>32</v>
      </c>
      <c r="I49" s="10">
        <f t="shared" si="6"/>
        <v>6.3459999999999992</v>
      </c>
      <c r="J49" s="10">
        <f t="shared" si="7"/>
        <v>372.6760000000001</v>
      </c>
      <c r="K49" s="10">
        <f t="shared" si="8"/>
        <v>6.3840000000000003</v>
      </c>
      <c r="L49" s="10">
        <f t="shared" si="9"/>
        <v>371.80200000000013</v>
      </c>
    </row>
    <row r="50" spans="1:12" x14ac:dyDescent="0.15">
      <c r="A50" s="32">
        <v>42827</v>
      </c>
      <c r="B50" s="34" t="s">
        <v>63</v>
      </c>
      <c r="C50" s="2" t="s">
        <v>17</v>
      </c>
      <c r="D50" s="3">
        <v>1</v>
      </c>
      <c r="E50" s="12">
        <v>4</v>
      </c>
      <c r="F50" s="3">
        <v>1.63</v>
      </c>
      <c r="G50" s="3">
        <v>1.64</v>
      </c>
      <c r="H50" s="3" t="s">
        <v>18</v>
      </c>
      <c r="I50" s="10">
        <f t="shared" si="6"/>
        <v>-4</v>
      </c>
      <c r="J50" s="10">
        <f t="shared" si="7"/>
        <v>368.6760000000001</v>
      </c>
      <c r="K50" s="10">
        <f t="shared" si="8"/>
        <v>-4</v>
      </c>
      <c r="L50" s="10">
        <f t="shared" si="9"/>
        <v>367.80200000000013</v>
      </c>
    </row>
    <row r="51" spans="1:12" x14ac:dyDescent="0.15">
      <c r="A51" s="32">
        <v>42833</v>
      </c>
      <c r="B51" s="2" t="s">
        <v>64</v>
      </c>
      <c r="C51" s="2" t="s">
        <v>17</v>
      </c>
      <c r="D51" s="3">
        <v>1</v>
      </c>
      <c r="E51" s="12">
        <v>4</v>
      </c>
      <c r="F51" s="3">
        <v>1.63</v>
      </c>
      <c r="G51" s="3">
        <v>1.37</v>
      </c>
      <c r="H51" s="3" t="s">
        <v>18</v>
      </c>
      <c r="I51" s="10">
        <f t="shared" si="6"/>
        <v>-4</v>
      </c>
      <c r="J51" s="10">
        <f t="shared" si="7"/>
        <v>364.6760000000001</v>
      </c>
      <c r="K51" s="10">
        <f t="shared" si="8"/>
        <v>-4</v>
      </c>
      <c r="L51" s="10">
        <f t="shared" si="9"/>
        <v>363.80200000000013</v>
      </c>
    </row>
    <row r="52" spans="1:12" x14ac:dyDescent="0.15">
      <c r="A52" s="32">
        <v>42833</v>
      </c>
      <c r="B52" s="2" t="s">
        <v>65</v>
      </c>
      <c r="C52" s="2" t="s">
        <v>17</v>
      </c>
      <c r="D52" s="3">
        <v>1</v>
      </c>
      <c r="E52" s="12">
        <v>4</v>
      </c>
      <c r="F52" s="3">
        <v>1.63</v>
      </c>
      <c r="G52" s="3">
        <v>1.63</v>
      </c>
      <c r="H52" s="3" t="s">
        <v>32</v>
      </c>
      <c r="I52" s="10">
        <f t="shared" si="6"/>
        <v>2.3939999999999997</v>
      </c>
      <c r="J52" s="10">
        <f t="shared" si="7"/>
        <v>367.07000000000011</v>
      </c>
      <c r="K52" s="10">
        <f t="shared" si="8"/>
        <v>2.3939999999999997</v>
      </c>
      <c r="L52" s="10">
        <f t="shared" si="9"/>
        <v>366.19600000000014</v>
      </c>
    </row>
    <row r="53" spans="1:12" x14ac:dyDescent="0.15">
      <c r="A53" s="11"/>
      <c r="E53" s="12"/>
      <c r="I53" s="10">
        <f t="shared" si="6"/>
        <v>0</v>
      </c>
      <c r="J53" s="10">
        <f t="shared" si="7"/>
        <v>367.07000000000011</v>
      </c>
      <c r="K53" s="10">
        <f t="shared" si="8"/>
        <v>0</v>
      </c>
      <c r="L53" s="10">
        <f t="shared" si="9"/>
        <v>366.19600000000014</v>
      </c>
    </row>
    <row r="54" spans="1:12" x14ac:dyDescent="0.15">
      <c r="A54" s="11"/>
      <c r="E54" s="12"/>
      <c r="I54" s="10">
        <f t="shared" si="6"/>
        <v>0</v>
      </c>
      <c r="J54" s="10">
        <f t="shared" si="7"/>
        <v>367.07000000000011</v>
      </c>
      <c r="K54" s="10">
        <f t="shared" si="8"/>
        <v>0</v>
      </c>
      <c r="L54" s="10">
        <f t="shared" si="9"/>
        <v>366.19600000000014</v>
      </c>
    </row>
    <row r="55" spans="1:12" x14ac:dyDescent="0.15">
      <c r="A55" s="11"/>
      <c r="E55" s="12"/>
      <c r="I55" s="10">
        <f t="shared" si="6"/>
        <v>0</v>
      </c>
      <c r="J55" s="10">
        <f t="shared" si="7"/>
        <v>367.07000000000011</v>
      </c>
      <c r="K55" s="10">
        <f t="shared" si="8"/>
        <v>0</v>
      </c>
      <c r="L55" s="10">
        <f t="shared" si="9"/>
        <v>366.19600000000014</v>
      </c>
    </row>
    <row r="56" spans="1:12" x14ac:dyDescent="0.15">
      <c r="A56" s="11"/>
      <c r="E56" s="12"/>
      <c r="I56" s="10">
        <f t="shared" si="6"/>
        <v>0</v>
      </c>
      <c r="J56" s="10">
        <f t="shared" si="7"/>
        <v>367.07000000000011</v>
      </c>
      <c r="K56" s="10">
        <f t="shared" si="8"/>
        <v>0</v>
      </c>
      <c r="L56" s="10">
        <f t="shared" si="9"/>
        <v>366.19600000000014</v>
      </c>
    </row>
    <row r="57" spans="1:12" x14ac:dyDescent="0.15">
      <c r="A57" s="11"/>
      <c r="E57" s="12"/>
      <c r="I57" s="10">
        <f t="shared" si="6"/>
        <v>0</v>
      </c>
      <c r="J57" s="10">
        <f t="shared" si="7"/>
        <v>367.07000000000011</v>
      </c>
      <c r="K57" s="10">
        <f t="shared" si="8"/>
        <v>0</v>
      </c>
      <c r="L57" s="10">
        <f t="shared" si="9"/>
        <v>366.19600000000014</v>
      </c>
    </row>
    <row r="58" spans="1:12" x14ac:dyDescent="0.15">
      <c r="A58" s="11"/>
      <c r="E58" s="12"/>
      <c r="I58" s="10">
        <f t="shared" si="6"/>
        <v>0</v>
      </c>
      <c r="J58" s="10">
        <f t="shared" si="7"/>
        <v>367.07000000000011</v>
      </c>
      <c r="K58" s="10">
        <f t="shared" si="8"/>
        <v>0</v>
      </c>
      <c r="L58" s="10">
        <f t="shared" si="9"/>
        <v>366.19600000000014</v>
      </c>
    </row>
    <row r="59" spans="1:12" x14ac:dyDescent="0.15">
      <c r="A59" s="11"/>
      <c r="E59" s="12"/>
      <c r="I59" s="10">
        <f t="shared" si="6"/>
        <v>0</v>
      </c>
      <c r="J59" s="10">
        <f t="shared" si="7"/>
        <v>367.07000000000011</v>
      </c>
      <c r="K59" s="10">
        <f t="shared" si="8"/>
        <v>0</v>
      </c>
      <c r="L59" s="10">
        <f t="shared" si="9"/>
        <v>366.19600000000014</v>
      </c>
    </row>
    <row r="60" spans="1:12" x14ac:dyDescent="0.15">
      <c r="A60" s="11"/>
      <c r="E60" s="12"/>
      <c r="I60" s="10">
        <f t="shared" si="6"/>
        <v>0</v>
      </c>
      <c r="J60" s="10">
        <f t="shared" si="7"/>
        <v>367.07000000000011</v>
      </c>
      <c r="K60" s="10">
        <f t="shared" si="8"/>
        <v>0</v>
      </c>
      <c r="L60" s="10">
        <f t="shared" si="9"/>
        <v>366.19600000000014</v>
      </c>
    </row>
    <row r="61" spans="1:12" x14ac:dyDescent="0.15">
      <c r="A61" s="11"/>
      <c r="E61" s="12"/>
      <c r="I61" s="10">
        <f t="shared" si="6"/>
        <v>0</v>
      </c>
      <c r="J61" s="10">
        <f t="shared" si="7"/>
        <v>367.07000000000011</v>
      </c>
      <c r="K61" s="10">
        <f t="shared" si="8"/>
        <v>0</v>
      </c>
      <c r="L61" s="10">
        <f t="shared" si="9"/>
        <v>366.19600000000014</v>
      </c>
    </row>
    <row r="62" spans="1:12" x14ac:dyDescent="0.15">
      <c r="A62" s="11"/>
      <c r="E62" s="12"/>
      <c r="I62" s="10">
        <f t="shared" si="6"/>
        <v>0</v>
      </c>
      <c r="J62" s="10">
        <f t="shared" si="7"/>
        <v>367.07000000000011</v>
      </c>
      <c r="K62" s="10">
        <f t="shared" si="8"/>
        <v>0</v>
      </c>
      <c r="L62" s="10">
        <f t="shared" si="9"/>
        <v>366.19600000000014</v>
      </c>
    </row>
    <row r="63" spans="1:12" x14ac:dyDescent="0.15">
      <c r="A63" s="11"/>
      <c r="E63" s="12"/>
      <c r="I63" s="10">
        <f t="shared" si="6"/>
        <v>0</v>
      </c>
      <c r="J63" s="10">
        <f t="shared" si="7"/>
        <v>367.07000000000011</v>
      </c>
      <c r="K63" s="10">
        <f t="shared" si="8"/>
        <v>0</v>
      </c>
      <c r="L63" s="10">
        <f t="shared" si="9"/>
        <v>366.19600000000014</v>
      </c>
    </row>
    <row r="64" spans="1:12" x14ac:dyDescent="0.15">
      <c r="A64" s="11"/>
      <c r="E64" s="12"/>
      <c r="I64" s="10">
        <f t="shared" si="6"/>
        <v>0</v>
      </c>
      <c r="J64" s="10">
        <f t="shared" si="7"/>
        <v>367.07000000000011</v>
      </c>
      <c r="K64" s="10">
        <f t="shared" si="8"/>
        <v>0</v>
      </c>
      <c r="L64" s="10">
        <f t="shared" si="9"/>
        <v>366.19600000000014</v>
      </c>
    </row>
    <row r="65" spans="1:12" x14ac:dyDescent="0.15">
      <c r="A65" s="11"/>
      <c r="E65" s="12"/>
      <c r="I65" s="10">
        <f t="shared" si="6"/>
        <v>0</v>
      </c>
      <c r="J65" s="10">
        <f t="shared" si="7"/>
        <v>367.07000000000011</v>
      </c>
      <c r="K65" s="10">
        <f t="shared" si="8"/>
        <v>0</v>
      </c>
      <c r="L65" s="10">
        <f t="shared" si="9"/>
        <v>366.19600000000014</v>
      </c>
    </row>
    <row r="66" spans="1:12" x14ac:dyDescent="0.15">
      <c r="A66" s="11" t="s">
        <v>66</v>
      </c>
      <c r="E66" s="12"/>
      <c r="I66" s="10">
        <f t="shared" si="6"/>
        <v>0</v>
      </c>
      <c r="J66" s="10">
        <f t="shared" si="7"/>
        <v>367.07000000000011</v>
      </c>
      <c r="K66" s="10">
        <f t="shared" si="8"/>
        <v>0</v>
      </c>
      <c r="L66" s="10">
        <f t="shared" si="9"/>
        <v>366.19600000000014</v>
      </c>
    </row>
    <row r="67" spans="1:12" x14ac:dyDescent="0.15">
      <c r="A67" s="11"/>
      <c r="E67" s="12"/>
      <c r="I67" s="10">
        <f t="shared" si="6"/>
        <v>0</v>
      </c>
      <c r="J67" s="10">
        <f t="shared" si="7"/>
        <v>367.07000000000011</v>
      </c>
      <c r="K67" s="10">
        <f t="shared" si="8"/>
        <v>0</v>
      </c>
      <c r="L67" s="10">
        <f t="shared" si="9"/>
        <v>366.19600000000014</v>
      </c>
    </row>
    <row r="68" spans="1:12" x14ac:dyDescent="0.15">
      <c r="A68" s="11"/>
      <c r="E68" s="12"/>
      <c r="I68" s="10">
        <f t="shared" si="6"/>
        <v>0</v>
      </c>
      <c r="J68" s="10">
        <f t="shared" si="7"/>
        <v>367.07000000000011</v>
      </c>
      <c r="K68" s="10">
        <f t="shared" si="8"/>
        <v>0</v>
      </c>
      <c r="L68" s="10">
        <f t="shared" si="9"/>
        <v>366.19600000000014</v>
      </c>
    </row>
    <row r="69" spans="1:12" x14ac:dyDescent="0.15">
      <c r="A69" s="11"/>
      <c r="E69" s="12"/>
      <c r="I69" s="10">
        <f t="shared" si="6"/>
        <v>0</v>
      </c>
      <c r="J69" s="10">
        <f t="shared" si="7"/>
        <v>367.07000000000011</v>
      </c>
      <c r="K69" s="10">
        <f t="shared" si="8"/>
        <v>0</v>
      </c>
      <c r="L69" s="10">
        <f t="shared" si="9"/>
        <v>366.19600000000014</v>
      </c>
    </row>
    <row r="70" spans="1:12" x14ac:dyDescent="0.15">
      <c r="A70" s="11"/>
      <c r="E70" s="12"/>
      <c r="I70" s="10">
        <f t="shared" si="6"/>
        <v>0</v>
      </c>
      <c r="J70" s="10">
        <f t="shared" si="7"/>
        <v>367.07000000000011</v>
      </c>
      <c r="K70" s="10">
        <f t="shared" si="8"/>
        <v>0</v>
      </c>
      <c r="L70" s="10">
        <f t="shared" si="9"/>
        <v>366.19600000000014</v>
      </c>
    </row>
    <row r="71" spans="1:12" x14ac:dyDescent="0.15">
      <c r="A71" s="11"/>
      <c r="E71" s="12"/>
      <c r="I71" s="10">
        <f t="shared" si="6"/>
        <v>0</v>
      </c>
      <c r="J71" s="10">
        <f t="shared" si="7"/>
        <v>367.07000000000011</v>
      </c>
      <c r="K71" s="10">
        <f t="shared" si="8"/>
        <v>0</v>
      </c>
      <c r="L71" s="10">
        <f t="shared" si="9"/>
        <v>366.19600000000014</v>
      </c>
    </row>
    <row r="72" spans="1:12" x14ac:dyDescent="0.15">
      <c r="A72" s="11"/>
      <c r="E72" s="12"/>
      <c r="I72" s="10">
        <f t="shared" si="6"/>
        <v>0</v>
      </c>
      <c r="J72" s="10">
        <f t="shared" si="7"/>
        <v>367.07000000000011</v>
      </c>
      <c r="K72" s="10">
        <f t="shared" si="8"/>
        <v>0</v>
      </c>
      <c r="L72" s="10">
        <f t="shared" si="9"/>
        <v>366.19600000000014</v>
      </c>
    </row>
    <row r="73" spans="1:12" x14ac:dyDescent="0.15">
      <c r="A73" s="11"/>
      <c r="E73" s="12"/>
      <c r="I73" s="10">
        <f t="shared" si="6"/>
        <v>0</v>
      </c>
      <c r="J73" s="10">
        <f t="shared" si="7"/>
        <v>367.07000000000011</v>
      </c>
      <c r="K73" s="10">
        <f t="shared" si="8"/>
        <v>0</v>
      </c>
      <c r="L73" s="10">
        <f t="shared" si="9"/>
        <v>366.19600000000014</v>
      </c>
    </row>
    <row r="74" spans="1:12" x14ac:dyDescent="0.15">
      <c r="A74" s="11"/>
      <c r="E74" s="12"/>
      <c r="I74" s="10">
        <f t="shared" si="6"/>
        <v>0</v>
      </c>
      <c r="J74" s="10">
        <f t="shared" si="7"/>
        <v>367.07000000000011</v>
      </c>
      <c r="K74" s="10">
        <f t="shared" si="8"/>
        <v>0</v>
      </c>
      <c r="L74" s="10">
        <f t="shared" si="9"/>
        <v>366.19600000000014</v>
      </c>
    </row>
    <row r="75" spans="1:12" x14ac:dyDescent="0.15">
      <c r="A75" s="11"/>
      <c r="E75" s="12"/>
      <c r="I75" s="10">
        <f t="shared" si="6"/>
        <v>0</v>
      </c>
      <c r="J75" s="10">
        <f t="shared" si="7"/>
        <v>367.07000000000011</v>
      </c>
      <c r="K75" s="10">
        <f t="shared" si="8"/>
        <v>0</v>
      </c>
      <c r="L75" s="10">
        <f t="shared" si="9"/>
        <v>366.19600000000014</v>
      </c>
    </row>
    <row r="76" spans="1:12" x14ac:dyDescent="0.15">
      <c r="A76" s="11"/>
      <c r="E76" s="12"/>
      <c r="I76" s="10">
        <f t="shared" si="6"/>
        <v>0</v>
      </c>
      <c r="J76" s="10">
        <f t="shared" si="7"/>
        <v>367.07000000000011</v>
      </c>
      <c r="K76" s="10">
        <f t="shared" si="8"/>
        <v>0</v>
      </c>
      <c r="L76" s="10">
        <f t="shared" si="9"/>
        <v>366.19600000000014</v>
      </c>
    </row>
    <row r="77" spans="1:12" x14ac:dyDescent="0.15">
      <c r="A77" s="11"/>
      <c r="E77" s="12"/>
      <c r="I77" s="10">
        <f t="shared" si="6"/>
        <v>0</v>
      </c>
      <c r="J77" s="10">
        <f t="shared" si="7"/>
        <v>367.07000000000011</v>
      </c>
      <c r="K77" s="10">
        <f t="shared" si="8"/>
        <v>0</v>
      </c>
      <c r="L77" s="10">
        <f t="shared" si="9"/>
        <v>366.19600000000014</v>
      </c>
    </row>
    <row r="78" spans="1:12" x14ac:dyDescent="0.15">
      <c r="A78" s="11"/>
      <c r="E78" s="12"/>
      <c r="I78" s="10">
        <f t="shared" ref="I78:I141" si="22">IF(H78="Won",E78*(F78-1)*(1-$B$3),-E78)</f>
        <v>0</v>
      </c>
      <c r="J78" s="10">
        <f t="shared" ref="J78:J141" si="23">I78+J77</f>
        <v>367.07000000000011</v>
      </c>
      <c r="K78" s="10">
        <f t="shared" ref="K78:K141" si="24">IF(H78="Won",E78*(G78-1)*(1-$B$3),-E78)</f>
        <v>0</v>
      </c>
      <c r="L78" s="10">
        <f t="shared" ref="L78:L141" si="25">K78+L77</f>
        <v>366.19600000000014</v>
      </c>
    </row>
    <row r="79" spans="1:12" x14ac:dyDescent="0.15">
      <c r="A79" s="11"/>
      <c r="E79" s="12"/>
      <c r="I79" s="10">
        <f t="shared" si="22"/>
        <v>0</v>
      </c>
      <c r="J79" s="10">
        <f t="shared" si="23"/>
        <v>367.07000000000011</v>
      </c>
      <c r="K79" s="10">
        <f t="shared" si="24"/>
        <v>0</v>
      </c>
      <c r="L79" s="10">
        <f t="shared" si="25"/>
        <v>366.19600000000014</v>
      </c>
    </row>
    <row r="80" spans="1:12" x14ac:dyDescent="0.15">
      <c r="A80" s="11"/>
      <c r="E80" s="12"/>
      <c r="I80" s="10">
        <f t="shared" si="22"/>
        <v>0</v>
      </c>
      <c r="J80" s="10">
        <f t="shared" si="23"/>
        <v>367.07000000000011</v>
      </c>
      <c r="K80" s="10">
        <f t="shared" si="24"/>
        <v>0</v>
      </c>
      <c r="L80" s="10">
        <f t="shared" si="25"/>
        <v>366.19600000000014</v>
      </c>
    </row>
    <row r="81" spans="1:12" x14ac:dyDescent="0.15">
      <c r="A81" s="11"/>
      <c r="E81" s="12"/>
      <c r="I81" s="10">
        <f t="shared" si="22"/>
        <v>0</v>
      </c>
      <c r="J81" s="10">
        <f t="shared" si="23"/>
        <v>367.07000000000011</v>
      </c>
      <c r="K81" s="10">
        <f t="shared" si="24"/>
        <v>0</v>
      </c>
      <c r="L81" s="10">
        <f t="shared" si="25"/>
        <v>366.19600000000014</v>
      </c>
    </row>
    <row r="82" spans="1:12" x14ac:dyDescent="0.15">
      <c r="A82" s="11"/>
      <c r="E82" s="12"/>
      <c r="I82" s="10">
        <f t="shared" si="22"/>
        <v>0</v>
      </c>
      <c r="J82" s="10">
        <f t="shared" si="23"/>
        <v>367.07000000000011</v>
      </c>
      <c r="K82" s="10">
        <f t="shared" si="24"/>
        <v>0</v>
      </c>
      <c r="L82" s="10">
        <f t="shared" si="25"/>
        <v>366.19600000000014</v>
      </c>
    </row>
    <row r="83" spans="1:12" x14ac:dyDescent="0.15">
      <c r="A83" s="11"/>
      <c r="E83" s="12"/>
      <c r="I83" s="10">
        <f t="shared" si="22"/>
        <v>0</v>
      </c>
      <c r="J83" s="10">
        <f t="shared" si="23"/>
        <v>367.07000000000011</v>
      </c>
      <c r="K83" s="10">
        <f t="shared" si="24"/>
        <v>0</v>
      </c>
      <c r="L83" s="10">
        <f t="shared" si="25"/>
        <v>366.19600000000014</v>
      </c>
    </row>
    <row r="84" spans="1:12" x14ac:dyDescent="0.15">
      <c r="A84" s="11"/>
      <c r="E84" s="12"/>
      <c r="I84" s="10">
        <f t="shared" si="22"/>
        <v>0</v>
      </c>
      <c r="J84" s="10">
        <f t="shared" si="23"/>
        <v>367.07000000000011</v>
      </c>
      <c r="K84" s="10">
        <f t="shared" si="24"/>
        <v>0</v>
      </c>
      <c r="L84" s="10">
        <f t="shared" si="25"/>
        <v>366.19600000000014</v>
      </c>
    </row>
    <row r="85" spans="1:12" x14ac:dyDescent="0.15">
      <c r="A85" s="11"/>
      <c r="E85" s="12"/>
      <c r="I85" s="10">
        <f t="shared" si="22"/>
        <v>0</v>
      </c>
      <c r="J85" s="10">
        <f t="shared" si="23"/>
        <v>367.07000000000011</v>
      </c>
      <c r="K85" s="10">
        <f t="shared" si="24"/>
        <v>0</v>
      </c>
      <c r="L85" s="10">
        <f t="shared" si="25"/>
        <v>366.19600000000014</v>
      </c>
    </row>
    <row r="86" spans="1:12" x14ac:dyDescent="0.15">
      <c r="A86" s="11"/>
      <c r="E86" s="12"/>
      <c r="I86" s="10">
        <f t="shared" si="22"/>
        <v>0</v>
      </c>
      <c r="J86" s="10">
        <f t="shared" si="23"/>
        <v>367.07000000000011</v>
      </c>
      <c r="K86" s="10">
        <f t="shared" si="24"/>
        <v>0</v>
      </c>
      <c r="L86" s="10">
        <f t="shared" si="25"/>
        <v>366.19600000000014</v>
      </c>
    </row>
    <row r="87" spans="1:12" x14ac:dyDescent="0.15">
      <c r="A87" s="11"/>
      <c r="E87" s="12"/>
      <c r="I87" s="10">
        <f t="shared" si="22"/>
        <v>0</v>
      </c>
      <c r="J87" s="10">
        <f t="shared" si="23"/>
        <v>367.07000000000011</v>
      </c>
      <c r="K87" s="10">
        <f t="shared" si="24"/>
        <v>0</v>
      </c>
      <c r="L87" s="10">
        <f t="shared" si="25"/>
        <v>366.19600000000014</v>
      </c>
    </row>
    <row r="88" spans="1:12" x14ac:dyDescent="0.15">
      <c r="A88" s="11"/>
      <c r="E88" s="12"/>
      <c r="I88" s="10">
        <f t="shared" si="22"/>
        <v>0</v>
      </c>
      <c r="J88" s="10">
        <f t="shared" si="23"/>
        <v>367.07000000000011</v>
      </c>
      <c r="K88" s="10">
        <f t="shared" si="24"/>
        <v>0</v>
      </c>
      <c r="L88" s="10">
        <f t="shared" si="25"/>
        <v>366.19600000000014</v>
      </c>
    </row>
    <row r="89" spans="1:12" x14ac:dyDescent="0.15">
      <c r="A89" s="11"/>
      <c r="B89" s="11"/>
      <c r="C89" s="11"/>
      <c r="E89" s="12"/>
      <c r="I89" s="10">
        <f t="shared" si="22"/>
        <v>0</v>
      </c>
      <c r="J89" s="10">
        <f t="shared" si="23"/>
        <v>367.07000000000011</v>
      </c>
      <c r="K89" s="10">
        <f t="shared" si="24"/>
        <v>0</v>
      </c>
      <c r="L89" s="10">
        <f t="shared" si="25"/>
        <v>366.19600000000014</v>
      </c>
    </row>
    <row r="90" spans="1:12" x14ac:dyDescent="0.15">
      <c r="A90" s="11"/>
      <c r="E90" s="12"/>
      <c r="I90" s="10">
        <f t="shared" si="22"/>
        <v>0</v>
      </c>
      <c r="J90" s="10">
        <f t="shared" si="23"/>
        <v>367.07000000000011</v>
      </c>
      <c r="K90" s="10">
        <f t="shared" si="24"/>
        <v>0</v>
      </c>
      <c r="L90" s="10">
        <f t="shared" si="25"/>
        <v>366.19600000000014</v>
      </c>
    </row>
    <row r="91" spans="1:12" x14ac:dyDescent="0.15">
      <c r="A91" s="11"/>
      <c r="E91" s="12"/>
      <c r="I91" s="10">
        <f t="shared" si="22"/>
        <v>0</v>
      </c>
      <c r="J91" s="10">
        <f t="shared" si="23"/>
        <v>367.07000000000011</v>
      </c>
      <c r="K91" s="10">
        <f t="shared" si="24"/>
        <v>0</v>
      </c>
      <c r="L91" s="10">
        <f t="shared" si="25"/>
        <v>366.19600000000014</v>
      </c>
    </row>
    <row r="92" spans="1:12" x14ac:dyDescent="0.15">
      <c r="A92" s="11"/>
      <c r="E92" s="12"/>
      <c r="I92" s="10">
        <f t="shared" si="22"/>
        <v>0</v>
      </c>
      <c r="J92" s="10">
        <f t="shared" si="23"/>
        <v>367.07000000000011</v>
      </c>
      <c r="K92" s="10">
        <f t="shared" si="24"/>
        <v>0</v>
      </c>
      <c r="L92" s="10">
        <f t="shared" si="25"/>
        <v>366.19600000000014</v>
      </c>
    </row>
    <row r="93" spans="1:12" x14ac:dyDescent="0.15">
      <c r="A93" s="11"/>
      <c r="E93" s="12"/>
      <c r="I93" s="10">
        <f t="shared" si="22"/>
        <v>0</v>
      </c>
      <c r="J93" s="10">
        <f t="shared" si="23"/>
        <v>367.07000000000011</v>
      </c>
      <c r="K93" s="10">
        <f t="shared" si="24"/>
        <v>0</v>
      </c>
      <c r="L93" s="10">
        <f t="shared" si="25"/>
        <v>366.19600000000014</v>
      </c>
    </row>
    <row r="94" spans="1:12" x14ac:dyDescent="0.15">
      <c r="A94" s="11"/>
      <c r="E94" s="12"/>
      <c r="I94" s="10">
        <f t="shared" si="22"/>
        <v>0</v>
      </c>
      <c r="J94" s="10">
        <f t="shared" si="23"/>
        <v>367.07000000000011</v>
      </c>
      <c r="K94" s="10">
        <f t="shared" si="24"/>
        <v>0</v>
      </c>
      <c r="L94" s="10">
        <f t="shared" si="25"/>
        <v>366.19600000000014</v>
      </c>
    </row>
    <row r="95" spans="1:12" x14ac:dyDescent="0.15">
      <c r="A95" s="11"/>
      <c r="E95" s="12"/>
      <c r="I95" s="10">
        <f t="shared" si="22"/>
        <v>0</v>
      </c>
      <c r="J95" s="10">
        <f t="shared" si="23"/>
        <v>367.07000000000011</v>
      </c>
      <c r="K95" s="10">
        <f t="shared" si="24"/>
        <v>0</v>
      </c>
      <c r="L95" s="10">
        <f t="shared" si="25"/>
        <v>366.19600000000014</v>
      </c>
    </row>
    <row r="96" spans="1:12" x14ac:dyDescent="0.15">
      <c r="A96" s="11"/>
      <c r="E96" s="12"/>
      <c r="I96" s="10">
        <f t="shared" si="22"/>
        <v>0</v>
      </c>
      <c r="J96" s="10">
        <f t="shared" si="23"/>
        <v>367.07000000000011</v>
      </c>
      <c r="K96" s="10">
        <f t="shared" si="24"/>
        <v>0</v>
      </c>
      <c r="L96" s="10">
        <f t="shared" si="25"/>
        <v>366.19600000000014</v>
      </c>
    </row>
    <row r="97" spans="1:12" x14ac:dyDescent="0.15">
      <c r="A97" s="11"/>
      <c r="E97" s="12"/>
      <c r="I97" s="10">
        <f t="shared" si="22"/>
        <v>0</v>
      </c>
      <c r="J97" s="10">
        <f t="shared" si="23"/>
        <v>367.07000000000011</v>
      </c>
      <c r="K97" s="10">
        <f t="shared" si="24"/>
        <v>0</v>
      </c>
      <c r="L97" s="10">
        <f t="shared" si="25"/>
        <v>366.19600000000014</v>
      </c>
    </row>
    <row r="98" spans="1:12" x14ac:dyDescent="0.15">
      <c r="A98" s="11"/>
      <c r="E98" s="12"/>
      <c r="I98" s="10">
        <f t="shared" si="22"/>
        <v>0</v>
      </c>
      <c r="J98" s="10">
        <f t="shared" si="23"/>
        <v>367.07000000000011</v>
      </c>
      <c r="K98" s="10">
        <f t="shared" si="24"/>
        <v>0</v>
      </c>
      <c r="L98" s="10">
        <f t="shared" si="25"/>
        <v>366.19600000000014</v>
      </c>
    </row>
    <row r="99" spans="1:12" x14ac:dyDescent="0.15">
      <c r="A99" s="11"/>
      <c r="E99" s="12"/>
      <c r="I99" s="10">
        <f t="shared" si="22"/>
        <v>0</v>
      </c>
      <c r="J99" s="10">
        <f t="shared" si="23"/>
        <v>367.07000000000011</v>
      </c>
      <c r="K99" s="10">
        <f t="shared" si="24"/>
        <v>0</v>
      </c>
      <c r="L99" s="10">
        <f t="shared" si="25"/>
        <v>366.19600000000014</v>
      </c>
    </row>
    <row r="100" spans="1:12" x14ac:dyDescent="0.15">
      <c r="A100" s="11"/>
      <c r="E100" s="12"/>
      <c r="I100" s="10">
        <f t="shared" si="22"/>
        <v>0</v>
      </c>
      <c r="J100" s="10">
        <f t="shared" si="23"/>
        <v>367.07000000000011</v>
      </c>
      <c r="K100" s="10">
        <f t="shared" si="24"/>
        <v>0</v>
      </c>
      <c r="L100" s="10">
        <f t="shared" si="25"/>
        <v>366.19600000000014</v>
      </c>
    </row>
    <row r="101" spans="1:12" x14ac:dyDescent="0.15">
      <c r="A101" s="11"/>
      <c r="E101" s="12"/>
      <c r="I101" s="10">
        <f t="shared" si="22"/>
        <v>0</v>
      </c>
      <c r="J101" s="10">
        <f t="shared" si="23"/>
        <v>367.07000000000011</v>
      </c>
      <c r="K101" s="10">
        <f t="shared" si="24"/>
        <v>0</v>
      </c>
      <c r="L101" s="10">
        <f t="shared" si="25"/>
        <v>366.19600000000014</v>
      </c>
    </row>
    <row r="102" spans="1:12" x14ac:dyDescent="0.15">
      <c r="A102" s="11"/>
      <c r="E102" s="12"/>
      <c r="I102" s="10">
        <f t="shared" si="22"/>
        <v>0</v>
      </c>
      <c r="J102" s="10">
        <f t="shared" si="23"/>
        <v>367.07000000000011</v>
      </c>
      <c r="K102" s="10">
        <f t="shared" si="24"/>
        <v>0</v>
      </c>
      <c r="L102" s="10">
        <f t="shared" si="25"/>
        <v>366.19600000000014</v>
      </c>
    </row>
    <row r="103" spans="1:12" x14ac:dyDescent="0.15">
      <c r="A103" s="11"/>
      <c r="E103" s="12"/>
      <c r="I103" s="10">
        <f t="shared" si="22"/>
        <v>0</v>
      </c>
      <c r="J103" s="10">
        <f t="shared" si="23"/>
        <v>367.07000000000011</v>
      </c>
      <c r="K103" s="10">
        <f t="shared" si="24"/>
        <v>0</v>
      </c>
      <c r="L103" s="10">
        <f t="shared" si="25"/>
        <v>366.19600000000014</v>
      </c>
    </row>
    <row r="104" spans="1:12" x14ac:dyDescent="0.15">
      <c r="A104" s="11"/>
      <c r="E104" s="12"/>
      <c r="I104" s="10">
        <f t="shared" si="22"/>
        <v>0</v>
      </c>
      <c r="J104" s="10">
        <f t="shared" si="23"/>
        <v>367.07000000000011</v>
      </c>
      <c r="K104" s="10">
        <f t="shared" si="24"/>
        <v>0</v>
      </c>
      <c r="L104" s="10">
        <f t="shared" si="25"/>
        <v>366.19600000000014</v>
      </c>
    </row>
    <row r="105" spans="1:12" x14ac:dyDescent="0.15">
      <c r="A105" s="11"/>
      <c r="E105" s="12"/>
      <c r="I105" s="10">
        <f t="shared" si="22"/>
        <v>0</v>
      </c>
      <c r="J105" s="10">
        <f t="shared" si="23"/>
        <v>367.07000000000011</v>
      </c>
      <c r="K105" s="10">
        <f t="shared" si="24"/>
        <v>0</v>
      </c>
      <c r="L105" s="10">
        <f t="shared" si="25"/>
        <v>366.19600000000014</v>
      </c>
    </row>
    <row r="106" spans="1:12" x14ac:dyDescent="0.15">
      <c r="A106" s="11"/>
      <c r="E106" s="12"/>
      <c r="I106" s="10">
        <f t="shared" si="22"/>
        <v>0</v>
      </c>
      <c r="J106" s="10">
        <f t="shared" si="23"/>
        <v>367.07000000000011</v>
      </c>
      <c r="K106" s="10">
        <f t="shared" si="24"/>
        <v>0</v>
      </c>
      <c r="L106" s="10">
        <f t="shared" si="25"/>
        <v>366.19600000000014</v>
      </c>
    </row>
    <row r="107" spans="1:12" x14ac:dyDescent="0.15">
      <c r="A107" s="11"/>
      <c r="E107" s="12"/>
      <c r="I107" s="10">
        <f t="shared" si="22"/>
        <v>0</v>
      </c>
      <c r="J107" s="10">
        <f t="shared" si="23"/>
        <v>367.07000000000011</v>
      </c>
      <c r="K107" s="10">
        <f t="shared" si="24"/>
        <v>0</v>
      </c>
      <c r="L107" s="10">
        <f t="shared" si="25"/>
        <v>366.19600000000014</v>
      </c>
    </row>
    <row r="108" spans="1:12" x14ac:dyDescent="0.15">
      <c r="A108" s="11"/>
      <c r="E108" s="12"/>
      <c r="I108" s="10">
        <f t="shared" si="22"/>
        <v>0</v>
      </c>
      <c r="J108" s="10">
        <f t="shared" si="23"/>
        <v>367.07000000000011</v>
      </c>
      <c r="K108" s="10">
        <f t="shared" si="24"/>
        <v>0</v>
      </c>
      <c r="L108" s="10">
        <f t="shared" si="25"/>
        <v>366.19600000000014</v>
      </c>
    </row>
    <row r="109" spans="1:12" x14ac:dyDescent="0.15">
      <c r="A109" s="11"/>
      <c r="E109" s="12"/>
      <c r="I109" s="10">
        <f t="shared" si="22"/>
        <v>0</v>
      </c>
      <c r="J109" s="10">
        <f t="shared" si="23"/>
        <v>367.07000000000011</v>
      </c>
      <c r="K109" s="10">
        <f t="shared" si="24"/>
        <v>0</v>
      </c>
      <c r="L109" s="10">
        <f t="shared" si="25"/>
        <v>366.19600000000014</v>
      </c>
    </row>
    <row r="110" spans="1:12" x14ac:dyDescent="0.15">
      <c r="A110" s="11"/>
      <c r="E110" s="12"/>
      <c r="I110" s="10">
        <f t="shared" si="22"/>
        <v>0</v>
      </c>
      <c r="J110" s="10">
        <f t="shared" si="23"/>
        <v>367.07000000000011</v>
      </c>
      <c r="K110" s="10">
        <f t="shared" si="24"/>
        <v>0</v>
      </c>
      <c r="L110" s="10">
        <f t="shared" si="25"/>
        <v>366.19600000000014</v>
      </c>
    </row>
    <row r="111" spans="1:12" x14ac:dyDescent="0.15">
      <c r="A111" s="11"/>
      <c r="E111" s="12"/>
      <c r="I111" s="10">
        <f t="shared" si="22"/>
        <v>0</v>
      </c>
      <c r="J111" s="10">
        <f t="shared" si="23"/>
        <v>367.07000000000011</v>
      </c>
      <c r="K111" s="10">
        <f t="shared" si="24"/>
        <v>0</v>
      </c>
      <c r="L111" s="10">
        <f t="shared" si="25"/>
        <v>366.19600000000014</v>
      </c>
    </row>
    <row r="112" spans="1:12" x14ac:dyDescent="0.15">
      <c r="A112" s="11"/>
      <c r="E112" s="12"/>
      <c r="I112" s="10">
        <f t="shared" si="22"/>
        <v>0</v>
      </c>
      <c r="J112" s="10">
        <f t="shared" si="23"/>
        <v>367.07000000000011</v>
      </c>
      <c r="K112" s="10">
        <f t="shared" si="24"/>
        <v>0</v>
      </c>
      <c r="L112" s="10">
        <f t="shared" si="25"/>
        <v>366.19600000000014</v>
      </c>
    </row>
    <row r="113" spans="1:12" x14ac:dyDescent="0.15">
      <c r="A113" s="11"/>
      <c r="E113" s="12"/>
      <c r="I113" s="10">
        <f t="shared" si="22"/>
        <v>0</v>
      </c>
      <c r="J113" s="10">
        <f t="shared" si="23"/>
        <v>367.07000000000011</v>
      </c>
      <c r="K113" s="10">
        <f t="shared" si="24"/>
        <v>0</v>
      </c>
      <c r="L113" s="10">
        <f t="shared" si="25"/>
        <v>366.19600000000014</v>
      </c>
    </row>
    <row r="114" spans="1:12" x14ac:dyDescent="0.15">
      <c r="A114" s="11"/>
      <c r="C114" s="11"/>
      <c r="E114" s="12"/>
      <c r="F114" s="14"/>
      <c r="G114" s="14"/>
      <c r="I114" s="10">
        <f t="shared" si="22"/>
        <v>0</v>
      </c>
      <c r="J114" s="10">
        <f t="shared" si="23"/>
        <v>367.07000000000011</v>
      </c>
      <c r="K114" s="10">
        <f t="shared" si="24"/>
        <v>0</v>
      </c>
      <c r="L114" s="10">
        <f t="shared" si="25"/>
        <v>366.19600000000014</v>
      </c>
    </row>
    <row r="115" spans="1:12" x14ac:dyDescent="0.15">
      <c r="A115" s="11"/>
      <c r="E115" s="12"/>
      <c r="F115" s="14"/>
      <c r="G115" s="14"/>
      <c r="I115" s="10">
        <f t="shared" si="22"/>
        <v>0</v>
      </c>
      <c r="J115" s="10">
        <f t="shared" si="23"/>
        <v>367.07000000000011</v>
      </c>
      <c r="K115" s="10">
        <f t="shared" si="24"/>
        <v>0</v>
      </c>
      <c r="L115" s="10">
        <f t="shared" si="25"/>
        <v>366.19600000000014</v>
      </c>
    </row>
    <row r="116" spans="1:12" x14ac:dyDescent="0.15">
      <c r="A116" s="11"/>
      <c r="E116" s="12"/>
      <c r="F116" s="14"/>
      <c r="G116" s="14"/>
      <c r="I116" s="10">
        <f t="shared" si="22"/>
        <v>0</v>
      </c>
      <c r="J116" s="10">
        <f t="shared" si="23"/>
        <v>367.07000000000011</v>
      </c>
      <c r="K116" s="10">
        <f t="shared" si="24"/>
        <v>0</v>
      </c>
      <c r="L116" s="10">
        <f t="shared" si="25"/>
        <v>366.19600000000014</v>
      </c>
    </row>
    <row r="117" spans="1:12" x14ac:dyDescent="0.15">
      <c r="A117" s="11"/>
      <c r="E117" s="12"/>
      <c r="F117" s="14"/>
      <c r="G117" s="14"/>
      <c r="I117" s="10">
        <f t="shared" si="22"/>
        <v>0</v>
      </c>
      <c r="J117" s="10">
        <f t="shared" si="23"/>
        <v>367.07000000000011</v>
      </c>
      <c r="K117" s="10">
        <f t="shared" si="24"/>
        <v>0</v>
      </c>
      <c r="L117" s="10">
        <f t="shared" si="25"/>
        <v>366.19600000000014</v>
      </c>
    </row>
    <row r="118" spans="1:12" x14ac:dyDescent="0.15">
      <c r="A118" s="11"/>
      <c r="E118" s="12"/>
      <c r="F118" s="14"/>
      <c r="G118" s="14"/>
      <c r="I118" s="10">
        <f t="shared" si="22"/>
        <v>0</v>
      </c>
      <c r="J118" s="10">
        <f t="shared" si="23"/>
        <v>367.07000000000011</v>
      </c>
      <c r="K118" s="10">
        <f t="shared" si="24"/>
        <v>0</v>
      </c>
      <c r="L118" s="10">
        <f t="shared" si="25"/>
        <v>366.19600000000014</v>
      </c>
    </row>
    <row r="119" spans="1:12" x14ac:dyDescent="0.15">
      <c r="A119" s="11"/>
      <c r="E119" s="12"/>
      <c r="F119" s="14"/>
      <c r="G119" s="14"/>
      <c r="I119" s="10">
        <f t="shared" si="22"/>
        <v>0</v>
      </c>
      <c r="J119" s="10">
        <f t="shared" si="23"/>
        <v>367.07000000000011</v>
      </c>
      <c r="K119" s="10">
        <f t="shared" si="24"/>
        <v>0</v>
      </c>
      <c r="L119" s="10">
        <f t="shared" si="25"/>
        <v>366.19600000000014</v>
      </c>
    </row>
    <row r="120" spans="1:12" x14ac:dyDescent="0.15">
      <c r="A120" s="11"/>
      <c r="E120" s="12"/>
      <c r="F120" s="14"/>
      <c r="G120" s="14"/>
      <c r="I120" s="10">
        <f t="shared" si="22"/>
        <v>0</v>
      </c>
      <c r="J120" s="10">
        <f t="shared" si="23"/>
        <v>367.07000000000011</v>
      </c>
      <c r="K120" s="10">
        <f t="shared" si="24"/>
        <v>0</v>
      </c>
      <c r="L120" s="10">
        <f t="shared" si="25"/>
        <v>366.19600000000014</v>
      </c>
    </row>
    <row r="121" spans="1:12" x14ac:dyDescent="0.15">
      <c r="A121" s="11"/>
      <c r="E121" s="12"/>
      <c r="F121" s="14"/>
      <c r="G121" s="14"/>
      <c r="I121" s="10">
        <f t="shared" si="22"/>
        <v>0</v>
      </c>
      <c r="J121" s="10">
        <f t="shared" si="23"/>
        <v>367.07000000000011</v>
      </c>
      <c r="K121" s="10">
        <f t="shared" si="24"/>
        <v>0</v>
      </c>
      <c r="L121" s="10">
        <f t="shared" si="25"/>
        <v>366.19600000000014</v>
      </c>
    </row>
    <row r="122" spans="1:12" x14ac:dyDescent="0.15">
      <c r="A122" s="11"/>
      <c r="E122" s="12"/>
      <c r="F122" s="14"/>
      <c r="G122" s="14"/>
      <c r="I122" s="10">
        <f t="shared" si="22"/>
        <v>0</v>
      </c>
      <c r="J122" s="10">
        <f t="shared" si="23"/>
        <v>367.07000000000011</v>
      </c>
      <c r="K122" s="10">
        <f t="shared" si="24"/>
        <v>0</v>
      </c>
      <c r="L122" s="10">
        <f t="shared" si="25"/>
        <v>366.19600000000014</v>
      </c>
    </row>
    <row r="123" spans="1:12" x14ac:dyDescent="0.15">
      <c r="A123" s="11"/>
      <c r="E123" s="12"/>
      <c r="F123" s="14"/>
      <c r="G123" s="14"/>
      <c r="I123" s="10">
        <f t="shared" si="22"/>
        <v>0</v>
      </c>
      <c r="J123" s="10">
        <f t="shared" si="23"/>
        <v>367.07000000000011</v>
      </c>
      <c r="K123" s="10">
        <f t="shared" si="24"/>
        <v>0</v>
      </c>
      <c r="L123" s="10">
        <f t="shared" si="25"/>
        <v>366.19600000000014</v>
      </c>
    </row>
    <row r="124" spans="1:12" x14ac:dyDescent="0.15">
      <c r="A124" s="11"/>
      <c r="E124" s="12"/>
      <c r="F124" s="14"/>
      <c r="G124" s="14"/>
      <c r="I124" s="10">
        <f t="shared" si="22"/>
        <v>0</v>
      </c>
      <c r="J124" s="10">
        <f t="shared" si="23"/>
        <v>367.07000000000011</v>
      </c>
      <c r="K124" s="10">
        <f t="shared" si="24"/>
        <v>0</v>
      </c>
      <c r="L124" s="10">
        <f t="shared" si="25"/>
        <v>366.19600000000014</v>
      </c>
    </row>
    <row r="125" spans="1:12" s="24" customFormat="1" x14ac:dyDescent="0.15">
      <c r="A125" s="21"/>
      <c r="B125" s="22"/>
      <c r="C125" s="22"/>
      <c r="D125" s="3"/>
      <c r="E125" s="12"/>
      <c r="F125" s="25"/>
      <c r="G125" s="25"/>
      <c r="H125" s="23"/>
      <c r="I125" s="10">
        <f t="shared" si="22"/>
        <v>0</v>
      </c>
      <c r="J125" s="10">
        <f t="shared" si="23"/>
        <v>367.07000000000011</v>
      </c>
      <c r="K125" s="10">
        <f t="shared" si="24"/>
        <v>0</v>
      </c>
      <c r="L125" s="10">
        <f t="shared" si="25"/>
        <v>366.19600000000014</v>
      </c>
    </row>
    <row r="126" spans="1:12" x14ac:dyDescent="0.15">
      <c r="A126" s="11"/>
      <c r="E126" s="12"/>
      <c r="F126" s="14"/>
      <c r="G126" s="14"/>
      <c r="I126" s="10">
        <f t="shared" si="22"/>
        <v>0</v>
      </c>
      <c r="J126" s="10">
        <f t="shared" si="23"/>
        <v>367.07000000000011</v>
      </c>
      <c r="K126" s="10">
        <f t="shared" si="24"/>
        <v>0</v>
      </c>
      <c r="L126" s="10">
        <f t="shared" si="25"/>
        <v>366.19600000000014</v>
      </c>
    </row>
    <row r="127" spans="1:12" x14ac:dyDescent="0.15">
      <c r="A127" s="11"/>
      <c r="E127" s="12"/>
      <c r="F127" s="14"/>
      <c r="G127" s="14"/>
      <c r="I127" s="10">
        <f t="shared" si="22"/>
        <v>0</v>
      </c>
      <c r="J127" s="10">
        <f t="shared" si="23"/>
        <v>367.07000000000011</v>
      </c>
      <c r="K127" s="10">
        <f t="shared" si="24"/>
        <v>0</v>
      </c>
      <c r="L127" s="10">
        <f t="shared" si="25"/>
        <v>366.19600000000014</v>
      </c>
    </row>
    <row r="128" spans="1:12" s="31" customFormat="1" x14ac:dyDescent="0.15">
      <c r="A128" s="26"/>
      <c r="B128" s="27"/>
      <c r="C128" s="27"/>
      <c r="D128" s="28"/>
      <c r="E128" s="29"/>
      <c r="F128" s="30"/>
      <c r="G128" s="30"/>
      <c r="H128" s="28"/>
      <c r="I128" s="10">
        <f t="shared" si="22"/>
        <v>0</v>
      </c>
      <c r="J128" s="10">
        <f t="shared" si="23"/>
        <v>367.07000000000011</v>
      </c>
      <c r="K128" s="10">
        <f t="shared" si="24"/>
        <v>0</v>
      </c>
      <c r="L128" s="10">
        <f t="shared" si="25"/>
        <v>366.19600000000014</v>
      </c>
    </row>
    <row r="129" spans="1:12" x14ac:dyDescent="0.15">
      <c r="A129" s="11"/>
      <c r="E129" s="12"/>
      <c r="F129" s="14"/>
      <c r="G129" s="14"/>
      <c r="I129" s="10">
        <f t="shared" si="22"/>
        <v>0</v>
      </c>
      <c r="J129" s="10">
        <f t="shared" si="23"/>
        <v>367.07000000000011</v>
      </c>
      <c r="K129" s="10">
        <f t="shared" si="24"/>
        <v>0</v>
      </c>
      <c r="L129" s="10">
        <f t="shared" si="25"/>
        <v>366.19600000000014</v>
      </c>
    </row>
    <row r="130" spans="1:12" x14ac:dyDescent="0.15">
      <c r="A130" s="11"/>
      <c r="E130" s="12"/>
      <c r="F130" s="14"/>
      <c r="G130" s="14"/>
      <c r="I130" s="10">
        <f t="shared" si="22"/>
        <v>0</v>
      </c>
      <c r="J130" s="10">
        <f t="shared" si="23"/>
        <v>367.07000000000011</v>
      </c>
      <c r="K130" s="10">
        <f t="shared" si="24"/>
        <v>0</v>
      </c>
      <c r="L130" s="10">
        <f t="shared" si="25"/>
        <v>366.19600000000014</v>
      </c>
    </row>
    <row r="131" spans="1:12" x14ac:dyDescent="0.15">
      <c r="A131" s="11"/>
      <c r="E131" s="12"/>
      <c r="F131" s="14"/>
      <c r="G131" s="14"/>
      <c r="I131" s="10">
        <f t="shared" si="22"/>
        <v>0</v>
      </c>
      <c r="J131" s="10">
        <f t="shared" si="23"/>
        <v>367.07000000000011</v>
      </c>
      <c r="K131" s="10">
        <f t="shared" si="24"/>
        <v>0</v>
      </c>
      <c r="L131" s="10">
        <f t="shared" si="25"/>
        <v>366.19600000000014</v>
      </c>
    </row>
    <row r="132" spans="1:12" x14ac:dyDescent="0.15">
      <c r="A132" s="11"/>
      <c r="E132" s="12"/>
      <c r="F132" s="14"/>
      <c r="G132" s="14"/>
      <c r="I132" s="10">
        <f t="shared" si="22"/>
        <v>0</v>
      </c>
      <c r="J132" s="10">
        <f t="shared" si="23"/>
        <v>367.07000000000011</v>
      </c>
      <c r="K132" s="10">
        <f t="shared" si="24"/>
        <v>0</v>
      </c>
      <c r="L132" s="10">
        <f t="shared" si="25"/>
        <v>366.19600000000014</v>
      </c>
    </row>
    <row r="133" spans="1:12" x14ac:dyDescent="0.15">
      <c r="A133" s="11"/>
      <c r="E133" s="12"/>
      <c r="F133" s="14"/>
      <c r="G133" s="14"/>
      <c r="I133" s="10">
        <f t="shared" si="22"/>
        <v>0</v>
      </c>
      <c r="J133" s="10">
        <f t="shared" si="23"/>
        <v>367.07000000000011</v>
      </c>
      <c r="K133" s="10">
        <f t="shared" si="24"/>
        <v>0</v>
      </c>
      <c r="L133" s="10">
        <f t="shared" si="25"/>
        <v>366.19600000000014</v>
      </c>
    </row>
    <row r="134" spans="1:12" x14ac:dyDescent="0.15">
      <c r="A134" s="11"/>
      <c r="E134" s="12"/>
      <c r="F134" s="14"/>
      <c r="G134" s="14"/>
      <c r="I134" s="10">
        <f t="shared" si="22"/>
        <v>0</v>
      </c>
      <c r="J134" s="10">
        <f t="shared" si="23"/>
        <v>367.07000000000011</v>
      </c>
      <c r="K134" s="10">
        <f t="shared" si="24"/>
        <v>0</v>
      </c>
      <c r="L134" s="10">
        <f t="shared" si="25"/>
        <v>366.19600000000014</v>
      </c>
    </row>
    <row r="135" spans="1:12" x14ac:dyDescent="0.15">
      <c r="A135" s="11"/>
      <c r="E135" s="12"/>
      <c r="F135" s="14"/>
      <c r="G135" s="14"/>
      <c r="I135" s="10">
        <f t="shared" si="22"/>
        <v>0</v>
      </c>
      <c r="J135" s="10">
        <f t="shared" si="23"/>
        <v>367.07000000000011</v>
      </c>
      <c r="K135" s="10">
        <f t="shared" si="24"/>
        <v>0</v>
      </c>
      <c r="L135" s="10">
        <f t="shared" si="25"/>
        <v>366.19600000000014</v>
      </c>
    </row>
    <row r="136" spans="1:12" x14ac:dyDescent="0.15">
      <c r="A136" s="11"/>
      <c r="E136" s="12"/>
      <c r="F136" s="14"/>
      <c r="G136" s="14"/>
      <c r="I136" s="10">
        <f t="shared" si="22"/>
        <v>0</v>
      </c>
      <c r="J136" s="10">
        <f t="shared" si="23"/>
        <v>367.07000000000011</v>
      </c>
      <c r="K136" s="10">
        <f t="shared" si="24"/>
        <v>0</v>
      </c>
      <c r="L136" s="10">
        <f t="shared" si="25"/>
        <v>366.19600000000014</v>
      </c>
    </row>
    <row r="137" spans="1:12" x14ac:dyDescent="0.15">
      <c r="A137" s="11"/>
      <c r="E137" s="12"/>
      <c r="F137" s="14"/>
      <c r="G137" s="14"/>
      <c r="I137" s="10">
        <f t="shared" si="22"/>
        <v>0</v>
      </c>
      <c r="J137" s="10">
        <f t="shared" si="23"/>
        <v>367.07000000000011</v>
      </c>
      <c r="K137" s="10">
        <f t="shared" si="24"/>
        <v>0</v>
      </c>
      <c r="L137" s="10">
        <f t="shared" si="25"/>
        <v>366.19600000000014</v>
      </c>
    </row>
    <row r="138" spans="1:12" x14ac:dyDescent="0.15">
      <c r="A138" s="11"/>
      <c r="E138" s="12"/>
      <c r="F138" s="14"/>
      <c r="G138" s="14"/>
      <c r="I138" s="10">
        <f t="shared" si="22"/>
        <v>0</v>
      </c>
      <c r="J138" s="10">
        <f t="shared" si="23"/>
        <v>367.07000000000011</v>
      </c>
      <c r="K138" s="10">
        <f t="shared" si="24"/>
        <v>0</v>
      </c>
      <c r="L138" s="10">
        <f t="shared" si="25"/>
        <v>366.19600000000014</v>
      </c>
    </row>
    <row r="139" spans="1:12" x14ac:dyDescent="0.15">
      <c r="A139" s="11"/>
      <c r="E139" s="12"/>
      <c r="F139" s="14"/>
      <c r="G139" s="14"/>
      <c r="I139" s="10">
        <f t="shared" si="22"/>
        <v>0</v>
      </c>
      <c r="J139" s="10">
        <f t="shared" si="23"/>
        <v>367.07000000000011</v>
      </c>
      <c r="K139" s="10">
        <f t="shared" si="24"/>
        <v>0</v>
      </c>
      <c r="L139" s="10">
        <f t="shared" si="25"/>
        <v>366.19600000000014</v>
      </c>
    </row>
    <row r="140" spans="1:12" x14ac:dyDescent="0.15">
      <c r="A140" s="11"/>
      <c r="E140" s="12"/>
      <c r="F140" s="14"/>
      <c r="G140" s="14"/>
      <c r="I140" s="10">
        <f t="shared" si="22"/>
        <v>0</v>
      </c>
      <c r="J140" s="10">
        <f t="shared" si="23"/>
        <v>367.07000000000011</v>
      </c>
      <c r="K140" s="10">
        <f t="shared" si="24"/>
        <v>0</v>
      </c>
      <c r="L140" s="10">
        <f t="shared" si="25"/>
        <v>366.19600000000014</v>
      </c>
    </row>
    <row r="141" spans="1:12" x14ac:dyDescent="0.15">
      <c r="A141" s="11"/>
      <c r="E141" s="12"/>
      <c r="F141" s="14"/>
      <c r="G141" s="14"/>
      <c r="I141" s="10">
        <f t="shared" si="22"/>
        <v>0</v>
      </c>
      <c r="J141" s="10">
        <f t="shared" si="23"/>
        <v>367.07000000000011</v>
      </c>
      <c r="K141" s="10">
        <f t="shared" si="24"/>
        <v>0</v>
      </c>
      <c r="L141" s="10">
        <f t="shared" si="25"/>
        <v>366.19600000000014</v>
      </c>
    </row>
    <row r="142" spans="1:12" x14ac:dyDescent="0.15">
      <c r="A142" s="11"/>
      <c r="E142" s="12"/>
      <c r="F142" s="14"/>
      <c r="G142" s="14"/>
      <c r="I142" s="10">
        <f t="shared" ref="I142:I205" si="26">IF(H142="Won",E142*(F142-1)*(1-$B$3),-E142)</f>
        <v>0</v>
      </c>
      <c r="J142" s="10">
        <f t="shared" ref="J142:J205" si="27">I142+J141</f>
        <v>367.07000000000011</v>
      </c>
      <c r="K142" s="10">
        <f t="shared" ref="K142:K205" si="28">IF(H142="Won",E142*(G142-1)*(1-$B$3),-E142)</f>
        <v>0</v>
      </c>
      <c r="L142" s="10">
        <f t="shared" ref="L142:L205" si="29">K142+L141</f>
        <v>366.19600000000014</v>
      </c>
    </row>
    <row r="143" spans="1:12" x14ac:dyDescent="0.15">
      <c r="A143" s="11"/>
      <c r="E143" s="12"/>
      <c r="F143" s="14"/>
      <c r="G143" s="14"/>
      <c r="I143" s="10">
        <f t="shared" si="26"/>
        <v>0</v>
      </c>
      <c r="J143" s="10">
        <f t="shared" si="27"/>
        <v>367.07000000000011</v>
      </c>
      <c r="K143" s="10">
        <f t="shared" si="28"/>
        <v>0</v>
      </c>
      <c r="L143" s="10">
        <f t="shared" si="29"/>
        <v>366.19600000000014</v>
      </c>
    </row>
    <row r="144" spans="1:12" x14ac:dyDescent="0.15">
      <c r="A144" s="11"/>
      <c r="E144" s="12"/>
      <c r="F144" s="14"/>
      <c r="G144" s="14"/>
      <c r="I144" s="10">
        <f t="shared" si="26"/>
        <v>0</v>
      </c>
      <c r="J144" s="10">
        <f t="shared" si="27"/>
        <v>367.07000000000011</v>
      </c>
      <c r="K144" s="10">
        <f t="shared" si="28"/>
        <v>0</v>
      </c>
      <c r="L144" s="10">
        <f t="shared" si="29"/>
        <v>366.19600000000014</v>
      </c>
    </row>
    <row r="145" spans="1:12" x14ac:dyDescent="0.15">
      <c r="A145" s="11"/>
      <c r="E145" s="12"/>
      <c r="F145" s="14"/>
      <c r="G145" s="14"/>
      <c r="I145" s="10">
        <f t="shared" si="26"/>
        <v>0</v>
      </c>
      <c r="J145" s="10">
        <f t="shared" si="27"/>
        <v>367.07000000000011</v>
      </c>
      <c r="K145" s="10">
        <f t="shared" si="28"/>
        <v>0</v>
      </c>
      <c r="L145" s="10">
        <f t="shared" si="29"/>
        <v>366.19600000000014</v>
      </c>
    </row>
    <row r="146" spans="1:12" x14ac:dyDescent="0.15">
      <c r="A146" s="11"/>
      <c r="E146" s="12"/>
      <c r="F146" s="14"/>
      <c r="G146" s="14"/>
      <c r="I146" s="10">
        <f t="shared" si="26"/>
        <v>0</v>
      </c>
      <c r="J146" s="10">
        <f t="shared" si="27"/>
        <v>367.07000000000011</v>
      </c>
      <c r="K146" s="10">
        <f t="shared" si="28"/>
        <v>0</v>
      </c>
      <c r="L146" s="10">
        <f t="shared" si="29"/>
        <v>366.19600000000014</v>
      </c>
    </row>
    <row r="147" spans="1:12" x14ac:dyDescent="0.15">
      <c r="A147" s="11"/>
      <c r="E147" s="12"/>
      <c r="F147" s="14"/>
      <c r="G147" s="14"/>
      <c r="I147" s="10">
        <f t="shared" si="26"/>
        <v>0</v>
      </c>
      <c r="J147" s="10">
        <f t="shared" si="27"/>
        <v>367.07000000000011</v>
      </c>
      <c r="K147" s="10">
        <f t="shared" si="28"/>
        <v>0</v>
      </c>
      <c r="L147" s="10">
        <f t="shared" si="29"/>
        <v>366.19600000000014</v>
      </c>
    </row>
    <row r="148" spans="1:12" x14ac:dyDescent="0.15">
      <c r="A148" s="11"/>
      <c r="E148" s="12"/>
      <c r="F148" s="14"/>
      <c r="G148" s="14"/>
      <c r="I148" s="10">
        <f t="shared" si="26"/>
        <v>0</v>
      </c>
      <c r="J148" s="10">
        <f t="shared" si="27"/>
        <v>367.07000000000011</v>
      </c>
      <c r="K148" s="10">
        <f t="shared" si="28"/>
        <v>0</v>
      </c>
      <c r="L148" s="10">
        <f t="shared" si="29"/>
        <v>366.19600000000014</v>
      </c>
    </row>
    <row r="149" spans="1:12" x14ac:dyDescent="0.15">
      <c r="A149" s="11"/>
      <c r="E149" s="12"/>
      <c r="F149" s="14"/>
      <c r="G149" s="14"/>
      <c r="I149" s="10">
        <f t="shared" si="26"/>
        <v>0</v>
      </c>
      <c r="J149" s="10">
        <f t="shared" si="27"/>
        <v>367.07000000000011</v>
      </c>
      <c r="K149" s="10">
        <f t="shared" si="28"/>
        <v>0</v>
      </c>
      <c r="L149" s="10">
        <f t="shared" si="29"/>
        <v>366.19600000000014</v>
      </c>
    </row>
    <row r="150" spans="1:12" s="31" customFormat="1" x14ac:dyDescent="0.15">
      <c r="A150" s="26"/>
      <c r="B150" s="27"/>
      <c r="C150" s="27"/>
      <c r="D150" s="28"/>
      <c r="E150" s="29"/>
      <c r="F150" s="30"/>
      <c r="G150" s="30"/>
      <c r="H150" s="28"/>
      <c r="I150" s="10">
        <f t="shared" si="26"/>
        <v>0</v>
      </c>
      <c r="J150" s="10">
        <f t="shared" si="27"/>
        <v>367.07000000000011</v>
      </c>
      <c r="K150" s="10">
        <f t="shared" si="28"/>
        <v>0</v>
      </c>
      <c r="L150" s="10">
        <f t="shared" si="29"/>
        <v>366.19600000000014</v>
      </c>
    </row>
    <row r="151" spans="1:12" x14ac:dyDescent="0.15">
      <c r="A151" s="11"/>
      <c r="E151" s="12"/>
      <c r="F151" s="14"/>
      <c r="G151" s="14"/>
      <c r="I151" s="10">
        <f t="shared" si="26"/>
        <v>0</v>
      </c>
      <c r="J151" s="10">
        <f t="shared" si="27"/>
        <v>367.07000000000011</v>
      </c>
      <c r="K151" s="10">
        <f t="shared" si="28"/>
        <v>0</v>
      </c>
      <c r="L151" s="10">
        <f t="shared" si="29"/>
        <v>366.19600000000014</v>
      </c>
    </row>
    <row r="152" spans="1:12" x14ac:dyDescent="0.15">
      <c r="A152" s="11"/>
      <c r="E152" s="12"/>
      <c r="F152" s="14"/>
      <c r="G152" s="14"/>
      <c r="I152" s="10">
        <f t="shared" si="26"/>
        <v>0</v>
      </c>
      <c r="J152" s="10">
        <f t="shared" si="27"/>
        <v>367.07000000000011</v>
      </c>
      <c r="K152" s="10">
        <f t="shared" si="28"/>
        <v>0</v>
      </c>
      <c r="L152" s="10">
        <f t="shared" si="29"/>
        <v>366.19600000000014</v>
      </c>
    </row>
    <row r="153" spans="1:12" x14ac:dyDescent="0.15">
      <c r="A153" s="11"/>
      <c r="E153" s="12"/>
      <c r="F153" s="14"/>
      <c r="G153" s="14"/>
      <c r="I153" s="10">
        <f t="shared" si="26"/>
        <v>0</v>
      </c>
      <c r="J153" s="10">
        <f t="shared" si="27"/>
        <v>367.07000000000011</v>
      </c>
      <c r="K153" s="10">
        <f t="shared" si="28"/>
        <v>0</v>
      </c>
      <c r="L153" s="10">
        <f t="shared" si="29"/>
        <v>366.19600000000014</v>
      </c>
    </row>
    <row r="154" spans="1:12" x14ac:dyDescent="0.15">
      <c r="A154" s="11"/>
      <c r="E154" s="12"/>
      <c r="F154" s="14"/>
      <c r="G154" s="14"/>
      <c r="I154" s="10">
        <f t="shared" si="26"/>
        <v>0</v>
      </c>
      <c r="J154" s="10">
        <f t="shared" si="27"/>
        <v>367.07000000000011</v>
      </c>
      <c r="K154" s="10">
        <f t="shared" si="28"/>
        <v>0</v>
      </c>
      <c r="L154" s="10">
        <f t="shared" si="29"/>
        <v>366.19600000000014</v>
      </c>
    </row>
    <row r="155" spans="1:12" x14ac:dyDescent="0.15">
      <c r="A155" s="11"/>
      <c r="E155" s="12"/>
      <c r="F155" s="14"/>
      <c r="G155" s="14"/>
      <c r="I155" s="10">
        <f t="shared" si="26"/>
        <v>0</v>
      </c>
      <c r="J155" s="10">
        <f t="shared" si="27"/>
        <v>367.07000000000011</v>
      </c>
      <c r="K155" s="10">
        <f t="shared" si="28"/>
        <v>0</v>
      </c>
      <c r="L155" s="10">
        <f t="shared" si="29"/>
        <v>366.19600000000014</v>
      </c>
    </row>
    <row r="156" spans="1:12" x14ac:dyDescent="0.15">
      <c r="A156" s="11"/>
      <c r="E156" s="12"/>
      <c r="F156" s="14"/>
      <c r="G156" s="14"/>
      <c r="I156" s="10">
        <f t="shared" si="26"/>
        <v>0</v>
      </c>
      <c r="J156" s="10">
        <f t="shared" si="27"/>
        <v>367.07000000000011</v>
      </c>
      <c r="K156" s="10">
        <f t="shared" si="28"/>
        <v>0</v>
      </c>
      <c r="L156" s="10">
        <f t="shared" si="29"/>
        <v>366.19600000000014</v>
      </c>
    </row>
    <row r="157" spans="1:12" x14ac:dyDescent="0.15">
      <c r="A157" s="11"/>
      <c r="E157" s="12"/>
      <c r="F157" s="14"/>
      <c r="G157" s="14"/>
      <c r="I157" s="10">
        <f t="shared" si="26"/>
        <v>0</v>
      </c>
      <c r="J157" s="10">
        <f t="shared" si="27"/>
        <v>367.07000000000011</v>
      </c>
      <c r="K157" s="10">
        <f t="shared" si="28"/>
        <v>0</v>
      </c>
      <c r="L157" s="10">
        <f t="shared" si="29"/>
        <v>366.19600000000014</v>
      </c>
    </row>
    <row r="158" spans="1:12" x14ac:dyDescent="0.15">
      <c r="A158" s="11"/>
      <c r="E158" s="12"/>
      <c r="F158" s="14"/>
      <c r="G158" s="14"/>
      <c r="I158" s="10">
        <f t="shared" si="26"/>
        <v>0</v>
      </c>
      <c r="J158" s="10">
        <f t="shared" si="27"/>
        <v>367.07000000000011</v>
      </c>
      <c r="K158" s="10">
        <f t="shared" si="28"/>
        <v>0</v>
      </c>
      <c r="L158" s="10">
        <f t="shared" si="29"/>
        <v>366.19600000000014</v>
      </c>
    </row>
    <row r="159" spans="1:12" x14ac:dyDescent="0.15">
      <c r="A159" s="11"/>
      <c r="E159" s="12"/>
      <c r="F159" s="14"/>
      <c r="G159" s="14"/>
      <c r="I159" s="10">
        <f t="shared" si="26"/>
        <v>0</v>
      </c>
      <c r="J159" s="10">
        <f t="shared" si="27"/>
        <v>367.07000000000011</v>
      </c>
      <c r="K159" s="10">
        <f t="shared" si="28"/>
        <v>0</v>
      </c>
      <c r="L159" s="10">
        <f t="shared" si="29"/>
        <v>366.19600000000014</v>
      </c>
    </row>
    <row r="160" spans="1:12" x14ac:dyDescent="0.15">
      <c r="A160" s="11"/>
      <c r="E160" s="12"/>
      <c r="F160" s="14"/>
      <c r="G160" s="14"/>
      <c r="I160" s="10">
        <f t="shared" si="26"/>
        <v>0</v>
      </c>
      <c r="J160" s="10">
        <f t="shared" si="27"/>
        <v>367.07000000000011</v>
      </c>
      <c r="K160" s="10">
        <f t="shared" si="28"/>
        <v>0</v>
      </c>
      <c r="L160" s="10">
        <f t="shared" si="29"/>
        <v>366.19600000000014</v>
      </c>
    </row>
    <row r="161" spans="1:12" x14ac:dyDescent="0.15">
      <c r="A161" s="11"/>
      <c r="E161" s="12"/>
      <c r="F161" s="14"/>
      <c r="G161" s="14"/>
      <c r="I161" s="10">
        <f t="shared" si="26"/>
        <v>0</v>
      </c>
      <c r="J161" s="10">
        <f t="shared" si="27"/>
        <v>367.07000000000011</v>
      </c>
      <c r="K161" s="10">
        <f t="shared" si="28"/>
        <v>0</v>
      </c>
      <c r="L161" s="10">
        <f t="shared" si="29"/>
        <v>366.19600000000014</v>
      </c>
    </row>
    <row r="162" spans="1:12" x14ac:dyDescent="0.15">
      <c r="A162" s="11"/>
      <c r="E162" s="12"/>
      <c r="F162" s="14"/>
      <c r="G162" s="14"/>
      <c r="I162" s="10">
        <f t="shared" si="26"/>
        <v>0</v>
      </c>
      <c r="J162" s="10">
        <f t="shared" si="27"/>
        <v>367.07000000000011</v>
      </c>
      <c r="K162" s="10">
        <f t="shared" si="28"/>
        <v>0</v>
      </c>
      <c r="L162" s="10">
        <f t="shared" si="29"/>
        <v>366.19600000000014</v>
      </c>
    </row>
    <row r="163" spans="1:12" x14ac:dyDescent="0.15">
      <c r="A163" s="11"/>
      <c r="E163" s="12"/>
      <c r="F163" s="14"/>
      <c r="G163" s="14"/>
      <c r="I163" s="10">
        <f t="shared" si="26"/>
        <v>0</v>
      </c>
      <c r="J163" s="10">
        <f t="shared" si="27"/>
        <v>367.07000000000011</v>
      </c>
      <c r="K163" s="10">
        <f t="shared" si="28"/>
        <v>0</v>
      </c>
      <c r="L163" s="10">
        <f t="shared" si="29"/>
        <v>366.19600000000014</v>
      </c>
    </row>
    <row r="164" spans="1:12" x14ac:dyDescent="0.15">
      <c r="A164" s="11"/>
      <c r="E164" s="12"/>
      <c r="F164" s="14"/>
      <c r="G164" s="14"/>
      <c r="I164" s="10">
        <f t="shared" si="26"/>
        <v>0</v>
      </c>
      <c r="J164" s="10">
        <f t="shared" si="27"/>
        <v>367.07000000000011</v>
      </c>
      <c r="K164" s="10">
        <f t="shared" si="28"/>
        <v>0</v>
      </c>
      <c r="L164" s="10">
        <f t="shared" si="29"/>
        <v>366.19600000000014</v>
      </c>
    </row>
    <row r="165" spans="1:12" x14ac:dyDescent="0.15">
      <c r="A165" s="11"/>
      <c r="E165" s="12"/>
      <c r="F165" s="14"/>
      <c r="G165" s="14"/>
      <c r="I165" s="10">
        <f t="shared" si="26"/>
        <v>0</v>
      </c>
      <c r="J165" s="10">
        <f t="shared" si="27"/>
        <v>367.07000000000011</v>
      </c>
      <c r="K165" s="10">
        <f t="shared" si="28"/>
        <v>0</v>
      </c>
      <c r="L165" s="10">
        <f t="shared" si="29"/>
        <v>366.19600000000014</v>
      </c>
    </row>
    <row r="166" spans="1:12" x14ac:dyDescent="0.15">
      <c r="A166" s="11"/>
      <c r="E166" s="12"/>
      <c r="F166" s="14"/>
      <c r="G166" s="14"/>
      <c r="I166" s="10">
        <f t="shared" si="26"/>
        <v>0</v>
      </c>
      <c r="J166" s="10">
        <f t="shared" si="27"/>
        <v>367.07000000000011</v>
      </c>
      <c r="K166" s="10">
        <f t="shared" si="28"/>
        <v>0</v>
      </c>
      <c r="L166" s="10">
        <f t="shared" si="29"/>
        <v>366.19600000000014</v>
      </c>
    </row>
    <row r="167" spans="1:12" x14ac:dyDescent="0.15">
      <c r="A167" s="11"/>
      <c r="E167" s="12"/>
      <c r="F167" s="14"/>
      <c r="G167" s="14"/>
      <c r="I167" s="10">
        <f t="shared" si="26"/>
        <v>0</v>
      </c>
      <c r="J167" s="10">
        <f t="shared" si="27"/>
        <v>367.07000000000011</v>
      </c>
      <c r="K167" s="10">
        <f t="shared" si="28"/>
        <v>0</v>
      </c>
      <c r="L167" s="10">
        <f t="shared" si="29"/>
        <v>366.19600000000014</v>
      </c>
    </row>
    <row r="168" spans="1:12" x14ac:dyDescent="0.15">
      <c r="A168" s="2"/>
      <c r="F168" s="14"/>
      <c r="G168" s="14"/>
      <c r="I168" s="10">
        <f t="shared" si="26"/>
        <v>0</v>
      </c>
      <c r="J168" s="10">
        <f t="shared" si="27"/>
        <v>367.07000000000011</v>
      </c>
      <c r="K168" s="10">
        <f t="shared" si="28"/>
        <v>0</v>
      </c>
      <c r="L168" s="10">
        <f t="shared" si="29"/>
        <v>366.19600000000014</v>
      </c>
    </row>
    <row r="169" spans="1:12" x14ac:dyDescent="0.2">
      <c r="F169" s="14"/>
      <c r="G169" s="14"/>
      <c r="I169" s="10">
        <f t="shared" si="26"/>
        <v>0</v>
      </c>
      <c r="J169" s="10">
        <f t="shared" si="27"/>
        <v>367.07000000000011</v>
      </c>
      <c r="K169" s="10">
        <f t="shared" si="28"/>
        <v>0</v>
      </c>
      <c r="L169" s="10">
        <f t="shared" si="29"/>
        <v>366.19600000000014</v>
      </c>
    </row>
    <row r="170" spans="1:12" x14ac:dyDescent="0.2">
      <c r="F170" s="14"/>
      <c r="G170" s="14"/>
      <c r="I170" s="10">
        <f t="shared" si="26"/>
        <v>0</v>
      </c>
      <c r="J170" s="10">
        <f t="shared" si="27"/>
        <v>367.07000000000011</v>
      </c>
      <c r="K170" s="10">
        <f t="shared" si="28"/>
        <v>0</v>
      </c>
      <c r="L170" s="10">
        <f t="shared" si="29"/>
        <v>366.19600000000014</v>
      </c>
    </row>
    <row r="171" spans="1:12" x14ac:dyDescent="0.2">
      <c r="F171" s="14"/>
      <c r="G171" s="14"/>
      <c r="I171" s="10">
        <f t="shared" si="26"/>
        <v>0</v>
      </c>
      <c r="J171" s="10">
        <f t="shared" si="27"/>
        <v>367.07000000000011</v>
      </c>
      <c r="K171" s="10">
        <f t="shared" si="28"/>
        <v>0</v>
      </c>
      <c r="L171" s="10">
        <f t="shared" si="29"/>
        <v>366.19600000000014</v>
      </c>
    </row>
    <row r="172" spans="1:12" x14ac:dyDescent="0.2">
      <c r="F172" s="14"/>
      <c r="G172" s="14"/>
      <c r="I172" s="10">
        <f t="shared" si="26"/>
        <v>0</v>
      </c>
      <c r="J172" s="10">
        <f t="shared" si="27"/>
        <v>367.07000000000011</v>
      </c>
      <c r="K172" s="10">
        <f t="shared" si="28"/>
        <v>0</v>
      </c>
      <c r="L172" s="10">
        <f t="shared" si="29"/>
        <v>366.19600000000014</v>
      </c>
    </row>
    <row r="173" spans="1:12" x14ac:dyDescent="0.2">
      <c r="F173" s="14"/>
      <c r="G173" s="14"/>
      <c r="I173" s="10">
        <f t="shared" si="26"/>
        <v>0</v>
      </c>
      <c r="J173" s="10">
        <f t="shared" si="27"/>
        <v>367.07000000000011</v>
      </c>
      <c r="K173" s="10">
        <f t="shared" si="28"/>
        <v>0</v>
      </c>
      <c r="L173" s="10">
        <f t="shared" si="29"/>
        <v>366.19600000000014</v>
      </c>
    </row>
    <row r="174" spans="1:12" x14ac:dyDescent="0.2">
      <c r="F174" s="14"/>
      <c r="G174" s="14"/>
      <c r="I174" s="10">
        <f t="shared" si="26"/>
        <v>0</v>
      </c>
      <c r="J174" s="10">
        <f t="shared" si="27"/>
        <v>367.07000000000011</v>
      </c>
      <c r="K174" s="10">
        <f t="shared" si="28"/>
        <v>0</v>
      </c>
      <c r="L174" s="10">
        <f t="shared" si="29"/>
        <v>366.19600000000014</v>
      </c>
    </row>
    <row r="175" spans="1:12" x14ac:dyDescent="0.2">
      <c r="F175" s="14"/>
      <c r="G175" s="14"/>
      <c r="I175" s="10">
        <f t="shared" si="26"/>
        <v>0</v>
      </c>
      <c r="J175" s="10">
        <f t="shared" si="27"/>
        <v>367.07000000000011</v>
      </c>
      <c r="K175" s="10">
        <f t="shared" si="28"/>
        <v>0</v>
      </c>
      <c r="L175" s="10">
        <f t="shared" si="29"/>
        <v>366.19600000000014</v>
      </c>
    </row>
    <row r="176" spans="1:12" x14ac:dyDescent="0.2">
      <c r="F176" s="14"/>
      <c r="G176" s="14"/>
      <c r="I176" s="10">
        <f t="shared" si="26"/>
        <v>0</v>
      </c>
      <c r="J176" s="10">
        <f t="shared" si="27"/>
        <v>367.07000000000011</v>
      </c>
      <c r="K176" s="10">
        <f t="shared" si="28"/>
        <v>0</v>
      </c>
      <c r="L176" s="10">
        <f t="shared" si="29"/>
        <v>366.19600000000014</v>
      </c>
    </row>
    <row r="177" spans="6:12" x14ac:dyDescent="0.2">
      <c r="F177" s="14"/>
      <c r="G177" s="14"/>
      <c r="I177" s="10">
        <f t="shared" si="26"/>
        <v>0</v>
      </c>
      <c r="J177" s="10">
        <f t="shared" si="27"/>
        <v>367.07000000000011</v>
      </c>
      <c r="K177" s="10">
        <f t="shared" si="28"/>
        <v>0</v>
      </c>
      <c r="L177" s="10">
        <f t="shared" si="29"/>
        <v>366.19600000000014</v>
      </c>
    </row>
    <row r="178" spans="6:12" x14ac:dyDescent="0.2">
      <c r="F178" s="14"/>
      <c r="G178" s="14"/>
      <c r="I178" s="10">
        <f t="shared" si="26"/>
        <v>0</v>
      </c>
      <c r="J178" s="10">
        <f t="shared" si="27"/>
        <v>367.07000000000011</v>
      </c>
      <c r="K178" s="10">
        <f t="shared" si="28"/>
        <v>0</v>
      </c>
      <c r="L178" s="10">
        <f t="shared" si="29"/>
        <v>366.19600000000014</v>
      </c>
    </row>
    <row r="179" spans="6:12" x14ac:dyDescent="0.2">
      <c r="F179" s="14"/>
      <c r="G179" s="14"/>
      <c r="I179" s="10">
        <f t="shared" si="26"/>
        <v>0</v>
      </c>
      <c r="J179" s="10">
        <f t="shared" si="27"/>
        <v>367.07000000000011</v>
      </c>
      <c r="K179" s="10">
        <f t="shared" si="28"/>
        <v>0</v>
      </c>
      <c r="L179" s="10">
        <f t="shared" si="29"/>
        <v>366.19600000000014</v>
      </c>
    </row>
    <row r="180" spans="6:12" x14ac:dyDescent="0.2">
      <c r="F180" s="14"/>
      <c r="G180" s="14"/>
      <c r="I180" s="10">
        <f t="shared" si="26"/>
        <v>0</v>
      </c>
      <c r="J180" s="10">
        <f t="shared" si="27"/>
        <v>367.07000000000011</v>
      </c>
      <c r="K180" s="10">
        <f t="shared" si="28"/>
        <v>0</v>
      </c>
      <c r="L180" s="10">
        <f t="shared" si="29"/>
        <v>366.19600000000014</v>
      </c>
    </row>
    <row r="181" spans="6:12" x14ac:dyDescent="0.2">
      <c r="I181" s="10">
        <f t="shared" si="26"/>
        <v>0</v>
      </c>
      <c r="J181" s="10">
        <f t="shared" si="27"/>
        <v>367.07000000000011</v>
      </c>
      <c r="K181" s="10">
        <f t="shared" si="28"/>
        <v>0</v>
      </c>
      <c r="L181" s="10">
        <f t="shared" si="29"/>
        <v>366.19600000000014</v>
      </c>
    </row>
    <row r="182" spans="6:12" x14ac:dyDescent="0.2">
      <c r="I182" s="10">
        <f t="shared" si="26"/>
        <v>0</v>
      </c>
      <c r="J182" s="10">
        <f t="shared" si="27"/>
        <v>367.07000000000011</v>
      </c>
      <c r="K182" s="10">
        <f t="shared" si="28"/>
        <v>0</v>
      </c>
      <c r="L182" s="10">
        <f t="shared" si="29"/>
        <v>366.19600000000014</v>
      </c>
    </row>
    <row r="183" spans="6:12" x14ac:dyDescent="0.2">
      <c r="I183" s="10">
        <f t="shared" si="26"/>
        <v>0</v>
      </c>
      <c r="J183" s="10">
        <f t="shared" si="27"/>
        <v>367.07000000000011</v>
      </c>
      <c r="K183" s="10">
        <f t="shared" si="28"/>
        <v>0</v>
      </c>
      <c r="L183" s="10">
        <f t="shared" si="29"/>
        <v>366.19600000000014</v>
      </c>
    </row>
    <row r="184" spans="6:12" x14ac:dyDescent="0.2">
      <c r="I184" s="10">
        <f t="shared" si="26"/>
        <v>0</v>
      </c>
      <c r="J184" s="10">
        <f t="shared" si="27"/>
        <v>367.07000000000011</v>
      </c>
      <c r="K184" s="10">
        <f t="shared" si="28"/>
        <v>0</v>
      </c>
      <c r="L184" s="10">
        <f t="shared" si="29"/>
        <v>366.19600000000014</v>
      </c>
    </row>
    <row r="185" spans="6:12" x14ac:dyDescent="0.2">
      <c r="I185" s="10">
        <f t="shared" si="26"/>
        <v>0</v>
      </c>
      <c r="J185" s="10">
        <f t="shared" si="27"/>
        <v>367.07000000000011</v>
      </c>
      <c r="K185" s="10">
        <f t="shared" si="28"/>
        <v>0</v>
      </c>
      <c r="L185" s="10">
        <f t="shared" si="29"/>
        <v>366.19600000000014</v>
      </c>
    </row>
    <row r="186" spans="6:12" x14ac:dyDescent="0.2">
      <c r="I186" s="10">
        <f t="shared" si="26"/>
        <v>0</v>
      </c>
      <c r="J186" s="10">
        <f t="shared" si="27"/>
        <v>367.07000000000011</v>
      </c>
      <c r="K186" s="10">
        <f t="shared" si="28"/>
        <v>0</v>
      </c>
      <c r="L186" s="10">
        <f t="shared" si="29"/>
        <v>366.19600000000014</v>
      </c>
    </row>
    <row r="187" spans="6:12" x14ac:dyDescent="0.2">
      <c r="I187" s="10">
        <f t="shared" si="26"/>
        <v>0</v>
      </c>
      <c r="J187" s="10">
        <f t="shared" si="27"/>
        <v>367.07000000000011</v>
      </c>
      <c r="K187" s="10">
        <f t="shared" si="28"/>
        <v>0</v>
      </c>
      <c r="L187" s="10">
        <f t="shared" si="29"/>
        <v>366.19600000000014</v>
      </c>
    </row>
    <row r="188" spans="6:12" x14ac:dyDescent="0.2">
      <c r="I188" s="10">
        <f t="shared" si="26"/>
        <v>0</v>
      </c>
      <c r="J188" s="10">
        <f t="shared" si="27"/>
        <v>367.07000000000011</v>
      </c>
      <c r="K188" s="10">
        <f t="shared" si="28"/>
        <v>0</v>
      </c>
      <c r="L188" s="10">
        <f t="shared" si="29"/>
        <v>366.19600000000014</v>
      </c>
    </row>
    <row r="189" spans="6:12" x14ac:dyDescent="0.2">
      <c r="I189" s="10">
        <f t="shared" si="26"/>
        <v>0</v>
      </c>
      <c r="J189" s="10">
        <f t="shared" si="27"/>
        <v>367.07000000000011</v>
      </c>
      <c r="K189" s="10">
        <f t="shared" si="28"/>
        <v>0</v>
      </c>
      <c r="L189" s="10">
        <f t="shared" si="29"/>
        <v>366.19600000000014</v>
      </c>
    </row>
    <row r="190" spans="6:12" x14ac:dyDescent="0.2">
      <c r="I190" s="10">
        <f t="shared" si="26"/>
        <v>0</v>
      </c>
      <c r="J190" s="10">
        <f t="shared" si="27"/>
        <v>367.07000000000011</v>
      </c>
      <c r="K190" s="10">
        <f t="shared" si="28"/>
        <v>0</v>
      </c>
      <c r="L190" s="10">
        <f t="shared" si="29"/>
        <v>366.19600000000014</v>
      </c>
    </row>
    <row r="191" spans="6:12" x14ac:dyDescent="0.2">
      <c r="I191" s="10">
        <f t="shared" si="26"/>
        <v>0</v>
      </c>
      <c r="J191" s="10">
        <f t="shared" si="27"/>
        <v>367.07000000000011</v>
      </c>
      <c r="K191" s="10">
        <f t="shared" si="28"/>
        <v>0</v>
      </c>
      <c r="L191" s="10">
        <f t="shared" si="29"/>
        <v>366.19600000000014</v>
      </c>
    </row>
    <row r="192" spans="6:12" x14ac:dyDescent="0.2">
      <c r="I192" s="10">
        <f t="shared" si="26"/>
        <v>0</v>
      </c>
      <c r="J192" s="10">
        <f t="shared" si="27"/>
        <v>367.07000000000011</v>
      </c>
      <c r="K192" s="10">
        <f t="shared" si="28"/>
        <v>0</v>
      </c>
      <c r="L192" s="10">
        <f t="shared" si="29"/>
        <v>366.19600000000014</v>
      </c>
    </row>
    <row r="193" spans="9:12" x14ac:dyDescent="0.2">
      <c r="I193" s="10">
        <f t="shared" si="26"/>
        <v>0</v>
      </c>
      <c r="J193" s="10">
        <f t="shared" si="27"/>
        <v>367.07000000000011</v>
      </c>
      <c r="K193" s="10">
        <f t="shared" si="28"/>
        <v>0</v>
      </c>
      <c r="L193" s="10">
        <f t="shared" si="29"/>
        <v>366.19600000000014</v>
      </c>
    </row>
    <row r="194" spans="9:12" x14ac:dyDescent="0.2">
      <c r="I194" s="10">
        <f t="shared" si="26"/>
        <v>0</v>
      </c>
      <c r="J194" s="10">
        <f t="shared" si="27"/>
        <v>367.07000000000011</v>
      </c>
      <c r="K194" s="10">
        <f t="shared" si="28"/>
        <v>0</v>
      </c>
      <c r="L194" s="10">
        <f t="shared" si="29"/>
        <v>366.19600000000014</v>
      </c>
    </row>
    <row r="195" spans="9:12" x14ac:dyDescent="0.2">
      <c r="I195" s="10">
        <f t="shared" si="26"/>
        <v>0</v>
      </c>
      <c r="J195" s="10">
        <f t="shared" si="27"/>
        <v>367.07000000000011</v>
      </c>
      <c r="K195" s="10">
        <f t="shared" si="28"/>
        <v>0</v>
      </c>
      <c r="L195" s="10">
        <f t="shared" si="29"/>
        <v>366.19600000000014</v>
      </c>
    </row>
    <row r="196" spans="9:12" x14ac:dyDescent="0.2">
      <c r="I196" s="10">
        <f t="shared" si="26"/>
        <v>0</v>
      </c>
      <c r="J196" s="10">
        <f t="shared" si="27"/>
        <v>367.07000000000011</v>
      </c>
      <c r="K196" s="10">
        <f t="shared" si="28"/>
        <v>0</v>
      </c>
      <c r="L196" s="10">
        <f t="shared" si="29"/>
        <v>366.19600000000014</v>
      </c>
    </row>
    <row r="197" spans="9:12" x14ac:dyDescent="0.2">
      <c r="I197" s="10">
        <f t="shared" si="26"/>
        <v>0</v>
      </c>
      <c r="J197" s="10">
        <f t="shared" si="27"/>
        <v>367.07000000000011</v>
      </c>
      <c r="K197" s="10">
        <f t="shared" si="28"/>
        <v>0</v>
      </c>
      <c r="L197" s="10">
        <f t="shared" si="29"/>
        <v>366.19600000000014</v>
      </c>
    </row>
    <row r="198" spans="9:12" x14ac:dyDescent="0.2">
      <c r="I198" s="10">
        <f t="shared" si="26"/>
        <v>0</v>
      </c>
      <c r="J198" s="10">
        <f t="shared" si="27"/>
        <v>367.07000000000011</v>
      </c>
      <c r="K198" s="10">
        <f t="shared" si="28"/>
        <v>0</v>
      </c>
      <c r="L198" s="10">
        <f t="shared" si="29"/>
        <v>366.19600000000014</v>
      </c>
    </row>
    <row r="199" spans="9:12" x14ac:dyDescent="0.2">
      <c r="I199" s="10">
        <f t="shared" si="26"/>
        <v>0</v>
      </c>
      <c r="J199" s="10">
        <f t="shared" si="27"/>
        <v>367.07000000000011</v>
      </c>
      <c r="K199" s="10">
        <f t="shared" si="28"/>
        <v>0</v>
      </c>
      <c r="L199" s="10">
        <f t="shared" si="29"/>
        <v>366.19600000000014</v>
      </c>
    </row>
    <row r="200" spans="9:12" x14ac:dyDescent="0.2">
      <c r="I200" s="10">
        <f t="shared" si="26"/>
        <v>0</v>
      </c>
      <c r="J200" s="10">
        <f t="shared" si="27"/>
        <v>367.07000000000011</v>
      </c>
      <c r="K200" s="10">
        <f t="shared" si="28"/>
        <v>0</v>
      </c>
      <c r="L200" s="10">
        <f t="shared" si="29"/>
        <v>366.19600000000014</v>
      </c>
    </row>
    <row r="201" spans="9:12" x14ac:dyDescent="0.2">
      <c r="I201" s="10">
        <f t="shared" si="26"/>
        <v>0</v>
      </c>
      <c r="J201" s="10">
        <f t="shared" si="27"/>
        <v>367.07000000000011</v>
      </c>
      <c r="K201" s="10">
        <f t="shared" si="28"/>
        <v>0</v>
      </c>
      <c r="L201" s="10">
        <f t="shared" si="29"/>
        <v>366.19600000000014</v>
      </c>
    </row>
    <row r="202" spans="9:12" x14ac:dyDescent="0.2">
      <c r="I202" s="10">
        <f t="shared" si="26"/>
        <v>0</v>
      </c>
      <c r="J202" s="10">
        <f t="shared" si="27"/>
        <v>367.07000000000011</v>
      </c>
      <c r="K202" s="10">
        <f t="shared" si="28"/>
        <v>0</v>
      </c>
      <c r="L202" s="10">
        <f t="shared" si="29"/>
        <v>366.19600000000014</v>
      </c>
    </row>
    <row r="203" spans="9:12" x14ac:dyDescent="0.2">
      <c r="I203" s="10">
        <f t="shared" si="26"/>
        <v>0</v>
      </c>
      <c r="J203" s="10">
        <f t="shared" si="27"/>
        <v>367.07000000000011</v>
      </c>
      <c r="K203" s="10">
        <f t="shared" si="28"/>
        <v>0</v>
      </c>
      <c r="L203" s="10">
        <f t="shared" si="29"/>
        <v>366.19600000000014</v>
      </c>
    </row>
    <row r="204" spans="9:12" x14ac:dyDescent="0.2">
      <c r="I204" s="10">
        <f t="shared" si="26"/>
        <v>0</v>
      </c>
      <c r="J204" s="10">
        <f t="shared" si="27"/>
        <v>367.07000000000011</v>
      </c>
      <c r="K204" s="10">
        <f t="shared" si="28"/>
        <v>0</v>
      </c>
      <c r="L204" s="10">
        <f t="shared" si="29"/>
        <v>366.19600000000014</v>
      </c>
    </row>
    <row r="205" spans="9:12" x14ac:dyDescent="0.2">
      <c r="I205" s="10">
        <f t="shared" si="26"/>
        <v>0</v>
      </c>
      <c r="J205" s="10">
        <f t="shared" si="27"/>
        <v>367.07000000000011</v>
      </c>
      <c r="K205" s="10">
        <f t="shared" si="28"/>
        <v>0</v>
      </c>
      <c r="L205" s="10">
        <f t="shared" si="29"/>
        <v>366.19600000000014</v>
      </c>
    </row>
    <row r="206" spans="9:12" x14ac:dyDescent="0.2">
      <c r="I206" s="10">
        <f t="shared" ref="I206:I269" si="30">IF(H206="Won",E206*(F206-1)*(1-$B$3),-E206)</f>
        <v>0</v>
      </c>
      <c r="J206" s="10">
        <f t="shared" ref="J206:J269" si="31">I206+J205</f>
        <v>367.07000000000011</v>
      </c>
      <c r="K206" s="10">
        <f t="shared" ref="K206:K269" si="32">IF(H206="Won",E206*(G206-1)*(1-$B$3),-E206)</f>
        <v>0</v>
      </c>
      <c r="L206" s="10">
        <f t="shared" ref="L206:L269" si="33">K206+L205</f>
        <v>366.19600000000014</v>
      </c>
    </row>
    <row r="207" spans="9:12" x14ac:dyDescent="0.2">
      <c r="I207" s="10">
        <f t="shared" si="30"/>
        <v>0</v>
      </c>
      <c r="J207" s="10">
        <f t="shared" si="31"/>
        <v>367.07000000000011</v>
      </c>
      <c r="K207" s="10">
        <f t="shared" si="32"/>
        <v>0</v>
      </c>
      <c r="L207" s="10">
        <f t="shared" si="33"/>
        <v>366.19600000000014</v>
      </c>
    </row>
    <row r="208" spans="9:12" x14ac:dyDescent="0.2">
      <c r="I208" s="10">
        <f t="shared" si="30"/>
        <v>0</v>
      </c>
      <c r="J208" s="10">
        <f t="shared" si="31"/>
        <v>367.07000000000011</v>
      </c>
      <c r="K208" s="10">
        <f t="shared" si="32"/>
        <v>0</v>
      </c>
      <c r="L208" s="10">
        <f t="shared" si="33"/>
        <v>366.19600000000014</v>
      </c>
    </row>
    <row r="209" spans="9:12" x14ac:dyDescent="0.2">
      <c r="I209" s="10">
        <f t="shared" si="30"/>
        <v>0</v>
      </c>
      <c r="J209" s="10">
        <f t="shared" si="31"/>
        <v>367.07000000000011</v>
      </c>
      <c r="K209" s="10">
        <f t="shared" si="32"/>
        <v>0</v>
      </c>
      <c r="L209" s="10">
        <f t="shared" si="33"/>
        <v>366.19600000000014</v>
      </c>
    </row>
    <row r="210" spans="9:12" x14ac:dyDescent="0.2">
      <c r="I210" s="10">
        <f t="shared" si="30"/>
        <v>0</v>
      </c>
      <c r="J210" s="10">
        <f t="shared" si="31"/>
        <v>367.07000000000011</v>
      </c>
      <c r="K210" s="10">
        <f t="shared" si="32"/>
        <v>0</v>
      </c>
      <c r="L210" s="10">
        <f t="shared" si="33"/>
        <v>366.19600000000014</v>
      </c>
    </row>
    <row r="211" spans="9:12" x14ac:dyDescent="0.2">
      <c r="I211" s="10">
        <f t="shared" si="30"/>
        <v>0</v>
      </c>
      <c r="J211" s="10">
        <f t="shared" si="31"/>
        <v>367.07000000000011</v>
      </c>
      <c r="K211" s="10">
        <f t="shared" si="32"/>
        <v>0</v>
      </c>
      <c r="L211" s="10">
        <f t="shared" si="33"/>
        <v>366.19600000000014</v>
      </c>
    </row>
    <row r="212" spans="9:12" x14ac:dyDescent="0.2">
      <c r="I212" s="10">
        <f t="shared" si="30"/>
        <v>0</v>
      </c>
      <c r="J212" s="10">
        <f t="shared" si="31"/>
        <v>367.07000000000011</v>
      </c>
      <c r="K212" s="10">
        <f t="shared" si="32"/>
        <v>0</v>
      </c>
      <c r="L212" s="10">
        <f t="shared" si="33"/>
        <v>366.19600000000014</v>
      </c>
    </row>
    <row r="213" spans="9:12" x14ac:dyDescent="0.2">
      <c r="I213" s="10">
        <f t="shared" si="30"/>
        <v>0</v>
      </c>
      <c r="J213" s="10">
        <f t="shared" si="31"/>
        <v>367.07000000000011</v>
      </c>
      <c r="K213" s="10">
        <f t="shared" si="32"/>
        <v>0</v>
      </c>
      <c r="L213" s="10">
        <f t="shared" si="33"/>
        <v>366.19600000000014</v>
      </c>
    </row>
    <row r="214" spans="9:12" x14ac:dyDescent="0.2">
      <c r="I214" s="10">
        <f t="shared" si="30"/>
        <v>0</v>
      </c>
      <c r="J214" s="10">
        <f t="shared" si="31"/>
        <v>367.07000000000011</v>
      </c>
      <c r="K214" s="10">
        <f t="shared" si="32"/>
        <v>0</v>
      </c>
      <c r="L214" s="10">
        <f t="shared" si="33"/>
        <v>366.19600000000014</v>
      </c>
    </row>
    <row r="215" spans="9:12" x14ac:dyDescent="0.2">
      <c r="I215" s="10">
        <f t="shared" si="30"/>
        <v>0</v>
      </c>
      <c r="J215" s="10">
        <f t="shared" si="31"/>
        <v>367.07000000000011</v>
      </c>
      <c r="K215" s="10">
        <f t="shared" si="32"/>
        <v>0</v>
      </c>
      <c r="L215" s="10">
        <f t="shared" si="33"/>
        <v>366.19600000000014</v>
      </c>
    </row>
    <row r="216" spans="9:12" x14ac:dyDescent="0.2">
      <c r="I216" s="10">
        <f t="shared" si="30"/>
        <v>0</v>
      </c>
      <c r="J216" s="10">
        <f t="shared" si="31"/>
        <v>367.07000000000011</v>
      </c>
      <c r="K216" s="10">
        <f t="shared" si="32"/>
        <v>0</v>
      </c>
      <c r="L216" s="10">
        <f t="shared" si="33"/>
        <v>366.19600000000014</v>
      </c>
    </row>
    <row r="217" spans="9:12" x14ac:dyDescent="0.2">
      <c r="I217" s="10">
        <f t="shared" si="30"/>
        <v>0</v>
      </c>
      <c r="J217" s="10">
        <f t="shared" si="31"/>
        <v>367.07000000000011</v>
      </c>
      <c r="K217" s="10">
        <f t="shared" si="32"/>
        <v>0</v>
      </c>
      <c r="L217" s="10">
        <f t="shared" si="33"/>
        <v>366.19600000000014</v>
      </c>
    </row>
    <row r="218" spans="9:12" x14ac:dyDescent="0.2">
      <c r="I218" s="10">
        <f t="shared" si="30"/>
        <v>0</v>
      </c>
      <c r="J218" s="10">
        <f t="shared" si="31"/>
        <v>367.07000000000011</v>
      </c>
      <c r="K218" s="10">
        <f t="shared" si="32"/>
        <v>0</v>
      </c>
      <c r="L218" s="10">
        <f t="shared" si="33"/>
        <v>366.19600000000014</v>
      </c>
    </row>
    <row r="219" spans="9:12" x14ac:dyDescent="0.2">
      <c r="I219" s="10">
        <f t="shared" si="30"/>
        <v>0</v>
      </c>
      <c r="J219" s="10">
        <f t="shared" si="31"/>
        <v>367.07000000000011</v>
      </c>
      <c r="K219" s="10">
        <f t="shared" si="32"/>
        <v>0</v>
      </c>
      <c r="L219" s="10">
        <f t="shared" si="33"/>
        <v>366.19600000000014</v>
      </c>
    </row>
    <row r="220" spans="9:12" x14ac:dyDescent="0.2">
      <c r="I220" s="10">
        <f t="shared" si="30"/>
        <v>0</v>
      </c>
      <c r="J220" s="10">
        <f t="shared" si="31"/>
        <v>367.07000000000011</v>
      </c>
      <c r="K220" s="10">
        <f t="shared" si="32"/>
        <v>0</v>
      </c>
      <c r="L220" s="10">
        <f t="shared" si="33"/>
        <v>366.19600000000014</v>
      </c>
    </row>
    <row r="221" spans="9:12" x14ac:dyDescent="0.2">
      <c r="I221" s="10">
        <f t="shared" si="30"/>
        <v>0</v>
      </c>
      <c r="J221" s="10">
        <f t="shared" si="31"/>
        <v>367.07000000000011</v>
      </c>
      <c r="K221" s="10">
        <f t="shared" si="32"/>
        <v>0</v>
      </c>
      <c r="L221" s="10">
        <f t="shared" si="33"/>
        <v>366.19600000000014</v>
      </c>
    </row>
    <row r="222" spans="9:12" x14ac:dyDescent="0.2">
      <c r="I222" s="10">
        <f t="shared" si="30"/>
        <v>0</v>
      </c>
      <c r="J222" s="10">
        <f t="shared" si="31"/>
        <v>367.07000000000011</v>
      </c>
      <c r="K222" s="10">
        <f t="shared" si="32"/>
        <v>0</v>
      </c>
      <c r="L222" s="10">
        <f t="shared" si="33"/>
        <v>366.19600000000014</v>
      </c>
    </row>
    <row r="223" spans="9:12" x14ac:dyDescent="0.2">
      <c r="I223" s="10">
        <f t="shared" si="30"/>
        <v>0</v>
      </c>
      <c r="J223" s="10">
        <f t="shared" si="31"/>
        <v>367.07000000000011</v>
      </c>
      <c r="K223" s="10">
        <f t="shared" si="32"/>
        <v>0</v>
      </c>
      <c r="L223" s="10">
        <f t="shared" si="33"/>
        <v>366.19600000000014</v>
      </c>
    </row>
    <row r="224" spans="9:12" x14ac:dyDescent="0.2">
      <c r="I224" s="10">
        <f t="shared" si="30"/>
        <v>0</v>
      </c>
      <c r="J224" s="10">
        <f t="shared" si="31"/>
        <v>367.07000000000011</v>
      </c>
      <c r="K224" s="10">
        <f t="shared" si="32"/>
        <v>0</v>
      </c>
      <c r="L224" s="10">
        <f t="shared" si="33"/>
        <v>366.19600000000014</v>
      </c>
    </row>
    <row r="225" spans="9:12" x14ac:dyDescent="0.2">
      <c r="I225" s="10">
        <f t="shared" si="30"/>
        <v>0</v>
      </c>
      <c r="J225" s="10">
        <f t="shared" si="31"/>
        <v>367.07000000000011</v>
      </c>
      <c r="K225" s="10">
        <f t="shared" si="32"/>
        <v>0</v>
      </c>
      <c r="L225" s="10">
        <f t="shared" si="33"/>
        <v>366.19600000000014</v>
      </c>
    </row>
    <row r="226" spans="9:12" x14ac:dyDescent="0.2">
      <c r="I226" s="10">
        <f t="shared" si="30"/>
        <v>0</v>
      </c>
      <c r="J226" s="10">
        <f t="shared" si="31"/>
        <v>367.07000000000011</v>
      </c>
      <c r="K226" s="10">
        <f t="shared" si="32"/>
        <v>0</v>
      </c>
      <c r="L226" s="10">
        <f t="shared" si="33"/>
        <v>366.19600000000014</v>
      </c>
    </row>
    <row r="227" spans="9:12" x14ac:dyDescent="0.2">
      <c r="I227" s="10">
        <f t="shared" si="30"/>
        <v>0</v>
      </c>
      <c r="J227" s="10">
        <f t="shared" si="31"/>
        <v>367.07000000000011</v>
      </c>
      <c r="K227" s="10">
        <f t="shared" si="32"/>
        <v>0</v>
      </c>
      <c r="L227" s="10">
        <f t="shared" si="33"/>
        <v>366.19600000000014</v>
      </c>
    </row>
    <row r="228" spans="9:12" x14ac:dyDescent="0.2">
      <c r="I228" s="10">
        <f t="shared" si="30"/>
        <v>0</v>
      </c>
      <c r="J228" s="10">
        <f t="shared" si="31"/>
        <v>367.07000000000011</v>
      </c>
      <c r="K228" s="10">
        <f t="shared" si="32"/>
        <v>0</v>
      </c>
      <c r="L228" s="10">
        <f t="shared" si="33"/>
        <v>366.19600000000014</v>
      </c>
    </row>
    <row r="229" spans="9:12" x14ac:dyDescent="0.2">
      <c r="I229" s="10">
        <f t="shared" si="30"/>
        <v>0</v>
      </c>
      <c r="J229" s="10">
        <f t="shared" si="31"/>
        <v>367.07000000000011</v>
      </c>
      <c r="K229" s="10">
        <f t="shared" si="32"/>
        <v>0</v>
      </c>
      <c r="L229" s="10">
        <f t="shared" si="33"/>
        <v>366.19600000000014</v>
      </c>
    </row>
    <row r="230" spans="9:12" x14ac:dyDescent="0.2">
      <c r="I230" s="10">
        <f t="shared" si="30"/>
        <v>0</v>
      </c>
      <c r="J230" s="10">
        <f t="shared" si="31"/>
        <v>367.07000000000011</v>
      </c>
      <c r="K230" s="10">
        <f t="shared" si="32"/>
        <v>0</v>
      </c>
      <c r="L230" s="10">
        <f t="shared" si="33"/>
        <v>366.19600000000014</v>
      </c>
    </row>
    <row r="231" spans="9:12" x14ac:dyDescent="0.2">
      <c r="I231" s="10">
        <f t="shared" si="30"/>
        <v>0</v>
      </c>
      <c r="J231" s="10">
        <f t="shared" si="31"/>
        <v>367.07000000000011</v>
      </c>
      <c r="K231" s="10">
        <f t="shared" si="32"/>
        <v>0</v>
      </c>
      <c r="L231" s="10">
        <f t="shared" si="33"/>
        <v>366.19600000000014</v>
      </c>
    </row>
    <row r="232" spans="9:12" x14ac:dyDescent="0.2">
      <c r="I232" s="10">
        <f t="shared" si="30"/>
        <v>0</v>
      </c>
      <c r="J232" s="10">
        <f t="shared" si="31"/>
        <v>367.07000000000011</v>
      </c>
      <c r="K232" s="10">
        <f t="shared" si="32"/>
        <v>0</v>
      </c>
      <c r="L232" s="10">
        <f t="shared" si="33"/>
        <v>366.19600000000014</v>
      </c>
    </row>
    <row r="233" spans="9:12" x14ac:dyDescent="0.2">
      <c r="I233" s="10">
        <f t="shared" si="30"/>
        <v>0</v>
      </c>
      <c r="J233" s="10">
        <f t="shared" si="31"/>
        <v>367.07000000000011</v>
      </c>
      <c r="K233" s="10">
        <f t="shared" si="32"/>
        <v>0</v>
      </c>
      <c r="L233" s="10">
        <f t="shared" si="33"/>
        <v>366.19600000000014</v>
      </c>
    </row>
    <row r="234" spans="9:12" x14ac:dyDescent="0.2">
      <c r="I234" s="10">
        <f t="shared" si="30"/>
        <v>0</v>
      </c>
      <c r="J234" s="10">
        <f t="shared" si="31"/>
        <v>367.07000000000011</v>
      </c>
      <c r="K234" s="10">
        <f t="shared" si="32"/>
        <v>0</v>
      </c>
      <c r="L234" s="10">
        <f t="shared" si="33"/>
        <v>366.19600000000014</v>
      </c>
    </row>
    <row r="235" spans="9:12" x14ac:dyDescent="0.2">
      <c r="I235" s="10">
        <f t="shared" si="30"/>
        <v>0</v>
      </c>
      <c r="J235" s="10">
        <f t="shared" si="31"/>
        <v>367.07000000000011</v>
      </c>
      <c r="K235" s="10">
        <f t="shared" si="32"/>
        <v>0</v>
      </c>
      <c r="L235" s="10">
        <f t="shared" si="33"/>
        <v>366.19600000000014</v>
      </c>
    </row>
    <row r="236" spans="9:12" x14ac:dyDescent="0.2">
      <c r="I236" s="10">
        <f t="shared" si="30"/>
        <v>0</v>
      </c>
      <c r="J236" s="10">
        <f t="shared" si="31"/>
        <v>367.07000000000011</v>
      </c>
      <c r="K236" s="10">
        <f t="shared" si="32"/>
        <v>0</v>
      </c>
      <c r="L236" s="10">
        <f t="shared" si="33"/>
        <v>366.19600000000014</v>
      </c>
    </row>
    <row r="237" spans="9:12" x14ac:dyDescent="0.2">
      <c r="I237" s="10">
        <f t="shared" si="30"/>
        <v>0</v>
      </c>
      <c r="J237" s="10">
        <f t="shared" si="31"/>
        <v>367.07000000000011</v>
      </c>
      <c r="K237" s="10">
        <f t="shared" si="32"/>
        <v>0</v>
      </c>
      <c r="L237" s="10">
        <f t="shared" si="33"/>
        <v>366.19600000000014</v>
      </c>
    </row>
    <row r="238" spans="9:12" x14ac:dyDescent="0.2">
      <c r="I238" s="10">
        <f t="shared" si="30"/>
        <v>0</v>
      </c>
      <c r="J238" s="10">
        <f t="shared" si="31"/>
        <v>367.07000000000011</v>
      </c>
      <c r="K238" s="10">
        <f t="shared" si="32"/>
        <v>0</v>
      </c>
      <c r="L238" s="10">
        <f t="shared" si="33"/>
        <v>366.19600000000014</v>
      </c>
    </row>
    <row r="239" spans="9:12" x14ac:dyDescent="0.2">
      <c r="I239" s="10">
        <f t="shared" si="30"/>
        <v>0</v>
      </c>
      <c r="J239" s="10">
        <f t="shared" si="31"/>
        <v>367.07000000000011</v>
      </c>
      <c r="K239" s="10">
        <f t="shared" si="32"/>
        <v>0</v>
      </c>
      <c r="L239" s="10">
        <f t="shared" si="33"/>
        <v>366.19600000000014</v>
      </c>
    </row>
    <row r="240" spans="9:12" x14ac:dyDescent="0.2">
      <c r="I240" s="10">
        <f t="shared" si="30"/>
        <v>0</v>
      </c>
      <c r="J240" s="10">
        <f t="shared" si="31"/>
        <v>367.07000000000011</v>
      </c>
      <c r="K240" s="10">
        <f t="shared" si="32"/>
        <v>0</v>
      </c>
      <c r="L240" s="10">
        <f t="shared" si="33"/>
        <v>366.19600000000014</v>
      </c>
    </row>
    <row r="241" spans="9:12" x14ac:dyDescent="0.2">
      <c r="I241" s="10">
        <f t="shared" si="30"/>
        <v>0</v>
      </c>
      <c r="J241" s="10">
        <f t="shared" si="31"/>
        <v>367.07000000000011</v>
      </c>
      <c r="K241" s="10">
        <f t="shared" si="32"/>
        <v>0</v>
      </c>
      <c r="L241" s="10">
        <f t="shared" si="33"/>
        <v>366.19600000000014</v>
      </c>
    </row>
    <row r="242" spans="9:12" x14ac:dyDescent="0.2">
      <c r="I242" s="10">
        <f t="shared" si="30"/>
        <v>0</v>
      </c>
      <c r="J242" s="10">
        <f t="shared" si="31"/>
        <v>367.07000000000011</v>
      </c>
      <c r="K242" s="10">
        <f t="shared" si="32"/>
        <v>0</v>
      </c>
      <c r="L242" s="10">
        <f t="shared" si="33"/>
        <v>366.19600000000014</v>
      </c>
    </row>
    <row r="243" spans="9:12" x14ac:dyDescent="0.2">
      <c r="I243" s="10">
        <f t="shared" si="30"/>
        <v>0</v>
      </c>
      <c r="J243" s="10">
        <f t="shared" si="31"/>
        <v>367.07000000000011</v>
      </c>
      <c r="K243" s="10">
        <f t="shared" si="32"/>
        <v>0</v>
      </c>
      <c r="L243" s="10">
        <f t="shared" si="33"/>
        <v>366.19600000000014</v>
      </c>
    </row>
    <row r="244" spans="9:12" x14ac:dyDescent="0.2">
      <c r="I244" s="10">
        <f t="shared" si="30"/>
        <v>0</v>
      </c>
      <c r="J244" s="10">
        <f t="shared" si="31"/>
        <v>367.07000000000011</v>
      </c>
      <c r="K244" s="10">
        <f t="shared" si="32"/>
        <v>0</v>
      </c>
      <c r="L244" s="10">
        <f t="shared" si="33"/>
        <v>366.19600000000014</v>
      </c>
    </row>
    <row r="245" spans="9:12" x14ac:dyDescent="0.2">
      <c r="I245" s="10">
        <f t="shared" si="30"/>
        <v>0</v>
      </c>
      <c r="J245" s="10">
        <f t="shared" si="31"/>
        <v>367.07000000000011</v>
      </c>
      <c r="K245" s="10">
        <f t="shared" si="32"/>
        <v>0</v>
      </c>
      <c r="L245" s="10">
        <f t="shared" si="33"/>
        <v>366.19600000000014</v>
      </c>
    </row>
    <row r="246" spans="9:12" x14ac:dyDescent="0.2">
      <c r="I246" s="10">
        <f t="shared" si="30"/>
        <v>0</v>
      </c>
      <c r="J246" s="10">
        <f t="shared" si="31"/>
        <v>367.07000000000011</v>
      </c>
      <c r="K246" s="10">
        <f t="shared" si="32"/>
        <v>0</v>
      </c>
      <c r="L246" s="10">
        <f t="shared" si="33"/>
        <v>366.19600000000014</v>
      </c>
    </row>
    <row r="247" spans="9:12" x14ac:dyDescent="0.2">
      <c r="I247" s="10">
        <f t="shared" si="30"/>
        <v>0</v>
      </c>
      <c r="J247" s="10">
        <f t="shared" si="31"/>
        <v>367.07000000000011</v>
      </c>
      <c r="K247" s="10">
        <f t="shared" si="32"/>
        <v>0</v>
      </c>
      <c r="L247" s="10">
        <f t="shared" si="33"/>
        <v>366.19600000000014</v>
      </c>
    </row>
    <row r="248" spans="9:12" x14ac:dyDescent="0.2">
      <c r="I248" s="10">
        <f t="shared" si="30"/>
        <v>0</v>
      </c>
      <c r="J248" s="10">
        <f t="shared" si="31"/>
        <v>367.07000000000011</v>
      </c>
      <c r="K248" s="10">
        <f t="shared" si="32"/>
        <v>0</v>
      </c>
      <c r="L248" s="10">
        <f t="shared" si="33"/>
        <v>366.19600000000014</v>
      </c>
    </row>
    <row r="249" spans="9:12" x14ac:dyDescent="0.2">
      <c r="I249" s="10">
        <f t="shared" si="30"/>
        <v>0</v>
      </c>
      <c r="J249" s="10">
        <f t="shared" si="31"/>
        <v>367.07000000000011</v>
      </c>
      <c r="K249" s="10">
        <f t="shared" si="32"/>
        <v>0</v>
      </c>
      <c r="L249" s="10">
        <f t="shared" si="33"/>
        <v>366.19600000000014</v>
      </c>
    </row>
    <row r="250" spans="9:12" x14ac:dyDescent="0.2">
      <c r="I250" s="10">
        <f t="shared" si="30"/>
        <v>0</v>
      </c>
      <c r="J250" s="10">
        <f t="shared" si="31"/>
        <v>367.07000000000011</v>
      </c>
      <c r="K250" s="10">
        <f t="shared" si="32"/>
        <v>0</v>
      </c>
      <c r="L250" s="10">
        <f t="shared" si="33"/>
        <v>366.19600000000014</v>
      </c>
    </row>
    <row r="251" spans="9:12" x14ac:dyDescent="0.2">
      <c r="I251" s="10">
        <f t="shared" si="30"/>
        <v>0</v>
      </c>
      <c r="J251" s="10">
        <f t="shared" si="31"/>
        <v>367.07000000000011</v>
      </c>
      <c r="K251" s="10">
        <f t="shared" si="32"/>
        <v>0</v>
      </c>
      <c r="L251" s="10">
        <f t="shared" si="33"/>
        <v>366.19600000000014</v>
      </c>
    </row>
    <row r="252" spans="9:12" x14ac:dyDescent="0.2">
      <c r="I252" s="10">
        <f t="shared" si="30"/>
        <v>0</v>
      </c>
      <c r="J252" s="10">
        <f t="shared" si="31"/>
        <v>367.07000000000011</v>
      </c>
      <c r="K252" s="10">
        <f t="shared" si="32"/>
        <v>0</v>
      </c>
      <c r="L252" s="10">
        <f t="shared" si="33"/>
        <v>366.19600000000014</v>
      </c>
    </row>
    <row r="253" spans="9:12" x14ac:dyDescent="0.2">
      <c r="I253" s="10">
        <f t="shared" si="30"/>
        <v>0</v>
      </c>
      <c r="J253" s="10">
        <f t="shared" si="31"/>
        <v>367.07000000000011</v>
      </c>
      <c r="K253" s="10">
        <f t="shared" si="32"/>
        <v>0</v>
      </c>
      <c r="L253" s="10">
        <f t="shared" si="33"/>
        <v>366.19600000000014</v>
      </c>
    </row>
    <row r="254" spans="9:12" x14ac:dyDescent="0.2">
      <c r="I254" s="10">
        <f t="shared" si="30"/>
        <v>0</v>
      </c>
      <c r="J254" s="10">
        <f t="shared" si="31"/>
        <v>367.07000000000011</v>
      </c>
      <c r="K254" s="10">
        <f t="shared" si="32"/>
        <v>0</v>
      </c>
      <c r="L254" s="10">
        <f t="shared" si="33"/>
        <v>366.19600000000014</v>
      </c>
    </row>
    <row r="255" spans="9:12" x14ac:dyDescent="0.2">
      <c r="I255" s="10">
        <f t="shared" si="30"/>
        <v>0</v>
      </c>
      <c r="J255" s="10">
        <f t="shared" si="31"/>
        <v>367.07000000000011</v>
      </c>
      <c r="K255" s="10">
        <f t="shared" si="32"/>
        <v>0</v>
      </c>
      <c r="L255" s="10">
        <f t="shared" si="33"/>
        <v>366.19600000000014</v>
      </c>
    </row>
    <row r="256" spans="9:12" x14ac:dyDescent="0.2">
      <c r="I256" s="10">
        <f t="shared" si="30"/>
        <v>0</v>
      </c>
      <c r="J256" s="10">
        <f t="shared" si="31"/>
        <v>367.07000000000011</v>
      </c>
      <c r="K256" s="10">
        <f t="shared" si="32"/>
        <v>0</v>
      </c>
      <c r="L256" s="10">
        <f t="shared" si="33"/>
        <v>366.19600000000014</v>
      </c>
    </row>
    <row r="257" spans="9:12" x14ac:dyDescent="0.2">
      <c r="I257" s="10">
        <f t="shared" si="30"/>
        <v>0</v>
      </c>
      <c r="J257" s="10">
        <f t="shared" si="31"/>
        <v>367.07000000000011</v>
      </c>
      <c r="K257" s="10">
        <f t="shared" si="32"/>
        <v>0</v>
      </c>
      <c r="L257" s="10">
        <f t="shared" si="33"/>
        <v>366.19600000000014</v>
      </c>
    </row>
    <row r="258" spans="9:12" x14ac:dyDescent="0.2">
      <c r="I258" s="10">
        <f t="shared" si="30"/>
        <v>0</v>
      </c>
      <c r="J258" s="10">
        <f t="shared" si="31"/>
        <v>367.07000000000011</v>
      </c>
      <c r="K258" s="10">
        <f t="shared" si="32"/>
        <v>0</v>
      </c>
      <c r="L258" s="10">
        <f t="shared" si="33"/>
        <v>366.19600000000014</v>
      </c>
    </row>
    <row r="259" spans="9:12" x14ac:dyDescent="0.2">
      <c r="I259" s="10">
        <f t="shared" si="30"/>
        <v>0</v>
      </c>
      <c r="J259" s="10">
        <f t="shared" si="31"/>
        <v>367.07000000000011</v>
      </c>
      <c r="K259" s="10">
        <f t="shared" si="32"/>
        <v>0</v>
      </c>
      <c r="L259" s="10">
        <f t="shared" si="33"/>
        <v>366.19600000000014</v>
      </c>
    </row>
    <row r="260" spans="9:12" x14ac:dyDescent="0.2">
      <c r="I260" s="10">
        <f t="shared" si="30"/>
        <v>0</v>
      </c>
      <c r="J260" s="10">
        <f t="shared" si="31"/>
        <v>367.07000000000011</v>
      </c>
      <c r="K260" s="10">
        <f t="shared" si="32"/>
        <v>0</v>
      </c>
      <c r="L260" s="10">
        <f t="shared" si="33"/>
        <v>366.19600000000014</v>
      </c>
    </row>
    <row r="261" spans="9:12" x14ac:dyDescent="0.2">
      <c r="I261" s="10">
        <f t="shared" si="30"/>
        <v>0</v>
      </c>
      <c r="J261" s="10">
        <f t="shared" si="31"/>
        <v>367.07000000000011</v>
      </c>
      <c r="K261" s="10">
        <f t="shared" si="32"/>
        <v>0</v>
      </c>
      <c r="L261" s="10">
        <f t="shared" si="33"/>
        <v>366.19600000000014</v>
      </c>
    </row>
    <row r="262" spans="9:12" x14ac:dyDescent="0.2">
      <c r="I262" s="10">
        <f t="shared" si="30"/>
        <v>0</v>
      </c>
      <c r="J262" s="10">
        <f t="shared" si="31"/>
        <v>367.07000000000011</v>
      </c>
      <c r="K262" s="10">
        <f t="shared" si="32"/>
        <v>0</v>
      </c>
      <c r="L262" s="10">
        <f t="shared" si="33"/>
        <v>366.19600000000014</v>
      </c>
    </row>
    <row r="263" spans="9:12" x14ac:dyDescent="0.2">
      <c r="I263" s="10">
        <f t="shared" si="30"/>
        <v>0</v>
      </c>
      <c r="J263" s="10">
        <f t="shared" si="31"/>
        <v>367.07000000000011</v>
      </c>
      <c r="K263" s="10">
        <f t="shared" si="32"/>
        <v>0</v>
      </c>
      <c r="L263" s="10">
        <f t="shared" si="33"/>
        <v>366.19600000000014</v>
      </c>
    </row>
    <row r="264" spans="9:12" x14ac:dyDescent="0.2">
      <c r="I264" s="10">
        <f t="shared" si="30"/>
        <v>0</v>
      </c>
      <c r="J264" s="10">
        <f t="shared" si="31"/>
        <v>367.07000000000011</v>
      </c>
      <c r="K264" s="10">
        <f t="shared" si="32"/>
        <v>0</v>
      </c>
      <c r="L264" s="10">
        <f t="shared" si="33"/>
        <v>366.19600000000014</v>
      </c>
    </row>
    <row r="265" spans="9:12" x14ac:dyDescent="0.2">
      <c r="I265" s="10">
        <f t="shared" si="30"/>
        <v>0</v>
      </c>
      <c r="J265" s="10">
        <f t="shared" si="31"/>
        <v>367.07000000000011</v>
      </c>
      <c r="K265" s="10">
        <f t="shared" si="32"/>
        <v>0</v>
      </c>
      <c r="L265" s="10">
        <f t="shared" si="33"/>
        <v>366.19600000000014</v>
      </c>
    </row>
    <row r="266" spans="9:12" x14ac:dyDescent="0.2">
      <c r="I266" s="10">
        <f t="shared" si="30"/>
        <v>0</v>
      </c>
      <c r="J266" s="10">
        <f t="shared" si="31"/>
        <v>367.07000000000011</v>
      </c>
      <c r="K266" s="10">
        <f t="shared" si="32"/>
        <v>0</v>
      </c>
      <c r="L266" s="10">
        <f t="shared" si="33"/>
        <v>366.19600000000014</v>
      </c>
    </row>
    <row r="267" spans="9:12" x14ac:dyDescent="0.2">
      <c r="I267" s="10">
        <f t="shared" si="30"/>
        <v>0</v>
      </c>
      <c r="J267" s="10">
        <f t="shared" si="31"/>
        <v>367.07000000000011</v>
      </c>
      <c r="K267" s="10">
        <f t="shared" si="32"/>
        <v>0</v>
      </c>
      <c r="L267" s="10">
        <f t="shared" si="33"/>
        <v>366.19600000000014</v>
      </c>
    </row>
    <row r="268" spans="9:12" x14ac:dyDescent="0.2">
      <c r="I268" s="10">
        <f t="shared" si="30"/>
        <v>0</v>
      </c>
      <c r="J268" s="10">
        <f t="shared" si="31"/>
        <v>367.07000000000011</v>
      </c>
      <c r="K268" s="10">
        <f t="shared" si="32"/>
        <v>0</v>
      </c>
      <c r="L268" s="10">
        <f t="shared" si="33"/>
        <v>366.19600000000014</v>
      </c>
    </row>
    <row r="269" spans="9:12" x14ac:dyDescent="0.2">
      <c r="I269" s="10">
        <f t="shared" si="30"/>
        <v>0</v>
      </c>
      <c r="J269" s="10">
        <f t="shared" si="31"/>
        <v>367.07000000000011</v>
      </c>
      <c r="K269" s="10">
        <f t="shared" si="32"/>
        <v>0</v>
      </c>
      <c r="L269" s="10">
        <f t="shared" si="33"/>
        <v>366.19600000000014</v>
      </c>
    </row>
    <row r="270" spans="9:12" x14ac:dyDescent="0.2">
      <c r="I270" s="10">
        <f t="shared" ref="I270:I326" si="34">IF(H270="Won",E270*(F270-1)*(1-$B$3),-E270)</f>
        <v>0</v>
      </c>
      <c r="J270" s="10">
        <f t="shared" ref="J270:J326" si="35">I270+J269</f>
        <v>367.07000000000011</v>
      </c>
      <c r="K270" s="10">
        <f t="shared" ref="K270:K326" si="36">IF(H270="Won",E270*(G270-1)*(1-$B$3),-E270)</f>
        <v>0</v>
      </c>
      <c r="L270" s="10">
        <f t="shared" ref="L270:L326" si="37">K270+L269</f>
        <v>366.19600000000014</v>
      </c>
    </row>
    <row r="271" spans="9:12" x14ac:dyDescent="0.2">
      <c r="I271" s="10">
        <f t="shared" si="34"/>
        <v>0</v>
      </c>
      <c r="J271" s="10">
        <f t="shared" si="35"/>
        <v>367.07000000000011</v>
      </c>
      <c r="K271" s="10">
        <f t="shared" si="36"/>
        <v>0</v>
      </c>
      <c r="L271" s="10">
        <f t="shared" si="37"/>
        <v>366.19600000000014</v>
      </c>
    </row>
    <row r="272" spans="9:12" x14ac:dyDescent="0.2">
      <c r="I272" s="10">
        <f t="shared" si="34"/>
        <v>0</v>
      </c>
      <c r="J272" s="10">
        <f t="shared" si="35"/>
        <v>367.07000000000011</v>
      </c>
      <c r="K272" s="10">
        <f t="shared" si="36"/>
        <v>0</v>
      </c>
      <c r="L272" s="10">
        <f t="shared" si="37"/>
        <v>366.19600000000014</v>
      </c>
    </row>
    <row r="273" spans="9:12" x14ac:dyDescent="0.2">
      <c r="I273" s="10">
        <f t="shared" si="34"/>
        <v>0</v>
      </c>
      <c r="J273" s="10">
        <f t="shared" si="35"/>
        <v>367.07000000000011</v>
      </c>
      <c r="K273" s="10">
        <f t="shared" si="36"/>
        <v>0</v>
      </c>
      <c r="L273" s="10">
        <f t="shared" si="37"/>
        <v>366.19600000000014</v>
      </c>
    </row>
    <row r="274" spans="9:12" x14ac:dyDescent="0.2">
      <c r="I274" s="10">
        <f t="shared" si="34"/>
        <v>0</v>
      </c>
      <c r="J274" s="10">
        <f t="shared" si="35"/>
        <v>367.07000000000011</v>
      </c>
      <c r="K274" s="10">
        <f t="shared" si="36"/>
        <v>0</v>
      </c>
      <c r="L274" s="10">
        <f t="shared" si="37"/>
        <v>366.19600000000014</v>
      </c>
    </row>
    <row r="275" spans="9:12" x14ac:dyDescent="0.2">
      <c r="I275" s="10">
        <f t="shared" si="34"/>
        <v>0</v>
      </c>
      <c r="J275" s="10">
        <f t="shared" si="35"/>
        <v>367.07000000000011</v>
      </c>
      <c r="K275" s="10">
        <f t="shared" si="36"/>
        <v>0</v>
      </c>
      <c r="L275" s="10">
        <f t="shared" si="37"/>
        <v>366.19600000000014</v>
      </c>
    </row>
    <row r="276" spans="9:12" x14ac:dyDescent="0.2">
      <c r="I276" s="10">
        <f t="shared" si="34"/>
        <v>0</v>
      </c>
      <c r="J276" s="10">
        <f t="shared" si="35"/>
        <v>367.07000000000011</v>
      </c>
      <c r="K276" s="10">
        <f t="shared" si="36"/>
        <v>0</v>
      </c>
      <c r="L276" s="10">
        <f t="shared" si="37"/>
        <v>366.19600000000014</v>
      </c>
    </row>
    <row r="277" spans="9:12" x14ac:dyDescent="0.2">
      <c r="I277" s="10">
        <f t="shared" si="34"/>
        <v>0</v>
      </c>
      <c r="J277" s="10">
        <f t="shared" si="35"/>
        <v>367.07000000000011</v>
      </c>
      <c r="K277" s="10">
        <f t="shared" si="36"/>
        <v>0</v>
      </c>
      <c r="L277" s="10">
        <f t="shared" si="37"/>
        <v>366.19600000000014</v>
      </c>
    </row>
    <row r="278" spans="9:12" x14ac:dyDescent="0.2">
      <c r="I278" s="10">
        <f t="shared" si="34"/>
        <v>0</v>
      </c>
      <c r="J278" s="10">
        <f t="shared" si="35"/>
        <v>367.07000000000011</v>
      </c>
      <c r="K278" s="10">
        <f t="shared" si="36"/>
        <v>0</v>
      </c>
      <c r="L278" s="10">
        <f t="shared" si="37"/>
        <v>366.19600000000014</v>
      </c>
    </row>
    <row r="279" spans="9:12" x14ac:dyDescent="0.2">
      <c r="I279" s="10">
        <f t="shared" si="34"/>
        <v>0</v>
      </c>
      <c r="J279" s="10">
        <f t="shared" si="35"/>
        <v>367.07000000000011</v>
      </c>
      <c r="K279" s="10">
        <f t="shared" si="36"/>
        <v>0</v>
      </c>
      <c r="L279" s="10">
        <f t="shared" si="37"/>
        <v>366.19600000000014</v>
      </c>
    </row>
    <row r="280" spans="9:12" x14ac:dyDescent="0.2">
      <c r="I280" s="10">
        <f t="shared" si="34"/>
        <v>0</v>
      </c>
      <c r="J280" s="10">
        <f t="shared" si="35"/>
        <v>367.07000000000011</v>
      </c>
      <c r="K280" s="10">
        <f t="shared" si="36"/>
        <v>0</v>
      </c>
      <c r="L280" s="10">
        <f t="shared" si="37"/>
        <v>366.19600000000014</v>
      </c>
    </row>
    <row r="281" spans="9:12" x14ac:dyDescent="0.2">
      <c r="I281" s="10">
        <f t="shared" si="34"/>
        <v>0</v>
      </c>
      <c r="J281" s="10">
        <f t="shared" si="35"/>
        <v>367.07000000000011</v>
      </c>
      <c r="K281" s="10">
        <f t="shared" si="36"/>
        <v>0</v>
      </c>
      <c r="L281" s="10">
        <f t="shared" si="37"/>
        <v>366.19600000000014</v>
      </c>
    </row>
    <row r="282" spans="9:12" x14ac:dyDescent="0.2">
      <c r="I282" s="10">
        <f t="shared" si="34"/>
        <v>0</v>
      </c>
      <c r="J282" s="10">
        <f t="shared" si="35"/>
        <v>367.07000000000011</v>
      </c>
      <c r="K282" s="10">
        <f t="shared" si="36"/>
        <v>0</v>
      </c>
      <c r="L282" s="10">
        <f t="shared" si="37"/>
        <v>366.19600000000014</v>
      </c>
    </row>
    <row r="283" spans="9:12" x14ac:dyDescent="0.2">
      <c r="I283" s="10">
        <f t="shared" si="34"/>
        <v>0</v>
      </c>
      <c r="J283" s="10">
        <f t="shared" si="35"/>
        <v>367.07000000000011</v>
      </c>
      <c r="K283" s="10">
        <f t="shared" si="36"/>
        <v>0</v>
      </c>
      <c r="L283" s="10">
        <f t="shared" si="37"/>
        <v>366.19600000000014</v>
      </c>
    </row>
    <row r="284" spans="9:12" x14ac:dyDescent="0.2">
      <c r="I284" s="10">
        <f t="shared" si="34"/>
        <v>0</v>
      </c>
      <c r="J284" s="10">
        <f t="shared" si="35"/>
        <v>367.07000000000011</v>
      </c>
      <c r="K284" s="10">
        <f t="shared" si="36"/>
        <v>0</v>
      </c>
      <c r="L284" s="10">
        <f t="shared" si="37"/>
        <v>366.19600000000014</v>
      </c>
    </row>
    <row r="285" spans="9:12" x14ac:dyDescent="0.2">
      <c r="I285" s="10">
        <f t="shared" si="34"/>
        <v>0</v>
      </c>
      <c r="J285" s="10">
        <f t="shared" si="35"/>
        <v>367.07000000000011</v>
      </c>
      <c r="K285" s="10">
        <f t="shared" si="36"/>
        <v>0</v>
      </c>
      <c r="L285" s="10">
        <f t="shared" si="37"/>
        <v>366.19600000000014</v>
      </c>
    </row>
    <row r="286" spans="9:12" x14ac:dyDescent="0.2">
      <c r="I286" s="10">
        <f t="shared" si="34"/>
        <v>0</v>
      </c>
      <c r="J286" s="10">
        <f t="shared" si="35"/>
        <v>367.07000000000011</v>
      </c>
      <c r="K286" s="10">
        <f t="shared" si="36"/>
        <v>0</v>
      </c>
      <c r="L286" s="10">
        <f t="shared" si="37"/>
        <v>366.19600000000014</v>
      </c>
    </row>
    <row r="287" spans="9:12" x14ac:dyDescent="0.2">
      <c r="I287" s="10">
        <f t="shared" si="34"/>
        <v>0</v>
      </c>
      <c r="J287" s="10">
        <f t="shared" si="35"/>
        <v>367.07000000000011</v>
      </c>
      <c r="K287" s="10">
        <f t="shared" si="36"/>
        <v>0</v>
      </c>
      <c r="L287" s="10">
        <f t="shared" si="37"/>
        <v>366.19600000000014</v>
      </c>
    </row>
    <row r="288" spans="9:12" x14ac:dyDescent="0.2">
      <c r="I288" s="10">
        <f t="shared" si="34"/>
        <v>0</v>
      </c>
      <c r="J288" s="10">
        <f t="shared" si="35"/>
        <v>367.07000000000011</v>
      </c>
      <c r="K288" s="10">
        <f t="shared" si="36"/>
        <v>0</v>
      </c>
      <c r="L288" s="10">
        <f t="shared" si="37"/>
        <v>366.19600000000014</v>
      </c>
    </row>
    <row r="289" spans="9:12" x14ac:dyDescent="0.2">
      <c r="I289" s="10">
        <f t="shared" si="34"/>
        <v>0</v>
      </c>
      <c r="J289" s="10">
        <f t="shared" si="35"/>
        <v>367.07000000000011</v>
      </c>
      <c r="K289" s="10">
        <f t="shared" si="36"/>
        <v>0</v>
      </c>
      <c r="L289" s="10">
        <f t="shared" si="37"/>
        <v>366.19600000000014</v>
      </c>
    </row>
    <row r="290" spans="9:12" x14ac:dyDescent="0.2">
      <c r="I290" s="10">
        <f t="shared" si="34"/>
        <v>0</v>
      </c>
      <c r="J290" s="10">
        <f t="shared" si="35"/>
        <v>367.07000000000011</v>
      </c>
      <c r="K290" s="10">
        <f t="shared" si="36"/>
        <v>0</v>
      </c>
      <c r="L290" s="10">
        <f t="shared" si="37"/>
        <v>366.19600000000014</v>
      </c>
    </row>
    <row r="291" spans="9:12" x14ac:dyDescent="0.2">
      <c r="I291" s="10">
        <f t="shared" si="34"/>
        <v>0</v>
      </c>
      <c r="J291" s="10">
        <f t="shared" si="35"/>
        <v>367.07000000000011</v>
      </c>
      <c r="K291" s="10">
        <f t="shared" si="36"/>
        <v>0</v>
      </c>
      <c r="L291" s="10">
        <f t="shared" si="37"/>
        <v>366.19600000000014</v>
      </c>
    </row>
    <row r="292" spans="9:12" x14ac:dyDescent="0.2">
      <c r="I292" s="10">
        <f t="shared" si="34"/>
        <v>0</v>
      </c>
      <c r="J292" s="10">
        <f t="shared" si="35"/>
        <v>367.07000000000011</v>
      </c>
      <c r="K292" s="10">
        <f t="shared" si="36"/>
        <v>0</v>
      </c>
      <c r="L292" s="10">
        <f t="shared" si="37"/>
        <v>366.19600000000014</v>
      </c>
    </row>
    <row r="293" spans="9:12" x14ac:dyDescent="0.2">
      <c r="I293" s="10">
        <f t="shared" si="34"/>
        <v>0</v>
      </c>
      <c r="J293" s="10">
        <f t="shared" si="35"/>
        <v>367.07000000000011</v>
      </c>
      <c r="K293" s="10">
        <f t="shared" si="36"/>
        <v>0</v>
      </c>
      <c r="L293" s="10">
        <f t="shared" si="37"/>
        <v>366.19600000000014</v>
      </c>
    </row>
    <row r="294" spans="9:12" x14ac:dyDescent="0.2">
      <c r="I294" s="10">
        <f t="shared" si="34"/>
        <v>0</v>
      </c>
      <c r="J294" s="10">
        <f t="shared" si="35"/>
        <v>367.07000000000011</v>
      </c>
      <c r="K294" s="10">
        <f t="shared" si="36"/>
        <v>0</v>
      </c>
      <c r="L294" s="10">
        <f t="shared" si="37"/>
        <v>366.19600000000014</v>
      </c>
    </row>
    <row r="295" spans="9:12" x14ac:dyDescent="0.2">
      <c r="I295" s="10">
        <f t="shared" si="34"/>
        <v>0</v>
      </c>
      <c r="J295" s="10">
        <f t="shared" si="35"/>
        <v>367.07000000000011</v>
      </c>
      <c r="K295" s="10">
        <f t="shared" si="36"/>
        <v>0</v>
      </c>
      <c r="L295" s="10">
        <f t="shared" si="37"/>
        <v>366.19600000000014</v>
      </c>
    </row>
    <row r="296" spans="9:12" x14ac:dyDescent="0.2">
      <c r="I296" s="10">
        <f t="shared" si="34"/>
        <v>0</v>
      </c>
      <c r="J296" s="10">
        <f t="shared" si="35"/>
        <v>367.07000000000011</v>
      </c>
      <c r="K296" s="10">
        <f t="shared" si="36"/>
        <v>0</v>
      </c>
      <c r="L296" s="10">
        <f t="shared" si="37"/>
        <v>366.19600000000014</v>
      </c>
    </row>
    <row r="297" spans="9:12" x14ac:dyDescent="0.2">
      <c r="I297" s="10">
        <f t="shared" si="34"/>
        <v>0</v>
      </c>
      <c r="J297" s="10">
        <f t="shared" si="35"/>
        <v>367.07000000000011</v>
      </c>
      <c r="K297" s="10">
        <f t="shared" si="36"/>
        <v>0</v>
      </c>
      <c r="L297" s="10">
        <f t="shared" si="37"/>
        <v>366.19600000000014</v>
      </c>
    </row>
    <row r="298" spans="9:12" x14ac:dyDescent="0.2">
      <c r="I298" s="10">
        <f t="shared" si="34"/>
        <v>0</v>
      </c>
      <c r="J298" s="10">
        <f t="shared" si="35"/>
        <v>367.07000000000011</v>
      </c>
      <c r="K298" s="10">
        <f t="shared" si="36"/>
        <v>0</v>
      </c>
      <c r="L298" s="10">
        <f t="shared" si="37"/>
        <v>366.19600000000014</v>
      </c>
    </row>
    <row r="299" spans="9:12" x14ac:dyDescent="0.2">
      <c r="I299" s="10">
        <f t="shared" si="34"/>
        <v>0</v>
      </c>
      <c r="J299" s="10">
        <f t="shared" si="35"/>
        <v>367.07000000000011</v>
      </c>
      <c r="K299" s="10">
        <f t="shared" si="36"/>
        <v>0</v>
      </c>
      <c r="L299" s="10">
        <f t="shared" si="37"/>
        <v>366.19600000000014</v>
      </c>
    </row>
    <row r="300" spans="9:12" x14ac:dyDescent="0.2">
      <c r="I300" s="10">
        <f t="shared" si="34"/>
        <v>0</v>
      </c>
      <c r="J300" s="10">
        <f t="shared" si="35"/>
        <v>367.07000000000011</v>
      </c>
      <c r="K300" s="10">
        <f t="shared" si="36"/>
        <v>0</v>
      </c>
      <c r="L300" s="10">
        <f t="shared" si="37"/>
        <v>366.19600000000014</v>
      </c>
    </row>
    <row r="301" spans="9:12" x14ac:dyDescent="0.2">
      <c r="I301" s="10">
        <f t="shared" si="34"/>
        <v>0</v>
      </c>
      <c r="J301" s="10">
        <f t="shared" si="35"/>
        <v>367.07000000000011</v>
      </c>
      <c r="K301" s="10">
        <f t="shared" si="36"/>
        <v>0</v>
      </c>
      <c r="L301" s="10">
        <f t="shared" si="37"/>
        <v>366.19600000000014</v>
      </c>
    </row>
    <row r="302" spans="9:12" x14ac:dyDescent="0.2">
      <c r="I302" s="10">
        <f t="shared" si="34"/>
        <v>0</v>
      </c>
      <c r="J302" s="10">
        <f t="shared" si="35"/>
        <v>367.07000000000011</v>
      </c>
      <c r="K302" s="10">
        <f t="shared" si="36"/>
        <v>0</v>
      </c>
      <c r="L302" s="10">
        <f t="shared" si="37"/>
        <v>366.19600000000014</v>
      </c>
    </row>
    <row r="303" spans="9:12" x14ac:dyDescent="0.2">
      <c r="I303" s="10">
        <f t="shared" si="34"/>
        <v>0</v>
      </c>
      <c r="J303" s="10">
        <f t="shared" si="35"/>
        <v>367.07000000000011</v>
      </c>
      <c r="K303" s="10">
        <f t="shared" si="36"/>
        <v>0</v>
      </c>
      <c r="L303" s="10">
        <f t="shared" si="37"/>
        <v>366.19600000000014</v>
      </c>
    </row>
    <row r="304" spans="9:12" x14ac:dyDescent="0.2">
      <c r="I304" s="10">
        <f t="shared" si="34"/>
        <v>0</v>
      </c>
      <c r="J304" s="10">
        <f t="shared" si="35"/>
        <v>367.07000000000011</v>
      </c>
      <c r="K304" s="10">
        <f t="shared" si="36"/>
        <v>0</v>
      </c>
      <c r="L304" s="10">
        <f t="shared" si="37"/>
        <v>366.19600000000014</v>
      </c>
    </row>
    <row r="305" spans="9:12" x14ac:dyDescent="0.2">
      <c r="I305" s="10">
        <f t="shared" si="34"/>
        <v>0</v>
      </c>
      <c r="J305" s="10">
        <f t="shared" si="35"/>
        <v>367.07000000000011</v>
      </c>
      <c r="K305" s="10">
        <f t="shared" si="36"/>
        <v>0</v>
      </c>
      <c r="L305" s="10">
        <f t="shared" si="37"/>
        <v>366.19600000000014</v>
      </c>
    </row>
    <row r="306" spans="9:12" x14ac:dyDescent="0.2">
      <c r="I306" s="10">
        <f t="shared" si="34"/>
        <v>0</v>
      </c>
      <c r="J306" s="10">
        <f t="shared" si="35"/>
        <v>367.07000000000011</v>
      </c>
      <c r="K306" s="10">
        <f t="shared" si="36"/>
        <v>0</v>
      </c>
      <c r="L306" s="10">
        <f t="shared" si="37"/>
        <v>366.19600000000014</v>
      </c>
    </row>
    <row r="307" spans="9:12" x14ac:dyDescent="0.2">
      <c r="I307" s="10">
        <f t="shared" si="34"/>
        <v>0</v>
      </c>
      <c r="J307" s="10">
        <f t="shared" si="35"/>
        <v>367.07000000000011</v>
      </c>
      <c r="K307" s="10">
        <f t="shared" si="36"/>
        <v>0</v>
      </c>
      <c r="L307" s="10">
        <f t="shared" si="37"/>
        <v>366.19600000000014</v>
      </c>
    </row>
    <row r="308" spans="9:12" x14ac:dyDescent="0.2">
      <c r="I308" s="10">
        <f t="shared" si="34"/>
        <v>0</v>
      </c>
      <c r="J308" s="10">
        <f t="shared" si="35"/>
        <v>367.07000000000011</v>
      </c>
      <c r="K308" s="10">
        <f t="shared" si="36"/>
        <v>0</v>
      </c>
      <c r="L308" s="10">
        <f t="shared" si="37"/>
        <v>366.19600000000014</v>
      </c>
    </row>
    <row r="309" spans="9:12" x14ac:dyDescent="0.2">
      <c r="I309" s="10">
        <f t="shared" si="34"/>
        <v>0</v>
      </c>
      <c r="J309" s="10">
        <f t="shared" si="35"/>
        <v>367.07000000000011</v>
      </c>
      <c r="K309" s="10">
        <f t="shared" si="36"/>
        <v>0</v>
      </c>
      <c r="L309" s="10">
        <f t="shared" si="37"/>
        <v>366.19600000000014</v>
      </c>
    </row>
    <row r="310" spans="9:12" x14ac:dyDescent="0.2">
      <c r="I310" s="10">
        <f t="shared" si="34"/>
        <v>0</v>
      </c>
      <c r="J310" s="10">
        <f t="shared" si="35"/>
        <v>367.07000000000011</v>
      </c>
      <c r="K310" s="10">
        <f t="shared" si="36"/>
        <v>0</v>
      </c>
      <c r="L310" s="10">
        <f t="shared" si="37"/>
        <v>366.19600000000014</v>
      </c>
    </row>
    <row r="311" spans="9:12" x14ac:dyDescent="0.2">
      <c r="I311" s="10">
        <f t="shared" si="34"/>
        <v>0</v>
      </c>
      <c r="J311" s="10">
        <f t="shared" si="35"/>
        <v>367.07000000000011</v>
      </c>
      <c r="K311" s="10">
        <f t="shared" si="36"/>
        <v>0</v>
      </c>
      <c r="L311" s="10">
        <f t="shared" si="37"/>
        <v>366.19600000000014</v>
      </c>
    </row>
    <row r="312" spans="9:12" x14ac:dyDescent="0.2">
      <c r="I312" s="10">
        <f t="shared" si="34"/>
        <v>0</v>
      </c>
      <c r="J312" s="10">
        <f t="shared" si="35"/>
        <v>367.07000000000011</v>
      </c>
      <c r="K312" s="10">
        <f t="shared" si="36"/>
        <v>0</v>
      </c>
      <c r="L312" s="10">
        <f t="shared" si="37"/>
        <v>366.19600000000014</v>
      </c>
    </row>
    <row r="313" spans="9:12" x14ac:dyDescent="0.2">
      <c r="I313" s="10">
        <f t="shared" si="34"/>
        <v>0</v>
      </c>
      <c r="J313" s="10">
        <f t="shared" si="35"/>
        <v>367.07000000000011</v>
      </c>
      <c r="K313" s="10">
        <f t="shared" si="36"/>
        <v>0</v>
      </c>
      <c r="L313" s="10">
        <f t="shared" si="37"/>
        <v>366.19600000000014</v>
      </c>
    </row>
    <row r="314" spans="9:12" x14ac:dyDescent="0.2">
      <c r="I314" s="10">
        <f t="shared" si="34"/>
        <v>0</v>
      </c>
      <c r="J314" s="10">
        <f t="shared" si="35"/>
        <v>367.07000000000011</v>
      </c>
      <c r="K314" s="10">
        <f t="shared" si="36"/>
        <v>0</v>
      </c>
      <c r="L314" s="10">
        <f t="shared" si="37"/>
        <v>366.19600000000014</v>
      </c>
    </row>
    <row r="315" spans="9:12" x14ac:dyDescent="0.2">
      <c r="I315" s="10">
        <f t="shared" si="34"/>
        <v>0</v>
      </c>
      <c r="J315" s="10">
        <f t="shared" si="35"/>
        <v>367.07000000000011</v>
      </c>
      <c r="K315" s="10">
        <f t="shared" si="36"/>
        <v>0</v>
      </c>
      <c r="L315" s="10">
        <f t="shared" si="37"/>
        <v>366.19600000000014</v>
      </c>
    </row>
    <row r="316" spans="9:12" x14ac:dyDescent="0.2">
      <c r="I316" s="10">
        <f t="shared" si="34"/>
        <v>0</v>
      </c>
      <c r="J316" s="10">
        <f t="shared" si="35"/>
        <v>367.07000000000011</v>
      </c>
      <c r="K316" s="10">
        <f t="shared" si="36"/>
        <v>0</v>
      </c>
      <c r="L316" s="10">
        <f t="shared" si="37"/>
        <v>366.19600000000014</v>
      </c>
    </row>
    <row r="317" spans="9:12" x14ac:dyDescent="0.2">
      <c r="I317" s="10">
        <f t="shared" si="34"/>
        <v>0</v>
      </c>
      <c r="J317" s="10">
        <f t="shared" si="35"/>
        <v>367.07000000000011</v>
      </c>
      <c r="K317" s="10">
        <f t="shared" si="36"/>
        <v>0</v>
      </c>
      <c r="L317" s="10">
        <f t="shared" si="37"/>
        <v>366.19600000000014</v>
      </c>
    </row>
    <row r="318" spans="9:12" x14ac:dyDescent="0.2">
      <c r="I318" s="10">
        <f t="shared" si="34"/>
        <v>0</v>
      </c>
      <c r="J318" s="10">
        <f t="shared" si="35"/>
        <v>367.07000000000011</v>
      </c>
      <c r="K318" s="10">
        <f t="shared" si="36"/>
        <v>0</v>
      </c>
      <c r="L318" s="10">
        <f t="shared" si="37"/>
        <v>366.19600000000014</v>
      </c>
    </row>
    <row r="319" spans="9:12" x14ac:dyDescent="0.2">
      <c r="I319" s="10">
        <f t="shared" si="34"/>
        <v>0</v>
      </c>
      <c r="J319" s="10">
        <f t="shared" si="35"/>
        <v>367.07000000000011</v>
      </c>
      <c r="K319" s="10">
        <f t="shared" si="36"/>
        <v>0</v>
      </c>
      <c r="L319" s="10">
        <f t="shared" si="37"/>
        <v>366.19600000000014</v>
      </c>
    </row>
    <row r="320" spans="9:12" x14ac:dyDescent="0.2">
      <c r="I320" s="10">
        <f t="shared" si="34"/>
        <v>0</v>
      </c>
      <c r="J320" s="10">
        <f t="shared" si="35"/>
        <v>367.07000000000011</v>
      </c>
      <c r="K320" s="10">
        <f t="shared" si="36"/>
        <v>0</v>
      </c>
      <c r="L320" s="10">
        <f t="shared" si="37"/>
        <v>366.19600000000014</v>
      </c>
    </row>
    <row r="321" spans="9:12" x14ac:dyDescent="0.2">
      <c r="I321" s="10">
        <f t="shared" si="34"/>
        <v>0</v>
      </c>
      <c r="J321" s="10">
        <f t="shared" si="35"/>
        <v>367.07000000000011</v>
      </c>
      <c r="K321" s="10">
        <f t="shared" si="36"/>
        <v>0</v>
      </c>
      <c r="L321" s="10">
        <f t="shared" si="37"/>
        <v>366.19600000000014</v>
      </c>
    </row>
    <row r="322" spans="9:12" x14ac:dyDescent="0.2">
      <c r="I322" s="10">
        <f t="shared" si="34"/>
        <v>0</v>
      </c>
      <c r="J322" s="10">
        <f t="shared" si="35"/>
        <v>367.07000000000011</v>
      </c>
      <c r="K322" s="10">
        <f t="shared" si="36"/>
        <v>0</v>
      </c>
      <c r="L322" s="10">
        <f t="shared" si="37"/>
        <v>366.19600000000014</v>
      </c>
    </row>
    <row r="323" spans="9:12" x14ac:dyDescent="0.2">
      <c r="I323" s="10">
        <f t="shared" si="34"/>
        <v>0</v>
      </c>
      <c r="J323" s="10">
        <f t="shared" si="35"/>
        <v>367.07000000000011</v>
      </c>
      <c r="K323" s="10">
        <f t="shared" si="36"/>
        <v>0</v>
      </c>
      <c r="L323" s="10">
        <f t="shared" si="37"/>
        <v>366.19600000000014</v>
      </c>
    </row>
    <row r="324" spans="9:12" x14ac:dyDescent="0.2">
      <c r="I324" s="10">
        <f t="shared" si="34"/>
        <v>0</v>
      </c>
      <c r="J324" s="10">
        <f t="shared" si="35"/>
        <v>367.07000000000011</v>
      </c>
      <c r="K324" s="10">
        <f t="shared" si="36"/>
        <v>0</v>
      </c>
      <c r="L324" s="10">
        <f t="shared" si="37"/>
        <v>366.19600000000014</v>
      </c>
    </row>
    <row r="325" spans="9:12" x14ac:dyDescent="0.2">
      <c r="I325" s="10">
        <f t="shared" si="34"/>
        <v>0</v>
      </c>
      <c r="J325" s="10">
        <f t="shared" si="35"/>
        <v>367.07000000000011</v>
      </c>
      <c r="K325" s="10">
        <f t="shared" si="36"/>
        <v>0</v>
      </c>
      <c r="L325" s="10">
        <f t="shared" si="37"/>
        <v>366.19600000000014</v>
      </c>
    </row>
    <row r="326" spans="9:12" x14ac:dyDescent="0.2">
      <c r="I326" s="10">
        <f t="shared" si="34"/>
        <v>0</v>
      </c>
      <c r="J326" s="10">
        <f t="shared" si="35"/>
        <v>367.07000000000011</v>
      </c>
      <c r="K326" s="10">
        <f t="shared" si="36"/>
        <v>0</v>
      </c>
      <c r="L326" s="10">
        <f t="shared" si="37"/>
        <v>366.19600000000014</v>
      </c>
    </row>
  </sheetData>
  <sortState ref="A8:M13">
    <sortCondition ref="A8:A13"/>
  </sortState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9"/>
  <sheetViews>
    <sheetView tabSelected="1" topLeftCell="A5" workbookViewId="0">
      <selection activeCell="J35" sqref="A7:J35"/>
    </sheetView>
  </sheetViews>
  <sheetFormatPr baseColWidth="10" defaultColWidth="9.1640625" defaultRowHeight="15" x14ac:dyDescent="0.2"/>
  <cols>
    <col min="1" max="1" width="16.5" style="1" customWidth="1"/>
    <col min="2" max="2" width="90.5" style="2" customWidth="1"/>
    <col min="3" max="3" width="15.5" style="2" bestFit="1" customWidth="1"/>
    <col min="4" max="4" width="6.5" style="3" hidden="1" customWidth="1"/>
    <col min="5" max="5" width="10.5" style="3" customWidth="1"/>
    <col min="6" max="7" width="12.83203125" style="3" bestFit="1" customWidth="1"/>
    <col min="8" max="8" width="10" style="3" bestFit="1" customWidth="1"/>
    <col min="9" max="10" width="22.5" style="4" customWidth="1"/>
    <col min="11" max="16384" width="9.1640625" style="5"/>
  </cols>
  <sheetData>
    <row r="1" spans="1:11" x14ac:dyDescent="0.2">
      <c r="A1" s="18" t="s">
        <v>0</v>
      </c>
      <c r="B1" s="16">
        <v>400</v>
      </c>
      <c r="C1" s="16"/>
      <c r="D1" s="15"/>
      <c r="E1" s="4"/>
      <c r="F1" s="4"/>
      <c r="G1" s="4"/>
      <c r="H1" s="4"/>
    </row>
    <row r="2" spans="1:11" x14ac:dyDescent="0.2">
      <c r="A2" s="18" t="s">
        <v>1</v>
      </c>
      <c r="B2" s="16">
        <f>B1/100</f>
        <v>4</v>
      </c>
      <c r="C2" s="16"/>
      <c r="D2" s="15"/>
      <c r="E2" s="4"/>
      <c r="F2" s="4"/>
      <c r="G2" s="4"/>
      <c r="H2" s="4"/>
    </row>
    <row r="3" spans="1:11" x14ac:dyDescent="0.2">
      <c r="A3" s="18" t="s">
        <v>2</v>
      </c>
      <c r="B3" s="17">
        <v>0.05</v>
      </c>
      <c r="C3" s="17"/>
      <c r="D3" s="19"/>
      <c r="E3" s="4"/>
      <c r="F3" s="4"/>
      <c r="G3" s="4"/>
      <c r="H3" s="4"/>
    </row>
    <row r="4" spans="1:11" x14ac:dyDescent="0.2">
      <c r="B4" s="1"/>
      <c r="C4" s="1"/>
      <c r="D4" s="20"/>
      <c r="E4" s="1"/>
      <c r="F4" s="1"/>
      <c r="G4" s="1"/>
      <c r="H4" s="1"/>
      <c r="I4" s="1"/>
      <c r="J4" s="1"/>
      <c r="K4" s="1"/>
    </row>
    <row r="5" spans="1:11" x14ac:dyDescent="0.2">
      <c r="B5" s="1"/>
      <c r="C5" s="1"/>
      <c r="D5" s="20"/>
      <c r="E5" s="1"/>
      <c r="F5" s="1"/>
      <c r="G5" s="1"/>
      <c r="H5" s="1"/>
      <c r="I5" s="1"/>
      <c r="J5" s="1"/>
      <c r="K5" s="1"/>
    </row>
    <row r="6" spans="1:11" s="9" customFormat="1" x14ac:dyDescent="0.15">
      <c r="A6" s="7" t="s">
        <v>3</v>
      </c>
      <c r="B6" s="7"/>
      <c r="C6" s="7"/>
      <c r="D6" s="8"/>
      <c r="E6" s="8"/>
      <c r="F6" s="8"/>
      <c r="G6" s="8"/>
      <c r="H6" s="8"/>
      <c r="I6" s="6"/>
      <c r="J6" s="6"/>
    </row>
    <row r="7" spans="1:11" s="9" customFormat="1" x14ac:dyDescent="0.15">
      <c r="A7" s="7" t="s">
        <v>4</v>
      </c>
      <c r="B7" s="7" t="s">
        <v>5</v>
      </c>
      <c r="C7" s="7" t="s">
        <v>6</v>
      </c>
      <c r="D7" s="8" t="s">
        <v>7</v>
      </c>
      <c r="E7" s="8" t="s">
        <v>8</v>
      </c>
      <c r="F7" s="8" t="s">
        <v>9</v>
      </c>
      <c r="G7" s="8" t="s">
        <v>10</v>
      </c>
      <c r="H7" s="8" t="s">
        <v>11</v>
      </c>
      <c r="I7" s="6" t="s">
        <v>12</v>
      </c>
      <c r="J7" s="6" t="s">
        <v>14</v>
      </c>
    </row>
    <row r="8" spans="1:11" s="24" customFormat="1" x14ac:dyDescent="0.15">
      <c r="A8" s="42">
        <v>42778</v>
      </c>
      <c r="B8" s="22" t="s">
        <v>37</v>
      </c>
      <c r="C8" s="22" t="s">
        <v>17</v>
      </c>
      <c r="D8" s="23">
        <v>1</v>
      </c>
      <c r="E8" s="43">
        <f>D8*$B$2</f>
        <v>4</v>
      </c>
      <c r="F8" s="23">
        <v>1.7</v>
      </c>
      <c r="G8" s="23">
        <v>1.7</v>
      </c>
      <c r="H8" s="23" t="s">
        <v>32</v>
      </c>
      <c r="I8" s="44">
        <f t="shared" ref="I8:I54" si="0">IF(H8="Won",E8*(F8-1)*(1-$B$3),-E8)</f>
        <v>2.6599999999999997</v>
      </c>
      <c r="J8" s="44">
        <f>IF(H8="Won",E8*(G8-1)*(1-$B$3),-E8)</f>
        <v>2.6599999999999997</v>
      </c>
    </row>
    <row r="9" spans="1:11" ht="30" x14ac:dyDescent="0.15">
      <c r="A9" s="32">
        <v>42784</v>
      </c>
      <c r="B9" s="34" t="s">
        <v>38</v>
      </c>
      <c r="C9" s="2" t="s">
        <v>17</v>
      </c>
      <c r="D9" s="3">
        <v>1</v>
      </c>
      <c r="E9" s="12">
        <v>4</v>
      </c>
      <c r="F9" s="3">
        <v>1.71</v>
      </c>
      <c r="G9" s="3">
        <v>1.68</v>
      </c>
      <c r="H9" s="3" t="s">
        <v>18</v>
      </c>
      <c r="I9" s="10">
        <f t="shared" si="0"/>
        <v>-4</v>
      </c>
      <c r="J9" s="10">
        <f>IF(H9="Won",E9*(G9-1)*(1-$B$3),-E9)</f>
        <v>-4</v>
      </c>
    </row>
    <row r="10" spans="1:11" x14ac:dyDescent="0.15">
      <c r="A10" s="32">
        <v>42784</v>
      </c>
      <c r="B10" s="34" t="s">
        <v>39</v>
      </c>
      <c r="C10" s="2" t="s">
        <v>17</v>
      </c>
      <c r="D10" s="3">
        <v>1</v>
      </c>
      <c r="E10" s="12">
        <v>4</v>
      </c>
      <c r="F10" s="3">
        <v>2.0099999999999998</v>
      </c>
      <c r="G10" s="3">
        <v>2.1</v>
      </c>
      <c r="H10" s="3" t="s">
        <v>18</v>
      </c>
      <c r="I10" s="10">
        <f t="shared" si="0"/>
        <v>-4</v>
      </c>
      <c r="J10" s="10">
        <f>IF(H10="Won",E10*(G10-1)*(1-$B$3),-E10)</f>
        <v>-4</v>
      </c>
    </row>
    <row r="11" spans="1:11" x14ac:dyDescent="0.15">
      <c r="A11" s="32">
        <v>42784</v>
      </c>
      <c r="B11" s="2" t="s">
        <v>40</v>
      </c>
      <c r="C11" s="2" t="s">
        <v>17</v>
      </c>
      <c r="D11" s="3">
        <v>1</v>
      </c>
      <c r="E11" s="12">
        <v>4</v>
      </c>
      <c r="F11" s="3">
        <v>2.4300000000000002</v>
      </c>
      <c r="G11" s="3">
        <v>2.46</v>
      </c>
      <c r="H11" s="3" t="s">
        <v>18</v>
      </c>
      <c r="I11" s="10">
        <f t="shared" si="0"/>
        <v>-4</v>
      </c>
      <c r="J11" s="10">
        <f>IF(H11="Won",E11*(G11-1)*(1-$B$3),-E11)</f>
        <v>-4</v>
      </c>
    </row>
    <row r="12" spans="1:11" x14ac:dyDescent="0.15">
      <c r="A12" s="32">
        <v>42785</v>
      </c>
      <c r="B12" s="2" t="s">
        <v>41</v>
      </c>
      <c r="C12" s="2" t="s">
        <v>17</v>
      </c>
      <c r="D12" s="3">
        <v>1</v>
      </c>
      <c r="E12" s="12">
        <v>4</v>
      </c>
      <c r="F12" s="3">
        <v>1.79</v>
      </c>
      <c r="G12" s="3">
        <v>1.8</v>
      </c>
      <c r="H12" s="3" t="s">
        <v>32</v>
      </c>
      <c r="I12" s="10">
        <f t="shared" si="0"/>
        <v>3.0019999999999998</v>
      </c>
      <c r="J12" s="10">
        <f>IF(H12="Won",E12*(G12-1)*(1-$B$3),-E12)</f>
        <v>3.04</v>
      </c>
    </row>
    <row r="13" spans="1:11" x14ac:dyDescent="0.15">
      <c r="A13" s="32">
        <v>42785</v>
      </c>
      <c r="B13" s="2" t="s">
        <v>42</v>
      </c>
      <c r="C13" s="2" t="s">
        <v>17</v>
      </c>
      <c r="D13" s="3">
        <v>1</v>
      </c>
      <c r="E13" s="12">
        <v>4</v>
      </c>
      <c r="F13" s="3">
        <v>1.91</v>
      </c>
      <c r="G13" s="3">
        <v>1.9</v>
      </c>
      <c r="H13" s="3" t="s">
        <v>32</v>
      </c>
      <c r="I13" s="10">
        <f t="shared" si="0"/>
        <v>3.4579999999999997</v>
      </c>
      <c r="J13" s="10">
        <f>IF(H13="Won",E13*(G13-1)*(1-$B$3),-E13)</f>
        <v>3.4199999999999995</v>
      </c>
    </row>
    <row r="14" spans="1:11" x14ac:dyDescent="0.15">
      <c r="A14" s="32">
        <v>42791</v>
      </c>
      <c r="B14" s="2" t="s">
        <v>43</v>
      </c>
      <c r="C14" s="2" t="s">
        <v>17</v>
      </c>
      <c r="D14" s="3">
        <v>1</v>
      </c>
      <c r="E14" s="12">
        <v>4</v>
      </c>
      <c r="F14" s="3">
        <v>1.65</v>
      </c>
      <c r="G14" s="3">
        <v>1.69</v>
      </c>
      <c r="H14" s="3" t="s">
        <v>32</v>
      </c>
      <c r="I14" s="10">
        <f t="shared" si="0"/>
        <v>2.4699999999999998</v>
      </c>
      <c r="J14" s="10">
        <f>IF(H14="Won",E14*(G14-1)*(1-$B$3),-E14)</f>
        <v>2.6219999999999999</v>
      </c>
    </row>
    <row r="15" spans="1:11" x14ac:dyDescent="0.15">
      <c r="A15" s="32">
        <v>42791</v>
      </c>
      <c r="B15" s="2" t="s">
        <v>83</v>
      </c>
      <c r="C15" s="2" t="s">
        <v>17</v>
      </c>
      <c r="D15" s="3">
        <v>1</v>
      </c>
      <c r="E15" s="12">
        <v>4</v>
      </c>
      <c r="F15" s="3">
        <v>1.4</v>
      </c>
      <c r="G15" s="3">
        <v>1.4</v>
      </c>
      <c r="H15" s="3" t="s">
        <v>32</v>
      </c>
      <c r="I15" s="10">
        <f t="shared" si="0"/>
        <v>1.5199999999999996</v>
      </c>
      <c r="J15" s="10">
        <f>IF(H15="Won",E15*(G15-1)*(1-$B$3),-E15)</f>
        <v>1.5199999999999996</v>
      </c>
      <c r="K15" s="5" t="s">
        <v>44</v>
      </c>
    </row>
    <row r="16" spans="1:11" x14ac:dyDescent="0.15">
      <c r="A16" s="32">
        <v>42798</v>
      </c>
      <c r="B16" s="2" t="s">
        <v>45</v>
      </c>
      <c r="C16" s="2" t="s">
        <v>17</v>
      </c>
      <c r="D16" s="3">
        <v>1</v>
      </c>
      <c r="E16" s="12">
        <v>4</v>
      </c>
      <c r="F16" s="3">
        <v>1.82</v>
      </c>
      <c r="G16" s="3">
        <v>1.76</v>
      </c>
      <c r="H16" s="3" t="s">
        <v>32</v>
      </c>
      <c r="I16" s="10">
        <f t="shared" si="0"/>
        <v>3.1160000000000001</v>
      </c>
      <c r="J16" s="10">
        <f>IF(H16="Won",E16*(G16-1)*(1-$B$3),-E16)</f>
        <v>2.8879999999999999</v>
      </c>
    </row>
    <row r="17" spans="1:12" x14ac:dyDescent="0.15">
      <c r="A17" s="32">
        <v>42798</v>
      </c>
      <c r="B17" s="2" t="s">
        <v>46</v>
      </c>
      <c r="C17" s="2" t="s">
        <v>17</v>
      </c>
      <c r="D17" s="3">
        <v>1</v>
      </c>
      <c r="E17" s="12">
        <v>4</v>
      </c>
      <c r="F17" s="3">
        <v>2.0299999999999998</v>
      </c>
      <c r="G17" s="3">
        <v>2.16</v>
      </c>
      <c r="H17" s="3" t="s">
        <v>18</v>
      </c>
      <c r="I17" s="10">
        <f t="shared" si="0"/>
        <v>-4</v>
      </c>
      <c r="J17" s="10">
        <f>IF(H17="Won",E17*(G17-1)*(1-$B$3),-E17)</f>
        <v>-4</v>
      </c>
    </row>
    <row r="18" spans="1:12" x14ac:dyDescent="0.15">
      <c r="A18" s="32">
        <v>42799</v>
      </c>
      <c r="B18" s="2" t="s">
        <v>47</v>
      </c>
      <c r="C18" s="2" t="s">
        <v>17</v>
      </c>
      <c r="D18" s="3">
        <v>1</v>
      </c>
      <c r="E18" s="12">
        <v>4</v>
      </c>
      <c r="F18" s="3">
        <v>1.63</v>
      </c>
      <c r="G18" s="13">
        <v>2</v>
      </c>
      <c r="H18" s="3" t="s">
        <v>18</v>
      </c>
      <c r="I18" s="10">
        <f t="shared" si="0"/>
        <v>-4</v>
      </c>
      <c r="J18" s="10">
        <f>IF(H18="Won",E18*(G18-1)*(1-$B$3),-E18)</f>
        <v>-4</v>
      </c>
    </row>
    <row r="19" spans="1:12" x14ac:dyDescent="0.15">
      <c r="A19" s="32">
        <v>42805</v>
      </c>
      <c r="B19" s="2" t="s">
        <v>48</v>
      </c>
      <c r="C19" s="2" t="s">
        <v>17</v>
      </c>
      <c r="D19" s="3">
        <v>1</v>
      </c>
      <c r="E19" s="12">
        <v>4</v>
      </c>
      <c r="F19" s="3">
        <v>1.68</v>
      </c>
      <c r="G19" s="13">
        <v>1.7</v>
      </c>
      <c r="H19" s="3" t="s">
        <v>32</v>
      </c>
      <c r="I19" s="10">
        <f t="shared" si="0"/>
        <v>2.5839999999999996</v>
      </c>
      <c r="J19" s="10">
        <f>IF(H19="Won",E19*(G19-1)*(1-$B$3),-E19)</f>
        <v>2.6599999999999997</v>
      </c>
    </row>
    <row r="20" spans="1:12" x14ac:dyDescent="0.15">
      <c r="A20" s="32">
        <v>42805</v>
      </c>
      <c r="B20" s="2" t="s">
        <v>49</v>
      </c>
      <c r="C20" s="2" t="s">
        <v>17</v>
      </c>
      <c r="D20" s="3">
        <v>1</v>
      </c>
      <c r="E20" s="12">
        <v>4</v>
      </c>
      <c r="F20" s="3">
        <v>1.83</v>
      </c>
      <c r="G20" s="3">
        <v>1.81</v>
      </c>
      <c r="H20" s="3" t="s">
        <v>32</v>
      </c>
      <c r="I20" s="10">
        <f t="shared" si="0"/>
        <v>3.1539999999999999</v>
      </c>
      <c r="J20" s="10">
        <f>IF(H20="Won",E20*(G20-1)*(1-$B$3),-E20)</f>
        <v>3.0779999999999998</v>
      </c>
    </row>
    <row r="21" spans="1:12" x14ac:dyDescent="0.15">
      <c r="A21" s="32">
        <v>42806</v>
      </c>
      <c r="B21" s="2" t="s">
        <v>50</v>
      </c>
      <c r="C21" s="2" t="s">
        <v>17</v>
      </c>
      <c r="D21" s="3">
        <v>1</v>
      </c>
      <c r="E21" s="12">
        <v>4</v>
      </c>
      <c r="F21" s="3">
        <v>1.78</v>
      </c>
      <c r="G21" s="3">
        <v>1.75</v>
      </c>
      <c r="H21" s="3" t="s">
        <v>32</v>
      </c>
      <c r="I21" s="10">
        <f t="shared" si="0"/>
        <v>2.964</v>
      </c>
      <c r="J21" s="10">
        <f>IF(H21="Won",E21*(G21-1)*(1-$B$3),-E21)</f>
        <v>2.8499999999999996</v>
      </c>
    </row>
    <row r="22" spans="1:12" x14ac:dyDescent="0.15">
      <c r="A22" s="32">
        <v>42806</v>
      </c>
      <c r="B22" s="2" t="s">
        <v>51</v>
      </c>
      <c r="C22" s="2" t="s">
        <v>17</v>
      </c>
      <c r="D22" s="3">
        <v>1</v>
      </c>
      <c r="E22" s="12">
        <v>4</v>
      </c>
      <c r="F22" s="3">
        <v>1.67</v>
      </c>
      <c r="G22" s="13">
        <v>1.7</v>
      </c>
      <c r="H22" s="3" t="s">
        <v>18</v>
      </c>
      <c r="I22" s="10">
        <f t="shared" si="0"/>
        <v>-4</v>
      </c>
      <c r="J22" s="10">
        <f>IF(H22="Won",E22*(G22-1)*(1-$B$3),-E22)</f>
        <v>-4</v>
      </c>
      <c r="L22" s="5" t="s">
        <v>52</v>
      </c>
    </row>
    <row r="23" spans="1:12" x14ac:dyDescent="0.15">
      <c r="A23" s="32">
        <v>42812</v>
      </c>
      <c r="B23" s="2" t="s">
        <v>53</v>
      </c>
      <c r="C23" s="2" t="s">
        <v>17</v>
      </c>
      <c r="D23" s="3">
        <v>1</v>
      </c>
      <c r="E23" s="12">
        <v>4</v>
      </c>
      <c r="F23" s="3">
        <v>1.59</v>
      </c>
      <c r="G23" s="3">
        <v>1.55</v>
      </c>
      <c r="H23" s="3" t="s">
        <v>18</v>
      </c>
      <c r="I23" s="10">
        <f t="shared" si="0"/>
        <v>-4</v>
      </c>
      <c r="J23" s="10">
        <f>IF(H23="Won",E23*(G23-1)*(1-$B$3),-E23)</f>
        <v>-4</v>
      </c>
    </row>
    <row r="24" spans="1:12" x14ac:dyDescent="0.15">
      <c r="A24" s="32">
        <v>42812</v>
      </c>
      <c r="B24" s="2" t="s">
        <v>54</v>
      </c>
      <c r="C24" s="2" t="s">
        <v>17</v>
      </c>
      <c r="D24" s="3">
        <v>1</v>
      </c>
      <c r="E24" s="12">
        <v>4</v>
      </c>
      <c r="F24" s="3">
        <v>1.81</v>
      </c>
      <c r="G24" s="13">
        <v>1.8</v>
      </c>
      <c r="H24" s="3" t="s">
        <v>18</v>
      </c>
      <c r="I24" s="10">
        <f t="shared" si="0"/>
        <v>-4</v>
      </c>
      <c r="J24" s="10">
        <f>IF(H24="Won",E24*(G24-1)*(1-$B$3),-E24)</f>
        <v>-4</v>
      </c>
    </row>
    <row r="25" spans="1:12" x14ac:dyDescent="0.15">
      <c r="A25" s="32">
        <v>42812</v>
      </c>
      <c r="B25" s="2" t="s">
        <v>55</v>
      </c>
      <c r="C25" s="2" t="s">
        <v>17</v>
      </c>
      <c r="D25" s="3">
        <v>1</v>
      </c>
      <c r="E25" s="12">
        <v>4</v>
      </c>
      <c r="F25" s="3">
        <v>2.31</v>
      </c>
      <c r="G25" s="3">
        <v>2.2400000000000002</v>
      </c>
      <c r="H25" s="3" t="s">
        <v>32</v>
      </c>
      <c r="I25" s="10">
        <f t="shared" si="0"/>
        <v>4.9779999999999998</v>
      </c>
      <c r="J25" s="10">
        <f>IF(H25="Won",E25*(G25-1)*(1-$B$3),-E25)</f>
        <v>4.7120000000000006</v>
      </c>
    </row>
    <row r="26" spans="1:12" s="24" customFormat="1" x14ac:dyDescent="0.15">
      <c r="A26" s="32">
        <v>42813</v>
      </c>
      <c r="B26" s="22" t="s">
        <v>56</v>
      </c>
      <c r="C26" s="2" t="s">
        <v>17</v>
      </c>
      <c r="D26" s="3">
        <v>1</v>
      </c>
      <c r="E26" s="12">
        <v>4</v>
      </c>
      <c r="F26" s="23">
        <v>1.89</v>
      </c>
      <c r="G26" s="23">
        <v>1.9</v>
      </c>
      <c r="H26" s="23" t="s">
        <v>18</v>
      </c>
      <c r="I26" s="10">
        <f t="shared" si="0"/>
        <v>-4</v>
      </c>
      <c r="J26" s="10">
        <f>IF(H26="Won",E26*(G26-1)*(1-$B$3),-E26)</f>
        <v>-4</v>
      </c>
    </row>
    <row r="27" spans="1:12" x14ac:dyDescent="0.15">
      <c r="A27" s="32">
        <v>42813</v>
      </c>
      <c r="B27" s="2" t="s">
        <v>57</v>
      </c>
      <c r="C27" s="2" t="s">
        <v>17</v>
      </c>
      <c r="D27" s="3">
        <v>1</v>
      </c>
      <c r="E27" s="12">
        <v>4</v>
      </c>
      <c r="F27" s="3">
        <v>2.48</v>
      </c>
      <c r="G27" s="3">
        <v>2.4500000000000002</v>
      </c>
      <c r="H27" s="3" t="s">
        <v>32</v>
      </c>
      <c r="I27" s="10">
        <f t="shared" si="0"/>
        <v>5.6239999999999997</v>
      </c>
      <c r="J27" s="10">
        <f>IF(H27="Won",E27*(G27-1)*(1-$B$3),-E27)</f>
        <v>5.5100000000000007</v>
      </c>
    </row>
    <row r="28" spans="1:12" x14ac:dyDescent="0.15">
      <c r="A28" s="32">
        <v>42819</v>
      </c>
      <c r="B28" s="2" t="s">
        <v>58</v>
      </c>
      <c r="C28" s="2" t="s">
        <v>17</v>
      </c>
      <c r="D28" s="3">
        <v>1</v>
      </c>
      <c r="E28" s="12">
        <v>4</v>
      </c>
      <c r="F28" s="3">
        <v>1.87</v>
      </c>
      <c r="G28" s="3">
        <v>1.87</v>
      </c>
      <c r="H28" s="3" t="s">
        <v>32</v>
      </c>
      <c r="I28" s="10">
        <f t="shared" si="0"/>
        <v>3.306</v>
      </c>
      <c r="J28" s="10">
        <f>IF(H28="Won",E28*(G28-1)*(1-$B$3),-E28)</f>
        <v>3.306</v>
      </c>
    </row>
    <row r="29" spans="1:12" x14ac:dyDescent="0.15">
      <c r="A29" s="32">
        <f>A28</f>
        <v>42819</v>
      </c>
      <c r="B29" s="2" t="s">
        <v>59</v>
      </c>
      <c r="C29" s="2" t="s">
        <v>17</v>
      </c>
      <c r="D29" s="3">
        <v>1</v>
      </c>
      <c r="E29" s="12">
        <v>4</v>
      </c>
      <c r="F29" s="13">
        <v>2</v>
      </c>
      <c r="G29" s="13">
        <v>2</v>
      </c>
      <c r="H29" s="3" t="s">
        <v>32</v>
      </c>
      <c r="I29" s="10">
        <f t="shared" si="0"/>
        <v>3.8</v>
      </c>
      <c r="J29" s="10">
        <f>IF(H29="Won",E29*(G29-1)*(1-$B$3),-E29)</f>
        <v>3.8</v>
      </c>
    </row>
    <row r="30" spans="1:12" x14ac:dyDescent="0.15">
      <c r="A30" s="32">
        <v>42820</v>
      </c>
      <c r="B30" s="2" t="s">
        <v>60</v>
      </c>
      <c r="C30" s="2" t="s">
        <v>17</v>
      </c>
      <c r="D30" s="3">
        <v>1</v>
      </c>
      <c r="E30" s="12">
        <v>4</v>
      </c>
      <c r="F30" s="3">
        <v>1.58</v>
      </c>
      <c r="G30" s="3">
        <v>1.58</v>
      </c>
      <c r="H30" s="3" t="s">
        <v>32</v>
      </c>
      <c r="I30" s="10">
        <f t="shared" si="0"/>
        <v>2.2040000000000002</v>
      </c>
      <c r="J30" s="10">
        <f>IF(H30="Won",E30*(G30-1)*(1-$B$3),-E30)</f>
        <v>2.2040000000000002</v>
      </c>
    </row>
    <row r="31" spans="1:12" x14ac:dyDescent="0.15">
      <c r="A31" s="32">
        <v>42826</v>
      </c>
      <c r="B31" s="2" t="s">
        <v>61</v>
      </c>
      <c r="C31" s="2" t="s">
        <v>17</v>
      </c>
      <c r="D31" s="3">
        <v>1</v>
      </c>
      <c r="E31" s="12">
        <v>4</v>
      </c>
      <c r="F31" s="3">
        <v>1.55</v>
      </c>
      <c r="G31" s="3">
        <v>1.63</v>
      </c>
      <c r="H31" s="3" t="s">
        <v>18</v>
      </c>
      <c r="I31" s="10">
        <f t="shared" si="0"/>
        <v>-4</v>
      </c>
      <c r="J31" s="10">
        <f>IF(H31="Won",E31*(G31-1)*(1-$B$3),-E31)</f>
        <v>-4</v>
      </c>
    </row>
    <row r="32" spans="1:12" x14ac:dyDescent="0.15">
      <c r="A32" s="32">
        <v>42826</v>
      </c>
      <c r="B32" s="2" t="s">
        <v>62</v>
      </c>
      <c r="C32" s="2" t="s">
        <v>17</v>
      </c>
      <c r="D32" s="3">
        <v>1</v>
      </c>
      <c r="E32" s="12">
        <v>4</v>
      </c>
      <c r="F32" s="3">
        <v>2.67</v>
      </c>
      <c r="G32" s="3">
        <v>2.68</v>
      </c>
      <c r="H32" s="3" t="s">
        <v>32</v>
      </c>
      <c r="I32" s="10">
        <f t="shared" si="0"/>
        <v>6.3459999999999992</v>
      </c>
      <c r="J32" s="10">
        <f>IF(H32="Won",E32*(G32-1)*(1-$B$3),-E32)</f>
        <v>6.3840000000000003</v>
      </c>
    </row>
    <row r="33" spans="1:10" x14ac:dyDescent="0.15">
      <c r="A33" s="32">
        <v>42827</v>
      </c>
      <c r="B33" s="34" t="s">
        <v>63</v>
      </c>
      <c r="C33" s="2" t="s">
        <v>17</v>
      </c>
      <c r="D33" s="3">
        <v>1</v>
      </c>
      <c r="E33" s="12">
        <v>4</v>
      </c>
      <c r="F33" s="3">
        <v>1.63</v>
      </c>
      <c r="G33" s="3">
        <v>1.64</v>
      </c>
      <c r="H33" s="3" t="s">
        <v>18</v>
      </c>
      <c r="I33" s="10">
        <f t="shared" si="0"/>
        <v>-4</v>
      </c>
      <c r="J33" s="10">
        <f>IF(H33="Won",E33*(G33-1)*(1-$B$3),-E33)</f>
        <v>-4</v>
      </c>
    </row>
    <row r="34" spans="1:10" x14ac:dyDescent="0.15">
      <c r="A34" s="32">
        <v>42833</v>
      </c>
      <c r="B34" s="2" t="s">
        <v>64</v>
      </c>
      <c r="C34" s="2" t="s">
        <v>17</v>
      </c>
      <c r="D34" s="3">
        <v>1</v>
      </c>
      <c r="E34" s="12">
        <v>4</v>
      </c>
      <c r="F34" s="3">
        <v>1.63</v>
      </c>
      <c r="G34" s="3">
        <v>1.37</v>
      </c>
      <c r="H34" s="3" t="s">
        <v>18</v>
      </c>
      <c r="I34" s="10">
        <f t="shared" si="0"/>
        <v>-4</v>
      </c>
      <c r="J34" s="10">
        <f>IF(H34="Won",E34*(G34-1)*(1-$B$3),-E34)</f>
        <v>-4</v>
      </c>
    </row>
    <row r="35" spans="1:10" x14ac:dyDescent="0.15">
      <c r="A35" s="32">
        <v>42833</v>
      </c>
      <c r="B35" s="2" t="s">
        <v>65</v>
      </c>
      <c r="C35" s="2" t="s">
        <v>17</v>
      </c>
      <c r="D35" s="3">
        <v>1</v>
      </c>
      <c r="E35" s="12">
        <v>4</v>
      </c>
      <c r="F35" s="3">
        <v>1.63</v>
      </c>
      <c r="G35" s="3">
        <v>1.63</v>
      </c>
      <c r="H35" s="3" t="s">
        <v>32</v>
      </c>
      <c r="I35" s="10">
        <f t="shared" si="0"/>
        <v>2.3939999999999997</v>
      </c>
      <c r="J35" s="10">
        <f>IF(H35="Won",E35*(G35-1)*(1-$B$3),-E35)</f>
        <v>2.3939999999999997</v>
      </c>
    </row>
    <row r="36" spans="1:10" x14ac:dyDescent="0.15">
      <c r="A36" s="11"/>
      <c r="E36" s="12"/>
      <c r="I36" s="10">
        <f t="shared" si="0"/>
        <v>0</v>
      </c>
      <c r="J36" s="10">
        <f>IF(H36="Won",E36*(G36-1)*(1-$B$3),-E36)</f>
        <v>0</v>
      </c>
    </row>
    <row r="37" spans="1:10" x14ac:dyDescent="0.15">
      <c r="A37" s="11"/>
      <c r="E37" s="12"/>
      <c r="I37" s="10">
        <f t="shared" si="0"/>
        <v>0</v>
      </c>
      <c r="J37" s="10">
        <f>IF(H37="Won",E37*(G37-1)*(1-$B$3),-E37)</f>
        <v>0</v>
      </c>
    </row>
    <row r="38" spans="1:10" x14ac:dyDescent="0.15">
      <c r="A38" s="11"/>
      <c r="E38" s="12"/>
      <c r="I38" s="10">
        <f t="shared" si="0"/>
        <v>0</v>
      </c>
      <c r="J38" s="10">
        <f>IF(H38="Won",E38*(G38-1)*(1-$B$3),-E38)</f>
        <v>0</v>
      </c>
    </row>
    <row r="39" spans="1:10" x14ac:dyDescent="0.15">
      <c r="A39" s="11"/>
      <c r="E39" s="12"/>
      <c r="I39" s="10">
        <f t="shared" si="0"/>
        <v>0</v>
      </c>
      <c r="J39" s="10">
        <f>IF(H39="Won",E39*(G39-1)*(1-$B$3),-E39)</f>
        <v>0</v>
      </c>
    </row>
    <row r="40" spans="1:10" x14ac:dyDescent="0.15">
      <c r="A40" s="11"/>
      <c r="E40" s="12"/>
      <c r="I40" s="10">
        <f t="shared" si="0"/>
        <v>0</v>
      </c>
      <c r="J40" s="10">
        <f>IF(H40="Won",E40*(G40-1)*(1-$B$3),-E40)</f>
        <v>0</v>
      </c>
    </row>
    <row r="41" spans="1:10" x14ac:dyDescent="0.15">
      <c r="A41" s="11"/>
      <c r="E41" s="12"/>
      <c r="I41" s="10">
        <f t="shared" si="0"/>
        <v>0</v>
      </c>
      <c r="J41" s="10">
        <f>IF(H41="Won",E41*(G41-1)*(1-$B$3),-E41)</f>
        <v>0</v>
      </c>
    </row>
    <row r="42" spans="1:10" x14ac:dyDescent="0.15">
      <c r="A42" s="11"/>
      <c r="E42" s="12"/>
      <c r="I42" s="10">
        <f t="shared" si="0"/>
        <v>0</v>
      </c>
      <c r="J42" s="10">
        <f>IF(H42="Won",E42*(G42-1)*(1-$B$3),-E42)</f>
        <v>0</v>
      </c>
    </row>
    <row r="43" spans="1:10" x14ac:dyDescent="0.15">
      <c r="A43" s="11"/>
      <c r="E43" s="12"/>
      <c r="I43" s="10">
        <f t="shared" si="0"/>
        <v>0</v>
      </c>
      <c r="J43" s="10">
        <f>IF(H43="Won",E43*(G43-1)*(1-$B$3),-E43)</f>
        <v>0</v>
      </c>
    </row>
    <row r="44" spans="1:10" x14ac:dyDescent="0.15">
      <c r="A44" s="11"/>
      <c r="E44" s="12"/>
      <c r="I44" s="10">
        <f t="shared" si="0"/>
        <v>0</v>
      </c>
      <c r="J44" s="10">
        <f>IF(H44="Won",E44*(G44-1)*(1-$B$3),-E44)</f>
        <v>0</v>
      </c>
    </row>
    <row r="45" spans="1:10" x14ac:dyDescent="0.15">
      <c r="A45" s="11"/>
      <c r="E45" s="12"/>
      <c r="I45" s="10">
        <f t="shared" si="0"/>
        <v>0</v>
      </c>
      <c r="J45" s="10">
        <f>IF(H45="Won",E45*(G45-1)*(1-$B$3),-E45)</f>
        <v>0</v>
      </c>
    </row>
    <row r="46" spans="1:10" x14ac:dyDescent="0.15">
      <c r="A46" s="11"/>
      <c r="E46" s="12"/>
      <c r="I46" s="10">
        <f t="shared" si="0"/>
        <v>0</v>
      </c>
      <c r="J46" s="10">
        <f>IF(H46="Won",E46*(G46-1)*(1-$B$3),-E46)</f>
        <v>0</v>
      </c>
    </row>
    <row r="47" spans="1:10" x14ac:dyDescent="0.15">
      <c r="A47" s="11"/>
      <c r="E47" s="12"/>
      <c r="I47" s="10">
        <f t="shared" si="0"/>
        <v>0</v>
      </c>
      <c r="J47" s="10">
        <f>IF(H47="Won",E47*(G47-1)*(1-$B$3),-E47)</f>
        <v>0</v>
      </c>
    </row>
    <row r="48" spans="1:10" x14ac:dyDescent="0.15">
      <c r="A48" s="11"/>
      <c r="E48" s="12"/>
      <c r="I48" s="10">
        <f t="shared" si="0"/>
        <v>0</v>
      </c>
      <c r="J48" s="10">
        <f>IF(H48="Won",E48*(G48-1)*(1-$B$3),-E48)</f>
        <v>0</v>
      </c>
    </row>
    <row r="49" spans="1:10" x14ac:dyDescent="0.15">
      <c r="A49" s="11" t="s">
        <v>66</v>
      </c>
      <c r="E49" s="12"/>
      <c r="I49" s="10">
        <f t="shared" si="0"/>
        <v>0</v>
      </c>
      <c r="J49" s="10">
        <f>IF(H49="Won",E49*(G49-1)*(1-$B$3),-E49)</f>
        <v>0</v>
      </c>
    </row>
    <row r="50" spans="1:10" x14ac:dyDescent="0.15">
      <c r="A50" s="11"/>
      <c r="E50" s="12"/>
      <c r="I50" s="10">
        <f t="shared" si="0"/>
        <v>0</v>
      </c>
      <c r="J50" s="10">
        <f>IF(H50="Won",E50*(G50-1)*(1-$B$3),-E50)</f>
        <v>0</v>
      </c>
    </row>
    <row r="51" spans="1:10" x14ac:dyDescent="0.15">
      <c r="A51" s="11"/>
      <c r="E51" s="12"/>
      <c r="I51" s="10">
        <f t="shared" si="0"/>
        <v>0</v>
      </c>
      <c r="J51" s="10">
        <f>IF(H51="Won",E51*(G51-1)*(1-$B$3),-E51)</f>
        <v>0</v>
      </c>
    </row>
    <row r="52" spans="1:10" x14ac:dyDescent="0.15">
      <c r="A52" s="11"/>
      <c r="E52" s="12"/>
      <c r="I52" s="10">
        <f t="shared" si="0"/>
        <v>0</v>
      </c>
      <c r="J52" s="10">
        <f>IF(H52="Won",E52*(G52-1)*(1-$B$3),-E52)</f>
        <v>0</v>
      </c>
    </row>
    <row r="53" spans="1:10" x14ac:dyDescent="0.15">
      <c r="A53" s="11"/>
      <c r="E53" s="12"/>
      <c r="I53" s="10">
        <f t="shared" si="0"/>
        <v>0</v>
      </c>
      <c r="J53" s="10">
        <f>IF(H53="Won",E53*(G53-1)*(1-$B$3),-E53)</f>
        <v>0</v>
      </c>
    </row>
    <row r="54" spans="1:10" x14ac:dyDescent="0.15">
      <c r="A54" s="11"/>
      <c r="E54" s="12"/>
      <c r="I54" s="10">
        <f t="shared" si="0"/>
        <v>0</v>
      </c>
      <c r="J54" s="10">
        <f>IF(H54="Won",E54*(G54-1)*(1-$B$3),-E54)</f>
        <v>0</v>
      </c>
    </row>
    <row r="55" spans="1:10" x14ac:dyDescent="0.15">
      <c r="A55" s="11"/>
      <c r="E55" s="12"/>
      <c r="I55" s="10">
        <f t="shared" ref="I55:I118" si="1">IF(H55="Won",E55*(F55-1)*(1-$B$3),-E55)</f>
        <v>0</v>
      </c>
      <c r="J55" s="10">
        <f>IF(H55="Won",E55*(G55-1)*(1-$B$3),-E55)</f>
        <v>0</v>
      </c>
    </row>
    <row r="56" spans="1:10" x14ac:dyDescent="0.15">
      <c r="A56" s="11"/>
      <c r="E56" s="12"/>
      <c r="I56" s="10">
        <f t="shared" si="1"/>
        <v>0</v>
      </c>
      <c r="J56" s="10">
        <f>IF(H56="Won",E56*(G56-1)*(1-$B$3),-E56)</f>
        <v>0</v>
      </c>
    </row>
    <row r="57" spans="1:10" x14ac:dyDescent="0.15">
      <c r="A57" s="11"/>
      <c r="E57" s="12"/>
      <c r="I57" s="10">
        <f t="shared" si="1"/>
        <v>0</v>
      </c>
      <c r="J57" s="10">
        <f>IF(H57="Won",E57*(G57-1)*(1-$B$3),-E57)</f>
        <v>0</v>
      </c>
    </row>
    <row r="58" spans="1:10" x14ac:dyDescent="0.15">
      <c r="A58" s="11"/>
      <c r="E58" s="12"/>
      <c r="I58" s="10">
        <f t="shared" si="1"/>
        <v>0</v>
      </c>
      <c r="J58" s="10">
        <f>IF(H58="Won",E58*(G58-1)*(1-$B$3),-E58)</f>
        <v>0</v>
      </c>
    </row>
    <row r="59" spans="1:10" x14ac:dyDescent="0.15">
      <c r="A59" s="11"/>
      <c r="E59" s="12"/>
      <c r="I59" s="10">
        <f t="shared" si="1"/>
        <v>0</v>
      </c>
      <c r="J59" s="10">
        <f>IF(H59="Won",E59*(G59-1)*(1-$B$3),-E59)</f>
        <v>0</v>
      </c>
    </row>
    <row r="60" spans="1:10" x14ac:dyDescent="0.15">
      <c r="A60" s="11"/>
      <c r="E60" s="12"/>
      <c r="I60" s="10">
        <f t="shared" si="1"/>
        <v>0</v>
      </c>
      <c r="J60" s="10">
        <f>IF(H60="Won",E60*(G60-1)*(1-$B$3),-E60)</f>
        <v>0</v>
      </c>
    </row>
    <row r="61" spans="1:10" x14ac:dyDescent="0.15">
      <c r="A61" s="11"/>
      <c r="E61" s="12"/>
      <c r="I61" s="10">
        <f t="shared" si="1"/>
        <v>0</v>
      </c>
      <c r="J61" s="10">
        <f>IF(H61="Won",E61*(G61-1)*(1-$B$3),-E61)</f>
        <v>0</v>
      </c>
    </row>
    <row r="62" spans="1:10" x14ac:dyDescent="0.15">
      <c r="A62" s="11"/>
      <c r="E62" s="12"/>
      <c r="I62" s="10">
        <f t="shared" si="1"/>
        <v>0</v>
      </c>
      <c r="J62" s="10">
        <f>IF(H62="Won",E62*(G62-1)*(1-$B$3),-E62)</f>
        <v>0</v>
      </c>
    </row>
    <row r="63" spans="1:10" x14ac:dyDescent="0.15">
      <c r="A63" s="11"/>
      <c r="E63" s="12"/>
      <c r="I63" s="10">
        <f t="shared" si="1"/>
        <v>0</v>
      </c>
      <c r="J63" s="10">
        <f>IF(H63="Won",E63*(G63-1)*(1-$B$3),-E63)</f>
        <v>0</v>
      </c>
    </row>
    <row r="64" spans="1:10" x14ac:dyDescent="0.15">
      <c r="A64" s="11"/>
      <c r="E64" s="12"/>
      <c r="I64" s="10">
        <f t="shared" si="1"/>
        <v>0</v>
      </c>
      <c r="J64" s="10">
        <f>IF(H64="Won",E64*(G64-1)*(1-$B$3),-E64)</f>
        <v>0</v>
      </c>
    </row>
    <row r="65" spans="1:10" x14ac:dyDescent="0.15">
      <c r="A65" s="11"/>
      <c r="E65" s="12"/>
      <c r="I65" s="10">
        <f t="shared" si="1"/>
        <v>0</v>
      </c>
      <c r="J65" s="10">
        <f>IF(H65="Won",E65*(G65-1)*(1-$B$3),-E65)</f>
        <v>0</v>
      </c>
    </row>
    <row r="66" spans="1:10" x14ac:dyDescent="0.15">
      <c r="A66" s="11"/>
      <c r="E66" s="12"/>
      <c r="I66" s="10">
        <f t="shared" si="1"/>
        <v>0</v>
      </c>
      <c r="J66" s="10">
        <f>IF(H66="Won",E66*(G66-1)*(1-$B$3),-E66)</f>
        <v>0</v>
      </c>
    </row>
    <row r="67" spans="1:10" x14ac:dyDescent="0.15">
      <c r="A67" s="11"/>
      <c r="E67" s="12"/>
      <c r="I67" s="10">
        <f t="shared" si="1"/>
        <v>0</v>
      </c>
      <c r="J67" s="10">
        <f>IF(H67="Won",E67*(G67-1)*(1-$B$3),-E67)</f>
        <v>0</v>
      </c>
    </row>
    <row r="68" spans="1:10" x14ac:dyDescent="0.15">
      <c r="A68" s="11"/>
      <c r="E68" s="12"/>
      <c r="I68" s="10">
        <f t="shared" si="1"/>
        <v>0</v>
      </c>
      <c r="J68" s="10">
        <f>IF(H68="Won",E68*(G68-1)*(1-$B$3),-E68)</f>
        <v>0</v>
      </c>
    </row>
    <row r="69" spans="1:10" x14ac:dyDescent="0.15">
      <c r="A69" s="11"/>
      <c r="E69" s="12"/>
      <c r="I69" s="10">
        <f t="shared" si="1"/>
        <v>0</v>
      </c>
      <c r="J69" s="10">
        <f>IF(H69="Won",E69*(G69-1)*(1-$B$3),-E69)</f>
        <v>0</v>
      </c>
    </row>
    <row r="70" spans="1:10" x14ac:dyDescent="0.15">
      <c r="A70" s="11"/>
      <c r="E70" s="12"/>
      <c r="I70" s="10">
        <f t="shared" si="1"/>
        <v>0</v>
      </c>
      <c r="J70" s="10">
        <f>IF(H70="Won",E70*(G70-1)*(1-$B$3),-E70)</f>
        <v>0</v>
      </c>
    </row>
    <row r="71" spans="1:10" x14ac:dyDescent="0.15">
      <c r="A71" s="11"/>
      <c r="E71" s="12"/>
      <c r="I71" s="10">
        <f t="shared" si="1"/>
        <v>0</v>
      </c>
      <c r="J71" s="10">
        <f>IF(H71="Won",E71*(G71-1)*(1-$B$3),-E71)</f>
        <v>0</v>
      </c>
    </row>
    <row r="72" spans="1:10" x14ac:dyDescent="0.15">
      <c r="A72" s="11"/>
      <c r="B72" s="11"/>
      <c r="C72" s="11"/>
      <c r="E72" s="12"/>
      <c r="I72" s="10">
        <f t="shared" si="1"/>
        <v>0</v>
      </c>
      <c r="J72" s="10">
        <f>IF(H72="Won",E72*(G72-1)*(1-$B$3),-E72)</f>
        <v>0</v>
      </c>
    </row>
    <row r="73" spans="1:10" x14ac:dyDescent="0.15">
      <c r="A73" s="11"/>
      <c r="E73" s="12"/>
      <c r="I73" s="10">
        <f t="shared" si="1"/>
        <v>0</v>
      </c>
      <c r="J73" s="10">
        <f>IF(H73="Won",E73*(G73-1)*(1-$B$3),-E73)</f>
        <v>0</v>
      </c>
    </row>
    <row r="74" spans="1:10" x14ac:dyDescent="0.15">
      <c r="A74" s="11"/>
      <c r="E74" s="12"/>
      <c r="I74" s="10">
        <f t="shared" si="1"/>
        <v>0</v>
      </c>
      <c r="J74" s="10">
        <f>IF(H74="Won",E74*(G74-1)*(1-$B$3),-E74)</f>
        <v>0</v>
      </c>
    </row>
    <row r="75" spans="1:10" x14ac:dyDescent="0.15">
      <c r="A75" s="11"/>
      <c r="E75" s="12"/>
      <c r="I75" s="10">
        <f t="shared" si="1"/>
        <v>0</v>
      </c>
      <c r="J75" s="10">
        <f>IF(H75="Won",E75*(G75-1)*(1-$B$3),-E75)</f>
        <v>0</v>
      </c>
    </row>
    <row r="76" spans="1:10" x14ac:dyDescent="0.15">
      <c r="A76" s="11"/>
      <c r="E76" s="12"/>
      <c r="I76" s="10">
        <f t="shared" si="1"/>
        <v>0</v>
      </c>
      <c r="J76" s="10">
        <f>IF(H76="Won",E76*(G76-1)*(1-$B$3),-E76)</f>
        <v>0</v>
      </c>
    </row>
    <row r="77" spans="1:10" x14ac:dyDescent="0.15">
      <c r="A77" s="11"/>
      <c r="E77" s="12"/>
      <c r="I77" s="10">
        <f t="shared" si="1"/>
        <v>0</v>
      </c>
      <c r="J77" s="10">
        <f>IF(H77="Won",E77*(G77-1)*(1-$B$3),-E77)</f>
        <v>0</v>
      </c>
    </row>
    <row r="78" spans="1:10" x14ac:dyDescent="0.15">
      <c r="A78" s="11"/>
      <c r="E78" s="12"/>
      <c r="I78" s="10">
        <f t="shared" si="1"/>
        <v>0</v>
      </c>
      <c r="J78" s="10">
        <f>IF(H78="Won",E78*(G78-1)*(1-$B$3),-E78)</f>
        <v>0</v>
      </c>
    </row>
    <row r="79" spans="1:10" x14ac:dyDescent="0.15">
      <c r="A79" s="11"/>
      <c r="E79" s="12"/>
      <c r="I79" s="10">
        <f t="shared" si="1"/>
        <v>0</v>
      </c>
      <c r="J79" s="10">
        <f>IF(H79="Won",E79*(G79-1)*(1-$B$3),-E79)</f>
        <v>0</v>
      </c>
    </row>
    <row r="80" spans="1:10" x14ac:dyDescent="0.15">
      <c r="A80" s="11"/>
      <c r="E80" s="12"/>
      <c r="I80" s="10">
        <f t="shared" si="1"/>
        <v>0</v>
      </c>
      <c r="J80" s="10">
        <f>IF(H80="Won",E80*(G80-1)*(1-$B$3),-E80)</f>
        <v>0</v>
      </c>
    </row>
    <row r="81" spans="1:10" x14ac:dyDescent="0.15">
      <c r="A81" s="11"/>
      <c r="E81" s="12"/>
      <c r="I81" s="10">
        <f t="shared" si="1"/>
        <v>0</v>
      </c>
      <c r="J81" s="10">
        <f>IF(H81="Won",E81*(G81-1)*(1-$B$3),-E81)</f>
        <v>0</v>
      </c>
    </row>
    <row r="82" spans="1:10" x14ac:dyDescent="0.15">
      <c r="A82" s="11"/>
      <c r="E82" s="12"/>
      <c r="I82" s="10">
        <f t="shared" si="1"/>
        <v>0</v>
      </c>
      <c r="J82" s="10">
        <f>IF(H82="Won",E82*(G82-1)*(1-$B$3),-E82)</f>
        <v>0</v>
      </c>
    </row>
    <row r="83" spans="1:10" x14ac:dyDescent="0.15">
      <c r="A83" s="11"/>
      <c r="E83" s="12"/>
      <c r="I83" s="10">
        <f t="shared" si="1"/>
        <v>0</v>
      </c>
      <c r="J83" s="10">
        <f>IF(H83="Won",E83*(G83-1)*(1-$B$3),-E83)</f>
        <v>0</v>
      </c>
    </row>
    <row r="84" spans="1:10" x14ac:dyDescent="0.15">
      <c r="A84" s="11"/>
      <c r="E84" s="12"/>
      <c r="I84" s="10">
        <f t="shared" si="1"/>
        <v>0</v>
      </c>
      <c r="J84" s="10">
        <f>IF(H84="Won",E84*(G84-1)*(1-$B$3),-E84)</f>
        <v>0</v>
      </c>
    </row>
    <row r="85" spans="1:10" x14ac:dyDescent="0.15">
      <c r="A85" s="11"/>
      <c r="E85" s="12"/>
      <c r="I85" s="10">
        <f t="shared" si="1"/>
        <v>0</v>
      </c>
      <c r="J85" s="10">
        <f>IF(H85="Won",E85*(G85-1)*(1-$B$3),-E85)</f>
        <v>0</v>
      </c>
    </row>
    <row r="86" spans="1:10" x14ac:dyDescent="0.15">
      <c r="A86" s="11"/>
      <c r="E86" s="12"/>
      <c r="I86" s="10">
        <f t="shared" si="1"/>
        <v>0</v>
      </c>
      <c r="J86" s="10">
        <f>IF(H86="Won",E86*(G86-1)*(1-$B$3),-E86)</f>
        <v>0</v>
      </c>
    </row>
    <row r="87" spans="1:10" x14ac:dyDescent="0.15">
      <c r="A87" s="11"/>
      <c r="E87" s="12"/>
      <c r="I87" s="10">
        <f t="shared" si="1"/>
        <v>0</v>
      </c>
      <c r="J87" s="10">
        <f>IF(H87="Won",E87*(G87-1)*(1-$B$3),-E87)</f>
        <v>0</v>
      </c>
    </row>
    <row r="88" spans="1:10" x14ac:dyDescent="0.15">
      <c r="A88" s="11"/>
      <c r="E88" s="12"/>
      <c r="I88" s="10">
        <f t="shared" si="1"/>
        <v>0</v>
      </c>
      <c r="J88" s="10">
        <f>IF(H88="Won",E88*(G88-1)*(1-$B$3),-E88)</f>
        <v>0</v>
      </c>
    </row>
    <row r="89" spans="1:10" x14ac:dyDescent="0.15">
      <c r="A89" s="11"/>
      <c r="E89" s="12"/>
      <c r="I89" s="10">
        <f t="shared" si="1"/>
        <v>0</v>
      </c>
      <c r="J89" s="10">
        <f>IF(H89="Won",E89*(G89-1)*(1-$B$3),-E89)</f>
        <v>0</v>
      </c>
    </row>
    <row r="90" spans="1:10" x14ac:dyDescent="0.15">
      <c r="A90" s="11"/>
      <c r="E90" s="12"/>
      <c r="I90" s="10">
        <f t="shared" si="1"/>
        <v>0</v>
      </c>
      <c r="J90" s="10">
        <f>IF(H90="Won",E90*(G90-1)*(1-$B$3),-E90)</f>
        <v>0</v>
      </c>
    </row>
    <row r="91" spans="1:10" x14ac:dyDescent="0.15">
      <c r="A91" s="11"/>
      <c r="E91" s="12"/>
      <c r="I91" s="10">
        <f t="shared" si="1"/>
        <v>0</v>
      </c>
      <c r="J91" s="10">
        <f>IF(H91="Won",E91*(G91-1)*(1-$B$3),-E91)</f>
        <v>0</v>
      </c>
    </row>
    <row r="92" spans="1:10" x14ac:dyDescent="0.15">
      <c r="A92" s="11"/>
      <c r="E92" s="12"/>
      <c r="I92" s="10">
        <f t="shared" si="1"/>
        <v>0</v>
      </c>
      <c r="J92" s="10">
        <f>IF(H92="Won",E92*(G92-1)*(1-$B$3),-E92)</f>
        <v>0</v>
      </c>
    </row>
    <row r="93" spans="1:10" x14ac:dyDescent="0.15">
      <c r="A93" s="11"/>
      <c r="E93" s="12"/>
      <c r="I93" s="10">
        <f t="shared" si="1"/>
        <v>0</v>
      </c>
      <c r="J93" s="10">
        <f>IF(H93="Won",E93*(G93-1)*(1-$B$3),-E93)</f>
        <v>0</v>
      </c>
    </row>
    <row r="94" spans="1:10" x14ac:dyDescent="0.15">
      <c r="A94" s="11"/>
      <c r="E94" s="12"/>
      <c r="I94" s="10">
        <f t="shared" si="1"/>
        <v>0</v>
      </c>
      <c r="J94" s="10">
        <f>IF(H94="Won",E94*(G94-1)*(1-$B$3),-E94)</f>
        <v>0</v>
      </c>
    </row>
    <row r="95" spans="1:10" x14ac:dyDescent="0.15">
      <c r="A95" s="11"/>
      <c r="E95" s="12"/>
      <c r="I95" s="10">
        <f t="shared" si="1"/>
        <v>0</v>
      </c>
      <c r="J95" s="10">
        <f>IF(H95="Won",E95*(G95-1)*(1-$B$3),-E95)</f>
        <v>0</v>
      </c>
    </row>
    <row r="96" spans="1:10" x14ac:dyDescent="0.15">
      <c r="A96" s="11"/>
      <c r="E96" s="12"/>
      <c r="I96" s="10">
        <f t="shared" si="1"/>
        <v>0</v>
      </c>
      <c r="J96" s="10">
        <f>IF(H96="Won",E96*(G96-1)*(1-$B$3),-E96)</f>
        <v>0</v>
      </c>
    </row>
    <row r="97" spans="1:10" x14ac:dyDescent="0.15">
      <c r="A97" s="11"/>
      <c r="C97" s="11"/>
      <c r="E97" s="12"/>
      <c r="F97" s="14"/>
      <c r="G97" s="14"/>
      <c r="I97" s="10">
        <f t="shared" si="1"/>
        <v>0</v>
      </c>
      <c r="J97" s="10">
        <f>IF(H97="Won",E97*(G97-1)*(1-$B$3),-E97)</f>
        <v>0</v>
      </c>
    </row>
    <row r="98" spans="1:10" x14ac:dyDescent="0.15">
      <c r="A98" s="11"/>
      <c r="E98" s="12"/>
      <c r="F98" s="14"/>
      <c r="G98" s="14"/>
      <c r="I98" s="10">
        <f t="shared" si="1"/>
        <v>0</v>
      </c>
      <c r="J98" s="10">
        <f>IF(H98="Won",E98*(G98-1)*(1-$B$3),-E98)</f>
        <v>0</v>
      </c>
    </row>
    <row r="99" spans="1:10" x14ac:dyDescent="0.15">
      <c r="A99" s="11"/>
      <c r="E99" s="12"/>
      <c r="F99" s="14"/>
      <c r="G99" s="14"/>
      <c r="I99" s="10">
        <f t="shared" si="1"/>
        <v>0</v>
      </c>
      <c r="J99" s="10">
        <f>IF(H99="Won",E99*(G99-1)*(1-$B$3),-E99)</f>
        <v>0</v>
      </c>
    </row>
    <row r="100" spans="1:10" x14ac:dyDescent="0.15">
      <c r="A100" s="11"/>
      <c r="E100" s="12"/>
      <c r="F100" s="14"/>
      <c r="G100" s="14"/>
      <c r="I100" s="10">
        <f t="shared" si="1"/>
        <v>0</v>
      </c>
      <c r="J100" s="10">
        <f>IF(H100="Won",E100*(G100-1)*(1-$B$3),-E100)</f>
        <v>0</v>
      </c>
    </row>
    <row r="101" spans="1:10" x14ac:dyDescent="0.15">
      <c r="A101" s="11"/>
      <c r="E101" s="12"/>
      <c r="F101" s="14"/>
      <c r="G101" s="14"/>
      <c r="I101" s="10">
        <f t="shared" si="1"/>
        <v>0</v>
      </c>
      <c r="J101" s="10">
        <f>IF(H101="Won",E101*(G101-1)*(1-$B$3),-E101)</f>
        <v>0</v>
      </c>
    </row>
    <row r="102" spans="1:10" x14ac:dyDescent="0.15">
      <c r="A102" s="11"/>
      <c r="E102" s="12"/>
      <c r="F102" s="14"/>
      <c r="G102" s="14"/>
      <c r="I102" s="10">
        <f t="shared" si="1"/>
        <v>0</v>
      </c>
      <c r="J102" s="10">
        <f>IF(H102="Won",E102*(G102-1)*(1-$B$3),-E102)</f>
        <v>0</v>
      </c>
    </row>
    <row r="103" spans="1:10" x14ac:dyDescent="0.15">
      <c r="A103" s="11"/>
      <c r="E103" s="12"/>
      <c r="F103" s="14"/>
      <c r="G103" s="14"/>
      <c r="I103" s="10">
        <f t="shared" si="1"/>
        <v>0</v>
      </c>
      <c r="J103" s="10">
        <f>IF(H103="Won",E103*(G103-1)*(1-$B$3),-E103)</f>
        <v>0</v>
      </c>
    </row>
    <row r="104" spans="1:10" x14ac:dyDescent="0.15">
      <c r="A104" s="11"/>
      <c r="E104" s="12"/>
      <c r="F104" s="14"/>
      <c r="G104" s="14"/>
      <c r="I104" s="10">
        <f t="shared" si="1"/>
        <v>0</v>
      </c>
      <c r="J104" s="10">
        <f>IF(H104="Won",E104*(G104-1)*(1-$B$3),-E104)</f>
        <v>0</v>
      </c>
    </row>
    <row r="105" spans="1:10" x14ac:dyDescent="0.15">
      <c r="A105" s="11"/>
      <c r="E105" s="12"/>
      <c r="F105" s="14"/>
      <c r="G105" s="14"/>
      <c r="I105" s="10">
        <f t="shared" si="1"/>
        <v>0</v>
      </c>
      <c r="J105" s="10">
        <f>IF(H105="Won",E105*(G105-1)*(1-$B$3),-E105)</f>
        <v>0</v>
      </c>
    </row>
    <row r="106" spans="1:10" x14ac:dyDescent="0.15">
      <c r="A106" s="11"/>
      <c r="E106" s="12"/>
      <c r="F106" s="14"/>
      <c r="G106" s="14"/>
      <c r="I106" s="10">
        <f t="shared" si="1"/>
        <v>0</v>
      </c>
      <c r="J106" s="10">
        <f>IF(H106="Won",E106*(G106-1)*(1-$B$3),-E106)</f>
        <v>0</v>
      </c>
    </row>
    <row r="107" spans="1:10" x14ac:dyDescent="0.15">
      <c r="A107" s="11"/>
      <c r="E107" s="12"/>
      <c r="F107" s="14"/>
      <c r="G107" s="14"/>
      <c r="I107" s="10">
        <f t="shared" si="1"/>
        <v>0</v>
      </c>
      <c r="J107" s="10">
        <f>IF(H107="Won",E107*(G107-1)*(1-$B$3),-E107)</f>
        <v>0</v>
      </c>
    </row>
    <row r="108" spans="1:10" s="24" customFormat="1" x14ac:dyDescent="0.15">
      <c r="A108" s="21"/>
      <c r="B108" s="22"/>
      <c r="C108" s="22"/>
      <c r="D108" s="3"/>
      <c r="E108" s="12"/>
      <c r="F108" s="25"/>
      <c r="G108" s="25"/>
      <c r="H108" s="23"/>
      <c r="I108" s="10">
        <f t="shared" si="1"/>
        <v>0</v>
      </c>
      <c r="J108" s="10">
        <f>IF(H108="Won",E108*(G108-1)*(1-$B$3),-E108)</f>
        <v>0</v>
      </c>
    </row>
    <row r="109" spans="1:10" x14ac:dyDescent="0.15">
      <c r="A109" s="11"/>
      <c r="E109" s="12"/>
      <c r="F109" s="14"/>
      <c r="G109" s="14"/>
      <c r="I109" s="10">
        <f t="shared" si="1"/>
        <v>0</v>
      </c>
      <c r="J109" s="10">
        <f>IF(H109="Won",E109*(G109-1)*(1-$B$3),-E109)</f>
        <v>0</v>
      </c>
    </row>
    <row r="110" spans="1:10" x14ac:dyDescent="0.15">
      <c r="A110" s="11"/>
      <c r="E110" s="12"/>
      <c r="F110" s="14"/>
      <c r="G110" s="14"/>
      <c r="I110" s="10">
        <f t="shared" si="1"/>
        <v>0</v>
      </c>
      <c r="J110" s="10">
        <f>IF(H110="Won",E110*(G110-1)*(1-$B$3),-E110)</f>
        <v>0</v>
      </c>
    </row>
    <row r="111" spans="1:10" s="31" customFormat="1" x14ac:dyDescent="0.15">
      <c r="A111" s="26"/>
      <c r="B111" s="27"/>
      <c r="C111" s="27"/>
      <c r="D111" s="28"/>
      <c r="E111" s="29"/>
      <c r="F111" s="30"/>
      <c r="G111" s="30"/>
      <c r="H111" s="28"/>
      <c r="I111" s="10">
        <f t="shared" si="1"/>
        <v>0</v>
      </c>
      <c r="J111" s="10">
        <f>IF(H111="Won",E111*(G111-1)*(1-$B$3),-E111)</f>
        <v>0</v>
      </c>
    </row>
    <row r="112" spans="1:10" x14ac:dyDescent="0.15">
      <c r="A112" s="11"/>
      <c r="E112" s="12"/>
      <c r="F112" s="14"/>
      <c r="G112" s="14"/>
      <c r="I112" s="10">
        <f t="shared" si="1"/>
        <v>0</v>
      </c>
      <c r="J112" s="10">
        <f>IF(H112="Won",E112*(G112-1)*(1-$B$3),-E112)</f>
        <v>0</v>
      </c>
    </row>
    <row r="113" spans="1:10" x14ac:dyDescent="0.15">
      <c r="A113" s="11"/>
      <c r="E113" s="12"/>
      <c r="F113" s="14"/>
      <c r="G113" s="14"/>
      <c r="I113" s="10">
        <f t="shared" si="1"/>
        <v>0</v>
      </c>
      <c r="J113" s="10">
        <f>IF(H113="Won",E113*(G113-1)*(1-$B$3),-E113)</f>
        <v>0</v>
      </c>
    </row>
    <row r="114" spans="1:10" x14ac:dyDescent="0.15">
      <c r="A114" s="11"/>
      <c r="E114" s="12"/>
      <c r="F114" s="14"/>
      <c r="G114" s="14"/>
      <c r="I114" s="10">
        <f t="shared" si="1"/>
        <v>0</v>
      </c>
      <c r="J114" s="10">
        <f>IF(H114="Won",E114*(G114-1)*(1-$B$3),-E114)</f>
        <v>0</v>
      </c>
    </row>
    <row r="115" spans="1:10" x14ac:dyDescent="0.15">
      <c r="A115" s="11"/>
      <c r="E115" s="12"/>
      <c r="F115" s="14"/>
      <c r="G115" s="14"/>
      <c r="I115" s="10">
        <f t="shared" si="1"/>
        <v>0</v>
      </c>
      <c r="J115" s="10">
        <f>IF(H115="Won",E115*(G115-1)*(1-$B$3),-E115)</f>
        <v>0</v>
      </c>
    </row>
    <row r="116" spans="1:10" x14ac:dyDescent="0.15">
      <c r="A116" s="11"/>
      <c r="E116" s="12"/>
      <c r="F116" s="14"/>
      <c r="G116" s="14"/>
      <c r="I116" s="10">
        <f t="shared" si="1"/>
        <v>0</v>
      </c>
      <c r="J116" s="10">
        <f>IF(H116="Won",E116*(G116-1)*(1-$B$3),-E116)</f>
        <v>0</v>
      </c>
    </row>
    <row r="117" spans="1:10" x14ac:dyDescent="0.15">
      <c r="A117" s="11"/>
      <c r="E117" s="12"/>
      <c r="F117" s="14"/>
      <c r="G117" s="14"/>
      <c r="I117" s="10">
        <f t="shared" si="1"/>
        <v>0</v>
      </c>
      <c r="J117" s="10">
        <f>IF(H117="Won",E117*(G117-1)*(1-$B$3),-E117)</f>
        <v>0</v>
      </c>
    </row>
    <row r="118" spans="1:10" x14ac:dyDescent="0.15">
      <c r="A118" s="11"/>
      <c r="E118" s="12"/>
      <c r="F118" s="14"/>
      <c r="G118" s="14"/>
      <c r="I118" s="10">
        <f t="shared" si="1"/>
        <v>0</v>
      </c>
      <c r="J118" s="10">
        <f>IF(H118="Won",E118*(G118-1)*(1-$B$3),-E118)</f>
        <v>0</v>
      </c>
    </row>
    <row r="119" spans="1:10" x14ac:dyDescent="0.15">
      <c r="A119" s="11"/>
      <c r="E119" s="12"/>
      <c r="F119" s="14"/>
      <c r="G119" s="14"/>
      <c r="I119" s="10">
        <f t="shared" ref="I119:I182" si="2">IF(H119="Won",E119*(F119-1)*(1-$B$3),-E119)</f>
        <v>0</v>
      </c>
      <c r="J119" s="10">
        <f>IF(H119="Won",E119*(G119-1)*(1-$B$3),-E119)</f>
        <v>0</v>
      </c>
    </row>
    <row r="120" spans="1:10" x14ac:dyDescent="0.15">
      <c r="A120" s="11"/>
      <c r="E120" s="12"/>
      <c r="F120" s="14"/>
      <c r="G120" s="14"/>
      <c r="I120" s="10">
        <f t="shared" si="2"/>
        <v>0</v>
      </c>
      <c r="J120" s="10">
        <f>IF(H120="Won",E120*(G120-1)*(1-$B$3),-E120)</f>
        <v>0</v>
      </c>
    </row>
    <row r="121" spans="1:10" x14ac:dyDescent="0.15">
      <c r="A121" s="11"/>
      <c r="E121" s="12"/>
      <c r="F121" s="14"/>
      <c r="G121" s="14"/>
      <c r="I121" s="10">
        <f t="shared" si="2"/>
        <v>0</v>
      </c>
      <c r="J121" s="10">
        <f>IF(H121="Won",E121*(G121-1)*(1-$B$3),-E121)</f>
        <v>0</v>
      </c>
    </row>
    <row r="122" spans="1:10" x14ac:dyDescent="0.15">
      <c r="A122" s="11"/>
      <c r="E122" s="12"/>
      <c r="F122" s="14"/>
      <c r="G122" s="14"/>
      <c r="I122" s="10">
        <f t="shared" si="2"/>
        <v>0</v>
      </c>
      <c r="J122" s="10">
        <f>IF(H122="Won",E122*(G122-1)*(1-$B$3),-E122)</f>
        <v>0</v>
      </c>
    </row>
    <row r="123" spans="1:10" x14ac:dyDescent="0.15">
      <c r="A123" s="11"/>
      <c r="E123" s="12"/>
      <c r="F123" s="14"/>
      <c r="G123" s="14"/>
      <c r="I123" s="10">
        <f t="shared" si="2"/>
        <v>0</v>
      </c>
      <c r="J123" s="10">
        <f>IF(H123="Won",E123*(G123-1)*(1-$B$3),-E123)</f>
        <v>0</v>
      </c>
    </row>
    <row r="124" spans="1:10" x14ac:dyDescent="0.15">
      <c r="A124" s="11"/>
      <c r="E124" s="12"/>
      <c r="F124" s="14"/>
      <c r="G124" s="14"/>
      <c r="I124" s="10">
        <f t="shared" si="2"/>
        <v>0</v>
      </c>
      <c r="J124" s="10">
        <f>IF(H124="Won",E124*(G124-1)*(1-$B$3),-E124)</f>
        <v>0</v>
      </c>
    </row>
    <row r="125" spans="1:10" x14ac:dyDescent="0.15">
      <c r="A125" s="11"/>
      <c r="E125" s="12"/>
      <c r="F125" s="14"/>
      <c r="G125" s="14"/>
      <c r="I125" s="10">
        <f t="shared" si="2"/>
        <v>0</v>
      </c>
      <c r="J125" s="10">
        <f>IF(H125="Won",E125*(G125-1)*(1-$B$3),-E125)</f>
        <v>0</v>
      </c>
    </row>
    <row r="126" spans="1:10" x14ac:dyDescent="0.15">
      <c r="A126" s="11"/>
      <c r="E126" s="12"/>
      <c r="F126" s="14"/>
      <c r="G126" s="14"/>
      <c r="I126" s="10">
        <f t="shared" si="2"/>
        <v>0</v>
      </c>
      <c r="J126" s="10">
        <f>IF(H126="Won",E126*(G126-1)*(1-$B$3),-E126)</f>
        <v>0</v>
      </c>
    </row>
    <row r="127" spans="1:10" x14ac:dyDescent="0.15">
      <c r="A127" s="11"/>
      <c r="E127" s="12"/>
      <c r="F127" s="14"/>
      <c r="G127" s="14"/>
      <c r="I127" s="10">
        <f t="shared" si="2"/>
        <v>0</v>
      </c>
      <c r="J127" s="10">
        <f>IF(H127="Won",E127*(G127-1)*(1-$B$3),-E127)</f>
        <v>0</v>
      </c>
    </row>
    <row r="128" spans="1:10" x14ac:dyDescent="0.15">
      <c r="A128" s="11"/>
      <c r="E128" s="12"/>
      <c r="F128" s="14"/>
      <c r="G128" s="14"/>
      <c r="I128" s="10">
        <f t="shared" si="2"/>
        <v>0</v>
      </c>
      <c r="J128" s="10">
        <f>IF(H128="Won",E128*(G128-1)*(1-$B$3),-E128)</f>
        <v>0</v>
      </c>
    </row>
    <row r="129" spans="1:10" x14ac:dyDescent="0.15">
      <c r="A129" s="11"/>
      <c r="E129" s="12"/>
      <c r="F129" s="14"/>
      <c r="G129" s="14"/>
      <c r="I129" s="10">
        <f t="shared" si="2"/>
        <v>0</v>
      </c>
      <c r="J129" s="10">
        <f>IF(H129="Won",E129*(G129-1)*(1-$B$3),-E129)</f>
        <v>0</v>
      </c>
    </row>
    <row r="130" spans="1:10" x14ac:dyDescent="0.15">
      <c r="A130" s="11"/>
      <c r="E130" s="12"/>
      <c r="F130" s="14"/>
      <c r="G130" s="14"/>
      <c r="I130" s="10">
        <f t="shared" si="2"/>
        <v>0</v>
      </c>
      <c r="J130" s="10">
        <f>IF(H130="Won",E130*(G130-1)*(1-$B$3),-E130)</f>
        <v>0</v>
      </c>
    </row>
    <row r="131" spans="1:10" x14ac:dyDescent="0.15">
      <c r="A131" s="11"/>
      <c r="E131" s="12"/>
      <c r="F131" s="14"/>
      <c r="G131" s="14"/>
      <c r="I131" s="10">
        <f t="shared" si="2"/>
        <v>0</v>
      </c>
      <c r="J131" s="10">
        <f>IF(H131="Won",E131*(G131-1)*(1-$B$3),-E131)</f>
        <v>0</v>
      </c>
    </row>
    <row r="132" spans="1:10" x14ac:dyDescent="0.15">
      <c r="A132" s="11"/>
      <c r="E132" s="12"/>
      <c r="F132" s="14"/>
      <c r="G132" s="14"/>
      <c r="I132" s="10">
        <f t="shared" si="2"/>
        <v>0</v>
      </c>
      <c r="J132" s="10">
        <f>IF(H132="Won",E132*(G132-1)*(1-$B$3),-E132)</f>
        <v>0</v>
      </c>
    </row>
    <row r="133" spans="1:10" s="31" customFormat="1" x14ac:dyDescent="0.15">
      <c r="A133" s="26"/>
      <c r="B133" s="27"/>
      <c r="C133" s="27"/>
      <c r="D133" s="28"/>
      <c r="E133" s="29"/>
      <c r="F133" s="30"/>
      <c r="G133" s="30"/>
      <c r="H133" s="28"/>
      <c r="I133" s="10">
        <f t="shared" si="2"/>
        <v>0</v>
      </c>
      <c r="J133" s="10">
        <f>IF(H133="Won",E133*(G133-1)*(1-$B$3),-E133)</f>
        <v>0</v>
      </c>
    </row>
    <row r="134" spans="1:10" x14ac:dyDescent="0.15">
      <c r="A134" s="11"/>
      <c r="E134" s="12"/>
      <c r="F134" s="14"/>
      <c r="G134" s="14"/>
      <c r="I134" s="10">
        <f t="shared" si="2"/>
        <v>0</v>
      </c>
      <c r="J134" s="10">
        <f>IF(H134="Won",E134*(G134-1)*(1-$B$3),-E134)</f>
        <v>0</v>
      </c>
    </row>
    <row r="135" spans="1:10" x14ac:dyDescent="0.15">
      <c r="A135" s="11"/>
      <c r="E135" s="12"/>
      <c r="F135" s="14"/>
      <c r="G135" s="14"/>
      <c r="I135" s="10">
        <f t="shared" si="2"/>
        <v>0</v>
      </c>
      <c r="J135" s="10">
        <f>IF(H135="Won",E135*(G135-1)*(1-$B$3),-E135)</f>
        <v>0</v>
      </c>
    </row>
    <row r="136" spans="1:10" x14ac:dyDescent="0.15">
      <c r="A136" s="11"/>
      <c r="E136" s="12"/>
      <c r="F136" s="14"/>
      <c r="G136" s="14"/>
      <c r="I136" s="10">
        <f t="shared" si="2"/>
        <v>0</v>
      </c>
      <c r="J136" s="10">
        <f>IF(H136="Won",E136*(G136-1)*(1-$B$3),-E136)</f>
        <v>0</v>
      </c>
    </row>
    <row r="137" spans="1:10" x14ac:dyDescent="0.15">
      <c r="A137" s="11"/>
      <c r="E137" s="12"/>
      <c r="F137" s="14"/>
      <c r="G137" s="14"/>
      <c r="I137" s="10">
        <f t="shared" si="2"/>
        <v>0</v>
      </c>
      <c r="J137" s="10">
        <f>IF(H137="Won",E137*(G137-1)*(1-$B$3),-E137)</f>
        <v>0</v>
      </c>
    </row>
    <row r="138" spans="1:10" x14ac:dyDescent="0.15">
      <c r="A138" s="11"/>
      <c r="E138" s="12"/>
      <c r="F138" s="14"/>
      <c r="G138" s="14"/>
      <c r="I138" s="10">
        <f t="shared" si="2"/>
        <v>0</v>
      </c>
      <c r="J138" s="10">
        <f>IF(H138="Won",E138*(G138-1)*(1-$B$3),-E138)</f>
        <v>0</v>
      </c>
    </row>
    <row r="139" spans="1:10" x14ac:dyDescent="0.15">
      <c r="A139" s="11"/>
      <c r="E139" s="12"/>
      <c r="F139" s="14"/>
      <c r="G139" s="14"/>
      <c r="I139" s="10">
        <f t="shared" si="2"/>
        <v>0</v>
      </c>
      <c r="J139" s="10">
        <f>IF(H139="Won",E139*(G139-1)*(1-$B$3),-E139)</f>
        <v>0</v>
      </c>
    </row>
    <row r="140" spans="1:10" x14ac:dyDescent="0.15">
      <c r="A140" s="11"/>
      <c r="E140" s="12"/>
      <c r="F140" s="14"/>
      <c r="G140" s="14"/>
      <c r="I140" s="10">
        <f t="shared" si="2"/>
        <v>0</v>
      </c>
      <c r="J140" s="10">
        <f>IF(H140="Won",E140*(G140-1)*(1-$B$3),-E140)</f>
        <v>0</v>
      </c>
    </row>
    <row r="141" spans="1:10" x14ac:dyDescent="0.15">
      <c r="A141" s="11"/>
      <c r="E141" s="12"/>
      <c r="F141" s="14"/>
      <c r="G141" s="14"/>
      <c r="I141" s="10">
        <f t="shared" si="2"/>
        <v>0</v>
      </c>
      <c r="J141" s="10">
        <f>IF(H141="Won",E141*(G141-1)*(1-$B$3),-E141)</f>
        <v>0</v>
      </c>
    </row>
    <row r="142" spans="1:10" x14ac:dyDescent="0.15">
      <c r="A142" s="11"/>
      <c r="E142" s="12"/>
      <c r="F142" s="14"/>
      <c r="G142" s="14"/>
      <c r="I142" s="10">
        <f t="shared" si="2"/>
        <v>0</v>
      </c>
      <c r="J142" s="10">
        <f>IF(H142="Won",E142*(G142-1)*(1-$B$3),-E142)</f>
        <v>0</v>
      </c>
    </row>
    <row r="143" spans="1:10" x14ac:dyDescent="0.15">
      <c r="A143" s="11"/>
      <c r="E143" s="12"/>
      <c r="F143" s="14"/>
      <c r="G143" s="14"/>
      <c r="I143" s="10">
        <f t="shared" si="2"/>
        <v>0</v>
      </c>
      <c r="J143" s="10">
        <f>IF(H143="Won",E143*(G143-1)*(1-$B$3),-E143)</f>
        <v>0</v>
      </c>
    </row>
    <row r="144" spans="1:10" x14ac:dyDescent="0.15">
      <c r="A144" s="11"/>
      <c r="E144" s="12"/>
      <c r="F144" s="14"/>
      <c r="G144" s="14"/>
      <c r="I144" s="10">
        <f t="shared" si="2"/>
        <v>0</v>
      </c>
      <c r="J144" s="10">
        <f>IF(H144="Won",E144*(G144-1)*(1-$B$3),-E144)</f>
        <v>0</v>
      </c>
    </row>
    <row r="145" spans="1:10" x14ac:dyDescent="0.15">
      <c r="A145" s="11"/>
      <c r="E145" s="12"/>
      <c r="F145" s="14"/>
      <c r="G145" s="14"/>
      <c r="I145" s="10">
        <f t="shared" si="2"/>
        <v>0</v>
      </c>
      <c r="J145" s="10">
        <f>IF(H145="Won",E145*(G145-1)*(1-$B$3),-E145)</f>
        <v>0</v>
      </c>
    </row>
    <row r="146" spans="1:10" x14ac:dyDescent="0.15">
      <c r="A146" s="11"/>
      <c r="E146" s="12"/>
      <c r="F146" s="14"/>
      <c r="G146" s="14"/>
      <c r="I146" s="10">
        <f t="shared" si="2"/>
        <v>0</v>
      </c>
      <c r="J146" s="10">
        <f>IF(H146="Won",E146*(G146-1)*(1-$B$3),-E146)</f>
        <v>0</v>
      </c>
    </row>
    <row r="147" spans="1:10" x14ac:dyDescent="0.15">
      <c r="A147" s="11"/>
      <c r="E147" s="12"/>
      <c r="F147" s="14"/>
      <c r="G147" s="14"/>
      <c r="I147" s="10">
        <f t="shared" si="2"/>
        <v>0</v>
      </c>
      <c r="J147" s="10">
        <f>IF(H147="Won",E147*(G147-1)*(1-$B$3),-E147)</f>
        <v>0</v>
      </c>
    </row>
    <row r="148" spans="1:10" x14ac:dyDescent="0.15">
      <c r="A148" s="11"/>
      <c r="E148" s="12"/>
      <c r="F148" s="14"/>
      <c r="G148" s="14"/>
      <c r="I148" s="10">
        <f t="shared" si="2"/>
        <v>0</v>
      </c>
      <c r="J148" s="10">
        <f>IF(H148="Won",E148*(G148-1)*(1-$B$3),-E148)</f>
        <v>0</v>
      </c>
    </row>
    <row r="149" spans="1:10" x14ac:dyDescent="0.15">
      <c r="A149" s="11"/>
      <c r="E149" s="12"/>
      <c r="F149" s="14"/>
      <c r="G149" s="14"/>
      <c r="I149" s="10">
        <f t="shared" si="2"/>
        <v>0</v>
      </c>
      <c r="J149" s="10">
        <f>IF(H149="Won",E149*(G149-1)*(1-$B$3),-E149)</f>
        <v>0</v>
      </c>
    </row>
    <row r="150" spans="1:10" x14ac:dyDescent="0.15">
      <c r="A150" s="11"/>
      <c r="E150" s="12"/>
      <c r="F150" s="14"/>
      <c r="G150" s="14"/>
      <c r="I150" s="10">
        <f t="shared" si="2"/>
        <v>0</v>
      </c>
      <c r="J150" s="10">
        <f>IF(H150="Won",E150*(G150-1)*(1-$B$3),-E150)</f>
        <v>0</v>
      </c>
    </row>
    <row r="151" spans="1:10" x14ac:dyDescent="0.15">
      <c r="A151" s="2"/>
      <c r="F151" s="14"/>
      <c r="G151" s="14"/>
      <c r="I151" s="10">
        <f t="shared" si="2"/>
        <v>0</v>
      </c>
      <c r="J151" s="10">
        <f>IF(H151="Won",E151*(G151-1)*(1-$B$3),-E151)</f>
        <v>0</v>
      </c>
    </row>
    <row r="152" spans="1:10" x14ac:dyDescent="0.2">
      <c r="F152" s="14"/>
      <c r="G152" s="14"/>
      <c r="I152" s="10">
        <f t="shared" si="2"/>
        <v>0</v>
      </c>
      <c r="J152" s="10">
        <f>IF(H152="Won",E152*(G152-1)*(1-$B$3),-E152)</f>
        <v>0</v>
      </c>
    </row>
    <row r="153" spans="1:10" x14ac:dyDescent="0.2">
      <c r="F153" s="14"/>
      <c r="G153" s="14"/>
      <c r="I153" s="10">
        <f t="shared" si="2"/>
        <v>0</v>
      </c>
      <c r="J153" s="10">
        <f>IF(H153="Won",E153*(G153-1)*(1-$B$3),-E153)</f>
        <v>0</v>
      </c>
    </row>
    <row r="154" spans="1:10" x14ac:dyDescent="0.2">
      <c r="F154" s="14"/>
      <c r="G154" s="14"/>
      <c r="I154" s="10">
        <f t="shared" si="2"/>
        <v>0</v>
      </c>
      <c r="J154" s="10">
        <f>IF(H154="Won",E154*(G154-1)*(1-$B$3),-E154)</f>
        <v>0</v>
      </c>
    </row>
    <row r="155" spans="1:10" x14ac:dyDescent="0.2">
      <c r="F155" s="14"/>
      <c r="G155" s="14"/>
      <c r="I155" s="10">
        <f t="shared" si="2"/>
        <v>0</v>
      </c>
      <c r="J155" s="10">
        <f>IF(H155="Won",E155*(G155-1)*(1-$B$3),-E155)</f>
        <v>0</v>
      </c>
    </row>
    <row r="156" spans="1:10" x14ac:dyDescent="0.2">
      <c r="F156" s="14"/>
      <c r="G156" s="14"/>
      <c r="I156" s="10">
        <f t="shared" si="2"/>
        <v>0</v>
      </c>
      <c r="J156" s="10">
        <f>IF(H156="Won",E156*(G156-1)*(1-$B$3),-E156)</f>
        <v>0</v>
      </c>
    </row>
    <row r="157" spans="1:10" x14ac:dyDescent="0.2">
      <c r="F157" s="14"/>
      <c r="G157" s="14"/>
      <c r="I157" s="10">
        <f t="shared" si="2"/>
        <v>0</v>
      </c>
      <c r="J157" s="10">
        <f>IF(H157="Won",E157*(G157-1)*(1-$B$3),-E157)</f>
        <v>0</v>
      </c>
    </row>
    <row r="158" spans="1:10" x14ac:dyDescent="0.2">
      <c r="F158" s="14"/>
      <c r="G158" s="14"/>
      <c r="I158" s="10">
        <f t="shared" si="2"/>
        <v>0</v>
      </c>
      <c r="J158" s="10">
        <f>IF(H158="Won",E158*(G158-1)*(1-$B$3),-E158)</f>
        <v>0</v>
      </c>
    </row>
    <row r="159" spans="1:10" x14ac:dyDescent="0.2">
      <c r="F159" s="14"/>
      <c r="G159" s="14"/>
      <c r="I159" s="10">
        <f t="shared" si="2"/>
        <v>0</v>
      </c>
      <c r="J159" s="10">
        <f>IF(H159="Won",E159*(G159-1)*(1-$B$3),-E159)</f>
        <v>0</v>
      </c>
    </row>
    <row r="160" spans="1:10" x14ac:dyDescent="0.2">
      <c r="F160" s="14"/>
      <c r="G160" s="14"/>
      <c r="I160" s="10">
        <f t="shared" si="2"/>
        <v>0</v>
      </c>
      <c r="J160" s="10">
        <f>IF(H160="Won",E160*(G160-1)*(1-$B$3),-E160)</f>
        <v>0</v>
      </c>
    </row>
    <row r="161" spans="6:10" x14ac:dyDescent="0.2">
      <c r="F161" s="14"/>
      <c r="G161" s="14"/>
      <c r="I161" s="10">
        <f t="shared" si="2"/>
        <v>0</v>
      </c>
      <c r="J161" s="10">
        <f>IF(H161="Won",E161*(G161-1)*(1-$B$3),-E161)</f>
        <v>0</v>
      </c>
    </row>
    <row r="162" spans="6:10" x14ac:dyDescent="0.2">
      <c r="F162" s="14"/>
      <c r="G162" s="14"/>
      <c r="I162" s="10">
        <f t="shared" si="2"/>
        <v>0</v>
      </c>
      <c r="J162" s="10">
        <f>IF(H162="Won",E162*(G162-1)*(1-$B$3),-E162)</f>
        <v>0</v>
      </c>
    </row>
    <row r="163" spans="6:10" x14ac:dyDescent="0.2">
      <c r="F163" s="14"/>
      <c r="G163" s="14"/>
      <c r="I163" s="10">
        <f t="shared" si="2"/>
        <v>0</v>
      </c>
      <c r="J163" s="10">
        <f>IF(H163="Won",E163*(G163-1)*(1-$B$3),-E163)</f>
        <v>0</v>
      </c>
    </row>
    <row r="164" spans="6:10" x14ac:dyDescent="0.2">
      <c r="I164" s="10">
        <f t="shared" si="2"/>
        <v>0</v>
      </c>
      <c r="J164" s="10">
        <f>IF(H164="Won",E164*(G164-1)*(1-$B$3),-E164)</f>
        <v>0</v>
      </c>
    </row>
    <row r="165" spans="6:10" x14ac:dyDescent="0.2">
      <c r="I165" s="10">
        <f t="shared" si="2"/>
        <v>0</v>
      </c>
      <c r="J165" s="10">
        <f>IF(H165="Won",E165*(G165-1)*(1-$B$3),-E165)</f>
        <v>0</v>
      </c>
    </row>
    <row r="166" spans="6:10" x14ac:dyDescent="0.2">
      <c r="I166" s="10">
        <f t="shared" si="2"/>
        <v>0</v>
      </c>
      <c r="J166" s="10">
        <f>IF(H166="Won",E166*(G166-1)*(1-$B$3),-E166)</f>
        <v>0</v>
      </c>
    </row>
    <row r="167" spans="6:10" x14ac:dyDescent="0.2">
      <c r="I167" s="10">
        <f t="shared" si="2"/>
        <v>0</v>
      </c>
      <c r="J167" s="10">
        <f>IF(H167="Won",E167*(G167-1)*(1-$B$3),-E167)</f>
        <v>0</v>
      </c>
    </row>
    <row r="168" spans="6:10" x14ac:dyDescent="0.2">
      <c r="I168" s="10">
        <f t="shared" si="2"/>
        <v>0</v>
      </c>
      <c r="J168" s="10">
        <f>IF(H168="Won",E168*(G168-1)*(1-$B$3),-E168)</f>
        <v>0</v>
      </c>
    </row>
    <row r="169" spans="6:10" x14ac:dyDescent="0.2">
      <c r="I169" s="10">
        <f t="shared" si="2"/>
        <v>0</v>
      </c>
      <c r="J169" s="10">
        <f>IF(H169="Won",E169*(G169-1)*(1-$B$3),-E169)</f>
        <v>0</v>
      </c>
    </row>
    <row r="170" spans="6:10" x14ac:dyDescent="0.2">
      <c r="I170" s="10">
        <f t="shared" si="2"/>
        <v>0</v>
      </c>
      <c r="J170" s="10">
        <f>IF(H170="Won",E170*(G170-1)*(1-$B$3),-E170)</f>
        <v>0</v>
      </c>
    </row>
    <row r="171" spans="6:10" x14ac:dyDescent="0.2">
      <c r="I171" s="10">
        <f t="shared" si="2"/>
        <v>0</v>
      </c>
      <c r="J171" s="10">
        <f>IF(H171="Won",E171*(G171-1)*(1-$B$3),-E171)</f>
        <v>0</v>
      </c>
    </row>
    <row r="172" spans="6:10" x14ac:dyDescent="0.2">
      <c r="I172" s="10">
        <f t="shared" si="2"/>
        <v>0</v>
      </c>
      <c r="J172" s="10">
        <f>IF(H172="Won",E172*(G172-1)*(1-$B$3),-E172)</f>
        <v>0</v>
      </c>
    </row>
    <row r="173" spans="6:10" x14ac:dyDescent="0.2">
      <c r="I173" s="10">
        <f t="shared" si="2"/>
        <v>0</v>
      </c>
      <c r="J173" s="10">
        <f>IF(H173="Won",E173*(G173-1)*(1-$B$3),-E173)</f>
        <v>0</v>
      </c>
    </row>
    <row r="174" spans="6:10" x14ac:dyDescent="0.2">
      <c r="I174" s="10">
        <f t="shared" si="2"/>
        <v>0</v>
      </c>
      <c r="J174" s="10">
        <f>IF(H174="Won",E174*(G174-1)*(1-$B$3),-E174)</f>
        <v>0</v>
      </c>
    </row>
    <row r="175" spans="6:10" x14ac:dyDescent="0.2">
      <c r="I175" s="10">
        <f t="shared" si="2"/>
        <v>0</v>
      </c>
      <c r="J175" s="10">
        <f>IF(H175="Won",E175*(G175-1)*(1-$B$3),-E175)</f>
        <v>0</v>
      </c>
    </row>
    <row r="176" spans="6:10" x14ac:dyDescent="0.2">
      <c r="I176" s="10">
        <f t="shared" si="2"/>
        <v>0</v>
      </c>
      <c r="J176" s="10">
        <f>IF(H176="Won",E176*(G176-1)*(1-$B$3),-E176)</f>
        <v>0</v>
      </c>
    </row>
    <row r="177" spans="9:10" x14ac:dyDescent="0.2">
      <c r="I177" s="10">
        <f t="shared" si="2"/>
        <v>0</v>
      </c>
      <c r="J177" s="10">
        <f>IF(H177="Won",E177*(G177-1)*(1-$B$3),-E177)</f>
        <v>0</v>
      </c>
    </row>
    <row r="178" spans="9:10" x14ac:dyDescent="0.2">
      <c r="I178" s="10">
        <f t="shared" si="2"/>
        <v>0</v>
      </c>
      <c r="J178" s="10">
        <f>IF(H178="Won",E178*(G178-1)*(1-$B$3),-E178)</f>
        <v>0</v>
      </c>
    </row>
    <row r="179" spans="9:10" x14ac:dyDescent="0.2">
      <c r="I179" s="10">
        <f t="shared" si="2"/>
        <v>0</v>
      </c>
      <c r="J179" s="10">
        <f>IF(H179="Won",E179*(G179-1)*(1-$B$3),-E179)</f>
        <v>0</v>
      </c>
    </row>
    <row r="180" spans="9:10" x14ac:dyDescent="0.2">
      <c r="I180" s="10">
        <f t="shared" si="2"/>
        <v>0</v>
      </c>
      <c r="J180" s="10">
        <f>IF(H180="Won",E180*(G180-1)*(1-$B$3),-E180)</f>
        <v>0</v>
      </c>
    </row>
    <row r="181" spans="9:10" x14ac:dyDescent="0.2">
      <c r="I181" s="10">
        <f t="shared" si="2"/>
        <v>0</v>
      </c>
      <c r="J181" s="10">
        <f>IF(H181="Won",E181*(G181-1)*(1-$B$3),-E181)</f>
        <v>0</v>
      </c>
    </row>
    <row r="182" spans="9:10" x14ac:dyDescent="0.2">
      <c r="I182" s="10">
        <f t="shared" si="2"/>
        <v>0</v>
      </c>
      <c r="J182" s="10">
        <f>IF(H182="Won",E182*(G182-1)*(1-$B$3),-E182)</f>
        <v>0</v>
      </c>
    </row>
    <row r="183" spans="9:10" x14ac:dyDescent="0.2">
      <c r="I183" s="10">
        <f t="shared" ref="I183:I246" si="3">IF(H183="Won",E183*(F183-1)*(1-$B$3),-E183)</f>
        <v>0</v>
      </c>
      <c r="J183" s="10">
        <f>IF(H183="Won",E183*(G183-1)*(1-$B$3),-E183)</f>
        <v>0</v>
      </c>
    </row>
    <row r="184" spans="9:10" x14ac:dyDescent="0.2">
      <c r="I184" s="10">
        <f t="shared" si="3"/>
        <v>0</v>
      </c>
      <c r="J184" s="10">
        <f>IF(H184="Won",E184*(G184-1)*(1-$B$3),-E184)</f>
        <v>0</v>
      </c>
    </row>
    <row r="185" spans="9:10" x14ac:dyDescent="0.2">
      <c r="I185" s="10">
        <f t="shared" si="3"/>
        <v>0</v>
      </c>
      <c r="J185" s="10">
        <f>IF(H185="Won",E185*(G185-1)*(1-$B$3),-E185)</f>
        <v>0</v>
      </c>
    </row>
    <row r="186" spans="9:10" x14ac:dyDescent="0.2">
      <c r="I186" s="10">
        <f t="shared" si="3"/>
        <v>0</v>
      </c>
      <c r="J186" s="10">
        <f>IF(H186="Won",E186*(G186-1)*(1-$B$3),-E186)</f>
        <v>0</v>
      </c>
    </row>
    <row r="187" spans="9:10" x14ac:dyDescent="0.2">
      <c r="I187" s="10">
        <f t="shared" si="3"/>
        <v>0</v>
      </c>
      <c r="J187" s="10">
        <f>IF(H187="Won",E187*(G187-1)*(1-$B$3),-E187)</f>
        <v>0</v>
      </c>
    </row>
    <row r="188" spans="9:10" x14ac:dyDescent="0.2">
      <c r="I188" s="10">
        <f t="shared" si="3"/>
        <v>0</v>
      </c>
      <c r="J188" s="10">
        <f>IF(H188="Won",E188*(G188-1)*(1-$B$3),-E188)</f>
        <v>0</v>
      </c>
    </row>
    <row r="189" spans="9:10" x14ac:dyDescent="0.2">
      <c r="I189" s="10">
        <f t="shared" si="3"/>
        <v>0</v>
      </c>
      <c r="J189" s="10">
        <f>IF(H189="Won",E189*(G189-1)*(1-$B$3),-E189)</f>
        <v>0</v>
      </c>
    </row>
    <row r="190" spans="9:10" x14ac:dyDescent="0.2">
      <c r="I190" s="10">
        <f t="shared" si="3"/>
        <v>0</v>
      </c>
      <c r="J190" s="10">
        <f>IF(H190="Won",E190*(G190-1)*(1-$B$3),-E190)</f>
        <v>0</v>
      </c>
    </row>
    <row r="191" spans="9:10" x14ac:dyDescent="0.2">
      <c r="I191" s="10">
        <f t="shared" si="3"/>
        <v>0</v>
      </c>
      <c r="J191" s="10">
        <f>IF(H191="Won",E191*(G191-1)*(1-$B$3),-E191)</f>
        <v>0</v>
      </c>
    </row>
    <row r="192" spans="9:10" x14ac:dyDescent="0.2">
      <c r="I192" s="10">
        <f t="shared" si="3"/>
        <v>0</v>
      </c>
      <c r="J192" s="10">
        <f>IF(H192="Won",E192*(G192-1)*(1-$B$3),-E192)</f>
        <v>0</v>
      </c>
    </row>
    <row r="193" spans="9:10" x14ac:dyDescent="0.2">
      <c r="I193" s="10">
        <f t="shared" si="3"/>
        <v>0</v>
      </c>
      <c r="J193" s="10">
        <f>IF(H193="Won",E193*(G193-1)*(1-$B$3),-E193)</f>
        <v>0</v>
      </c>
    </row>
    <row r="194" spans="9:10" x14ac:dyDescent="0.2">
      <c r="I194" s="10">
        <f t="shared" si="3"/>
        <v>0</v>
      </c>
      <c r="J194" s="10">
        <f>IF(H194="Won",E194*(G194-1)*(1-$B$3),-E194)</f>
        <v>0</v>
      </c>
    </row>
    <row r="195" spans="9:10" x14ac:dyDescent="0.2">
      <c r="I195" s="10">
        <f t="shared" si="3"/>
        <v>0</v>
      </c>
      <c r="J195" s="10">
        <f>IF(H195="Won",E195*(G195-1)*(1-$B$3),-E195)</f>
        <v>0</v>
      </c>
    </row>
    <row r="196" spans="9:10" x14ac:dyDescent="0.2">
      <c r="I196" s="10">
        <f t="shared" si="3"/>
        <v>0</v>
      </c>
      <c r="J196" s="10">
        <f>IF(H196="Won",E196*(G196-1)*(1-$B$3),-E196)</f>
        <v>0</v>
      </c>
    </row>
    <row r="197" spans="9:10" x14ac:dyDescent="0.2">
      <c r="I197" s="10">
        <f t="shared" si="3"/>
        <v>0</v>
      </c>
      <c r="J197" s="10">
        <f>IF(H197="Won",E197*(G197-1)*(1-$B$3),-E197)</f>
        <v>0</v>
      </c>
    </row>
    <row r="198" spans="9:10" x14ac:dyDescent="0.2">
      <c r="I198" s="10">
        <f t="shared" si="3"/>
        <v>0</v>
      </c>
      <c r="J198" s="10">
        <f>IF(H198="Won",E198*(G198-1)*(1-$B$3),-E198)</f>
        <v>0</v>
      </c>
    </row>
    <row r="199" spans="9:10" x14ac:dyDescent="0.2">
      <c r="I199" s="10">
        <f t="shared" si="3"/>
        <v>0</v>
      </c>
      <c r="J199" s="10">
        <f>IF(H199="Won",E199*(G199-1)*(1-$B$3),-E199)</f>
        <v>0</v>
      </c>
    </row>
    <row r="200" spans="9:10" x14ac:dyDescent="0.2">
      <c r="I200" s="10">
        <f t="shared" si="3"/>
        <v>0</v>
      </c>
      <c r="J200" s="10">
        <f>IF(H200="Won",E200*(G200-1)*(1-$B$3),-E200)</f>
        <v>0</v>
      </c>
    </row>
    <row r="201" spans="9:10" x14ac:dyDescent="0.2">
      <c r="I201" s="10">
        <f t="shared" si="3"/>
        <v>0</v>
      </c>
      <c r="J201" s="10">
        <f>IF(H201="Won",E201*(G201-1)*(1-$B$3),-E201)</f>
        <v>0</v>
      </c>
    </row>
    <row r="202" spans="9:10" x14ac:dyDescent="0.2">
      <c r="I202" s="10">
        <f t="shared" si="3"/>
        <v>0</v>
      </c>
      <c r="J202" s="10">
        <f>IF(H202="Won",E202*(G202-1)*(1-$B$3),-E202)</f>
        <v>0</v>
      </c>
    </row>
    <row r="203" spans="9:10" x14ac:dyDescent="0.2">
      <c r="I203" s="10">
        <f t="shared" si="3"/>
        <v>0</v>
      </c>
      <c r="J203" s="10">
        <f>IF(H203="Won",E203*(G203-1)*(1-$B$3),-E203)</f>
        <v>0</v>
      </c>
    </row>
    <row r="204" spans="9:10" x14ac:dyDescent="0.2">
      <c r="I204" s="10">
        <f t="shared" si="3"/>
        <v>0</v>
      </c>
      <c r="J204" s="10">
        <f>IF(H204="Won",E204*(G204-1)*(1-$B$3),-E204)</f>
        <v>0</v>
      </c>
    </row>
    <row r="205" spans="9:10" x14ac:dyDescent="0.2">
      <c r="I205" s="10">
        <f t="shared" si="3"/>
        <v>0</v>
      </c>
      <c r="J205" s="10">
        <f>IF(H205="Won",E205*(G205-1)*(1-$B$3),-E205)</f>
        <v>0</v>
      </c>
    </row>
    <row r="206" spans="9:10" x14ac:dyDescent="0.2">
      <c r="I206" s="10">
        <f t="shared" si="3"/>
        <v>0</v>
      </c>
      <c r="J206" s="10">
        <f>IF(H206="Won",E206*(G206-1)*(1-$B$3),-E206)</f>
        <v>0</v>
      </c>
    </row>
    <row r="207" spans="9:10" x14ac:dyDescent="0.2">
      <c r="I207" s="10">
        <f t="shared" si="3"/>
        <v>0</v>
      </c>
      <c r="J207" s="10">
        <f>IF(H207="Won",E207*(G207-1)*(1-$B$3),-E207)</f>
        <v>0</v>
      </c>
    </row>
    <row r="208" spans="9:10" x14ac:dyDescent="0.2">
      <c r="I208" s="10">
        <f t="shared" si="3"/>
        <v>0</v>
      </c>
      <c r="J208" s="10">
        <f>IF(H208="Won",E208*(G208-1)*(1-$B$3),-E208)</f>
        <v>0</v>
      </c>
    </row>
    <row r="209" spans="9:10" x14ac:dyDescent="0.2">
      <c r="I209" s="10">
        <f t="shared" si="3"/>
        <v>0</v>
      </c>
      <c r="J209" s="10">
        <f>IF(H209="Won",E209*(G209-1)*(1-$B$3),-E209)</f>
        <v>0</v>
      </c>
    </row>
    <row r="210" spans="9:10" x14ac:dyDescent="0.2">
      <c r="I210" s="10">
        <f t="shared" si="3"/>
        <v>0</v>
      </c>
      <c r="J210" s="10">
        <f>IF(H210="Won",E210*(G210-1)*(1-$B$3),-E210)</f>
        <v>0</v>
      </c>
    </row>
    <row r="211" spans="9:10" x14ac:dyDescent="0.2">
      <c r="I211" s="10">
        <f t="shared" si="3"/>
        <v>0</v>
      </c>
      <c r="J211" s="10">
        <f>IF(H211="Won",E211*(G211-1)*(1-$B$3),-E211)</f>
        <v>0</v>
      </c>
    </row>
    <row r="212" spans="9:10" x14ac:dyDescent="0.2">
      <c r="I212" s="10">
        <f t="shared" si="3"/>
        <v>0</v>
      </c>
      <c r="J212" s="10">
        <f>IF(H212="Won",E212*(G212-1)*(1-$B$3),-E212)</f>
        <v>0</v>
      </c>
    </row>
    <row r="213" spans="9:10" x14ac:dyDescent="0.2">
      <c r="I213" s="10">
        <f t="shared" si="3"/>
        <v>0</v>
      </c>
      <c r="J213" s="10">
        <f>IF(H213="Won",E213*(G213-1)*(1-$B$3),-E213)</f>
        <v>0</v>
      </c>
    </row>
    <row r="214" spans="9:10" x14ac:dyDescent="0.2">
      <c r="I214" s="10">
        <f t="shared" si="3"/>
        <v>0</v>
      </c>
      <c r="J214" s="10">
        <f>IF(H214="Won",E214*(G214-1)*(1-$B$3),-E214)</f>
        <v>0</v>
      </c>
    </row>
    <row r="215" spans="9:10" x14ac:dyDescent="0.2">
      <c r="I215" s="10">
        <f t="shared" si="3"/>
        <v>0</v>
      </c>
      <c r="J215" s="10">
        <f>IF(H215="Won",E215*(G215-1)*(1-$B$3),-E215)</f>
        <v>0</v>
      </c>
    </row>
    <row r="216" spans="9:10" x14ac:dyDescent="0.2">
      <c r="I216" s="10">
        <f t="shared" si="3"/>
        <v>0</v>
      </c>
      <c r="J216" s="10">
        <f>IF(H216="Won",E216*(G216-1)*(1-$B$3),-E216)</f>
        <v>0</v>
      </c>
    </row>
    <row r="217" spans="9:10" x14ac:dyDescent="0.2">
      <c r="I217" s="10">
        <f t="shared" si="3"/>
        <v>0</v>
      </c>
      <c r="J217" s="10">
        <f>IF(H217="Won",E217*(G217-1)*(1-$B$3),-E217)</f>
        <v>0</v>
      </c>
    </row>
    <row r="218" spans="9:10" x14ac:dyDescent="0.2">
      <c r="I218" s="10">
        <f t="shared" si="3"/>
        <v>0</v>
      </c>
      <c r="J218" s="10">
        <f>IF(H218="Won",E218*(G218-1)*(1-$B$3),-E218)</f>
        <v>0</v>
      </c>
    </row>
    <row r="219" spans="9:10" x14ac:dyDescent="0.2">
      <c r="I219" s="10">
        <f t="shared" si="3"/>
        <v>0</v>
      </c>
      <c r="J219" s="10">
        <f>IF(H219="Won",E219*(G219-1)*(1-$B$3),-E219)</f>
        <v>0</v>
      </c>
    </row>
    <row r="220" spans="9:10" x14ac:dyDescent="0.2">
      <c r="I220" s="10">
        <f t="shared" si="3"/>
        <v>0</v>
      </c>
      <c r="J220" s="10">
        <f>IF(H220="Won",E220*(G220-1)*(1-$B$3),-E220)</f>
        <v>0</v>
      </c>
    </row>
    <row r="221" spans="9:10" x14ac:dyDescent="0.2">
      <c r="I221" s="10">
        <f t="shared" si="3"/>
        <v>0</v>
      </c>
      <c r="J221" s="10">
        <f>IF(H221="Won",E221*(G221-1)*(1-$B$3),-E221)</f>
        <v>0</v>
      </c>
    </row>
    <row r="222" spans="9:10" x14ac:dyDescent="0.2">
      <c r="I222" s="10">
        <f t="shared" si="3"/>
        <v>0</v>
      </c>
      <c r="J222" s="10">
        <f>IF(H222="Won",E222*(G222-1)*(1-$B$3),-E222)</f>
        <v>0</v>
      </c>
    </row>
    <row r="223" spans="9:10" x14ac:dyDescent="0.2">
      <c r="I223" s="10">
        <f t="shared" si="3"/>
        <v>0</v>
      </c>
      <c r="J223" s="10">
        <f>IF(H223="Won",E223*(G223-1)*(1-$B$3),-E223)</f>
        <v>0</v>
      </c>
    </row>
    <row r="224" spans="9:10" x14ac:dyDescent="0.2">
      <c r="I224" s="10">
        <f t="shared" si="3"/>
        <v>0</v>
      </c>
      <c r="J224" s="10">
        <f>IF(H224="Won",E224*(G224-1)*(1-$B$3),-E224)</f>
        <v>0</v>
      </c>
    </row>
    <row r="225" spans="9:10" x14ac:dyDescent="0.2">
      <c r="I225" s="10">
        <f t="shared" si="3"/>
        <v>0</v>
      </c>
      <c r="J225" s="10">
        <f>IF(H225="Won",E225*(G225-1)*(1-$B$3),-E225)</f>
        <v>0</v>
      </c>
    </row>
    <row r="226" spans="9:10" x14ac:dyDescent="0.2">
      <c r="I226" s="10">
        <f t="shared" si="3"/>
        <v>0</v>
      </c>
      <c r="J226" s="10">
        <f>IF(H226="Won",E226*(G226-1)*(1-$B$3),-E226)</f>
        <v>0</v>
      </c>
    </row>
    <row r="227" spans="9:10" x14ac:dyDescent="0.2">
      <c r="I227" s="10">
        <f t="shared" si="3"/>
        <v>0</v>
      </c>
      <c r="J227" s="10">
        <f>IF(H227="Won",E227*(G227-1)*(1-$B$3),-E227)</f>
        <v>0</v>
      </c>
    </row>
    <row r="228" spans="9:10" x14ac:dyDescent="0.2">
      <c r="I228" s="10">
        <f t="shared" si="3"/>
        <v>0</v>
      </c>
      <c r="J228" s="10">
        <f>IF(H228="Won",E228*(G228-1)*(1-$B$3),-E228)</f>
        <v>0</v>
      </c>
    </row>
    <row r="229" spans="9:10" x14ac:dyDescent="0.2">
      <c r="I229" s="10">
        <f t="shared" si="3"/>
        <v>0</v>
      </c>
      <c r="J229" s="10">
        <f>IF(H229="Won",E229*(G229-1)*(1-$B$3),-E229)</f>
        <v>0</v>
      </c>
    </row>
    <row r="230" spans="9:10" x14ac:dyDescent="0.2">
      <c r="I230" s="10">
        <f t="shared" si="3"/>
        <v>0</v>
      </c>
      <c r="J230" s="10">
        <f>IF(H230="Won",E230*(G230-1)*(1-$B$3),-E230)</f>
        <v>0</v>
      </c>
    </row>
    <row r="231" spans="9:10" x14ac:dyDescent="0.2">
      <c r="I231" s="10">
        <f t="shared" si="3"/>
        <v>0</v>
      </c>
      <c r="J231" s="10">
        <f>IF(H231="Won",E231*(G231-1)*(1-$B$3),-E231)</f>
        <v>0</v>
      </c>
    </row>
    <row r="232" spans="9:10" x14ac:dyDescent="0.2">
      <c r="I232" s="10">
        <f t="shared" si="3"/>
        <v>0</v>
      </c>
      <c r="J232" s="10">
        <f>IF(H232="Won",E232*(G232-1)*(1-$B$3),-E232)</f>
        <v>0</v>
      </c>
    </row>
    <row r="233" spans="9:10" x14ac:dyDescent="0.2">
      <c r="I233" s="10">
        <f t="shared" si="3"/>
        <v>0</v>
      </c>
      <c r="J233" s="10">
        <f>IF(H233="Won",E233*(G233-1)*(1-$B$3),-E233)</f>
        <v>0</v>
      </c>
    </row>
    <row r="234" spans="9:10" x14ac:dyDescent="0.2">
      <c r="I234" s="10">
        <f t="shared" si="3"/>
        <v>0</v>
      </c>
      <c r="J234" s="10">
        <f>IF(H234="Won",E234*(G234-1)*(1-$B$3),-E234)</f>
        <v>0</v>
      </c>
    </row>
    <row r="235" spans="9:10" x14ac:dyDescent="0.2">
      <c r="I235" s="10">
        <f t="shared" si="3"/>
        <v>0</v>
      </c>
      <c r="J235" s="10">
        <f>IF(H235="Won",E235*(G235-1)*(1-$B$3),-E235)</f>
        <v>0</v>
      </c>
    </row>
    <row r="236" spans="9:10" x14ac:dyDescent="0.2">
      <c r="I236" s="10">
        <f t="shared" si="3"/>
        <v>0</v>
      </c>
      <c r="J236" s="10">
        <f>IF(H236="Won",E236*(G236-1)*(1-$B$3),-E236)</f>
        <v>0</v>
      </c>
    </row>
    <row r="237" spans="9:10" x14ac:dyDescent="0.2">
      <c r="I237" s="10">
        <f t="shared" si="3"/>
        <v>0</v>
      </c>
      <c r="J237" s="10">
        <f>IF(H237="Won",E237*(G237-1)*(1-$B$3),-E237)</f>
        <v>0</v>
      </c>
    </row>
    <row r="238" spans="9:10" x14ac:dyDescent="0.2">
      <c r="I238" s="10">
        <f t="shared" si="3"/>
        <v>0</v>
      </c>
      <c r="J238" s="10">
        <f>IF(H238="Won",E238*(G238-1)*(1-$B$3),-E238)</f>
        <v>0</v>
      </c>
    </row>
    <row r="239" spans="9:10" x14ac:dyDescent="0.2">
      <c r="I239" s="10">
        <f t="shared" si="3"/>
        <v>0</v>
      </c>
      <c r="J239" s="10">
        <f>IF(H239="Won",E239*(G239-1)*(1-$B$3),-E239)</f>
        <v>0</v>
      </c>
    </row>
    <row r="240" spans="9:10" x14ac:dyDescent="0.2">
      <c r="I240" s="10">
        <f t="shared" si="3"/>
        <v>0</v>
      </c>
      <c r="J240" s="10">
        <f>IF(H240="Won",E240*(G240-1)*(1-$B$3),-E240)</f>
        <v>0</v>
      </c>
    </row>
    <row r="241" spans="9:10" x14ac:dyDescent="0.2">
      <c r="I241" s="10">
        <f t="shared" si="3"/>
        <v>0</v>
      </c>
      <c r="J241" s="10">
        <f>IF(H241="Won",E241*(G241-1)*(1-$B$3),-E241)</f>
        <v>0</v>
      </c>
    </row>
    <row r="242" spans="9:10" x14ac:dyDescent="0.2">
      <c r="I242" s="10">
        <f t="shared" si="3"/>
        <v>0</v>
      </c>
      <c r="J242" s="10">
        <f>IF(H242="Won",E242*(G242-1)*(1-$B$3),-E242)</f>
        <v>0</v>
      </c>
    </row>
    <row r="243" spans="9:10" x14ac:dyDescent="0.2">
      <c r="I243" s="10">
        <f t="shared" si="3"/>
        <v>0</v>
      </c>
      <c r="J243" s="10">
        <f>IF(H243="Won",E243*(G243-1)*(1-$B$3),-E243)</f>
        <v>0</v>
      </c>
    </row>
    <row r="244" spans="9:10" x14ac:dyDescent="0.2">
      <c r="I244" s="10">
        <f t="shared" si="3"/>
        <v>0</v>
      </c>
      <c r="J244" s="10">
        <f>IF(H244="Won",E244*(G244-1)*(1-$B$3),-E244)</f>
        <v>0</v>
      </c>
    </row>
    <row r="245" spans="9:10" x14ac:dyDescent="0.2">
      <c r="I245" s="10">
        <f t="shared" si="3"/>
        <v>0</v>
      </c>
      <c r="J245" s="10">
        <f>IF(H245="Won",E245*(G245-1)*(1-$B$3),-E245)</f>
        <v>0</v>
      </c>
    </row>
    <row r="246" spans="9:10" x14ac:dyDescent="0.2">
      <c r="I246" s="10">
        <f t="shared" si="3"/>
        <v>0</v>
      </c>
      <c r="J246" s="10">
        <f>IF(H246="Won",E246*(G246-1)*(1-$B$3),-E246)</f>
        <v>0</v>
      </c>
    </row>
    <row r="247" spans="9:10" x14ac:dyDescent="0.2">
      <c r="I247" s="10">
        <f t="shared" ref="I247:I309" si="4">IF(H247="Won",E247*(F247-1)*(1-$B$3),-E247)</f>
        <v>0</v>
      </c>
      <c r="J247" s="10">
        <f>IF(H247="Won",E247*(G247-1)*(1-$B$3),-E247)</f>
        <v>0</v>
      </c>
    </row>
    <row r="248" spans="9:10" x14ac:dyDescent="0.2">
      <c r="I248" s="10">
        <f t="shared" si="4"/>
        <v>0</v>
      </c>
      <c r="J248" s="10">
        <f>IF(H248="Won",E248*(G248-1)*(1-$B$3),-E248)</f>
        <v>0</v>
      </c>
    </row>
    <row r="249" spans="9:10" x14ac:dyDescent="0.2">
      <c r="I249" s="10">
        <f t="shared" si="4"/>
        <v>0</v>
      </c>
      <c r="J249" s="10">
        <f>IF(H249="Won",E249*(G249-1)*(1-$B$3),-E249)</f>
        <v>0</v>
      </c>
    </row>
    <row r="250" spans="9:10" x14ac:dyDescent="0.2">
      <c r="I250" s="10">
        <f t="shared" si="4"/>
        <v>0</v>
      </c>
      <c r="J250" s="10">
        <f>IF(H250="Won",E250*(G250-1)*(1-$B$3),-E250)</f>
        <v>0</v>
      </c>
    </row>
    <row r="251" spans="9:10" x14ac:dyDescent="0.2">
      <c r="I251" s="10">
        <f t="shared" si="4"/>
        <v>0</v>
      </c>
      <c r="J251" s="10">
        <f>IF(H251="Won",E251*(G251-1)*(1-$B$3),-E251)</f>
        <v>0</v>
      </c>
    </row>
    <row r="252" spans="9:10" x14ac:dyDescent="0.2">
      <c r="I252" s="10">
        <f t="shared" si="4"/>
        <v>0</v>
      </c>
      <c r="J252" s="10">
        <f>IF(H252="Won",E252*(G252-1)*(1-$B$3),-E252)</f>
        <v>0</v>
      </c>
    </row>
    <row r="253" spans="9:10" x14ac:dyDescent="0.2">
      <c r="I253" s="10">
        <f t="shared" si="4"/>
        <v>0</v>
      </c>
      <c r="J253" s="10">
        <f>IF(H253="Won",E253*(G253-1)*(1-$B$3),-E253)</f>
        <v>0</v>
      </c>
    </row>
    <row r="254" spans="9:10" x14ac:dyDescent="0.2">
      <c r="I254" s="10">
        <f t="shared" si="4"/>
        <v>0</v>
      </c>
      <c r="J254" s="10">
        <f>IF(H254="Won",E254*(G254-1)*(1-$B$3),-E254)</f>
        <v>0</v>
      </c>
    </row>
    <row r="255" spans="9:10" x14ac:dyDescent="0.2">
      <c r="I255" s="10">
        <f t="shared" si="4"/>
        <v>0</v>
      </c>
      <c r="J255" s="10">
        <f>IF(H255="Won",E255*(G255-1)*(1-$B$3),-E255)</f>
        <v>0</v>
      </c>
    </row>
    <row r="256" spans="9:10" x14ac:dyDescent="0.2">
      <c r="I256" s="10">
        <f t="shared" si="4"/>
        <v>0</v>
      </c>
      <c r="J256" s="10">
        <f>IF(H256="Won",E256*(G256-1)*(1-$B$3),-E256)</f>
        <v>0</v>
      </c>
    </row>
    <row r="257" spans="9:10" x14ac:dyDescent="0.2">
      <c r="I257" s="10">
        <f t="shared" si="4"/>
        <v>0</v>
      </c>
      <c r="J257" s="10">
        <f>IF(H257="Won",E257*(G257-1)*(1-$B$3),-E257)</f>
        <v>0</v>
      </c>
    </row>
    <row r="258" spans="9:10" x14ac:dyDescent="0.2">
      <c r="I258" s="10">
        <f t="shared" si="4"/>
        <v>0</v>
      </c>
      <c r="J258" s="10">
        <f>IF(H258="Won",E258*(G258-1)*(1-$B$3),-E258)</f>
        <v>0</v>
      </c>
    </row>
    <row r="259" spans="9:10" x14ac:dyDescent="0.2">
      <c r="I259" s="10">
        <f t="shared" si="4"/>
        <v>0</v>
      </c>
      <c r="J259" s="10">
        <f>IF(H259="Won",E259*(G259-1)*(1-$B$3),-E259)</f>
        <v>0</v>
      </c>
    </row>
    <row r="260" spans="9:10" x14ac:dyDescent="0.2">
      <c r="I260" s="10">
        <f t="shared" si="4"/>
        <v>0</v>
      </c>
      <c r="J260" s="10">
        <f>IF(H260="Won",E260*(G260-1)*(1-$B$3),-E260)</f>
        <v>0</v>
      </c>
    </row>
    <row r="261" spans="9:10" x14ac:dyDescent="0.2">
      <c r="I261" s="10">
        <f t="shared" si="4"/>
        <v>0</v>
      </c>
      <c r="J261" s="10">
        <f>IF(H261="Won",E261*(G261-1)*(1-$B$3),-E261)</f>
        <v>0</v>
      </c>
    </row>
    <row r="262" spans="9:10" x14ac:dyDescent="0.2">
      <c r="I262" s="10">
        <f t="shared" si="4"/>
        <v>0</v>
      </c>
      <c r="J262" s="10">
        <f>IF(H262="Won",E262*(G262-1)*(1-$B$3),-E262)</f>
        <v>0</v>
      </c>
    </row>
    <row r="263" spans="9:10" x14ac:dyDescent="0.2">
      <c r="I263" s="10">
        <f t="shared" si="4"/>
        <v>0</v>
      </c>
      <c r="J263" s="10">
        <f>IF(H263="Won",E263*(G263-1)*(1-$B$3),-E263)</f>
        <v>0</v>
      </c>
    </row>
    <row r="264" spans="9:10" x14ac:dyDescent="0.2">
      <c r="I264" s="10">
        <f t="shared" si="4"/>
        <v>0</v>
      </c>
      <c r="J264" s="10">
        <f>IF(H264="Won",E264*(G264-1)*(1-$B$3),-E264)</f>
        <v>0</v>
      </c>
    </row>
    <row r="265" spans="9:10" x14ac:dyDescent="0.2">
      <c r="I265" s="10">
        <f t="shared" si="4"/>
        <v>0</v>
      </c>
      <c r="J265" s="10">
        <f>IF(H265="Won",E265*(G265-1)*(1-$B$3),-E265)</f>
        <v>0</v>
      </c>
    </row>
    <row r="266" spans="9:10" x14ac:dyDescent="0.2">
      <c r="I266" s="10">
        <f t="shared" si="4"/>
        <v>0</v>
      </c>
      <c r="J266" s="10">
        <f>IF(H266="Won",E266*(G266-1)*(1-$B$3),-E266)</f>
        <v>0</v>
      </c>
    </row>
    <row r="267" spans="9:10" x14ac:dyDescent="0.2">
      <c r="I267" s="10">
        <f t="shared" si="4"/>
        <v>0</v>
      </c>
      <c r="J267" s="10">
        <f>IF(H267="Won",E267*(G267-1)*(1-$B$3),-E267)</f>
        <v>0</v>
      </c>
    </row>
    <row r="268" spans="9:10" x14ac:dyDescent="0.2">
      <c r="I268" s="10">
        <f t="shared" si="4"/>
        <v>0</v>
      </c>
      <c r="J268" s="10">
        <f>IF(H268="Won",E268*(G268-1)*(1-$B$3),-E268)</f>
        <v>0</v>
      </c>
    </row>
    <row r="269" spans="9:10" x14ac:dyDescent="0.2">
      <c r="I269" s="10">
        <f t="shared" si="4"/>
        <v>0</v>
      </c>
      <c r="J269" s="10">
        <f>IF(H269="Won",E269*(G269-1)*(1-$B$3),-E269)</f>
        <v>0</v>
      </c>
    </row>
    <row r="270" spans="9:10" x14ac:dyDescent="0.2">
      <c r="I270" s="10">
        <f t="shared" si="4"/>
        <v>0</v>
      </c>
      <c r="J270" s="10">
        <f>IF(H270="Won",E270*(G270-1)*(1-$B$3),-E270)</f>
        <v>0</v>
      </c>
    </row>
    <row r="271" spans="9:10" x14ac:dyDescent="0.2">
      <c r="I271" s="10">
        <f t="shared" si="4"/>
        <v>0</v>
      </c>
      <c r="J271" s="10">
        <f>IF(H271="Won",E271*(G271-1)*(1-$B$3),-E271)</f>
        <v>0</v>
      </c>
    </row>
    <row r="272" spans="9:10" x14ac:dyDescent="0.2">
      <c r="I272" s="10">
        <f t="shared" si="4"/>
        <v>0</v>
      </c>
      <c r="J272" s="10">
        <f>IF(H272="Won",E272*(G272-1)*(1-$B$3),-E272)</f>
        <v>0</v>
      </c>
    </row>
    <row r="273" spans="9:10" x14ac:dyDescent="0.2">
      <c r="I273" s="10">
        <f t="shared" si="4"/>
        <v>0</v>
      </c>
      <c r="J273" s="10">
        <f>IF(H273="Won",E273*(G273-1)*(1-$B$3),-E273)</f>
        <v>0</v>
      </c>
    </row>
    <row r="274" spans="9:10" x14ac:dyDescent="0.2">
      <c r="I274" s="10">
        <f t="shared" si="4"/>
        <v>0</v>
      </c>
      <c r="J274" s="10">
        <f>IF(H274="Won",E274*(G274-1)*(1-$B$3),-E274)</f>
        <v>0</v>
      </c>
    </row>
    <row r="275" spans="9:10" x14ac:dyDescent="0.2">
      <c r="I275" s="10">
        <f t="shared" si="4"/>
        <v>0</v>
      </c>
      <c r="J275" s="10">
        <f>IF(H275="Won",E275*(G275-1)*(1-$B$3),-E275)</f>
        <v>0</v>
      </c>
    </row>
    <row r="276" spans="9:10" x14ac:dyDescent="0.2">
      <c r="I276" s="10">
        <f t="shared" si="4"/>
        <v>0</v>
      </c>
      <c r="J276" s="10">
        <f>IF(H276="Won",E276*(G276-1)*(1-$B$3),-E276)</f>
        <v>0</v>
      </c>
    </row>
    <row r="277" spans="9:10" x14ac:dyDescent="0.2">
      <c r="I277" s="10">
        <f t="shared" si="4"/>
        <v>0</v>
      </c>
      <c r="J277" s="10">
        <f>IF(H277="Won",E277*(G277-1)*(1-$B$3),-E277)</f>
        <v>0</v>
      </c>
    </row>
    <row r="278" spans="9:10" x14ac:dyDescent="0.2">
      <c r="I278" s="10">
        <f t="shared" si="4"/>
        <v>0</v>
      </c>
      <c r="J278" s="10">
        <f>IF(H278="Won",E278*(G278-1)*(1-$B$3),-E278)</f>
        <v>0</v>
      </c>
    </row>
    <row r="279" spans="9:10" x14ac:dyDescent="0.2">
      <c r="I279" s="10">
        <f t="shared" si="4"/>
        <v>0</v>
      </c>
      <c r="J279" s="10">
        <f>IF(H279="Won",E279*(G279-1)*(1-$B$3),-E279)</f>
        <v>0</v>
      </c>
    </row>
    <row r="280" spans="9:10" x14ac:dyDescent="0.2">
      <c r="I280" s="10">
        <f t="shared" si="4"/>
        <v>0</v>
      </c>
      <c r="J280" s="10">
        <f>IF(H280="Won",E280*(G280-1)*(1-$B$3),-E280)</f>
        <v>0</v>
      </c>
    </row>
    <row r="281" spans="9:10" x14ac:dyDescent="0.2">
      <c r="I281" s="10">
        <f t="shared" si="4"/>
        <v>0</v>
      </c>
      <c r="J281" s="10">
        <f>IF(H281="Won",E281*(G281-1)*(1-$B$3),-E281)</f>
        <v>0</v>
      </c>
    </row>
    <row r="282" spans="9:10" x14ac:dyDescent="0.2">
      <c r="I282" s="10">
        <f t="shared" si="4"/>
        <v>0</v>
      </c>
      <c r="J282" s="10">
        <f>IF(H282="Won",E282*(G282-1)*(1-$B$3),-E282)</f>
        <v>0</v>
      </c>
    </row>
    <row r="283" spans="9:10" x14ac:dyDescent="0.2">
      <c r="I283" s="10">
        <f t="shared" si="4"/>
        <v>0</v>
      </c>
      <c r="J283" s="10">
        <f>IF(H283="Won",E283*(G283-1)*(1-$B$3),-E283)</f>
        <v>0</v>
      </c>
    </row>
    <row r="284" spans="9:10" x14ac:dyDescent="0.2">
      <c r="I284" s="10">
        <f t="shared" si="4"/>
        <v>0</v>
      </c>
      <c r="J284" s="10">
        <f>IF(H284="Won",E284*(G284-1)*(1-$B$3),-E284)</f>
        <v>0</v>
      </c>
    </row>
    <row r="285" spans="9:10" x14ac:dyDescent="0.2">
      <c r="I285" s="10">
        <f t="shared" si="4"/>
        <v>0</v>
      </c>
      <c r="J285" s="10">
        <f>IF(H285="Won",E285*(G285-1)*(1-$B$3),-E285)</f>
        <v>0</v>
      </c>
    </row>
    <row r="286" spans="9:10" x14ac:dyDescent="0.2">
      <c r="I286" s="10">
        <f t="shared" si="4"/>
        <v>0</v>
      </c>
      <c r="J286" s="10">
        <f>IF(H286="Won",E286*(G286-1)*(1-$B$3),-E286)</f>
        <v>0</v>
      </c>
    </row>
    <row r="287" spans="9:10" x14ac:dyDescent="0.2">
      <c r="I287" s="10">
        <f t="shared" si="4"/>
        <v>0</v>
      </c>
      <c r="J287" s="10">
        <f>IF(H287="Won",E287*(G287-1)*(1-$B$3),-E287)</f>
        <v>0</v>
      </c>
    </row>
    <row r="288" spans="9:10" x14ac:dyDescent="0.2">
      <c r="I288" s="10">
        <f t="shared" si="4"/>
        <v>0</v>
      </c>
      <c r="J288" s="10">
        <f>IF(H288="Won",E288*(G288-1)*(1-$B$3),-E288)</f>
        <v>0</v>
      </c>
    </row>
    <row r="289" spans="9:10" x14ac:dyDescent="0.2">
      <c r="I289" s="10">
        <f t="shared" si="4"/>
        <v>0</v>
      </c>
      <c r="J289" s="10">
        <f>IF(H289="Won",E289*(G289-1)*(1-$B$3),-E289)</f>
        <v>0</v>
      </c>
    </row>
    <row r="290" spans="9:10" x14ac:dyDescent="0.2">
      <c r="I290" s="10">
        <f t="shared" si="4"/>
        <v>0</v>
      </c>
      <c r="J290" s="10">
        <f>IF(H290="Won",E290*(G290-1)*(1-$B$3),-E290)</f>
        <v>0</v>
      </c>
    </row>
    <row r="291" spans="9:10" x14ac:dyDescent="0.2">
      <c r="I291" s="10">
        <f t="shared" si="4"/>
        <v>0</v>
      </c>
      <c r="J291" s="10">
        <f>IF(H291="Won",E291*(G291-1)*(1-$B$3),-E291)</f>
        <v>0</v>
      </c>
    </row>
    <row r="292" spans="9:10" x14ac:dyDescent="0.2">
      <c r="I292" s="10">
        <f t="shared" si="4"/>
        <v>0</v>
      </c>
      <c r="J292" s="10">
        <f>IF(H292="Won",E292*(G292-1)*(1-$B$3),-E292)</f>
        <v>0</v>
      </c>
    </row>
    <row r="293" spans="9:10" x14ac:dyDescent="0.2">
      <c r="I293" s="10">
        <f t="shared" si="4"/>
        <v>0</v>
      </c>
      <c r="J293" s="10">
        <f>IF(H293="Won",E293*(G293-1)*(1-$B$3),-E293)</f>
        <v>0</v>
      </c>
    </row>
    <row r="294" spans="9:10" x14ac:dyDescent="0.2">
      <c r="I294" s="10">
        <f t="shared" si="4"/>
        <v>0</v>
      </c>
      <c r="J294" s="10">
        <f>IF(H294="Won",E294*(G294-1)*(1-$B$3),-E294)</f>
        <v>0</v>
      </c>
    </row>
    <row r="295" spans="9:10" x14ac:dyDescent="0.2">
      <c r="I295" s="10">
        <f t="shared" si="4"/>
        <v>0</v>
      </c>
      <c r="J295" s="10">
        <f>IF(H295="Won",E295*(G295-1)*(1-$B$3),-E295)</f>
        <v>0</v>
      </c>
    </row>
    <row r="296" spans="9:10" x14ac:dyDescent="0.2">
      <c r="I296" s="10">
        <f t="shared" si="4"/>
        <v>0</v>
      </c>
      <c r="J296" s="10">
        <f>IF(H296="Won",E296*(G296-1)*(1-$B$3),-E296)</f>
        <v>0</v>
      </c>
    </row>
    <row r="297" spans="9:10" x14ac:dyDescent="0.2">
      <c r="I297" s="10">
        <f t="shared" si="4"/>
        <v>0</v>
      </c>
      <c r="J297" s="10">
        <f>IF(H297="Won",E297*(G297-1)*(1-$B$3),-E297)</f>
        <v>0</v>
      </c>
    </row>
    <row r="298" spans="9:10" x14ac:dyDescent="0.2">
      <c r="I298" s="10">
        <f t="shared" si="4"/>
        <v>0</v>
      </c>
      <c r="J298" s="10">
        <f>IF(H298="Won",E298*(G298-1)*(1-$B$3),-E298)</f>
        <v>0</v>
      </c>
    </row>
    <row r="299" spans="9:10" x14ac:dyDescent="0.2">
      <c r="I299" s="10">
        <f t="shared" si="4"/>
        <v>0</v>
      </c>
      <c r="J299" s="10">
        <f>IF(H299="Won",E299*(G299-1)*(1-$B$3),-E299)</f>
        <v>0</v>
      </c>
    </row>
    <row r="300" spans="9:10" x14ac:dyDescent="0.2">
      <c r="I300" s="10">
        <f t="shared" si="4"/>
        <v>0</v>
      </c>
      <c r="J300" s="10">
        <f>IF(H300="Won",E300*(G300-1)*(1-$B$3),-E300)</f>
        <v>0</v>
      </c>
    </row>
    <row r="301" spans="9:10" x14ac:dyDescent="0.2">
      <c r="I301" s="10">
        <f t="shared" si="4"/>
        <v>0</v>
      </c>
      <c r="J301" s="10">
        <f>IF(H301="Won",E301*(G301-1)*(1-$B$3),-E301)</f>
        <v>0</v>
      </c>
    </row>
    <row r="302" spans="9:10" x14ac:dyDescent="0.2">
      <c r="I302" s="10">
        <f t="shared" si="4"/>
        <v>0</v>
      </c>
      <c r="J302" s="10">
        <f>IF(H302="Won",E302*(G302-1)*(1-$B$3),-E302)</f>
        <v>0</v>
      </c>
    </row>
    <row r="303" spans="9:10" x14ac:dyDescent="0.2">
      <c r="I303" s="10">
        <f t="shared" si="4"/>
        <v>0</v>
      </c>
      <c r="J303" s="10">
        <f>IF(H303="Won",E303*(G303-1)*(1-$B$3),-E303)</f>
        <v>0</v>
      </c>
    </row>
    <row r="304" spans="9:10" x14ac:dyDescent="0.2">
      <c r="I304" s="10">
        <f t="shared" si="4"/>
        <v>0</v>
      </c>
      <c r="J304" s="10">
        <f>IF(H304="Won",E304*(G304-1)*(1-$B$3),-E304)</f>
        <v>0</v>
      </c>
    </row>
    <row r="305" spans="9:10" x14ac:dyDescent="0.2">
      <c r="I305" s="10">
        <f t="shared" si="4"/>
        <v>0</v>
      </c>
      <c r="J305" s="10">
        <f>IF(H305="Won",E305*(G305-1)*(1-$B$3),-E305)</f>
        <v>0</v>
      </c>
    </row>
    <row r="306" spans="9:10" x14ac:dyDescent="0.2">
      <c r="I306" s="10">
        <f t="shared" si="4"/>
        <v>0</v>
      </c>
      <c r="J306" s="10">
        <f>IF(H306="Won",E306*(G306-1)*(1-$B$3),-E306)</f>
        <v>0</v>
      </c>
    </row>
    <row r="307" spans="9:10" x14ac:dyDescent="0.2">
      <c r="I307" s="10">
        <f t="shared" si="4"/>
        <v>0</v>
      </c>
      <c r="J307" s="10">
        <f>IF(H307="Won",E307*(G307-1)*(1-$B$3),-E307)</f>
        <v>0</v>
      </c>
    </row>
    <row r="308" spans="9:10" x14ac:dyDescent="0.2">
      <c r="I308" s="10">
        <f t="shared" si="4"/>
        <v>0</v>
      </c>
      <c r="J308" s="10">
        <f>IF(H308="Won",E308*(G308-1)*(1-$B$3),-E308)</f>
        <v>0</v>
      </c>
    </row>
    <row r="309" spans="9:10" x14ac:dyDescent="0.2">
      <c r="I309" s="10">
        <f t="shared" si="4"/>
        <v>0</v>
      </c>
      <c r="J309" s="10">
        <f>IF(H309="Won",E309*(G309-1)*(1-$B$3),-E309)</f>
        <v>0</v>
      </c>
    </row>
  </sheetData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9"/>
  <sheetViews>
    <sheetView workbookViewId="0">
      <selection activeCell="C7" sqref="A1:C7"/>
    </sheetView>
  </sheetViews>
  <sheetFormatPr baseColWidth="10" defaultColWidth="10.83203125" defaultRowHeight="13" x14ac:dyDescent="0.15"/>
  <cols>
    <col min="1" max="1" width="17.1640625" bestFit="1" customWidth="1"/>
    <col min="2" max="2" width="20.1640625" bestFit="1" customWidth="1"/>
    <col min="3" max="3" width="14.83203125" bestFit="1" customWidth="1"/>
  </cols>
  <sheetData>
    <row r="1" spans="1:3" x14ac:dyDescent="0.15">
      <c r="B1" s="33" t="s">
        <v>67</v>
      </c>
      <c r="C1" s="33" t="s">
        <v>68</v>
      </c>
    </row>
    <row r="2" spans="1:3" ht="20" x14ac:dyDescent="0.2">
      <c r="A2" s="36" t="s">
        <v>69</v>
      </c>
      <c r="B2" s="36">
        <f>COUNTIF('whole log'!I8:I52,"&lt;&gt;0")</f>
        <v>45</v>
      </c>
      <c r="C2">
        <f>B2</f>
        <v>45</v>
      </c>
    </row>
    <row r="3" spans="1:3" ht="20" x14ac:dyDescent="0.2">
      <c r="A3" s="36" t="s">
        <v>76</v>
      </c>
      <c r="B3" s="36">
        <f>ROUND(SUM('whole log'!I:I),2)</f>
        <v>-32.93</v>
      </c>
      <c r="C3" s="36">
        <f>ROUND(SUM('whole log'!K:K),2)</f>
        <v>-33.799999999999997</v>
      </c>
    </row>
    <row r="4" spans="1:3" ht="20" x14ac:dyDescent="0.2">
      <c r="A4" s="36" t="s">
        <v>77</v>
      </c>
      <c r="B4" s="37">
        <f>B3/'whole log'!$B$2</f>
        <v>-8.2324999999999999</v>
      </c>
      <c r="C4" s="37">
        <f>C3/'whole log'!$B$2</f>
        <v>-8.4499999999999993</v>
      </c>
    </row>
    <row r="5" spans="1:3" ht="20" x14ac:dyDescent="0.2">
      <c r="A5" s="36" t="s">
        <v>70</v>
      </c>
      <c r="B5" s="36">
        <f>'whole log'!B1+summary!B3</f>
        <v>367.07</v>
      </c>
      <c r="C5" s="36">
        <f>'whole log'!B1+summary!C3</f>
        <v>366.2</v>
      </c>
    </row>
    <row r="6" spans="1:3" ht="20" x14ac:dyDescent="0.2">
      <c r="A6" s="36" t="s">
        <v>71</v>
      </c>
      <c r="B6" s="38">
        <f>B3/'whole log'!$B$1</f>
        <v>-8.2324999999999995E-2</v>
      </c>
      <c r="C6" s="38">
        <f>C3/'whole log'!$B$1</f>
        <v>-8.4499999999999992E-2</v>
      </c>
    </row>
    <row r="7" spans="1:3" ht="20" x14ac:dyDescent="0.2">
      <c r="A7" s="35" t="s">
        <v>72</v>
      </c>
      <c r="B7" s="38">
        <f>B3/(SUM('whole log'!$D8:$D52)*'whole log'!$B$2)</f>
        <v>-0.18294444444444444</v>
      </c>
      <c r="C7" s="38">
        <f>C3/(SUM('whole log'!$D8:$D52)*'whole log'!$B$2)</f>
        <v>-0.18777777777777777</v>
      </c>
    </row>
    <row r="13" spans="1:3" x14ac:dyDescent="0.15">
      <c r="A13" s="33" t="s">
        <v>82</v>
      </c>
    </row>
    <row r="14" spans="1:3" ht="20" x14ac:dyDescent="0.2">
      <c r="A14" s="36" t="str">
        <f>A25</f>
        <v>No. of bets</v>
      </c>
      <c r="B14" s="36">
        <f>B2-B25</f>
        <v>28</v>
      </c>
      <c r="C14" s="36">
        <f>C2-C25</f>
        <v>28</v>
      </c>
    </row>
    <row r="15" spans="1:3" ht="20" x14ac:dyDescent="0.2">
      <c r="A15" s="36" t="str">
        <f>A26</f>
        <v>Profit  </v>
      </c>
      <c r="B15" s="36">
        <f>B3-B26</f>
        <v>5.5799999999999983</v>
      </c>
      <c r="C15" s="36">
        <f>C3-C26</f>
        <v>5.0500000000000043</v>
      </c>
    </row>
    <row r="16" spans="1:3" ht="20" x14ac:dyDescent="0.2">
      <c r="A16" s="36" t="str">
        <f>A4</f>
        <v>Profit (pts)</v>
      </c>
      <c r="B16" s="41">
        <f>B15/'whole log'!$B$2</f>
        <v>1.3949999999999996</v>
      </c>
      <c r="C16" s="41">
        <f>C15/'whole log'!$B$2</f>
        <v>1.2625000000000011</v>
      </c>
    </row>
    <row r="17" spans="1:3" ht="20" x14ac:dyDescent="0.2">
      <c r="A17" s="36" t="str">
        <f t="shared" ref="A17:A19" si="0">A27</f>
        <v>New bank</v>
      </c>
      <c r="B17" s="37">
        <f>B15+B27</f>
        <v>367.07</v>
      </c>
      <c r="C17" s="37">
        <f>C15+C27</f>
        <v>366.2</v>
      </c>
    </row>
    <row r="18" spans="1:3" ht="20" x14ac:dyDescent="0.2">
      <c r="A18" s="36" t="str">
        <f t="shared" si="0"/>
        <v>Bank growth</v>
      </c>
      <c r="B18" s="38">
        <f>B15/B27</f>
        <v>1.5436111649008266E-2</v>
      </c>
      <c r="C18" s="38">
        <f>C15/C27</f>
        <v>1.3983109511283414E-2</v>
      </c>
    </row>
    <row r="19" spans="1:3" ht="20" x14ac:dyDescent="0.2">
      <c r="A19" s="36" t="str">
        <f t="shared" si="0"/>
        <v>ROI</v>
      </c>
      <c r="B19" s="38">
        <f>B15/(SUM('whole log'!$D25:$D52)*'whole log'!$B$2)</f>
        <v>4.9821428571428558E-2</v>
      </c>
      <c r="C19" s="38">
        <f>C15/(SUM('whole log'!$D25:$D52)*'whole log'!$B$2)</f>
        <v>4.5089285714285755E-2</v>
      </c>
    </row>
    <row r="23" spans="1:3" x14ac:dyDescent="0.15">
      <c r="A23" s="33" t="s">
        <v>81</v>
      </c>
    </row>
    <row r="24" spans="1:3" ht="20" x14ac:dyDescent="0.2">
      <c r="B24" s="35" t="s">
        <v>67</v>
      </c>
      <c r="C24" s="35" t="s">
        <v>68</v>
      </c>
    </row>
    <row r="25" spans="1:3" ht="20" x14ac:dyDescent="0.2">
      <c r="A25" s="36" t="s">
        <v>69</v>
      </c>
      <c r="B25" s="36">
        <v>17</v>
      </c>
      <c r="C25" s="36">
        <v>17</v>
      </c>
    </row>
    <row r="26" spans="1:3" ht="20" x14ac:dyDescent="0.2">
      <c r="A26" s="36" t="s">
        <v>78</v>
      </c>
      <c r="B26" s="37">
        <v>-38.51</v>
      </c>
      <c r="C26" s="37">
        <v>-38.85</v>
      </c>
    </row>
    <row r="27" spans="1:3" ht="20" x14ac:dyDescent="0.2">
      <c r="A27" s="36" t="s">
        <v>79</v>
      </c>
      <c r="B27" s="36">
        <v>361.49</v>
      </c>
      <c r="C27" s="36">
        <v>361.15</v>
      </c>
    </row>
    <row r="28" spans="1:3" ht="20" x14ac:dyDescent="0.2">
      <c r="A28" s="36" t="s">
        <v>80</v>
      </c>
      <c r="B28" s="38">
        <v>-9.6000000000000002E-2</v>
      </c>
      <c r="C28" s="38">
        <v>-9.7000000000000003E-2</v>
      </c>
    </row>
    <row r="29" spans="1:3" ht="20" x14ac:dyDescent="0.2">
      <c r="A29" s="36" t="s">
        <v>72</v>
      </c>
      <c r="B29" s="38">
        <v>-0.56599999999999995</v>
      </c>
      <c r="C29" s="38">
        <v>-0.57099999999999995</v>
      </c>
    </row>
  </sheetData>
  <pageMargins left="0.7" right="0.7" top="0.75" bottom="0.75" header="0.3" footer="0.3"/>
  <pageSetup paperSize="9" orientation="portrait" horizontalDpi="0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C16" sqref="C16"/>
    </sheetView>
  </sheetViews>
  <sheetFormatPr baseColWidth="10" defaultColWidth="8.5" defaultRowHeight="15" x14ac:dyDescent="0.2"/>
  <cols>
    <col min="1" max="16384" width="8.5" style="1"/>
  </cols>
  <sheetData>
    <row r="1" spans="1:1" x14ac:dyDescent="0.2">
      <c r="A1" s="1" t="s">
        <v>73</v>
      </c>
    </row>
    <row r="2" spans="1:1" x14ac:dyDescent="0.2">
      <c r="A2" s="1" t="s">
        <v>74</v>
      </c>
    </row>
    <row r="3" spans="1:1" x14ac:dyDescent="0.2">
      <c r="A3" s="1" t="s">
        <v>75</v>
      </c>
    </row>
  </sheetData>
  <pageMargins left="0.7" right="0.7" top="0.75" bottom="0.75" header="0.51180555555555551" footer="0.51180555555555551"/>
  <pageSetup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whole log</vt:lpstr>
      <vt:lpstr>months 2 and 3</vt:lpstr>
      <vt:lpstr>summary</vt:lpstr>
      <vt:lpstr>Sheet4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Lucy Collins</dc:creator>
  <cp:keywords/>
  <dc:description/>
  <cp:lastModifiedBy>Microsoft Office User</cp:lastModifiedBy>
  <cp:revision/>
  <dcterms:created xsi:type="dcterms:W3CDTF">2015-10-10T14:09:20Z</dcterms:created>
  <dcterms:modified xsi:type="dcterms:W3CDTF">2017-04-14T11:53:21Z</dcterms:modified>
  <cp:category/>
  <cp:contentStatus/>
</cp:coreProperties>
</file>