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banker bets/"/>
    </mc:Choice>
  </mc:AlternateContent>
  <bookViews>
    <workbookView xWindow="0" yWindow="0" windowWidth="19200" windowHeight="10470" activeTab="1"/>
  </bookViews>
  <sheets>
    <sheet name="results log" sheetId="1" r:id="rId1"/>
    <sheet name="summary results" sheetId="4" r:id="rId2"/>
    <sheet name="Sheet4" sheetId="6" state="hidden" r:id="rId3"/>
    <sheet name="Sheet5" sheetId="7" state="hidden" r:id="rId4"/>
    <sheet name="Sheet1" sheetId="8" state="hidden" r:id="rId5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71027"/>
</workbook>
</file>

<file path=xl/calcChain.xml><?xml version="1.0" encoding="utf-8"?>
<calcChain xmlns="http://schemas.openxmlformats.org/spreadsheetml/2006/main">
  <c r="M31" i="1" l="1"/>
  <c r="N31" i="1"/>
  <c r="O31" i="1"/>
  <c r="P31" i="1"/>
  <c r="M32" i="1"/>
  <c r="P32" i="1" s="1"/>
  <c r="N32" i="1"/>
  <c r="O32" i="1"/>
  <c r="O9" i="1"/>
  <c r="M9" i="1"/>
  <c r="P9" i="1" s="1"/>
  <c r="O10" i="1"/>
  <c r="M10" i="1"/>
  <c r="P10" i="1" s="1"/>
  <c r="O11" i="1"/>
  <c r="M11" i="1"/>
  <c r="P11" i="1"/>
  <c r="S11" i="1"/>
  <c r="O12" i="1"/>
  <c r="M12" i="1"/>
  <c r="P12" i="1" s="1"/>
  <c r="S12" i="1"/>
  <c r="O13" i="1"/>
  <c r="M13" i="1"/>
  <c r="P13" i="1" s="1"/>
  <c r="S13" i="1"/>
  <c r="O14" i="1"/>
  <c r="M14" i="1"/>
  <c r="P14" i="1" s="1"/>
  <c r="S14" i="1"/>
  <c r="O15" i="1"/>
  <c r="M15" i="1"/>
  <c r="P15" i="1" s="1"/>
  <c r="S15" i="1"/>
  <c r="O16" i="1"/>
  <c r="M16" i="1"/>
  <c r="P16" i="1" s="1"/>
  <c r="S16" i="1"/>
  <c r="O17" i="1"/>
  <c r="M17" i="1"/>
  <c r="P17" i="1" s="1"/>
  <c r="S17" i="1"/>
  <c r="O18" i="1"/>
  <c r="M18" i="1"/>
  <c r="P18" i="1" s="1"/>
  <c r="S18" i="1"/>
  <c r="O19" i="1"/>
  <c r="P19" i="1"/>
  <c r="S19" i="1"/>
  <c r="O20" i="1"/>
  <c r="M20" i="1"/>
  <c r="P20" i="1" s="1"/>
  <c r="S20" i="1"/>
  <c r="O21" i="1"/>
  <c r="M21" i="1"/>
  <c r="P21" i="1" s="1"/>
  <c r="S21" i="1"/>
  <c r="O22" i="1"/>
  <c r="M22" i="1"/>
  <c r="P22" i="1" s="1"/>
  <c r="S22" i="1"/>
  <c r="O23" i="1"/>
  <c r="M23" i="1"/>
  <c r="P23" i="1" s="1"/>
  <c r="S23" i="1"/>
  <c r="O24" i="1"/>
  <c r="P24" i="1"/>
  <c r="S24" i="1"/>
  <c r="O25" i="1"/>
  <c r="M25" i="1"/>
  <c r="P25" i="1"/>
  <c r="S25" i="1"/>
  <c r="O26" i="1"/>
  <c r="M26" i="1"/>
  <c r="P26" i="1" s="1"/>
  <c r="S26" i="1"/>
  <c r="O27" i="1"/>
  <c r="M27" i="1"/>
  <c r="P27" i="1" s="1"/>
  <c r="S27" i="1"/>
  <c r="O28" i="1"/>
  <c r="M28" i="1"/>
  <c r="P28" i="1" s="1"/>
  <c r="S28" i="1"/>
  <c r="O29" i="1"/>
  <c r="P29" i="1"/>
  <c r="S29" i="1"/>
  <c r="O30" i="1"/>
  <c r="M30" i="1"/>
  <c r="P30" i="1" s="1"/>
  <c r="S30" i="1"/>
  <c r="O33" i="1"/>
  <c r="M33" i="1"/>
  <c r="P33" i="1" s="1"/>
  <c r="S33" i="1"/>
  <c r="O34" i="1"/>
  <c r="M34" i="1"/>
  <c r="P34" i="1"/>
  <c r="S34" i="1"/>
  <c r="O35" i="1"/>
  <c r="M35" i="1"/>
  <c r="P35" i="1" s="1"/>
  <c r="S35" i="1"/>
  <c r="O36" i="1"/>
  <c r="M36" i="1"/>
  <c r="P36" i="1" s="1"/>
  <c r="S36" i="1"/>
  <c r="O37" i="1"/>
  <c r="M37" i="1"/>
  <c r="P37" i="1" s="1"/>
  <c r="S37" i="1"/>
  <c r="O38" i="1"/>
  <c r="M38" i="1"/>
  <c r="P38" i="1" s="1"/>
  <c r="S38" i="1"/>
  <c r="O39" i="1"/>
  <c r="P39" i="1"/>
  <c r="S39" i="1"/>
  <c r="O40" i="1"/>
  <c r="M40" i="1"/>
  <c r="P40" i="1"/>
  <c r="S40" i="1"/>
  <c r="O41" i="1"/>
  <c r="M41" i="1"/>
  <c r="P41" i="1" s="1"/>
  <c r="S41" i="1"/>
  <c r="O42" i="1"/>
  <c r="M42" i="1"/>
  <c r="P42" i="1" s="1"/>
  <c r="S42" i="1"/>
  <c r="O43" i="1"/>
  <c r="M43" i="1"/>
  <c r="P43" i="1" s="1"/>
  <c r="S43" i="1"/>
  <c r="O44" i="1"/>
  <c r="P44" i="1"/>
  <c r="S44" i="1"/>
  <c r="O45" i="1"/>
  <c r="M45" i="1"/>
  <c r="P45" i="1" s="1"/>
  <c r="S45" i="1"/>
  <c r="O46" i="1"/>
  <c r="M46" i="1"/>
  <c r="P46" i="1" s="1"/>
  <c r="S46" i="1"/>
  <c r="O47" i="1"/>
  <c r="M47" i="1"/>
  <c r="P47" i="1" s="1"/>
  <c r="S47" i="1"/>
  <c r="O48" i="1"/>
  <c r="M48" i="1"/>
  <c r="P48" i="1" s="1"/>
  <c r="S48" i="1"/>
  <c r="O49" i="1"/>
  <c r="M49" i="1"/>
  <c r="P49" i="1" s="1"/>
  <c r="S49" i="1"/>
  <c r="O50" i="1"/>
  <c r="M50" i="1"/>
  <c r="P50" i="1" s="1"/>
  <c r="S50" i="1"/>
  <c r="O51" i="1"/>
  <c r="M51" i="1"/>
  <c r="P51" i="1" s="1"/>
  <c r="S51" i="1"/>
  <c r="O52" i="1"/>
  <c r="M52" i="1"/>
  <c r="P52" i="1" s="1"/>
  <c r="S52" i="1"/>
  <c r="O53" i="1"/>
  <c r="M53" i="1"/>
  <c r="P53" i="1" s="1"/>
  <c r="S53" i="1"/>
  <c r="O54" i="1"/>
  <c r="M54" i="1"/>
  <c r="P54" i="1" s="1"/>
  <c r="S54" i="1"/>
  <c r="O55" i="1"/>
  <c r="M55" i="1"/>
  <c r="P55" i="1" s="1"/>
  <c r="S55" i="1"/>
  <c r="O56" i="1"/>
  <c r="P56" i="1"/>
  <c r="S56" i="1"/>
  <c r="O57" i="1"/>
  <c r="M57" i="1"/>
  <c r="P57" i="1" s="1"/>
  <c r="S57" i="1"/>
  <c r="O58" i="1"/>
  <c r="M58" i="1"/>
  <c r="P58" i="1" s="1"/>
  <c r="S58" i="1"/>
  <c r="O59" i="1"/>
  <c r="M59" i="1"/>
  <c r="P59" i="1" s="1"/>
  <c r="S59" i="1"/>
  <c r="O60" i="1"/>
  <c r="P60" i="1"/>
  <c r="S60" i="1"/>
  <c r="O61" i="1"/>
  <c r="M61" i="1"/>
  <c r="P61" i="1" s="1"/>
  <c r="S61" i="1"/>
  <c r="O62" i="1"/>
  <c r="M62" i="1"/>
  <c r="P62" i="1" s="1"/>
  <c r="S62" i="1"/>
  <c r="O63" i="1"/>
  <c r="M63" i="1"/>
  <c r="P63" i="1"/>
  <c r="S63" i="1"/>
  <c r="O64" i="1"/>
  <c r="M64" i="1"/>
  <c r="P64" i="1" s="1"/>
  <c r="S64" i="1"/>
  <c r="O65" i="1"/>
  <c r="P65" i="1"/>
  <c r="S65" i="1"/>
  <c r="O66" i="1"/>
  <c r="M66" i="1"/>
  <c r="P66" i="1" s="1"/>
  <c r="S66" i="1"/>
  <c r="O67" i="1"/>
  <c r="M67" i="1"/>
  <c r="P67" i="1" s="1"/>
  <c r="S67" i="1"/>
  <c r="O68" i="1"/>
  <c r="P68" i="1"/>
  <c r="S68" i="1"/>
  <c r="O69" i="1"/>
  <c r="P69" i="1"/>
  <c r="S69" i="1"/>
  <c r="O70" i="1"/>
  <c r="M70" i="1"/>
  <c r="P70" i="1" s="1"/>
  <c r="S70" i="1"/>
  <c r="O71" i="1"/>
  <c r="M71" i="1"/>
  <c r="P71" i="1" s="1"/>
  <c r="S71" i="1"/>
  <c r="O72" i="1"/>
  <c r="M72" i="1"/>
  <c r="P72" i="1" s="1"/>
  <c r="S72" i="1"/>
  <c r="O73" i="1"/>
  <c r="M73" i="1"/>
  <c r="P73" i="1" s="1"/>
  <c r="S73" i="1"/>
  <c r="O74" i="1"/>
  <c r="M74" i="1"/>
  <c r="P74" i="1" s="1"/>
  <c r="S74" i="1"/>
  <c r="O75" i="1"/>
  <c r="M75" i="1"/>
  <c r="P75" i="1" s="1"/>
  <c r="S75" i="1"/>
  <c r="O76" i="1"/>
  <c r="M76" i="1"/>
  <c r="P76" i="1"/>
  <c r="S76" i="1"/>
  <c r="O77" i="1"/>
  <c r="P77" i="1"/>
  <c r="S77" i="1"/>
  <c r="O78" i="1"/>
  <c r="M78" i="1"/>
  <c r="P78" i="1" s="1"/>
  <c r="S78" i="1"/>
  <c r="O79" i="1"/>
  <c r="P79" i="1"/>
  <c r="S79" i="1"/>
  <c r="O80" i="1"/>
  <c r="M80" i="1"/>
  <c r="P80" i="1" s="1"/>
  <c r="S80" i="1"/>
  <c r="O81" i="1"/>
  <c r="M81" i="1"/>
  <c r="P81" i="1" s="1"/>
  <c r="S81" i="1"/>
  <c r="O82" i="1"/>
  <c r="M82" i="1"/>
  <c r="P82" i="1" s="1"/>
  <c r="S82" i="1"/>
  <c r="O83" i="1"/>
  <c r="M83" i="1"/>
  <c r="P83" i="1" s="1"/>
  <c r="S83" i="1"/>
  <c r="O84" i="1"/>
  <c r="M84" i="1"/>
  <c r="P84" i="1" s="1"/>
  <c r="S84" i="1"/>
  <c r="O85" i="1"/>
  <c r="P85" i="1"/>
  <c r="S85" i="1"/>
  <c r="O86" i="1"/>
  <c r="M86" i="1"/>
  <c r="P86" i="1" s="1"/>
  <c r="S86" i="1"/>
  <c r="O87" i="1"/>
  <c r="M87" i="1"/>
  <c r="P87" i="1"/>
  <c r="S87" i="1"/>
  <c r="O88" i="1"/>
  <c r="P88" i="1"/>
  <c r="S88" i="1"/>
  <c r="O89" i="1"/>
  <c r="M89" i="1"/>
  <c r="P89" i="1" s="1"/>
  <c r="S89" i="1"/>
  <c r="O90" i="1"/>
  <c r="M90" i="1"/>
  <c r="P90" i="1" s="1"/>
  <c r="S90" i="1"/>
  <c r="O91" i="1"/>
  <c r="M91" i="1"/>
  <c r="P91" i="1" s="1"/>
  <c r="S91" i="1"/>
  <c r="O92" i="1"/>
  <c r="M92" i="1"/>
  <c r="P92" i="1" s="1"/>
  <c r="S92" i="1"/>
  <c r="O93" i="1"/>
  <c r="M93" i="1"/>
  <c r="P93" i="1"/>
  <c r="S93" i="1"/>
  <c r="O94" i="1"/>
  <c r="M94" i="1"/>
  <c r="P94" i="1" s="1"/>
  <c r="S94" i="1"/>
  <c r="O95" i="1"/>
  <c r="M95" i="1"/>
  <c r="P95" i="1" s="1"/>
  <c r="S95" i="1"/>
  <c r="O96" i="1"/>
  <c r="P96" i="1"/>
  <c r="S96" i="1"/>
  <c r="O97" i="1"/>
  <c r="M97" i="1"/>
  <c r="P97" i="1" s="1"/>
  <c r="S97" i="1"/>
  <c r="O98" i="1"/>
  <c r="M98" i="1"/>
  <c r="P98" i="1" s="1"/>
  <c r="S98" i="1"/>
  <c r="O99" i="1"/>
  <c r="M99" i="1"/>
  <c r="P99" i="1" s="1"/>
  <c r="S99" i="1"/>
  <c r="O100" i="1"/>
  <c r="M100" i="1"/>
  <c r="P100" i="1" s="1"/>
  <c r="S100" i="1"/>
  <c r="O101" i="1"/>
  <c r="P101" i="1"/>
  <c r="S101" i="1"/>
  <c r="O102" i="1"/>
  <c r="M102" i="1"/>
  <c r="P102" i="1" s="1"/>
  <c r="S102" i="1"/>
  <c r="O103" i="1"/>
  <c r="M103" i="1"/>
  <c r="P103" i="1" s="1"/>
  <c r="S103" i="1"/>
  <c r="O104" i="1"/>
  <c r="M104" i="1"/>
  <c r="P104" i="1" s="1"/>
  <c r="S104" i="1"/>
  <c r="O105" i="1"/>
  <c r="P105" i="1"/>
  <c r="S105" i="1"/>
  <c r="O106" i="1"/>
  <c r="M106" i="1"/>
  <c r="P106" i="1" s="1"/>
  <c r="S106" i="1"/>
  <c r="O107" i="1"/>
  <c r="M107" i="1"/>
  <c r="P107" i="1" s="1"/>
  <c r="S107" i="1"/>
  <c r="O108" i="1"/>
  <c r="P108" i="1"/>
  <c r="S108" i="1"/>
  <c r="O109" i="1"/>
  <c r="P109" i="1"/>
  <c r="S109" i="1"/>
  <c r="O110" i="1"/>
  <c r="M110" i="1"/>
  <c r="P110" i="1" s="1"/>
  <c r="S110" i="1"/>
  <c r="O111" i="1"/>
  <c r="M111" i="1"/>
  <c r="P111" i="1" s="1"/>
  <c r="S111" i="1"/>
  <c r="O112" i="1"/>
  <c r="M112" i="1"/>
  <c r="P112" i="1" s="1"/>
  <c r="S112" i="1"/>
  <c r="O113" i="1"/>
  <c r="M113" i="1"/>
  <c r="P113" i="1" s="1"/>
  <c r="S113" i="1"/>
  <c r="O114" i="1"/>
  <c r="M114" i="1"/>
  <c r="P114" i="1" s="1"/>
  <c r="S114" i="1"/>
  <c r="O115" i="1"/>
  <c r="M115" i="1"/>
  <c r="P115" i="1" s="1"/>
  <c r="S115" i="1"/>
  <c r="O116" i="1"/>
  <c r="P116" i="1"/>
  <c r="S116" i="1"/>
  <c r="O117" i="1"/>
  <c r="M117" i="1"/>
  <c r="P117" i="1"/>
  <c r="S117" i="1"/>
  <c r="O118" i="1"/>
  <c r="M118" i="1"/>
  <c r="P118" i="1" s="1"/>
  <c r="S118" i="1"/>
  <c r="O119" i="1"/>
  <c r="P119" i="1"/>
  <c r="S119" i="1"/>
  <c r="O120" i="1"/>
  <c r="M120" i="1"/>
  <c r="P120" i="1"/>
  <c r="S120" i="1"/>
  <c r="O121" i="1"/>
  <c r="M121" i="1"/>
  <c r="P121" i="1" s="1"/>
  <c r="S121" i="1"/>
  <c r="O122" i="1"/>
  <c r="M122" i="1"/>
  <c r="P122" i="1" s="1"/>
  <c r="S122" i="1"/>
  <c r="O123" i="1"/>
  <c r="P123" i="1"/>
  <c r="S123" i="1"/>
  <c r="O124" i="1"/>
  <c r="M124" i="1"/>
  <c r="P124" i="1" s="1"/>
  <c r="S124" i="1"/>
  <c r="O125" i="1"/>
  <c r="M125" i="1"/>
  <c r="P125" i="1" s="1"/>
  <c r="S125" i="1"/>
  <c r="O126" i="1"/>
  <c r="M126" i="1"/>
  <c r="P126" i="1"/>
  <c r="S126" i="1"/>
  <c r="O127" i="1"/>
  <c r="M127" i="1"/>
  <c r="P127" i="1" s="1"/>
  <c r="S127" i="1"/>
  <c r="O128" i="1"/>
  <c r="M128" i="1"/>
  <c r="P128" i="1" s="1"/>
  <c r="S128" i="1"/>
  <c r="O129" i="1"/>
  <c r="P129" i="1"/>
  <c r="S129" i="1"/>
  <c r="O130" i="1"/>
  <c r="M130" i="1"/>
  <c r="P130" i="1" s="1"/>
  <c r="S130" i="1"/>
  <c r="O131" i="1"/>
  <c r="M131" i="1"/>
  <c r="P131" i="1" s="1"/>
  <c r="S131" i="1"/>
  <c r="O132" i="1"/>
  <c r="P132" i="1"/>
  <c r="S132" i="1"/>
  <c r="O133" i="1"/>
  <c r="M133" i="1"/>
  <c r="P133" i="1" s="1"/>
  <c r="S133" i="1"/>
  <c r="O134" i="1"/>
  <c r="M134" i="1"/>
  <c r="P134" i="1" s="1"/>
  <c r="S134" i="1"/>
  <c r="O135" i="1"/>
  <c r="M135" i="1"/>
  <c r="P135" i="1" s="1"/>
  <c r="S135" i="1"/>
  <c r="O136" i="1"/>
  <c r="M136" i="1"/>
  <c r="P136" i="1"/>
  <c r="S136" i="1"/>
  <c r="O137" i="1"/>
  <c r="M137" i="1"/>
  <c r="P137" i="1" s="1"/>
  <c r="S137" i="1"/>
  <c r="O138" i="1"/>
  <c r="M138" i="1"/>
  <c r="P138" i="1" s="1"/>
  <c r="S138" i="1"/>
  <c r="O139" i="1"/>
  <c r="P139" i="1"/>
  <c r="S139" i="1"/>
  <c r="O140" i="1"/>
  <c r="M140" i="1"/>
  <c r="P140" i="1" s="1"/>
  <c r="S140" i="1"/>
  <c r="O141" i="1"/>
  <c r="M141" i="1"/>
  <c r="P141" i="1" s="1"/>
  <c r="S141" i="1"/>
  <c r="O142" i="1"/>
  <c r="M142" i="1"/>
  <c r="P142" i="1"/>
  <c r="S142" i="1"/>
  <c r="O143" i="1"/>
  <c r="M143" i="1"/>
  <c r="P143" i="1"/>
  <c r="S143" i="1"/>
  <c r="O144" i="1"/>
  <c r="M144" i="1"/>
  <c r="P144" i="1" s="1"/>
  <c r="S144" i="1"/>
  <c r="O145" i="1"/>
  <c r="M145" i="1"/>
  <c r="P145" i="1" s="1"/>
  <c r="S145" i="1"/>
  <c r="O146" i="1"/>
  <c r="M146" i="1"/>
  <c r="P146" i="1" s="1"/>
  <c r="S146" i="1"/>
  <c r="O147" i="1"/>
  <c r="M147" i="1"/>
  <c r="P147" i="1" s="1"/>
  <c r="S147" i="1"/>
  <c r="O148" i="1"/>
  <c r="M148" i="1"/>
  <c r="P148" i="1" s="1"/>
  <c r="S148" i="1"/>
  <c r="O149" i="1"/>
  <c r="P149" i="1"/>
  <c r="S149" i="1"/>
  <c r="O150" i="1"/>
  <c r="M150" i="1"/>
  <c r="P150" i="1" s="1"/>
  <c r="S150" i="1"/>
  <c r="O151" i="1"/>
  <c r="M151" i="1"/>
  <c r="P151" i="1" s="1"/>
  <c r="S151" i="1"/>
  <c r="O152" i="1"/>
  <c r="M152" i="1"/>
  <c r="P152" i="1" s="1"/>
  <c r="S152" i="1"/>
  <c r="O153" i="1"/>
  <c r="M153" i="1"/>
  <c r="P153" i="1" s="1"/>
  <c r="S153" i="1"/>
  <c r="O154" i="1"/>
  <c r="M154" i="1"/>
  <c r="P154" i="1" s="1"/>
  <c r="S154" i="1"/>
  <c r="O155" i="1"/>
  <c r="M155" i="1"/>
  <c r="P155" i="1" s="1"/>
  <c r="S155" i="1"/>
  <c r="O156" i="1"/>
  <c r="M156" i="1"/>
  <c r="P156" i="1" s="1"/>
  <c r="S156" i="1"/>
  <c r="O157" i="1"/>
  <c r="M157" i="1"/>
  <c r="P157" i="1" s="1"/>
  <c r="S157" i="1"/>
  <c r="O158" i="1"/>
  <c r="M158" i="1"/>
  <c r="P158" i="1" s="1"/>
  <c r="S158" i="1"/>
  <c r="O159" i="1"/>
  <c r="M159" i="1"/>
  <c r="P159" i="1" s="1"/>
  <c r="S159" i="1"/>
  <c r="O160" i="1"/>
  <c r="P160" i="1"/>
  <c r="S160" i="1"/>
  <c r="O161" i="1"/>
  <c r="P161" i="1"/>
  <c r="S161" i="1"/>
  <c r="O162" i="1"/>
  <c r="M162" i="1"/>
  <c r="P162" i="1" s="1"/>
  <c r="S162" i="1"/>
  <c r="O163" i="1"/>
  <c r="M163" i="1"/>
  <c r="P163" i="1" s="1"/>
  <c r="S163" i="1"/>
  <c r="O164" i="1"/>
  <c r="M164" i="1"/>
  <c r="P164" i="1" s="1"/>
  <c r="S164" i="1"/>
  <c r="O165" i="1"/>
  <c r="M165" i="1"/>
  <c r="P165" i="1" s="1"/>
  <c r="S165" i="1"/>
  <c r="O166" i="1"/>
  <c r="P166" i="1"/>
  <c r="S166" i="1"/>
  <c r="O167" i="1"/>
  <c r="M167" i="1"/>
  <c r="P167" i="1" s="1"/>
  <c r="S167" i="1"/>
  <c r="O168" i="1"/>
  <c r="M168" i="1"/>
  <c r="P168" i="1" s="1"/>
  <c r="S168" i="1"/>
  <c r="O169" i="1"/>
  <c r="M169" i="1"/>
  <c r="P169" i="1" s="1"/>
  <c r="S169" i="1"/>
  <c r="O170" i="1"/>
  <c r="M170" i="1"/>
  <c r="P170" i="1" s="1"/>
  <c r="S170" i="1"/>
  <c r="O171" i="1"/>
  <c r="M171" i="1"/>
  <c r="P171" i="1" s="1"/>
  <c r="S171" i="1"/>
  <c r="O172" i="1"/>
  <c r="M172" i="1"/>
  <c r="P172" i="1" s="1"/>
  <c r="S172" i="1"/>
  <c r="O173" i="1"/>
  <c r="M173" i="1"/>
  <c r="P173" i="1" s="1"/>
  <c r="S173" i="1"/>
  <c r="O174" i="1"/>
  <c r="M174" i="1"/>
  <c r="P174" i="1" s="1"/>
  <c r="S174" i="1"/>
  <c r="O175" i="1"/>
  <c r="M175" i="1"/>
  <c r="P175" i="1" s="1"/>
  <c r="S175" i="1"/>
  <c r="O176" i="1"/>
  <c r="M176" i="1"/>
  <c r="P176" i="1" s="1"/>
  <c r="S176" i="1"/>
  <c r="O177" i="1"/>
  <c r="M177" i="1"/>
  <c r="P177" i="1" s="1"/>
  <c r="S177" i="1"/>
  <c r="O178" i="1"/>
  <c r="M178" i="1"/>
  <c r="P178" i="1" s="1"/>
  <c r="S178" i="1"/>
  <c r="O179" i="1"/>
  <c r="M179" i="1"/>
  <c r="P179" i="1" s="1"/>
  <c r="S179" i="1"/>
  <c r="O180" i="1"/>
  <c r="M180" i="1"/>
  <c r="P180" i="1" s="1"/>
  <c r="S180" i="1"/>
  <c r="O181" i="1"/>
  <c r="M181" i="1"/>
  <c r="P181" i="1" s="1"/>
  <c r="S181" i="1"/>
  <c r="O182" i="1"/>
  <c r="M182" i="1"/>
  <c r="P182" i="1" s="1"/>
  <c r="S182" i="1"/>
  <c r="O183" i="1"/>
  <c r="M183" i="1"/>
  <c r="P183" i="1" s="1"/>
  <c r="S183" i="1"/>
  <c r="O184" i="1"/>
  <c r="M184" i="1"/>
  <c r="P184" i="1"/>
  <c r="S184" i="1"/>
  <c r="O185" i="1"/>
  <c r="M185" i="1"/>
  <c r="P185" i="1" s="1"/>
  <c r="S185" i="1"/>
  <c r="O186" i="1"/>
  <c r="M186" i="1"/>
  <c r="P186" i="1" s="1"/>
  <c r="S186" i="1"/>
  <c r="O187" i="1"/>
  <c r="M187" i="1"/>
  <c r="P187" i="1" s="1"/>
  <c r="S187" i="1"/>
  <c r="O188" i="1"/>
  <c r="M188" i="1"/>
  <c r="P188" i="1" s="1"/>
  <c r="S188" i="1"/>
  <c r="O189" i="1"/>
  <c r="P189" i="1"/>
  <c r="S189" i="1"/>
  <c r="O190" i="1"/>
  <c r="M190" i="1"/>
  <c r="P190" i="1" s="1"/>
  <c r="S190" i="1"/>
  <c r="O191" i="1"/>
  <c r="M191" i="1"/>
  <c r="P191" i="1" s="1"/>
  <c r="S191" i="1"/>
  <c r="O192" i="1"/>
  <c r="M192" i="1"/>
  <c r="P192" i="1" s="1"/>
  <c r="S192" i="1"/>
  <c r="O193" i="1"/>
  <c r="M193" i="1"/>
  <c r="P193" i="1" s="1"/>
  <c r="S193" i="1"/>
  <c r="O194" i="1"/>
  <c r="M194" i="1"/>
  <c r="P194" i="1" s="1"/>
  <c r="S194" i="1"/>
  <c r="O195" i="1"/>
  <c r="M195" i="1"/>
  <c r="P195" i="1" s="1"/>
  <c r="S195" i="1"/>
  <c r="O196" i="1"/>
  <c r="P196" i="1"/>
  <c r="S196" i="1"/>
  <c r="O197" i="1"/>
  <c r="P197" i="1"/>
  <c r="S197" i="1"/>
  <c r="O198" i="1"/>
  <c r="M198" i="1"/>
  <c r="P198" i="1" s="1"/>
  <c r="S198" i="1"/>
  <c r="O199" i="1"/>
  <c r="M199" i="1"/>
  <c r="P199" i="1" s="1"/>
  <c r="S199" i="1"/>
  <c r="O200" i="1"/>
  <c r="P200" i="1"/>
  <c r="S200" i="1"/>
  <c r="O201" i="1"/>
  <c r="M201" i="1"/>
  <c r="P201" i="1" s="1"/>
  <c r="S201" i="1"/>
  <c r="O202" i="1"/>
  <c r="P202" i="1"/>
  <c r="S202" i="1"/>
  <c r="O203" i="1"/>
  <c r="M203" i="1"/>
  <c r="P203" i="1"/>
  <c r="S203" i="1"/>
  <c r="O204" i="1"/>
  <c r="M204" i="1"/>
  <c r="P204" i="1" s="1"/>
  <c r="S204" i="1"/>
  <c r="O205" i="1"/>
  <c r="P205" i="1"/>
  <c r="S205" i="1"/>
  <c r="O206" i="1"/>
  <c r="M206" i="1"/>
  <c r="P206" i="1" s="1"/>
  <c r="S206" i="1"/>
  <c r="O207" i="1"/>
  <c r="M207" i="1"/>
  <c r="P207" i="1" s="1"/>
  <c r="S207" i="1"/>
  <c r="O208" i="1"/>
  <c r="M208" i="1"/>
  <c r="P208" i="1" s="1"/>
  <c r="S208" i="1"/>
  <c r="O209" i="1"/>
  <c r="M209" i="1"/>
  <c r="P209" i="1" s="1"/>
  <c r="S209" i="1"/>
  <c r="O210" i="1"/>
  <c r="M210" i="1"/>
  <c r="P210" i="1" s="1"/>
  <c r="S210" i="1"/>
  <c r="O211" i="1"/>
  <c r="P211" i="1"/>
  <c r="S211" i="1"/>
  <c r="O212" i="1"/>
  <c r="M212" i="1"/>
  <c r="P212" i="1" s="1"/>
  <c r="S212" i="1"/>
  <c r="O213" i="1"/>
  <c r="M213" i="1"/>
  <c r="P213" i="1"/>
  <c r="S213" i="1"/>
  <c r="O214" i="1"/>
  <c r="M214" i="1"/>
  <c r="P214" i="1" s="1"/>
  <c r="S214" i="1"/>
  <c r="O215" i="1"/>
  <c r="M215" i="1"/>
  <c r="P215" i="1" s="1"/>
  <c r="S215" i="1"/>
  <c r="O216" i="1"/>
  <c r="M216" i="1"/>
  <c r="P216" i="1" s="1"/>
  <c r="S216" i="1"/>
  <c r="O217" i="1"/>
  <c r="M217" i="1"/>
  <c r="P217" i="1" s="1"/>
  <c r="S217" i="1"/>
  <c r="O218" i="1"/>
  <c r="M218" i="1"/>
  <c r="P218" i="1" s="1"/>
  <c r="S218" i="1"/>
  <c r="O219" i="1"/>
  <c r="M219" i="1"/>
  <c r="P219" i="1" s="1"/>
  <c r="S219" i="1"/>
  <c r="O220" i="1"/>
  <c r="M220" i="1"/>
  <c r="P220" i="1" s="1"/>
  <c r="S220" i="1"/>
  <c r="O221" i="1"/>
  <c r="M221" i="1"/>
  <c r="P221" i="1" s="1"/>
  <c r="S221" i="1"/>
  <c r="O222" i="1"/>
  <c r="M222" i="1"/>
  <c r="P222" i="1" s="1"/>
  <c r="S222" i="1"/>
  <c r="O223" i="1"/>
  <c r="M223" i="1"/>
  <c r="P223" i="1" s="1"/>
  <c r="S223" i="1"/>
  <c r="O224" i="1"/>
  <c r="M224" i="1"/>
  <c r="P224" i="1" s="1"/>
  <c r="S224" i="1"/>
  <c r="O225" i="1"/>
  <c r="M225" i="1"/>
  <c r="P225" i="1" s="1"/>
  <c r="S225" i="1"/>
  <c r="O226" i="1"/>
  <c r="M226" i="1"/>
  <c r="P226" i="1" s="1"/>
  <c r="S226" i="1"/>
  <c r="O227" i="1"/>
  <c r="M227" i="1"/>
  <c r="P227" i="1" s="1"/>
  <c r="S227" i="1"/>
  <c r="O228" i="1"/>
  <c r="M228" i="1"/>
  <c r="P228" i="1" s="1"/>
  <c r="S228" i="1"/>
  <c r="O229" i="1"/>
  <c r="M229" i="1"/>
  <c r="P229" i="1"/>
  <c r="S229" i="1"/>
  <c r="O230" i="1"/>
  <c r="M230" i="1"/>
  <c r="P230" i="1" s="1"/>
  <c r="S230" i="1"/>
  <c r="O231" i="1"/>
  <c r="M231" i="1"/>
  <c r="P231" i="1" s="1"/>
  <c r="S231" i="1"/>
  <c r="O232" i="1"/>
  <c r="M232" i="1"/>
  <c r="P232" i="1" s="1"/>
  <c r="S232" i="1"/>
  <c r="O233" i="1"/>
  <c r="M233" i="1"/>
  <c r="P233" i="1" s="1"/>
  <c r="S233" i="1"/>
  <c r="O234" i="1"/>
  <c r="M234" i="1"/>
  <c r="P234" i="1" s="1"/>
  <c r="S234" i="1"/>
  <c r="O235" i="1"/>
  <c r="P235" i="1"/>
  <c r="S235" i="1"/>
  <c r="O236" i="1"/>
  <c r="M236" i="1"/>
  <c r="P236" i="1" s="1"/>
  <c r="S236" i="1"/>
  <c r="O237" i="1"/>
  <c r="M237" i="1"/>
  <c r="P237" i="1" s="1"/>
  <c r="S237" i="1"/>
  <c r="O238" i="1"/>
  <c r="M238" i="1"/>
  <c r="P238" i="1" s="1"/>
  <c r="S238" i="1"/>
  <c r="O239" i="1"/>
  <c r="M239" i="1"/>
  <c r="P239" i="1"/>
  <c r="S239" i="1"/>
  <c r="O240" i="1"/>
  <c r="M240" i="1"/>
  <c r="P240" i="1"/>
  <c r="S240" i="1"/>
  <c r="O241" i="1"/>
  <c r="P241" i="1"/>
  <c r="S241" i="1"/>
  <c r="O242" i="1"/>
  <c r="M242" i="1"/>
  <c r="P242" i="1"/>
  <c r="S242" i="1"/>
  <c r="O243" i="1"/>
  <c r="P243" i="1"/>
  <c r="S243" i="1"/>
  <c r="O244" i="1"/>
  <c r="P244" i="1"/>
  <c r="S244" i="1"/>
  <c r="O245" i="1"/>
  <c r="P245" i="1"/>
  <c r="S245" i="1"/>
  <c r="O246" i="1"/>
  <c r="M246" i="1"/>
  <c r="P246" i="1" s="1"/>
  <c r="S246" i="1"/>
  <c r="O247" i="1"/>
  <c r="M247" i="1"/>
  <c r="P247" i="1" s="1"/>
  <c r="S247" i="1"/>
  <c r="O248" i="1"/>
  <c r="M248" i="1"/>
  <c r="P248" i="1" s="1"/>
  <c r="S248" i="1"/>
  <c r="O249" i="1"/>
  <c r="M249" i="1"/>
  <c r="P249" i="1" s="1"/>
  <c r="S249" i="1"/>
  <c r="O250" i="1"/>
  <c r="M250" i="1"/>
  <c r="P250" i="1" s="1"/>
  <c r="S250" i="1"/>
  <c r="O251" i="1"/>
  <c r="M251" i="1"/>
  <c r="P251" i="1" s="1"/>
  <c r="S251" i="1"/>
  <c r="O252" i="1"/>
  <c r="M252" i="1"/>
  <c r="P252" i="1" s="1"/>
  <c r="S252" i="1"/>
  <c r="O253" i="1"/>
  <c r="M253" i="1"/>
  <c r="P253" i="1" s="1"/>
  <c r="S253" i="1"/>
  <c r="O254" i="1"/>
  <c r="M254" i="1"/>
  <c r="P254" i="1" s="1"/>
  <c r="S254" i="1"/>
  <c r="O255" i="1"/>
  <c r="M255" i="1"/>
  <c r="P255" i="1" s="1"/>
  <c r="S255" i="1"/>
  <c r="O256" i="1"/>
  <c r="P256" i="1"/>
  <c r="S256" i="1"/>
  <c r="O257" i="1"/>
  <c r="M257" i="1"/>
  <c r="P257" i="1" s="1"/>
  <c r="S257" i="1"/>
  <c r="O258" i="1"/>
  <c r="M258" i="1"/>
  <c r="P258" i="1" s="1"/>
  <c r="S258" i="1"/>
  <c r="O259" i="1"/>
  <c r="M259" i="1"/>
  <c r="P259" i="1" s="1"/>
  <c r="S259" i="1"/>
  <c r="O260" i="1"/>
  <c r="M260" i="1"/>
  <c r="P260" i="1" s="1"/>
  <c r="S260" i="1"/>
  <c r="O261" i="1"/>
  <c r="M261" i="1"/>
  <c r="P261" i="1" s="1"/>
  <c r="S261" i="1"/>
  <c r="O262" i="1"/>
  <c r="M262" i="1"/>
  <c r="P262" i="1" s="1"/>
  <c r="S262" i="1"/>
  <c r="O263" i="1"/>
  <c r="M263" i="1"/>
  <c r="P263" i="1" s="1"/>
  <c r="S263" i="1"/>
  <c r="O264" i="1"/>
  <c r="M264" i="1"/>
  <c r="P264" i="1" s="1"/>
  <c r="S264" i="1"/>
  <c r="O265" i="1"/>
  <c r="M265" i="1"/>
  <c r="P265" i="1" s="1"/>
  <c r="S265" i="1"/>
  <c r="O266" i="1"/>
  <c r="P266" i="1"/>
  <c r="S266" i="1"/>
  <c r="O267" i="1"/>
  <c r="M267" i="1"/>
  <c r="P267" i="1" s="1"/>
  <c r="S267" i="1"/>
  <c r="O268" i="1"/>
  <c r="P268" i="1"/>
  <c r="S268" i="1"/>
  <c r="O269" i="1"/>
  <c r="M269" i="1"/>
  <c r="P269" i="1" s="1"/>
  <c r="S269" i="1"/>
  <c r="O270" i="1"/>
  <c r="M270" i="1"/>
  <c r="P270" i="1" s="1"/>
  <c r="S270" i="1"/>
  <c r="O271" i="1"/>
  <c r="M271" i="1"/>
  <c r="P271" i="1" s="1"/>
  <c r="S271" i="1"/>
  <c r="O272" i="1"/>
  <c r="M272" i="1"/>
  <c r="P272" i="1"/>
  <c r="S272" i="1"/>
  <c r="O273" i="1"/>
  <c r="M273" i="1"/>
  <c r="P273" i="1" s="1"/>
  <c r="S273" i="1"/>
  <c r="O274" i="1"/>
  <c r="M274" i="1"/>
  <c r="P274" i="1" s="1"/>
  <c r="S274" i="1"/>
  <c r="O275" i="1"/>
  <c r="M275" i="1"/>
  <c r="P275" i="1" s="1"/>
  <c r="S275" i="1"/>
  <c r="O276" i="1"/>
  <c r="P276" i="1"/>
  <c r="S276" i="1"/>
  <c r="O277" i="1"/>
  <c r="M277" i="1"/>
  <c r="P277" i="1" s="1"/>
  <c r="S277" i="1"/>
  <c r="O278" i="1"/>
  <c r="P278" i="1"/>
  <c r="O279" i="1"/>
  <c r="M279" i="1"/>
  <c r="P279" i="1" s="1"/>
  <c r="O280" i="1"/>
  <c r="M280" i="1"/>
  <c r="P280" i="1" s="1"/>
  <c r="O281" i="1"/>
  <c r="O282" i="1"/>
  <c r="P282" i="1"/>
  <c r="O283" i="1"/>
  <c r="M283" i="1"/>
  <c r="P283" i="1" s="1"/>
  <c r="O284" i="1"/>
  <c r="O285" i="1"/>
  <c r="O286" i="1"/>
  <c r="O287" i="1"/>
  <c r="O288" i="1"/>
  <c r="O289" i="1"/>
  <c r="P289" i="1"/>
  <c r="O290" i="1"/>
  <c r="O291" i="1"/>
  <c r="M291" i="1"/>
  <c r="P291" i="1" s="1"/>
  <c r="O292" i="1"/>
  <c r="P292" i="1"/>
  <c r="O293" i="1"/>
  <c r="M293" i="1"/>
  <c r="P293" i="1" s="1"/>
  <c r="O294" i="1"/>
  <c r="P294" i="1"/>
  <c r="O295" i="1"/>
  <c r="O296" i="1"/>
  <c r="O297" i="1"/>
  <c r="M297" i="1"/>
  <c r="P297" i="1" s="1"/>
  <c r="O298" i="1"/>
  <c r="P298" i="1"/>
  <c r="O299" i="1"/>
  <c r="O300" i="1"/>
  <c r="P300" i="1"/>
  <c r="O301" i="1"/>
  <c r="O302" i="1"/>
  <c r="O303" i="1"/>
  <c r="O304" i="1"/>
  <c r="O305" i="1"/>
  <c r="O306" i="1"/>
  <c r="O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O997" i="1"/>
  <c r="P997" i="1"/>
  <c r="O998" i="1"/>
  <c r="P998" i="1"/>
  <c r="O999" i="1"/>
  <c r="P999" i="1"/>
  <c r="O1000" i="1"/>
  <c r="P1000" i="1"/>
  <c r="O1001" i="1"/>
  <c r="P1001" i="1"/>
  <c r="O1002" i="1"/>
  <c r="P1002" i="1"/>
  <c r="O1003" i="1"/>
  <c r="P1003" i="1"/>
  <c r="O1004" i="1"/>
  <c r="P1004" i="1"/>
  <c r="O1005" i="1"/>
  <c r="P1005" i="1"/>
  <c r="O1006" i="1"/>
  <c r="P1006" i="1"/>
  <c r="O1007" i="1"/>
  <c r="P1007" i="1"/>
  <c r="M8" i="1"/>
  <c r="P8" i="1" s="1"/>
  <c r="O8" i="1"/>
  <c r="S9" i="1"/>
  <c r="S10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8" i="1"/>
  <c r="M166" i="1"/>
  <c r="N163" i="1"/>
  <c r="N164" i="1"/>
  <c r="N165" i="1"/>
  <c r="N166" i="1"/>
  <c r="N167" i="1"/>
  <c r="N168" i="1"/>
  <c r="N169" i="1"/>
  <c r="C9" i="4"/>
  <c r="B9" i="4" s="1"/>
  <c r="N28" i="1"/>
  <c r="M29" i="1"/>
  <c r="N29" i="1"/>
  <c r="N30" i="1"/>
  <c r="N33" i="1"/>
  <c r="N34" i="1"/>
  <c r="N35" i="1"/>
  <c r="N36" i="1"/>
  <c r="N37" i="1"/>
  <c r="N38" i="1"/>
  <c r="M39" i="1"/>
  <c r="N39" i="1"/>
  <c r="N40" i="1"/>
  <c r="N41" i="1"/>
  <c r="N42" i="1"/>
  <c r="N43" i="1"/>
  <c r="M44" i="1"/>
  <c r="N44" i="1"/>
  <c r="N45" i="1"/>
  <c r="N46" i="1"/>
  <c r="N47" i="1"/>
  <c r="N48" i="1"/>
  <c r="N49" i="1"/>
  <c r="N50" i="1"/>
  <c r="N51" i="1"/>
  <c r="N52" i="1"/>
  <c r="N53" i="1"/>
  <c r="N54" i="1"/>
  <c r="N55" i="1"/>
  <c r="M56" i="1"/>
  <c r="N56" i="1"/>
  <c r="N57" i="1"/>
  <c r="N58" i="1"/>
  <c r="N59" i="1"/>
  <c r="M60" i="1"/>
  <c r="N60" i="1"/>
  <c r="N61" i="1"/>
  <c r="N62" i="1"/>
  <c r="N63" i="1"/>
  <c r="N64" i="1"/>
  <c r="M65" i="1"/>
  <c r="N65" i="1"/>
  <c r="N66" i="1"/>
  <c r="N67" i="1"/>
  <c r="M68" i="1"/>
  <c r="N68" i="1"/>
  <c r="M69" i="1"/>
  <c r="N69" i="1"/>
  <c r="N70" i="1"/>
  <c r="N71" i="1"/>
  <c r="N72" i="1"/>
  <c r="N73" i="1"/>
  <c r="N74" i="1"/>
  <c r="N75" i="1"/>
  <c r="N76" i="1"/>
  <c r="M77" i="1"/>
  <c r="N77" i="1"/>
  <c r="N78" i="1"/>
  <c r="M79" i="1"/>
  <c r="N79" i="1"/>
  <c r="N80" i="1"/>
  <c r="N81" i="1"/>
  <c r="N82" i="1"/>
  <c r="N83" i="1"/>
  <c r="N84" i="1"/>
  <c r="M85" i="1"/>
  <c r="N85" i="1"/>
  <c r="N86" i="1"/>
  <c r="N87" i="1"/>
  <c r="M88" i="1"/>
  <c r="N88" i="1"/>
  <c r="N89" i="1"/>
  <c r="N90" i="1"/>
  <c r="N91" i="1"/>
  <c r="N92" i="1"/>
  <c r="N93" i="1"/>
  <c r="N94" i="1"/>
  <c r="N95" i="1"/>
  <c r="M96" i="1"/>
  <c r="N96" i="1"/>
  <c r="N97" i="1"/>
  <c r="N98" i="1"/>
  <c r="N99" i="1"/>
  <c r="N100" i="1"/>
  <c r="M101" i="1"/>
  <c r="N101" i="1"/>
  <c r="N102" i="1"/>
  <c r="N103" i="1"/>
  <c r="N104" i="1"/>
  <c r="M105" i="1"/>
  <c r="N105" i="1"/>
  <c r="N106" i="1"/>
  <c r="N107" i="1"/>
  <c r="M108" i="1"/>
  <c r="N108" i="1"/>
  <c r="M109" i="1"/>
  <c r="N109" i="1"/>
  <c r="N110" i="1"/>
  <c r="N111" i="1"/>
  <c r="N112" i="1"/>
  <c r="N113" i="1"/>
  <c r="N114" i="1"/>
  <c r="N115" i="1"/>
  <c r="M116" i="1"/>
  <c r="N116" i="1"/>
  <c r="N117" i="1"/>
  <c r="N118" i="1"/>
  <c r="M119" i="1"/>
  <c r="N119" i="1"/>
  <c r="N120" i="1"/>
  <c r="N121" i="1"/>
  <c r="N122" i="1"/>
  <c r="M123" i="1"/>
  <c r="N123" i="1"/>
  <c r="N124" i="1"/>
  <c r="N125" i="1"/>
  <c r="N126" i="1"/>
  <c r="N127" i="1"/>
  <c r="N128" i="1"/>
  <c r="M129" i="1"/>
  <c r="N129" i="1"/>
  <c r="N130" i="1"/>
  <c r="N131" i="1"/>
  <c r="M132" i="1"/>
  <c r="N132" i="1"/>
  <c r="N133" i="1"/>
  <c r="N134" i="1"/>
  <c r="N135" i="1"/>
  <c r="N136" i="1"/>
  <c r="N137" i="1"/>
  <c r="N138" i="1"/>
  <c r="M139" i="1"/>
  <c r="N139" i="1"/>
  <c r="N140" i="1"/>
  <c r="N141" i="1"/>
  <c r="N142" i="1"/>
  <c r="N143" i="1"/>
  <c r="N144" i="1"/>
  <c r="N145" i="1"/>
  <c r="N146" i="1"/>
  <c r="N147" i="1"/>
  <c r="N148" i="1"/>
  <c r="M149" i="1"/>
  <c r="N149" i="1"/>
  <c r="N150" i="1"/>
  <c r="N151" i="1"/>
  <c r="N152" i="1"/>
  <c r="N153" i="1"/>
  <c r="N154" i="1"/>
  <c r="N155" i="1"/>
  <c r="N156" i="1"/>
  <c r="N157" i="1"/>
  <c r="N158" i="1"/>
  <c r="N159" i="1"/>
  <c r="M160" i="1"/>
  <c r="N160" i="1"/>
  <c r="M161" i="1"/>
  <c r="N161" i="1"/>
  <c r="N162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M189" i="1"/>
  <c r="N189" i="1"/>
  <c r="N190" i="1"/>
  <c r="N191" i="1"/>
  <c r="N192" i="1"/>
  <c r="N193" i="1"/>
  <c r="N194" i="1"/>
  <c r="N195" i="1"/>
  <c r="M196" i="1"/>
  <c r="N196" i="1"/>
  <c r="M197" i="1"/>
  <c r="N197" i="1"/>
  <c r="N198" i="1"/>
  <c r="N199" i="1"/>
  <c r="M200" i="1"/>
  <c r="N200" i="1"/>
  <c r="N201" i="1"/>
  <c r="M202" i="1"/>
  <c r="N202" i="1"/>
  <c r="N203" i="1"/>
  <c r="N204" i="1"/>
  <c r="M205" i="1"/>
  <c r="N205" i="1"/>
  <c r="N206" i="1"/>
  <c r="N207" i="1"/>
  <c r="N208" i="1"/>
  <c r="N209" i="1"/>
  <c r="N210" i="1"/>
  <c r="M211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M235" i="1"/>
  <c r="N235" i="1"/>
  <c r="N236" i="1"/>
  <c r="N237" i="1"/>
  <c r="N238" i="1"/>
  <c r="N239" i="1"/>
  <c r="N240" i="1"/>
  <c r="M241" i="1"/>
  <c r="N241" i="1"/>
  <c r="N242" i="1"/>
  <c r="M243" i="1"/>
  <c r="N243" i="1"/>
  <c r="M244" i="1"/>
  <c r="N244" i="1"/>
  <c r="M245" i="1"/>
  <c r="N245" i="1"/>
  <c r="N246" i="1"/>
  <c r="N247" i="1"/>
  <c r="N248" i="1"/>
  <c r="N249" i="1"/>
  <c r="N250" i="1"/>
  <c r="N251" i="1"/>
  <c r="N252" i="1"/>
  <c r="N253" i="1"/>
  <c r="N254" i="1"/>
  <c r="N255" i="1"/>
  <c r="M256" i="1"/>
  <c r="N256" i="1"/>
  <c r="N257" i="1"/>
  <c r="N258" i="1"/>
  <c r="N259" i="1"/>
  <c r="N260" i="1"/>
  <c r="N261" i="1"/>
  <c r="N262" i="1"/>
  <c r="N263" i="1"/>
  <c r="N264" i="1"/>
  <c r="N265" i="1"/>
  <c r="M266" i="1"/>
  <c r="N266" i="1"/>
  <c r="N267" i="1"/>
  <c r="M268" i="1"/>
  <c r="N268" i="1"/>
  <c r="N269" i="1"/>
  <c r="N270" i="1"/>
  <c r="N271" i="1"/>
  <c r="N272" i="1"/>
  <c r="N273" i="1"/>
  <c r="N274" i="1"/>
  <c r="N275" i="1"/>
  <c r="M276" i="1"/>
  <c r="N276" i="1"/>
  <c r="N277" i="1"/>
  <c r="M278" i="1"/>
  <c r="N278" i="1"/>
  <c r="N279" i="1"/>
  <c r="N280" i="1"/>
  <c r="M281" i="1"/>
  <c r="P281" i="1" s="1"/>
  <c r="N281" i="1"/>
  <c r="M282" i="1"/>
  <c r="N282" i="1"/>
  <c r="N283" i="1"/>
  <c r="M284" i="1"/>
  <c r="P284" i="1" s="1"/>
  <c r="N284" i="1"/>
  <c r="M285" i="1"/>
  <c r="P285" i="1" s="1"/>
  <c r="N285" i="1"/>
  <c r="M286" i="1"/>
  <c r="P286" i="1" s="1"/>
  <c r="N286" i="1"/>
  <c r="M287" i="1"/>
  <c r="P287" i="1" s="1"/>
  <c r="N287" i="1"/>
  <c r="M288" i="1"/>
  <c r="P288" i="1" s="1"/>
  <c r="N288" i="1"/>
  <c r="M289" i="1"/>
  <c r="N289" i="1"/>
  <c r="M290" i="1"/>
  <c r="P290" i="1" s="1"/>
  <c r="N290" i="1"/>
  <c r="N291" i="1"/>
  <c r="M292" i="1"/>
  <c r="N292" i="1"/>
  <c r="N293" i="1"/>
  <c r="M294" i="1"/>
  <c r="N294" i="1"/>
  <c r="M295" i="1"/>
  <c r="P295" i="1" s="1"/>
  <c r="N295" i="1"/>
  <c r="M296" i="1"/>
  <c r="P296" i="1" s="1"/>
  <c r="N296" i="1"/>
  <c r="N297" i="1"/>
  <c r="M298" i="1"/>
  <c r="N298" i="1"/>
  <c r="M299" i="1"/>
  <c r="P299" i="1" s="1"/>
  <c r="N299" i="1"/>
  <c r="M300" i="1"/>
  <c r="N300" i="1"/>
  <c r="M301" i="1"/>
  <c r="P301" i="1" s="1"/>
  <c r="N301" i="1"/>
  <c r="M302" i="1"/>
  <c r="P302" i="1" s="1"/>
  <c r="N302" i="1"/>
  <c r="M303" i="1"/>
  <c r="P303" i="1" s="1"/>
  <c r="N303" i="1"/>
  <c r="M304" i="1"/>
  <c r="P304" i="1" s="1"/>
  <c r="N304" i="1"/>
  <c r="M305" i="1"/>
  <c r="P305" i="1" s="1"/>
  <c r="N305" i="1"/>
  <c r="M306" i="1"/>
  <c r="P306" i="1" s="1"/>
  <c r="N306" i="1"/>
  <c r="M307" i="1"/>
  <c r="P307" i="1" s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M966" i="1"/>
  <c r="N966" i="1"/>
  <c r="M967" i="1"/>
  <c r="N967" i="1"/>
  <c r="M968" i="1"/>
  <c r="N968" i="1"/>
  <c r="M969" i="1"/>
  <c r="N969" i="1"/>
  <c r="M970" i="1"/>
  <c r="N970" i="1"/>
  <c r="M971" i="1"/>
  <c r="N971" i="1"/>
  <c r="M972" i="1"/>
  <c r="N972" i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8" i="1"/>
  <c r="M19" i="1"/>
  <c r="M24" i="1"/>
  <c r="C3" i="4" l="1"/>
  <c r="C7" i="4" s="1"/>
  <c r="B3" i="4"/>
  <c r="B7" i="4" s="1"/>
  <c r="C8" i="4"/>
  <c r="C10" i="4" s="1"/>
  <c r="B8" i="4"/>
  <c r="B10" i="4" l="1"/>
  <c r="C11" i="4"/>
  <c r="C5" i="4"/>
  <c r="B5" i="4"/>
  <c r="B11" i="4"/>
</calcChain>
</file>

<file path=xl/sharedStrings.xml><?xml version="1.0" encoding="utf-8"?>
<sst xmlns="http://schemas.openxmlformats.org/spreadsheetml/2006/main" count="1237" uniqueCount="505">
  <si>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</si>
  <si>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</si>
  <si>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</si>
  <si>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</si>
  <si>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</si>
  <si>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</si>
  <si>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</si>
  <si>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</si>
  <si>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</si>
  <si>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</si>
  <si>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</si>
  <si>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</si>
  <si>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</si>
  <si>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Commission</t>
  </si>
  <si>
    <t xml:space="preserve">Selection </t>
  </si>
  <si>
    <t>Win-Only &amp; Each-Way Betting - Results Log</t>
  </si>
  <si>
    <t>Profit</t>
  </si>
  <si>
    <t>Advised Prices</t>
  </si>
  <si>
    <t>Price taken</t>
  </si>
  <si>
    <t>Price taken at exchange?</t>
  </si>
  <si>
    <t>Effective Price obtained</t>
  </si>
  <si>
    <t>Profit @ price taken</t>
  </si>
  <si>
    <t>Profit @ advised price</t>
  </si>
  <si>
    <t>%age bank Growth</t>
  </si>
  <si>
    <t>ROI</t>
  </si>
  <si>
    <t>Points staked</t>
  </si>
  <si>
    <t>WON</t>
  </si>
  <si>
    <t>WON-EW</t>
  </si>
  <si>
    <t>PLACED</t>
  </si>
  <si>
    <t>LOST</t>
  </si>
  <si>
    <t>ONLY ENTER DATA IN GREEN CELLS</t>
  </si>
  <si>
    <t>DO NOT AMEND BLUE CELLS</t>
  </si>
  <si>
    <t>YES</t>
  </si>
  <si>
    <t>NO</t>
  </si>
  <si>
    <t>Each-Way?</t>
  </si>
  <si>
    <t>Event</t>
  </si>
  <si>
    <t>Kairat Almaty</t>
  </si>
  <si>
    <t>Kairat Almaty vs Atyrau</t>
  </si>
  <si>
    <t>Mirandes vs Leganes</t>
  </si>
  <si>
    <t>Leganes</t>
  </si>
  <si>
    <t>BATE Borisov</t>
  </si>
  <si>
    <t>BATE Borisov vs Granit Mikashevici</t>
  </si>
  <si>
    <t>ATP Stuttgart: Struff vs Baghdatis</t>
  </si>
  <si>
    <t>Baghdatis</t>
  </si>
  <si>
    <t>ATP Stuttgart: Kohlschreiber vs Herbert</t>
  </si>
  <si>
    <t>Kohlschreiber</t>
  </si>
  <si>
    <t>ATP Den Bosch: Mahut vs Mathieu</t>
  </si>
  <si>
    <t>Mahut</t>
  </si>
  <si>
    <t>Mexico vs Jamaica</t>
  </si>
  <si>
    <t>Mexico</t>
  </si>
  <si>
    <t>France vs Romania</t>
  </si>
  <si>
    <t>France</t>
  </si>
  <si>
    <t>Copa America: Double</t>
  </si>
  <si>
    <t>Chile/Argentina</t>
  </si>
  <si>
    <t>FC Astana</t>
  </si>
  <si>
    <t>FC Astana vs Zhetysu</t>
  </si>
  <si>
    <t>Spain vs Czech Republic</t>
  </si>
  <si>
    <t>Spain</t>
  </si>
  <si>
    <t>ATP Halle: Ferrer vs Seppi</t>
  </si>
  <si>
    <t>Ferrer</t>
  </si>
  <si>
    <t>Chile vs Panama</t>
  </si>
  <si>
    <t>Chile</t>
  </si>
  <si>
    <t>France vs Albania</t>
  </si>
  <si>
    <t>Spain vs Turkey</t>
  </si>
  <si>
    <t>Argentina vs Venezuela</t>
  </si>
  <si>
    <t>Argentina</t>
  </si>
  <si>
    <t>Vasco da Gama vs Paysandu</t>
  </si>
  <si>
    <t>Vasco da Gama</t>
  </si>
  <si>
    <t>Dinamo Minsk vs Neman Grodno</t>
  </si>
  <si>
    <t>Dinamo Minsk</t>
  </si>
  <si>
    <t>Northern Ireland vs Germany</t>
  </si>
  <si>
    <t>Germany</t>
  </si>
  <si>
    <t>USA vs Argentina</t>
  </si>
  <si>
    <t>Palmeiras vs America Mineiro</t>
  </si>
  <si>
    <t>Palmeiras</t>
  </si>
  <si>
    <t>Gremio vs Vitoria</t>
  </si>
  <si>
    <t>Gremio</t>
  </si>
  <si>
    <t>Kashima Antlers vs Avispa Fukuoka</t>
  </si>
  <si>
    <t>Kashima Antlers</t>
  </si>
  <si>
    <t>BATE Borisov vs Vitebsk</t>
  </si>
  <si>
    <t>Germany vs Slovakia</t>
  </si>
  <si>
    <t>Sirius vs Angelhoms</t>
  </si>
  <si>
    <t>Sirius</t>
  </si>
  <si>
    <t>Wimbledon: Kohlchreiber vs Herbert</t>
  </si>
  <si>
    <t>Kohlchreiber</t>
  </si>
  <si>
    <t>Tsonga/Berdych</t>
  </si>
  <si>
    <t>Wimbledon: Double</t>
  </si>
  <si>
    <t>Gasquet/Wawrinka</t>
  </si>
  <si>
    <t>Bautista-Agut/Del Potro</t>
  </si>
  <si>
    <t>Goffin/Raonic</t>
  </si>
  <si>
    <t>Sport Huancayo v Defensor</t>
  </si>
  <si>
    <t>Sport Huancayo</t>
  </si>
  <si>
    <t>Levadia Tallinn vs HB Torshavn</t>
  </si>
  <si>
    <t>Levadia Tallinn</t>
  </si>
  <si>
    <t>Palmeiras vs Figueirense</t>
  </si>
  <si>
    <t>Isner/Berdych</t>
  </si>
  <si>
    <t>Wimbledon: Goffin vs Istomin</t>
  </si>
  <si>
    <t>Goffin</t>
  </si>
  <si>
    <t>Bodo/Glimt vs Rosenborg</t>
  </si>
  <si>
    <t>Rosenborg</t>
  </si>
  <si>
    <t>Santa Fe vs Chico</t>
  </si>
  <si>
    <t>Santa Fe</t>
  </si>
  <si>
    <t>Federer/Murray</t>
  </si>
  <si>
    <t>Wimbledon: Federer vs Cilic</t>
  </si>
  <si>
    <t>Federer</t>
  </si>
  <si>
    <t>Waterford United vs Limerick</t>
  </si>
  <si>
    <t>Limerick</t>
  </si>
  <si>
    <t>Rosenborg v Sarpsborg 08</t>
  </si>
  <si>
    <t>Gremio vs Figueirense</t>
  </si>
  <si>
    <t>HJK Helsinki vs PS Kemi</t>
  </si>
  <si>
    <t>HJK Helsinki</t>
  </si>
  <si>
    <t>Odd vs Aalesund</t>
  </si>
  <si>
    <t>Odd</t>
  </si>
  <si>
    <t>Qarabag vs Dudelange</t>
  </si>
  <si>
    <t>Qarabag</t>
  </si>
  <si>
    <t>BATE Borisov v SJK</t>
  </si>
  <si>
    <t>Kashima Antlers vs Nagoya Grampus 8</t>
  </si>
  <si>
    <t>Dinamo Minsk v St Patricks</t>
  </si>
  <si>
    <t>Europa League: Double</t>
  </si>
  <si>
    <t>AIK/Genk</t>
  </si>
  <si>
    <t>Derry City vs Longford Town</t>
  </si>
  <si>
    <t>Derry City</t>
  </si>
  <si>
    <t>Limerick vs Cobh Ramblers</t>
  </si>
  <si>
    <t>Ventforet Kofu vs Kashima</t>
  </si>
  <si>
    <t>Kashima</t>
  </si>
  <si>
    <t>Dinamo Zagreb vs NK Lokomotiva</t>
  </si>
  <si>
    <t>Dinamo Zagreb</t>
  </si>
  <si>
    <t>FC Astana v Zalgiris Vilnius</t>
  </si>
  <si>
    <t>Isner</t>
  </si>
  <si>
    <t>ATP Washington: Isner vs Duckworth</t>
  </si>
  <si>
    <t>Osmanlispor vs Zimbru Chrisinau</t>
  </si>
  <si>
    <t>Osmanlispor</t>
  </si>
  <si>
    <t>Hearts vs Birkirkara</t>
  </si>
  <si>
    <t>Hearts</t>
  </si>
  <si>
    <t>ATP Washington: Harrison vs Johnson</t>
  </si>
  <si>
    <t>Johnson</t>
  </si>
  <si>
    <t>Norkkoping vs Gefle</t>
  </si>
  <si>
    <t>Norkkoping</t>
  </si>
  <si>
    <t>Malmo vs Kalmar</t>
  </si>
  <si>
    <t>Malmo</t>
  </si>
  <si>
    <t>Corinthians vs Figeuirense</t>
  </si>
  <si>
    <t>Corinthians</t>
  </si>
  <si>
    <t>HJK Helsinki vs PK-35</t>
  </si>
  <si>
    <t>Sirius vs Assyriska</t>
  </si>
  <si>
    <t>Halmstads v Angelholm</t>
  </si>
  <si>
    <t>Halmstads</t>
  </si>
  <si>
    <t>Isner/Sock</t>
  </si>
  <si>
    <t>Dinamo Zagreb vs Dinamo Tbilsi</t>
  </si>
  <si>
    <t>Shakhtar Donetsk vs Young Boys</t>
  </si>
  <si>
    <t>Shakhtar Donetsk</t>
  </si>
  <si>
    <t>Isner/Raonic</t>
  </si>
  <si>
    <t>ATP Toronto: Double</t>
  </si>
  <si>
    <t>Olympiakos vs Hapoel Beer-Sheva</t>
  </si>
  <si>
    <t>Olympiakos</t>
  </si>
  <si>
    <t>Racing Genk vs Cork City</t>
  </si>
  <si>
    <t>Racing Genk</t>
  </si>
  <si>
    <t>Dinamo Zagreb vs Slaven Belupo</t>
  </si>
  <si>
    <t>Limerick vs Shelbourne</t>
  </si>
  <si>
    <t>Drogheda</t>
  </si>
  <si>
    <t>UCD</t>
  </si>
  <si>
    <t>FC Copenhagen</t>
  </si>
  <si>
    <t>Angelholms vs Sirius</t>
  </si>
  <si>
    <t>FC Copenhagen vs Nordsjaelland</t>
  </si>
  <si>
    <t>UCD vs Athlone Town</t>
  </si>
  <si>
    <t>Drogheda vs Cabinteely</t>
  </si>
  <si>
    <t>Levski Sofia vs Montana</t>
  </si>
  <si>
    <t>Levski Sofia</t>
  </si>
  <si>
    <t>FC Copenhagen vs Astra Giurgiu</t>
  </si>
  <si>
    <t>Sport Recife vs America Mineiro</t>
  </si>
  <si>
    <t>Sport Recife</t>
  </si>
  <si>
    <t>Midtjylland vs Videoton</t>
  </si>
  <si>
    <t>Midtjylland</t>
  </si>
  <si>
    <t>Rapid Vienna vs Torpedo Zhodino</t>
  </si>
  <si>
    <t>Rapid Vienna</t>
  </si>
  <si>
    <t>Kawasaki vs Ventfortet Kofu</t>
  </si>
  <si>
    <t>Kawasaki</t>
  </si>
  <si>
    <t>Red Bull Salzburg vs St. Polten</t>
  </si>
  <si>
    <t>Red Bull Salzburg</t>
  </si>
  <si>
    <t>Steaua Bucharest vs Concordia</t>
  </si>
  <si>
    <t>Steaua Bucharest</t>
  </si>
  <si>
    <t>Viktoria Plzen vs Bohemians</t>
  </si>
  <si>
    <t>Viktoria Plzen</t>
  </si>
  <si>
    <t>Hajduk Split vs NK Istra 1961</t>
  </si>
  <si>
    <t>Hajduk Split</t>
  </si>
  <si>
    <t>Del Potro/Nishikori</t>
  </si>
  <si>
    <t>ATP Olympics: Double</t>
  </si>
  <si>
    <t>ATP Olympics: Bellucci vs Goffin</t>
  </si>
  <si>
    <t>Goteborg vs Falkenbergs</t>
  </si>
  <si>
    <t>Goteborg</t>
  </si>
  <si>
    <t>Bastia vs Paris Saint Germain</t>
  </si>
  <si>
    <t>Paris Saint Germain</t>
  </si>
  <si>
    <t>Football: Double</t>
  </si>
  <si>
    <t>Limerick/Ventspils</t>
  </si>
  <si>
    <t>Manchester City vs Sunderland</t>
  </si>
  <si>
    <t>Manchester City</t>
  </si>
  <si>
    <t>Liepaja vs Metta-Lu</t>
  </si>
  <si>
    <t>Liepaja</t>
  </si>
  <si>
    <t>Rijeka vs Lokomotiva Zagreb</t>
  </si>
  <si>
    <t>Rijeka</t>
  </si>
  <si>
    <t>Club Brugge vs Lokeren</t>
  </si>
  <si>
    <t>Club Brugge</t>
  </si>
  <si>
    <t>Rosenborg vs Sogndal</t>
  </si>
  <si>
    <t>Stromgodset vs Start</t>
  </si>
  <si>
    <t>Stromgodset</t>
  </si>
  <si>
    <t>Nomme Kalju vs Trans Narva</t>
  </si>
  <si>
    <t>Nomme Kalju</t>
  </si>
  <si>
    <t>Shamrock Rovers vs Wexford Youths</t>
  </si>
  <si>
    <t>Shamrock Rovers</t>
  </si>
  <si>
    <t>Karlovic</t>
  </si>
  <si>
    <t>ATP Cincinnati: Karlovic vs Monaco</t>
  </si>
  <si>
    <t>FK Suduva vs Lietava Jonava</t>
  </si>
  <si>
    <t>FK Suduva</t>
  </si>
  <si>
    <t>Gyirmot vs Ferencvaros</t>
  </si>
  <si>
    <t>Ferencvaros</t>
  </si>
  <si>
    <t>FC Infonet vs Paide LM</t>
  </si>
  <si>
    <t>FC Infonet</t>
  </si>
  <si>
    <t>Kairat Almaty vs Aktobe</t>
  </si>
  <si>
    <t>Tottenham vs Crystal Palace</t>
  </si>
  <si>
    <t>Tottenham</t>
  </si>
  <si>
    <t>Nomme Kalju vs Tammeka Tartu</t>
  </si>
  <si>
    <t>Basel vs Lugano</t>
  </si>
  <si>
    <t>Basel</t>
  </si>
  <si>
    <t>Vasco da Gama vs Sampiao Correa</t>
  </si>
  <si>
    <t>Ferencvaros vs Mezokovesdi</t>
  </si>
  <si>
    <t>Gent vs Westerlo</t>
  </si>
  <si>
    <t>Gent</t>
  </si>
  <si>
    <t>Atletico Madrid vs Alaves</t>
  </si>
  <si>
    <t>Atletico Madrid</t>
  </si>
  <si>
    <t>PSG/Benfica</t>
  </si>
  <si>
    <t>Malmo vs Jonkopings</t>
  </si>
  <si>
    <t>Bayern Munich/Cork City</t>
  </si>
  <si>
    <t>Dynamo Kiev vs Vorskla Poltava</t>
  </si>
  <si>
    <t>Dynamo Kiev</t>
  </si>
  <si>
    <t>Feyenoord vs Excelsior</t>
  </si>
  <si>
    <t>Feyenoord</t>
  </si>
  <si>
    <t>Real Madrid vs Celta Vigo</t>
  </si>
  <si>
    <t>Real Madrid</t>
  </si>
  <si>
    <t>PSV/Jelgava</t>
  </si>
  <si>
    <t>Thun vs Basel</t>
  </si>
  <si>
    <t>Ventspils vs Metta/Lu</t>
  </si>
  <si>
    <t>Ventspils</t>
  </si>
  <si>
    <t>Santos vs Figueirense</t>
  </si>
  <si>
    <t>Santos</t>
  </si>
  <si>
    <t>Rosenborg vs Tromso</t>
  </si>
  <si>
    <t>BATE Borisov vs Belshina</t>
  </si>
  <si>
    <t>US Open ATP Tennis: Edmund vs Gasquet</t>
  </si>
  <si>
    <t>Gasquet</t>
  </si>
  <si>
    <t>US Open ATP Tennis: Monfils vs Muller</t>
  </si>
  <si>
    <t>Monfils</t>
  </si>
  <si>
    <t>Isner/Nadal</t>
  </si>
  <si>
    <t>US Open ATP Tennis: Sela vs Cuevas</t>
  </si>
  <si>
    <t>Cuevas</t>
  </si>
  <si>
    <t>US Open ATP Tennis: Double</t>
  </si>
  <si>
    <t>Goffin/Del Potro</t>
  </si>
  <si>
    <t>US Open ATP Tennis: Thiem vs Millman</t>
  </si>
  <si>
    <t>Thiem</t>
  </si>
  <si>
    <t>Kyrgios/Johnson</t>
  </si>
  <si>
    <t>US Open ATP Tennis: Simon vs Lorenzi</t>
  </si>
  <si>
    <t>Simon</t>
  </si>
  <si>
    <t>US Open ATP Tennis: Johnson vs del Potro</t>
  </si>
  <si>
    <t>del Potro</t>
  </si>
  <si>
    <t>Cabinteely vs UC Dublin</t>
  </si>
  <si>
    <t>UC Dublin</t>
  </si>
  <si>
    <t>Wawrinka/Kyrgios</t>
  </si>
  <si>
    <t>Northern Illinois Huskies @ Wyoming Cowboys</t>
  </si>
  <si>
    <t>Northern Illinois Huskies</t>
  </si>
  <si>
    <t>Norway vs Germany</t>
  </si>
  <si>
    <t>Wales vs Moldova</t>
  </si>
  <si>
    <t>Wales</t>
  </si>
  <si>
    <t>Thailand vs Japan</t>
  </si>
  <si>
    <t>Japan</t>
  </si>
  <si>
    <t>Andorra vs Latvia</t>
  </si>
  <si>
    <t>Latvia</t>
  </si>
  <si>
    <t>Bosnia vs Estonia</t>
  </si>
  <si>
    <t>Bosnia</t>
  </si>
  <si>
    <t>Utenis Utena vs Atlantas</t>
  </si>
  <si>
    <t>Atlantas</t>
  </si>
  <si>
    <t>Qarabag vs AZAL Baku</t>
  </si>
  <si>
    <t>Schalke vs Bayern Munich</t>
  </si>
  <si>
    <t>Bayern Munich</t>
  </si>
  <si>
    <t>Kawasaki vs Avispa Fukuoka</t>
  </si>
  <si>
    <t>Juventus vs Sassuolo</t>
  </si>
  <si>
    <t>Juventus</t>
  </si>
  <si>
    <t>Sporting vs Moreirense</t>
  </si>
  <si>
    <t>Sporting</t>
  </si>
  <si>
    <t>Porto vs Guimaraes</t>
  </si>
  <si>
    <t>Basel vs Grasshoppers</t>
  </si>
  <si>
    <t>Porto</t>
  </si>
  <si>
    <t>NCAA: Double</t>
  </si>
  <si>
    <t>Appalachian State/Iowa</t>
  </si>
  <si>
    <t>Norrkoping vs Jonkopings</t>
  </si>
  <si>
    <t>Norrkoping</t>
  </si>
  <si>
    <t>Miami Dolphins @ Seattle Seahawks</t>
  </si>
  <si>
    <t>Seattle Seahawks</t>
  </si>
  <si>
    <t>New England Patriots @ Arizona Cardinals</t>
  </si>
  <si>
    <t>Arizona Cardinals</t>
  </si>
  <si>
    <t>HJK Helsinki vs Lahti</t>
  </si>
  <si>
    <t>Manchester City vs Monchengladbach</t>
  </si>
  <si>
    <t>Legia Warsaw vs Dortmund</t>
  </si>
  <si>
    <t>Dortmund</t>
  </si>
  <si>
    <t>Real Madrid vs Sporting Lisbon</t>
  </si>
  <si>
    <t>Barcelona/Bayern Munich</t>
  </si>
  <si>
    <t>Hibernian vs Ayr United</t>
  </si>
  <si>
    <t>Hibernian</t>
  </si>
  <si>
    <t>Manchester City vs Bournemouth</t>
  </si>
  <si>
    <t>Atletico Madrid vs Sporting Gijon</t>
  </si>
  <si>
    <t>BATE Borisov vs Neman Grodno</t>
  </si>
  <si>
    <t>AIK vs Gefle</t>
  </si>
  <si>
    <t>AIK</t>
  </si>
  <si>
    <t>Tottenham vs Sunderland</t>
  </si>
  <si>
    <t>Vojvodina vs Borac</t>
  </si>
  <si>
    <t>Vojvodina</t>
  </si>
  <si>
    <t>Baltimore Ravens @ Cleveland Browns</t>
  </si>
  <si>
    <t>Rapid Vienna vs Mattersburg</t>
  </si>
  <si>
    <t>Baltimore Ravens</t>
  </si>
  <si>
    <t>Miami Dolphins @ New England Patriots</t>
  </si>
  <si>
    <t>New England Patriots</t>
  </si>
  <si>
    <t>Roma/Juventus</t>
  </si>
  <si>
    <t>Porto vs Boavista</t>
  </si>
  <si>
    <t>Dortmund vs Freiburg</t>
  </si>
  <si>
    <t>Hamburg vs Bayern Munich</t>
  </si>
  <si>
    <t>Swansea vs Manchester Ciy</t>
  </si>
  <si>
    <t>Hajduk Split vs Cibalia</t>
  </si>
  <si>
    <t>Ajax vs Zwolle</t>
  </si>
  <si>
    <t>Ajax</t>
  </si>
  <si>
    <t>Gent vs St Truiden</t>
  </si>
  <si>
    <t>AZ Alkmaar vs Go Ahead Eagles</t>
  </si>
  <si>
    <t>AZ Alkmaar</t>
  </si>
  <si>
    <t>Michigan/Tulsa</t>
  </si>
  <si>
    <t>Malmo vs Helsingborg</t>
  </si>
  <si>
    <t>Villarreal vs Osasuna</t>
  </si>
  <si>
    <t>Villarreal</t>
  </si>
  <si>
    <t>Rijeka vs RNK Split</t>
  </si>
  <si>
    <t>Anderlecht vs Westerlo</t>
  </si>
  <si>
    <t>Anderlecht</t>
  </si>
  <si>
    <t>Detroit Lions @ Green Bay Packers</t>
  </si>
  <si>
    <t>Green Bay Packers</t>
  </si>
  <si>
    <t>Cleveland Browns @ Miami Dolphins</t>
  </si>
  <si>
    <t>Miami Dolphins</t>
  </si>
  <si>
    <t>Dallas Cowboys</t>
  </si>
  <si>
    <t>Chicago Bears @ Dallas Cowboys</t>
  </si>
  <si>
    <t>Dinamo Zagreb vs Juventus</t>
  </si>
  <si>
    <t>Sporting Lisbon vs Legia Warsaw</t>
  </si>
  <si>
    <t>Sporting Lisbon</t>
  </si>
  <si>
    <t>Cork City vs Galway</t>
  </si>
  <si>
    <t>Cork City</t>
  </si>
  <si>
    <t>Celtic vs Manchester City</t>
  </si>
  <si>
    <t>Bayern Munich vs FC Koln</t>
  </si>
  <si>
    <t>Ostersunds vs Falkenberg</t>
  </si>
  <si>
    <t>Ostersunds</t>
  </si>
  <si>
    <t>NCAA: Treble</t>
  </si>
  <si>
    <t>Baylor/Colorado/Nebraska</t>
  </si>
  <si>
    <t>Basel vs Thun</t>
  </si>
  <si>
    <t>Slavia Prague vs Karvina</t>
  </si>
  <si>
    <t>Slavia Prague</t>
  </si>
  <si>
    <t xml:space="preserve">Manchester United </t>
  </si>
  <si>
    <t>Manchester United vs Stoke</t>
  </si>
  <si>
    <t>Astana/Real Madrid</t>
  </si>
  <si>
    <t>Javor vs Red Star Belgrade</t>
  </si>
  <si>
    <t>Red Star Belgrade</t>
  </si>
  <si>
    <t>Buffallo Bills @ New England Patriots</t>
  </si>
  <si>
    <t>Japan vs Iraq</t>
  </si>
  <si>
    <t>United Arab Emirates vs Thailand</t>
  </si>
  <si>
    <t>United Arab Emirates</t>
  </si>
  <si>
    <t>Lichtenstein vs Albania</t>
  </si>
  <si>
    <t>Albania</t>
  </si>
  <si>
    <t>Moldova vs Serbia</t>
  </si>
  <si>
    <t>Serbia</t>
  </si>
  <si>
    <t>Uruguay vs Venezuela</t>
  </si>
  <si>
    <t>Uruguay</t>
  </si>
  <si>
    <t>Dundalk vs Sligo</t>
  </si>
  <si>
    <t>Dundalk</t>
  </si>
  <si>
    <t>Germany vs Czech Republic</t>
  </si>
  <si>
    <t>Houston/San Diego State</t>
  </si>
  <si>
    <t>Washington Huskies @ Oregon Ducks</t>
  </si>
  <si>
    <t>Washington Huskies</t>
  </si>
  <si>
    <t>Arizona Wildcats @ Utah Utes</t>
  </si>
  <si>
    <t>Utah Utes</t>
  </si>
  <si>
    <t>Ukraine vs Kosovo</t>
  </si>
  <si>
    <t>Ukraine</t>
  </si>
  <si>
    <t>New England Patriots @ Cleveland Browns</t>
  </si>
  <si>
    <t>New York Jets @ Pittsburgh Steelers</t>
  </si>
  <si>
    <t>Pittsburgh Steelers</t>
  </si>
  <si>
    <t>Houston Texans @ Minnesota Vikings</t>
  </si>
  <si>
    <t>Minnesota Vikings</t>
  </si>
  <si>
    <t>Macedonia vs Italy</t>
  </si>
  <si>
    <t>Italy</t>
  </si>
  <si>
    <t>Bosnia vs Cyprus</t>
  </si>
  <si>
    <t>Germany/Poland</t>
  </si>
  <si>
    <t>Atletico Mineiro vs America Mineiro</t>
  </si>
  <si>
    <t>Atletico Mineiro</t>
  </si>
  <si>
    <t>Slaven Belupo vs Dinamo Zagreb</t>
  </si>
  <si>
    <t>San Diego State/Clemson</t>
  </si>
  <si>
    <t>Zorya vs Volyn Lutsk</t>
  </si>
  <si>
    <t>Zorya</t>
  </si>
  <si>
    <t>Nancy vs Paris St Germain</t>
  </si>
  <si>
    <t>Paris St Germain</t>
  </si>
  <si>
    <t>FC Copenhagen vs Silkeborg</t>
  </si>
  <si>
    <t>Atletico Madrid/PSV</t>
  </si>
  <si>
    <t>Sparta Prague vs Jihlava</t>
  </si>
  <si>
    <t>Sparta Prague</t>
  </si>
  <si>
    <t>Red Star Belgrade vs Cukaricki</t>
  </si>
  <si>
    <t>Hajkuk Split vs RNK Split</t>
  </si>
  <si>
    <t>Hajkuk Split</t>
  </si>
  <si>
    <t>Anderlecht vs Lokeren</t>
  </si>
  <si>
    <t>San Francisco 49ers @ Buffalo Bills</t>
  </si>
  <si>
    <t>Buffalo Bills</t>
  </si>
  <si>
    <t>Pittsburgh Steelers @ Miami Dolphins</t>
  </si>
  <si>
    <t>Cincinnati Bengals @ New England Patriots</t>
  </si>
  <si>
    <t>New York Jets @ Arizona Cardinals</t>
  </si>
  <si>
    <t>Bayern Munich vs PSV</t>
  </si>
  <si>
    <t>Paris St Germain vs Basel</t>
  </si>
  <si>
    <t>Roma vs Austria Vienna</t>
  </si>
  <si>
    <t>Roma</t>
  </si>
  <si>
    <t>Viktoria Plzen vs Astra</t>
  </si>
  <si>
    <t>Arsenal vs Middlesborough</t>
  </si>
  <si>
    <t>Arsenal</t>
  </si>
  <si>
    <t>Sturm Graz vs Mattersburg</t>
  </si>
  <si>
    <t>Sturm Graz</t>
  </si>
  <si>
    <t>Malmo vs Ostersunds</t>
  </si>
  <si>
    <t>Sporting Lisbon/Porto</t>
  </si>
  <si>
    <t>North Carolina Tarheels @ Virginia Cavaliers</t>
  </si>
  <si>
    <t>North Carolina Tarheels</t>
  </si>
  <si>
    <t>Besiktas vs Antalyaspor</t>
  </si>
  <si>
    <t>Besiktas</t>
  </si>
  <si>
    <t>Dundalk vs Bohemians</t>
  </si>
  <si>
    <t>Palmeiras vs Sport Recife</t>
  </si>
  <si>
    <t>Atletico Mineiro vs Figueirense</t>
  </si>
  <si>
    <t>New England Patriots @ Pittsburgh Steelers</t>
  </si>
  <si>
    <t>Zenit St Petersburg vs Orenburg</t>
  </si>
  <si>
    <t>Zenit St Petersburg</t>
  </si>
  <si>
    <t>Houston Texans @ Denver Broncos</t>
  </si>
  <si>
    <t>Denver Broncos</t>
  </si>
  <si>
    <t>Club Brugge vs Westerlo</t>
  </si>
  <si>
    <t>Juventus vs Sampdoria</t>
  </si>
  <si>
    <t>Fiorentina vs Crotone</t>
  </si>
  <si>
    <t>Fiorentina</t>
  </si>
  <si>
    <t>Benfica vs Pacos Ferreira</t>
  </si>
  <si>
    <t>Benfica</t>
  </si>
  <si>
    <t>Sparta Prague/Ajax</t>
  </si>
  <si>
    <t>Hibernian vs St Mirren</t>
  </si>
  <si>
    <t>Red Bull Salzburg vs Ried</t>
  </si>
  <si>
    <t>Atletico Madrid vs Malaga</t>
  </si>
  <si>
    <t>Genk vs Westerlo</t>
  </si>
  <si>
    <t>Genk</t>
  </si>
  <si>
    <t>Boca Juniors vs Temperley</t>
  </si>
  <si>
    <t>Boca Juniors</t>
  </si>
  <si>
    <t>AC Milan vs Pescara</t>
  </si>
  <si>
    <t>AC Milan</t>
  </si>
  <si>
    <t>Young Boys vs Vaduz</t>
  </si>
  <si>
    <t>Young Boys</t>
  </si>
  <si>
    <t>Bilbao vs Osasuna</t>
  </si>
  <si>
    <t>Bilbao</t>
  </si>
  <si>
    <t>Braga vs Belenenses</t>
  </si>
  <si>
    <t>Braga</t>
  </si>
  <si>
    <t>Minnesota Vikings @ Chicago Bears</t>
  </si>
  <si>
    <t>PSV vs Bayern Munich</t>
  </si>
  <si>
    <t>Ludogorets vs Arsenal</t>
  </si>
  <si>
    <t>Porto vs Club Brugge</t>
  </si>
  <si>
    <t>Sevilla/Real Madrid</t>
  </si>
  <si>
    <t>Fiorentina vs Liberec</t>
  </si>
  <si>
    <t>Vojvodina vs Radnik</t>
  </si>
  <si>
    <t>Videoton vs Gyirmot</t>
  </si>
  <si>
    <t>Videoton</t>
  </si>
  <si>
    <t>Sturm Graz vs St Polten</t>
  </si>
  <si>
    <t>Monaco vs Nancy</t>
  </si>
  <si>
    <t>Monaco</t>
  </si>
  <si>
    <t>Texas A&amp;M Aggies @ Mississippi State Bulldogs</t>
  </si>
  <si>
    <t>Texas A&amp;M Aggies</t>
  </si>
  <si>
    <t>Basel vs Lausanne</t>
  </si>
  <si>
    <t>Washington State/Washington</t>
  </si>
  <si>
    <t>Liverpool vs Watford</t>
  </si>
  <si>
    <t>Liverpool</t>
  </si>
  <si>
    <t>Go Ahead Eagles vs Feyenoord</t>
  </si>
  <si>
    <t>Jacksonville Jaguars @ Kansas City Chiefs</t>
  </si>
  <si>
    <t>Kansas City Chiefs</t>
  </si>
  <si>
    <t>Dallas Cowboys @ Cleveland Browns</t>
  </si>
  <si>
    <t>Gent vs Beveren</t>
  </si>
  <si>
    <t>Roma vs Bologna</t>
  </si>
  <si>
    <t>Neftekhimik vs Dynamo Moscow</t>
  </si>
  <si>
    <t>Dynamo Moscow</t>
  </si>
  <si>
    <t>Bahia vs Sampaio Correa</t>
  </si>
  <si>
    <t>Bahia</t>
  </si>
  <si>
    <t>North Carolina @ Duke</t>
  </si>
  <si>
    <t>North Carolina</t>
  </si>
  <si>
    <t>Slovakia vs Lithuania</t>
  </si>
  <si>
    <t>Slovakia</t>
  </si>
  <si>
    <t>Turkey/Italy</t>
  </si>
  <si>
    <t>Oklahoma/Clemson</t>
  </si>
  <si>
    <t>Ukraine vs Finland</t>
  </si>
  <si>
    <t>USC Trojans @ Washington Huskies</t>
  </si>
  <si>
    <t>Baltika vs Dynamo Moscow</t>
  </si>
  <si>
    <t>Switzerland/Portugal</t>
  </si>
  <si>
    <t>Netherlands/Belgium</t>
  </si>
  <si>
    <t>Thailand vs Australia</t>
  </si>
  <si>
    <t>Australia</t>
  </si>
  <si>
    <t>Santos vs Vitoria</t>
  </si>
  <si>
    <t>Dinamo Zagreb/Partizan Belgrade</t>
  </si>
  <si>
    <t>Barcelona/Juventus</t>
  </si>
  <si>
    <t>Vojvodina vs Novi Pazar</t>
  </si>
  <si>
    <t>Basel vs Vaduz</t>
  </si>
  <si>
    <t>Bahia vs Bragantino</t>
  </si>
  <si>
    <t>Feyenoord vs Zwolle</t>
  </si>
  <si>
    <t>Zenit St Petersburg vs Kyryla Sovetov</t>
  </si>
  <si>
    <t>Braga vs Santa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</si>
</sst>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2]\ #,##0.00_);[Red]\([$£-2]\ #,##0.00\)"/>
    <numFmt numFmtId="167" formatCode="0.0%"/>
    <numFmt numFmtId="168" formatCode="&quot;£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" fontId="3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3" borderId="0" xfId="0" applyFont="1" applyFill="1"/>
    <xf numFmtId="0" fontId="3" fillId="0" borderId="0" xfId="0" applyFo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" fontId="0" fillId="3" borderId="0" xfId="0" applyNumberFormat="1" applyFill="1" applyAlignment="1">
      <alignment horizontal="left"/>
    </xf>
    <xf numFmtId="168" fontId="0" fillId="3" borderId="0" xfId="0" applyNumberFormat="1" applyFill="1" applyAlignment="1">
      <alignment horizontal="left"/>
    </xf>
    <xf numFmtId="167" fontId="1" fillId="3" borderId="0" xfId="1" applyNumberFormat="1" applyFill="1" applyAlignment="1">
      <alignment horizontal="left"/>
    </xf>
  </cellXfs>
  <cellStyles count="2">
    <cellStyle name="Normal" xfId="0" builtinId="0"/>
    <cellStyle name="Percent" xfId="1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7:P1007" totalsRowShown="0" headerRowDxfId="19" dataDxfId="17" headerRowBorderDxfId="18" tableBorderDxfId="16">
  <tableColumns count="16">
    <tableColumn id="1" name="Date" dataDxfId="15"/>
    <tableColumn id="3" name="Event" dataDxfId="14"/>
    <tableColumn id="4" name="Selection " dataDxfId="13"/>
    <tableColumn id="5" name="Pts." dataDxfId="12"/>
    <tableColumn id="6" name="Advised price" dataDxfId="11"/>
    <tableColumn id="7" name="Price taken" dataDxfId="10"/>
    <tableColumn id="8" name="Price taken at exchange?" dataDxfId="9"/>
    <tableColumn id="9" name="Each-Way?" dataDxfId="8"/>
    <tableColumn id="10" name="EW odds fraction" dataDxfId="7"/>
    <tableColumn id="11" name="BF Win SP" dataDxfId="6"/>
    <tableColumn id="12" name="BF Place SP" dataDxfId="5"/>
    <tableColumn id="13" name="Result" dataDxfId="4"/>
    <tableColumn id="14" name="Effective Price obtained" dataDxfId="3">
      <calculatedColumnFormula>((F8-1)*(1-(IF(G8="no",0,'results log'!$B$3)))+1)</calculatedColumnFormula>
    </tableColumn>
    <tableColumn id="15" name="Points staked" dataDxfId="2">
      <calculatedColumnFormula>D8*IF(H8="yes",2,1)</calculatedColumnFormula>
    </tableColumn>
    <tableColumn id="20" name="Profit @ advised price" dataDxfId="1">
      <calculatedColumnFormula>IF(ISBLANK(L8),,IF(ISBLANK(E8),,(IF(L8="WON-EW",((((E8-1)*I8)*'results log'!$B$2)+('results log'!$B$2*(E8-1))),IF(L8="WON",((((E8-1)*I8)*'results log'!$B$2)+('results log'!$B$2*(E8-1))),IF(L8="PLACED",((((E8-1)*I8)*'results log'!$B$2)-'results log'!$B$2),IF(I8=0,-'results log'!$B$2,IF(I8=0,-'results log'!$B$2,-('results log'!$B$2*2)))))))*D8))</calculatedColumnFormula>
    </tableColumn>
    <tableColumn id="16" name="Profit @ price taken" dataDxfId="0">
      <calculatedColumnFormula>IF(ISBLANK(L8),,IF(ISBLANK(F8),,(IF(L8="WON-EW",((((M8-1)*I8)*'results log'!$B$2)+('results log'!$B$2*(M8-1))),IF(L8="WON",((((M8-1)*I8)*'results log'!$B$2)+('results log'!$B$2*(M8-1))),IF(L8="PLACED",((((M8-1)*I8)*'results log'!$B$2)-'results log'!$B$2),IF(I8=0,-'results log'!$B$2,IF(I8=0,-'results log'!$B$2,-('results log'!$B$2*2)))))))*D8))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11"/>
  <sheetViews>
    <sheetView zoomScale="80" zoomScaleNormal="80" workbookViewId="0">
      <pane ySplit="7" topLeftCell="A296" activePane="bottomLeft" state="frozen"/>
      <selection pane="bottomLeft" activeCell="P7" sqref="P7"/>
    </sheetView>
  </sheetViews>
  <sheetFormatPr defaultRowHeight="15" x14ac:dyDescent="0.2"/>
  <cols>
    <col min="1" max="1" width="11.140625" style="43" customWidth="1"/>
    <col min="2" max="2" width="52.5703125" style="16" customWidth="1"/>
    <col min="3" max="3" width="35.140625" style="18" customWidth="1"/>
    <col min="4" max="4" width="7.28515625" style="37" customWidth="1"/>
    <col min="5" max="5" width="12.28515625" style="45" customWidth="1"/>
    <col min="6" max="6" width="13.28515625" style="20" customWidth="1"/>
    <col min="7" max="7" width="13.5703125" style="18" hidden="1" customWidth="1"/>
    <col min="8" max="8" width="10.42578125" style="18" hidden="1" customWidth="1"/>
    <col min="9" max="9" width="12.42578125" style="18" hidden="1" customWidth="1"/>
    <col min="10" max="10" width="12" style="37" hidden="1" customWidth="1"/>
    <col min="11" max="11" width="10.28515625" style="18" hidden="1" customWidth="1"/>
    <col min="12" max="12" width="12.42578125" style="18" customWidth="1"/>
    <col min="13" max="13" width="16.28515625" style="23" hidden="1" customWidth="1"/>
    <col min="14" max="14" width="16.140625" style="23" hidden="1" customWidth="1"/>
    <col min="15" max="15" width="19.140625" style="23" customWidth="1"/>
    <col min="16" max="16" width="18.5703125" style="23" customWidth="1"/>
    <col min="19" max="19" width="0" hidden="1" customWidth="1"/>
  </cols>
  <sheetData>
    <row r="1" spans="1:19" x14ac:dyDescent="0.2">
      <c r="A1" s="41" t="s">
        <v>0</v>
      </c>
      <c r="B1" s="47">
        <v>750</v>
      </c>
      <c r="C1"/>
      <c r="D1" s="36"/>
      <c r="E1" s="44"/>
      <c r="F1" s="38"/>
      <c r="G1"/>
      <c r="H1"/>
      <c r="I1"/>
      <c r="J1" s="36"/>
      <c r="K1"/>
      <c r="L1"/>
      <c r="M1"/>
      <c r="N1"/>
      <c r="O1"/>
      <c r="P1"/>
    </row>
    <row r="2" spans="1:19" x14ac:dyDescent="0.2">
      <c r="A2" s="41" t="s">
        <v>1</v>
      </c>
      <c r="B2" s="47">
        <v>50</v>
      </c>
      <c r="C2"/>
      <c r="D2" s="36"/>
      <c r="E2" s="44"/>
      <c r="F2" s="38"/>
      <c r="G2"/>
      <c r="H2"/>
      <c r="I2"/>
      <c r="J2" s="36"/>
      <c r="K2"/>
      <c r="L2"/>
      <c r="M2"/>
      <c r="N2"/>
      <c r="O2"/>
      <c r="P2"/>
    </row>
    <row r="3" spans="1:19" x14ac:dyDescent="0.2">
      <c r="A3" s="41" t="s">
        <v>13</v>
      </c>
      <c r="B3" s="48">
        <v>0.05</v>
      </c>
      <c r="C3"/>
      <c r="D3" s="36"/>
      <c r="E3" s="44"/>
      <c r="F3" s="38"/>
      <c r="G3"/>
      <c r="H3"/>
      <c r="I3"/>
      <c r="J3" s="36"/>
      <c r="K3"/>
      <c r="L3"/>
      <c r="M3"/>
      <c r="N3"/>
      <c r="O3"/>
      <c r="P3"/>
    </row>
    <row r="4" spans="1:19" x14ac:dyDescent="0.2">
      <c r="A4" s="42"/>
      <c r="B4" s="40"/>
      <c r="C4"/>
      <c r="D4" s="36"/>
      <c r="E4" s="44"/>
      <c r="F4" s="38"/>
      <c r="G4"/>
      <c r="H4"/>
      <c r="I4"/>
      <c r="J4" s="36"/>
      <c r="K4"/>
      <c r="L4"/>
      <c r="M4"/>
      <c r="N4"/>
      <c r="O4"/>
      <c r="P4"/>
    </row>
    <row r="5" spans="1:19" ht="15.75" x14ac:dyDescent="0.25">
      <c r="A5" s="15" t="s">
        <v>15</v>
      </c>
      <c r="C5" s="16"/>
      <c r="D5" s="20"/>
      <c r="E5" s="31" t="s">
        <v>30</v>
      </c>
      <c r="G5" s="17"/>
      <c r="H5" s="17"/>
      <c r="I5" s="17"/>
      <c r="J5" s="20"/>
      <c r="K5" s="17"/>
      <c r="L5" s="17"/>
      <c r="M5" s="22"/>
      <c r="P5" s="32" t="s">
        <v>31</v>
      </c>
    </row>
    <row r="6" spans="1:19" ht="19.5" customHeight="1" x14ac:dyDescent="0.2">
      <c r="L6" s="17"/>
      <c r="P6" s="22"/>
    </row>
    <row r="7" spans="1:19" s="10" customFormat="1" ht="65.25" customHeight="1" thickBot="1" x14ac:dyDescent="0.25">
      <c r="A7" s="27" t="s">
        <v>2</v>
      </c>
      <c r="B7" s="28" t="s">
        <v>35</v>
      </c>
      <c r="C7" s="28" t="s">
        <v>14</v>
      </c>
      <c r="D7" s="35" t="s">
        <v>3</v>
      </c>
      <c r="E7" s="29" t="s">
        <v>4</v>
      </c>
      <c r="F7" s="35" t="s">
        <v>18</v>
      </c>
      <c r="G7" s="29" t="s">
        <v>19</v>
      </c>
      <c r="H7" s="29" t="s">
        <v>34</v>
      </c>
      <c r="I7" s="29" t="s">
        <v>12</v>
      </c>
      <c r="J7" s="35" t="s">
        <v>5</v>
      </c>
      <c r="K7" s="29" t="s">
        <v>6</v>
      </c>
      <c r="L7" s="29" t="s">
        <v>7</v>
      </c>
      <c r="M7" s="30" t="s">
        <v>20</v>
      </c>
      <c r="N7" s="30" t="s">
        <v>25</v>
      </c>
      <c r="O7" s="30" t="s">
        <v>22</v>
      </c>
      <c r="P7" s="30" t="s">
        <v>21</v>
      </c>
      <c r="Q7"/>
    </row>
    <row r="8" spans="1:19" x14ac:dyDescent="0.2">
      <c r="A8" s="19">
        <v>42523</v>
      </c>
      <c r="B8" s="16" t="s">
        <v>37</v>
      </c>
      <c r="C8" s="16" t="s">
        <v>36</v>
      </c>
      <c r="D8" s="20">
        <v>1</v>
      </c>
      <c r="E8" s="20">
        <v>1.29</v>
      </c>
      <c r="F8" s="20">
        <v>1.25</v>
      </c>
      <c r="G8" s="20" t="s">
        <v>33</v>
      </c>
      <c r="H8" s="20"/>
      <c r="I8" s="20"/>
      <c r="J8" s="20">
        <v>0</v>
      </c>
      <c r="K8" s="20"/>
      <c r="L8" s="17" t="s">
        <v>26</v>
      </c>
      <c r="M8" s="24">
        <f>((F8-1)*(1-(IF(G8="no",0,'results log'!$B$3)))+1)</f>
        <v>1.25</v>
      </c>
      <c r="N8" s="24">
        <f t="shared" ref="N8:N71" si="0">D8*IF(H8="yes",2,1)</f>
        <v>1</v>
      </c>
      <c r="O8" s="26">
        <f>IF(ISBLANK(L8),,IF(ISBLANK(E8),,(IF(L8="WON-EW",((((E8-1)*I8)*'results log'!$B$2)+('results log'!$B$2*(E8-1))),IF(L8="WON",((((E8-1)*I8)*'results log'!$B$2)+('results log'!$B$2*(E8-1))),IF(L8="PLACED",((((E8-1)*I8)*'results log'!$B$2)-'results log'!$B$2),IF(I8=0,-'results log'!$B$2,IF(I8=0,-'results log'!$B$2,-('results log'!$B$2*2)))))))*D8))</f>
        <v>14.500000000000002</v>
      </c>
      <c r="P8" s="25">
        <f>IF(ISBLANK(L8),,IF(ISBLANK(F8),,(IF(L8="WON-EW",((((M8-1)*I8)*'results log'!$B$2)+('results log'!$B$2*(M8-1))),IF(L8="WON",((((M8-1)*I8)*'results log'!$B$2)+('results log'!$B$2*(M8-1))),IF(L8="PLACED",((((M8-1)*I8)*'results log'!$B$2)-'results log'!$B$2),IF(I8=0,-'results log'!$B$2,IF(I8=0,-'results log'!$B$2,-('results log'!$B$2*2)))))))*D8))</f>
        <v>12.5</v>
      </c>
      <c r="S8">
        <f>IF(ISBLANK(J8),1,IF(ISBLANK(K8),2,99))</f>
        <v>2</v>
      </c>
    </row>
    <row r="9" spans="1:19" x14ac:dyDescent="0.2">
      <c r="A9" s="19">
        <v>42525</v>
      </c>
      <c r="B9" s="16" t="s">
        <v>38</v>
      </c>
      <c r="C9" s="16" t="s">
        <v>39</v>
      </c>
      <c r="D9" s="20">
        <v>1</v>
      </c>
      <c r="E9" s="20">
        <v>1.48</v>
      </c>
      <c r="F9" s="20">
        <v>1.4443999999999999</v>
      </c>
      <c r="G9" s="20" t="s">
        <v>33</v>
      </c>
      <c r="H9" s="20"/>
      <c r="I9" s="20"/>
      <c r="J9" s="20">
        <v>0</v>
      </c>
      <c r="K9" s="20"/>
      <c r="L9" s="17" t="s">
        <v>26</v>
      </c>
      <c r="M9" s="24">
        <f>((F9-1)*(1-(IF(G9="no",0,'results log'!$B$3)))+1)</f>
        <v>1.4443999999999999</v>
      </c>
      <c r="N9" s="24">
        <f t="shared" si="0"/>
        <v>1</v>
      </c>
      <c r="O9" s="26">
        <f>IF(ISBLANK(L9),,IF(ISBLANK(E9),,(IF(L9="WON-EW",((((E9-1)*I9)*'results log'!$B$2)+('results log'!$B$2*(E9-1))),IF(L9="WON",((((E9-1)*I9)*'results log'!$B$2)+('results log'!$B$2*(E9-1))),IF(L9="PLACED",((((E9-1)*I9)*'results log'!$B$2)-'results log'!$B$2),IF(I9=0,-'results log'!$B$2,IF(I9=0,-'results log'!$B$2,-('results log'!$B$2*2)))))))*D9))</f>
        <v>24</v>
      </c>
      <c r="P9" s="25">
        <f>IF(ISBLANK(L9),,IF(ISBLANK(F9),,(IF(L9="WON-EW",((((M9-1)*I9)*'results log'!$B$2)+('results log'!$B$2*(M9-1))),IF(L9="WON",((((M9-1)*I9)*'results log'!$B$2)+('results log'!$B$2*(M9-1))),IF(L9="PLACED",((((M9-1)*I9)*'results log'!$B$2)-'results log'!$B$2),IF(I9=0,-'results log'!$B$2,IF(I9=0,-'results log'!$B$2,-('results log'!$B$2*2)))))))*D9))</f>
        <v>22.219999999999995</v>
      </c>
      <c r="S9">
        <f t="shared" ref="S9:S72" si="1">IF(ISBLANK(J9),1,IF(ISBLANK(K9),2,99))</f>
        <v>2</v>
      </c>
    </row>
    <row r="10" spans="1:19" x14ac:dyDescent="0.2">
      <c r="A10" s="19">
        <v>42526</v>
      </c>
      <c r="B10" s="16" t="s">
        <v>41</v>
      </c>
      <c r="C10" s="16" t="s">
        <v>40</v>
      </c>
      <c r="D10" s="20">
        <v>1</v>
      </c>
      <c r="E10" s="20">
        <v>1.25</v>
      </c>
      <c r="F10" s="20">
        <v>1.4</v>
      </c>
      <c r="G10" s="20" t="s">
        <v>33</v>
      </c>
      <c r="H10" s="20"/>
      <c r="I10" s="20"/>
      <c r="J10" s="20">
        <v>0</v>
      </c>
      <c r="K10" s="20"/>
      <c r="L10" s="17" t="s">
        <v>26</v>
      </c>
      <c r="M10" s="24">
        <f>((F10-1)*(1-(IF(G10="no",0,'results log'!$B$3)))+1)</f>
        <v>1.4</v>
      </c>
      <c r="N10" s="24">
        <f t="shared" si="0"/>
        <v>1</v>
      </c>
      <c r="O10" s="26">
        <f>IF(ISBLANK(L10),,IF(ISBLANK(E10),,(IF(L10="WON-EW",((((E10-1)*I10)*'results log'!$B$2)+('results log'!$B$2*(E10-1))),IF(L10="WON",((((E10-1)*I10)*'results log'!$B$2)+('results log'!$B$2*(E10-1))),IF(L10="PLACED",((((E10-1)*I10)*'results log'!$B$2)-'results log'!$B$2),IF(I10=0,-'results log'!$B$2,IF(I10=0,-'results log'!$B$2,-('results log'!$B$2*2)))))))*D10))</f>
        <v>12.5</v>
      </c>
      <c r="P10" s="25">
        <f>IF(ISBLANK(L10),,IF(ISBLANK(F10),,(IF(L10="WON-EW",((((M10-1)*I10)*'results log'!$B$2)+('results log'!$B$2*(M10-1))),IF(L10="WON",((((M10-1)*I10)*'results log'!$B$2)+('results log'!$B$2*(M10-1))),IF(L10="PLACED",((((M10-1)*I10)*'results log'!$B$2)-'results log'!$B$2),IF(I10=0,-'results log'!$B$2,IF(I10=0,-'results log'!$B$2,-('results log'!$B$2*2)))))))*D10))</f>
        <v>19.999999999999996</v>
      </c>
      <c r="S10">
        <f t="shared" si="1"/>
        <v>2</v>
      </c>
    </row>
    <row r="11" spans="1:19" x14ac:dyDescent="0.2">
      <c r="A11" s="19">
        <v>42528</v>
      </c>
      <c r="B11" s="16" t="s">
        <v>42</v>
      </c>
      <c r="C11" s="16" t="s">
        <v>43</v>
      </c>
      <c r="D11" s="20">
        <v>1</v>
      </c>
      <c r="E11" s="20">
        <v>1.3635999999999999</v>
      </c>
      <c r="F11" s="20">
        <v>1.3635999999999999</v>
      </c>
      <c r="G11" s="20" t="s">
        <v>33</v>
      </c>
      <c r="H11" s="20"/>
      <c r="I11" s="20"/>
      <c r="J11" s="20">
        <v>0</v>
      </c>
      <c r="K11" s="20"/>
      <c r="L11" s="17" t="s">
        <v>29</v>
      </c>
      <c r="M11" s="24">
        <f>((F11-1)*(1-(IF(G11="no",0,'results log'!$B$3)))+1)</f>
        <v>1.3635999999999999</v>
      </c>
      <c r="N11" s="24">
        <f t="shared" si="0"/>
        <v>1</v>
      </c>
      <c r="O11" s="26">
        <f>IF(ISBLANK(L11),,IF(ISBLANK(E11),,(IF(L11="WON-EW",((((E11-1)*I11)*'results log'!$B$2)+('results log'!$B$2*(E11-1))),IF(L11="WON",((((E11-1)*I11)*'results log'!$B$2)+('results log'!$B$2*(E11-1))),IF(L11="PLACED",((((E11-1)*I11)*'results log'!$B$2)-'results log'!$B$2),IF(I11=0,-'results log'!$B$2,IF(I11=0,-'results log'!$B$2,-('results log'!$B$2*2)))))))*D11))</f>
        <v>-50</v>
      </c>
      <c r="P11" s="25">
        <f>IF(ISBLANK(L11),,IF(ISBLANK(F11),,(IF(L11="WON-EW",((((M11-1)*I11)*'results log'!$B$2)+('results log'!$B$2*(M11-1))),IF(L11="WON",((((M11-1)*I11)*'results log'!$B$2)+('results log'!$B$2*(M11-1))),IF(L11="PLACED",((((M11-1)*I11)*'results log'!$B$2)-'results log'!$B$2),IF(I11=0,-'results log'!$B$2,IF(I11=0,-'results log'!$B$2,-('results log'!$B$2*2)))))))*D11))</f>
        <v>-50</v>
      </c>
      <c r="S11">
        <f t="shared" si="1"/>
        <v>2</v>
      </c>
    </row>
    <row r="12" spans="1:19" x14ac:dyDescent="0.2">
      <c r="A12" s="19">
        <v>42528</v>
      </c>
      <c r="B12" s="16" t="s">
        <v>44</v>
      </c>
      <c r="C12" s="16" t="s">
        <v>45</v>
      </c>
      <c r="D12" s="20">
        <v>1</v>
      </c>
      <c r="E12" s="20">
        <v>1.3332999999999999</v>
      </c>
      <c r="F12" s="20">
        <v>1.3</v>
      </c>
      <c r="G12" s="20" t="s">
        <v>33</v>
      </c>
      <c r="H12" s="20"/>
      <c r="I12" s="20"/>
      <c r="J12" s="20">
        <v>0</v>
      </c>
      <c r="K12" s="20"/>
      <c r="L12" s="17" t="s">
        <v>26</v>
      </c>
      <c r="M12" s="24">
        <f>((F12-1)*(1-(IF(G12="no",0,'results log'!$B$3)))+1)</f>
        <v>1.3</v>
      </c>
      <c r="N12" s="24">
        <f t="shared" si="0"/>
        <v>1</v>
      </c>
      <c r="O12" s="26">
        <f>IF(ISBLANK(L12),,IF(ISBLANK(E12),,(IF(L12="WON-EW",((((E12-1)*I12)*'results log'!$B$2)+('results log'!$B$2*(E12-1))),IF(L12="WON",((((E12-1)*I12)*'results log'!$B$2)+('results log'!$B$2*(E12-1))),IF(L12="PLACED",((((E12-1)*I12)*'results log'!$B$2)-'results log'!$B$2),IF(I12=0,-'results log'!$B$2,IF(I12=0,-'results log'!$B$2,-('results log'!$B$2*2)))))))*D12))</f>
        <v>16.664999999999996</v>
      </c>
      <c r="P12" s="25">
        <f>IF(ISBLANK(L12),,IF(ISBLANK(F12),,(IF(L12="WON-EW",((((M12-1)*I12)*'results log'!$B$2)+('results log'!$B$2*(M12-1))),IF(L12="WON",((((M12-1)*I12)*'results log'!$B$2)+('results log'!$B$2*(M12-1))),IF(L12="PLACED",((((M12-1)*I12)*'results log'!$B$2)-'results log'!$B$2),IF(I12=0,-'results log'!$B$2,IF(I12=0,-'results log'!$B$2,-('results log'!$B$2*2)))))))*D12))</f>
        <v>15.000000000000002</v>
      </c>
      <c r="S12">
        <f t="shared" si="1"/>
        <v>2</v>
      </c>
    </row>
    <row r="13" spans="1:19" x14ac:dyDescent="0.2">
      <c r="A13" s="19">
        <v>42529</v>
      </c>
      <c r="B13" s="16" t="s">
        <v>46</v>
      </c>
      <c r="C13" s="16" t="s">
        <v>47</v>
      </c>
      <c r="D13" s="20">
        <v>1</v>
      </c>
      <c r="E13" s="20">
        <v>1.4</v>
      </c>
      <c r="F13" s="20">
        <v>1.4</v>
      </c>
      <c r="G13" s="20" t="s">
        <v>33</v>
      </c>
      <c r="H13" s="20"/>
      <c r="I13" s="20"/>
      <c r="J13" s="20">
        <v>0</v>
      </c>
      <c r="K13" s="20"/>
      <c r="L13" s="17" t="s">
        <v>26</v>
      </c>
      <c r="M13" s="24">
        <f>((F13-1)*(1-(IF(G13="no",0,'results log'!$B$3)))+1)</f>
        <v>1.4</v>
      </c>
      <c r="N13" s="24">
        <f t="shared" si="0"/>
        <v>1</v>
      </c>
      <c r="O13" s="26">
        <f>IF(ISBLANK(L13),,IF(ISBLANK(E13),,(IF(L13="WON-EW",((((E13-1)*I13)*'results log'!$B$2)+('results log'!$B$2*(E13-1))),IF(L13="WON",((((E13-1)*I13)*'results log'!$B$2)+('results log'!$B$2*(E13-1))),IF(L13="PLACED",((((E13-1)*I13)*'results log'!$B$2)-'results log'!$B$2),IF(I13=0,-'results log'!$B$2,IF(I13=0,-'results log'!$B$2,-('results log'!$B$2*2)))))))*D13))</f>
        <v>19.999999999999996</v>
      </c>
      <c r="P13" s="25">
        <f>IF(ISBLANK(L13),,IF(ISBLANK(F13),,(IF(L13="WON-EW",((((M13-1)*I13)*'results log'!$B$2)+('results log'!$B$2*(M13-1))),IF(L13="WON",((((M13-1)*I13)*'results log'!$B$2)+('results log'!$B$2*(M13-1))),IF(L13="PLACED",((((M13-1)*I13)*'results log'!$B$2)-'results log'!$B$2),IF(I13=0,-'results log'!$B$2,IF(I13=0,-'results log'!$B$2,-('results log'!$B$2*2)))))))*D13))</f>
        <v>19.999999999999996</v>
      </c>
      <c r="S13">
        <f t="shared" si="1"/>
        <v>2</v>
      </c>
    </row>
    <row r="14" spans="1:19" x14ac:dyDescent="0.2">
      <c r="A14" s="19">
        <v>42530</v>
      </c>
      <c r="B14" s="16" t="s">
        <v>48</v>
      </c>
      <c r="C14" s="16" t="s">
        <v>49</v>
      </c>
      <c r="D14" s="20">
        <v>1</v>
      </c>
      <c r="E14" s="20">
        <v>1.35</v>
      </c>
      <c r="F14" s="20">
        <v>1.3332999999999999</v>
      </c>
      <c r="G14" s="20" t="s">
        <v>33</v>
      </c>
      <c r="H14" s="20"/>
      <c r="I14" s="20"/>
      <c r="J14" s="20">
        <v>0</v>
      </c>
      <c r="K14" s="20"/>
      <c r="L14" s="17" t="s">
        <v>26</v>
      </c>
      <c r="M14" s="24">
        <f>((F14-1)*(1-(IF(G14="no",0,'results log'!$B$3)))+1)</f>
        <v>1.3332999999999999</v>
      </c>
      <c r="N14" s="24">
        <f t="shared" si="0"/>
        <v>1</v>
      </c>
      <c r="O14" s="26">
        <f>IF(ISBLANK(L14),,IF(ISBLANK(E14),,(IF(L14="WON-EW",((((E14-1)*I14)*'results log'!$B$2)+('results log'!$B$2*(E14-1))),IF(L14="WON",((((E14-1)*I14)*'results log'!$B$2)+('results log'!$B$2*(E14-1))),IF(L14="PLACED",((((E14-1)*I14)*'results log'!$B$2)-'results log'!$B$2),IF(I14=0,-'results log'!$B$2,IF(I14=0,-'results log'!$B$2,-('results log'!$B$2*2)))))))*D14))</f>
        <v>17.500000000000004</v>
      </c>
      <c r="P14" s="25">
        <f>IF(ISBLANK(L14),,IF(ISBLANK(F14),,(IF(L14="WON-EW",((((M14-1)*I14)*'results log'!$B$2)+('results log'!$B$2*(M14-1))),IF(L14="WON",((((M14-1)*I14)*'results log'!$B$2)+('results log'!$B$2*(M14-1))),IF(L14="PLACED",((((M14-1)*I14)*'results log'!$B$2)-'results log'!$B$2),IF(I14=0,-'results log'!$B$2,IF(I14=0,-'results log'!$B$2,-('results log'!$B$2*2)))))))*D14))</f>
        <v>16.664999999999996</v>
      </c>
      <c r="S14">
        <f t="shared" si="1"/>
        <v>2</v>
      </c>
    </row>
    <row r="15" spans="1:19" x14ac:dyDescent="0.2">
      <c r="A15" s="19">
        <v>42531</v>
      </c>
      <c r="B15" s="16" t="s">
        <v>50</v>
      </c>
      <c r="C15" s="16" t="s">
        <v>51</v>
      </c>
      <c r="D15" s="20">
        <v>1</v>
      </c>
      <c r="E15" s="20">
        <v>1.3332999999999999</v>
      </c>
      <c r="F15" s="20">
        <v>1.3332999999999999</v>
      </c>
      <c r="G15" s="20" t="s">
        <v>33</v>
      </c>
      <c r="H15" s="20"/>
      <c r="I15" s="20"/>
      <c r="J15" s="20">
        <v>0</v>
      </c>
      <c r="K15" s="20"/>
      <c r="L15" s="17" t="s">
        <v>26</v>
      </c>
      <c r="M15" s="24">
        <f>((F15-1)*(1-(IF(G15="no",0,'results log'!$B$3)))+1)</f>
        <v>1.3332999999999999</v>
      </c>
      <c r="N15" s="24">
        <f t="shared" si="0"/>
        <v>1</v>
      </c>
      <c r="O15" s="26">
        <f>IF(ISBLANK(L15),,IF(ISBLANK(E15),,(IF(L15="WON-EW",((((E15-1)*I15)*'results log'!$B$2)+('results log'!$B$2*(E15-1))),IF(L15="WON",((((E15-1)*I15)*'results log'!$B$2)+('results log'!$B$2*(E15-1))),IF(L15="PLACED",((((E15-1)*I15)*'results log'!$B$2)-'results log'!$B$2),IF(I15=0,-'results log'!$B$2,IF(I15=0,-'results log'!$B$2,-('results log'!$B$2*2)))))))*D15))</f>
        <v>16.664999999999996</v>
      </c>
      <c r="P15" s="25">
        <f>IF(ISBLANK(L15),,IF(ISBLANK(F15),,(IF(L15="WON-EW",((((M15-1)*I15)*'results log'!$B$2)+('results log'!$B$2*(M15-1))),IF(L15="WON",((((M15-1)*I15)*'results log'!$B$2)+('results log'!$B$2*(M15-1))),IF(L15="PLACED",((((M15-1)*I15)*'results log'!$B$2)-'results log'!$B$2),IF(I15=0,-'results log'!$B$2,IF(I15=0,-'results log'!$B$2,-('results log'!$B$2*2)))))))*D15))</f>
        <v>16.664999999999996</v>
      </c>
      <c r="S15">
        <f t="shared" si="1"/>
        <v>2</v>
      </c>
    </row>
    <row r="16" spans="1:19" x14ac:dyDescent="0.2">
      <c r="A16" s="19">
        <v>42532</v>
      </c>
      <c r="B16" s="16" t="s">
        <v>52</v>
      </c>
      <c r="C16" s="16" t="s">
        <v>53</v>
      </c>
      <c r="D16" s="20">
        <v>1</v>
      </c>
      <c r="E16" s="20">
        <v>1.4180999999999999</v>
      </c>
      <c r="F16" s="20">
        <v>1.4180999999999999</v>
      </c>
      <c r="G16" s="20" t="s">
        <v>33</v>
      </c>
      <c r="H16" s="20"/>
      <c r="I16" s="20"/>
      <c r="J16" s="20">
        <v>0</v>
      </c>
      <c r="K16" s="20"/>
      <c r="L16" s="17" t="s">
        <v>26</v>
      </c>
      <c r="M16" s="24">
        <f>((F16-1)*(1-(IF(G16="no",0,'results log'!$B$3)))+1)</f>
        <v>1.4180999999999999</v>
      </c>
      <c r="N16" s="24">
        <f t="shared" si="0"/>
        <v>1</v>
      </c>
      <c r="O16" s="26">
        <f>IF(ISBLANK(L16),,IF(ISBLANK(E16),,(IF(L16="WON-EW",((((E16-1)*I16)*'results log'!$B$2)+('results log'!$B$2*(E16-1))),IF(L16="WON",((((E16-1)*I16)*'results log'!$B$2)+('results log'!$B$2*(E16-1))),IF(L16="PLACED",((((E16-1)*I16)*'results log'!$B$2)-'results log'!$B$2),IF(I16=0,-'results log'!$B$2,IF(I16=0,-'results log'!$B$2,-('results log'!$B$2*2)))))))*D16))</f>
        <v>20.904999999999994</v>
      </c>
      <c r="P16" s="25">
        <f>IF(ISBLANK(L16),,IF(ISBLANK(F16),,(IF(L16="WON-EW",((((M16-1)*I16)*'results log'!$B$2)+('results log'!$B$2*(M16-1))),IF(L16="WON",((((M16-1)*I16)*'results log'!$B$2)+('results log'!$B$2*(M16-1))),IF(L16="PLACED",((((M16-1)*I16)*'results log'!$B$2)-'results log'!$B$2),IF(I16=0,-'results log'!$B$2,IF(I16=0,-'results log'!$B$2,-('results log'!$B$2*2)))))))*D16))</f>
        <v>20.904999999999994</v>
      </c>
      <c r="S16">
        <f t="shared" si="1"/>
        <v>2</v>
      </c>
    </row>
    <row r="17" spans="1:91" x14ac:dyDescent="0.2">
      <c r="A17" s="19">
        <v>42532</v>
      </c>
      <c r="B17" s="16" t="s">
        <v>55</v>
      </c>
      <c r="C17" s="16" t="s">
        <v>54</v>
      </c>
      <c r="D17" s="20">
        <v>1</v>
      </c>
      <c r="E17" s="20">
        <v>1.24</v>
      </c>
      <c r="F17" s="20">
        <v>1.25</v>
      </c>
      <c r="G17" s="20" t="s">
        <v>33</v>
      </c>
      <c r="H17" s="20"/>
      <c r="I17" s="20"/>
      <c r="J17" s="20">
        <v>0</v>
      </c>
      <c r="K17" s="20"/>
      <c r="L17" s="17" t="s">
        <v>26</v>
      </c>
      <c r="M17" s="24">
        <f>((F17-1)*(1-(IF(G17="no",0,'results log'!$B$3)))+1)</f>
        <v>1.25</v>
      </c>
      <c r="N17" s="24">
        <f t="shared" si="0"/>
        <v>1</v>
      </c>
      <c r="O17" s="26">
        <f>IF(ISBLANK(L17),,IF(ISBLANK(E17),,(IF(L17="WON-EW",((((E17-1)*I17)*'results log'!$B$2)+('results log'!$B$2*(E17-1))),IF(L17="WON",((((E17-1)*I17)*'results log'!$B$2)+('results log'!$B$2*(E17-1))),IF(L17="PLACED",((((E17-1)*I17)*'results log'!$B$2)-'results log'!$B$2),IF(I17=0,-'results log'!$B$2,IF(I17=0,-'results log'!$B$2,-('results log'!$B$2*2)))))))*D17))</f>
        <v>12</v>
      </c>
      <c r="P17" s="25">
        <f>IF(ISBLANK(L17),,IF(ISBLANK(F17),,(IF(L17="WON-EW",((((M17-1)*I17)*'results log'!$B$2)+('results log'!$B$2*(M17-1))),IF(L17="WON",((((M17-1)*I17)*'results log'!$B$2)+('results log'!$B$2*(M17-1))),IF(L17="PLACED",((((M17-1)*I17)*'results log'!$B$2)-'results log'!$B$2),IF(I17=0,-'results log'!$B$2,IF(I17=0,-'results log'!$B$2,-('results log'!$B$2*2)))))))*D17))</f>
        <v>12.5</v>
      </c>
      <c r="S17">
        <f t="shared" si="1"/>
        <v>2</v>
      </c>
    </row>
    <row r="18" spans="1:91" x14ac:dyDescent="0.2">
      <c r="A18" s="19">
        <v>42534</v>
      </c>
      <c r="B18" s="16" t="s">
        <v>56</v>
      </c>
      <c r="C18" s="16" t="s">
        <v>57</v>
      </c>
      <c r="D18" s="20">
        <v>1</v>
      </c>
      <c r="E18" s="20">
        <v>1.45</v>
      </c>
      <c r="F18" s="20">
        <v>1.44</v>
      </c>
      <c r="G18" s="20" t="s">
        <v>33</v>
      </c>
      <c r="H18" s="20"/>
      <c r="I18" s="20"/>
      <c r="J18" s="20">
        <v>0</v>
      </c>
      <c r="K18" s="20"/>
      <c r="L18" s="17" t="s">
        <v>26</v>
      </c>
      <c r="M18" s="24">
        <f>((F18-1)*(1-(IF(G18="no",0,'results log'!$B$3)))+1)</f>
        <v>1.44</v>
      </c>
      <c r="N18" s="24">
        <f t="shared" si="0"/>
        <v>1</v>
      </c>
      <c r="O18" s="26">
        <f>IF(ISBLANK(L18),,IF(ISBLANK(E18),,(IF(L18="WON-EW",((((E18-1)*I18)*'results log'!$B$2)+('results log'!$B$2*(E18-1))),IF(L18="WON",((((E18-1)*I18)*'results log'!$B$2)+('results log'!$B$2*(E18-1))),IF(L18="PLACED",((((E18-1)*I18)*'results log'!$B$2)-'results log'!$B$2),IF(I18=0,-'results log'!$B$2,IF(I18=0,-'results log'!$B$2,-('results log'!$B$2*2)))))))*D18))</f>
        <v>22.499999999999996</v>
      </c>
      <c r="P18" s="25">
        <f>IF(ISBLANK(L18),,IF(ISBLANK(F18),,(IF(L18="WON-EW",((((M18-1)*I18)*'results log'!$B$2)+('results log'!$B$2*(M18-1))),IF(L18="WON",((((M18-1)*I18)*'results log'!$B$2)+('results log'!$B$2*(M18-1))),IF(L18="PLACED",((((M18-1)*I18)*'results log'!$B$2)-'results log'!$B$2),IF(I18=0,-'results log'!$B$2,IF(I18=0,-'results log'!$B$2,-('results log'!$B$2*2)))))))*D18))</f>
        <v>21.999999999999996</v>
      </c>
      <c r="S18">
        <f t="shared" si="1"/>
        <v>2</v>
      </c>
    </row>
    <row r="19" spans="1:91" x14ac:dyDescent="0.2">
      <c r="A19" s="19">
        <v>42534</v>
      </c>
      <c r="B19" s="16" t="s">
        <v>58</v>
      </c>
      <c r="C19" s="16" t="s">
        <v>59</v>
      </c>
      <c r="D19" s="20">
        <v>1</v>
      </c>
      <c r="E19" s="20">
        <v>1.4</v>
      </c>
      <c r="F19" s="20">
        <v>1.35</v>
      </c>
      <c r="G19" s="20" t="s">
        <v>33</v>
      </c>
      <c r="H19" s="20"/>
      <c r="I19" s="20"/>
      <c r="J19" s="20">
        <v>0</v>
      </c>
      <c r="K19" s="20"/>
      <c r="L19" s="17" t="s">
        <v>29</v>
      </c>
      <c r="M19" s="24">
        <f>((F19-1)*(1-(IF(G19="no",0,'results log'!$B$3)))+1)</f>
        <v>1.35</v>
      </c>
      <c r="N19" s="24">
        <f t="shared" si="0"/>
        <v>1</v>
      </c>
      <c r="O19" s="26">
        <f>IF(ISBLANK(L19),,IF(ISBLANK(E19),,(IF(L19="WON-EW",((((E19-1)*I19)*'results log'!$B$2)+('results log'!$B$2*(E19-1))),IF(L19="WON",((((E19-1)*I19)*'results log'!$B$2)+('results log'!$B$2*(E19-1))),IF(L19="PLACED",((((E19-1)*I19)*'results log'!$B$2)-'results log'!$B$2),IF(I19=0,-'results log'!$B$2,IF(I19=0,-'results log'!$B$2,-('results log'!$B$2*2)))))))*D19))</f>
        <v>-50</v>
      </c>
      <c r="P19" s="25">
        <f>IF(ISBLANK(L19),,IF(ISBLANK(F19),,(IF(L19="WON-EW",((((M19-1)*I19)*'results log'!$B$2)+('results log'!$B$2*(M19-1))),IF(L19="WON",((((M19-1)*I19)*'results log'!$B$2)+('results log'!$B$2*(M19-1))),IF(L19="PLACED",((((M19-1)*I19)*'results log'!$B$2)-'results log'!$B$2),IF(I19=0,-'results log'!$B$2,IF(I19=0,-'results log'!$B$2,-('results log'!$B$2*2)))))))*D19))</f>
        <v>-50</v>
      </c>
      <c r="S19">
        <f t="shared" si="1"/>
        <v>2</v>
      </c>
    </row>
    <row r="20" spans="1:91" x14ac:dyDescent="0.2">
      <c r="A20" s="19">
        <v>42535</v>
      </c>
      <c r="B20" s="16" t="s">
        <v>60</v>
      </c>
      <c r="C20" s="16" t="s">
        <v>61</v>
      </c>
      <c r="D20" s="20">
        <v>1</v>
      </c>
      <c r="E20" s="20">
        <v>1.41</v>
      </c>
      <c r="F20" s="20">
        <v>1.4</v>
      </c>
      <c r="G20" s="20" t="s">
        <v>33</v>
      </c>
      <c r="H20" s="20"/>
      <c r="I20" s="20"/>
      <c r="J20" s="20">
        <v>0</v>
      </c>
      <c r="K20" s="20"/>
      <c r="L20" s="17" t="s">
        <v>26</v>
      </c>
      <c r="M20" s="24">
        <f>((F20-1)*(1-(IF(G20="no",0,'results log'!$B$3)))+1)</f>
        <v>1.4</v>
      </c>
      <c r="N20" s="24">
        <f t="shared" si="0"/>
        <v>1</v>
      </c>
      <c r="O20" s="26">
        <f>IF(ISBLANK(L20),,IF(ISBLANK(E20),,(IF(L20="WON-EW",((((E20-1)*I20)*'results log'!$B$2)+('results log'!$B$2*(E20-1))),IF(L20="WON",((((E20-1)*I20)*'results log'!$B$2)+('results log'!$B$2*(E20-1))),IF(L20="PLACED",((((E20-1)*I20)*'results log'!$B$2)-'results log'!$B$2),IF(I20=0,-'results log'!$B$2,IF(I20=0,-'results log'!$B$2,-('results log'!$B$2*2)))))))*D20))</f>
        <v>20.499999999999996</v>
      </c>
      <c r="P20" s="25">
        <f>IF(ISBLANK(L20),,IF(ISBLANK(F20),,(IF(L20="WON-EW",((((M20-1)*I20)*'results log'!$B$2)+('results log'!$B$2*(M20-1))),IF(L20="WON",((((M20-1)*I20)*'results log'!$B$2)+('results log'!$B$2*(M20-1))),IF(L20="PLACED",((((M20-1)*I20)*'results log'!$B$2)-'results log'!$B$2),IF(I20=0,-'results log'!$B$2,IF(I20=0,-'results log'!$B$2,-('results log'!$B$2*2)))))))*D20))</f>
        <v>19.999999999999996</v>
      </c>
      <c r="S20">
        <f t="shared" si="1"/>
        <v>2</v>
      </c>
    </row>
    <row r="21" spans="1:91" x14ac:dyDescent="0.2">
      <c r="A21" s="19">
        <v>42536</v>
      </c>
      <c r="B21" s="16" t="s">
        <v>62</v>
      </c>
      <c r="C21" s="16" t="s">
        <v>51</v>
      </c>
      <c r="D21" s="20">
        <v>1</v>
      </c>
      <c r="E21" s="20">
        <v>1.27</v>
      </c>
      <c r="F21" s="20">
        <v>1.2858000000000001</v>
      </c>
      <c r="G21" s="20" t="s">
        <v>33</v>
      </c>
      <c r="H21" s="20"/>
      <c r="I21" s="20"/>
      <c r="J21" s="20">
        <v>0</v>
      </c>
      <c r="K21" s="20"/>
      <c r="L21" s="17" t="s">
        <v>26</v>
      </c>
      <c r="M21" s="24">
        <f>((F21-1)*(1-(IF(G21="no",0,'results log'!$B$3)))+1)</f>
        <v>1.2858000000000001</v>
      </c>
      <c r="N21" s="24">
        <f t="shared" si="0"/>
        <v>1</v>
      </c>
      <c r="O21" s="26">
        <f>IF(ISBLANK(L21),,IF(ISBLANK(E21),,(IF(L21="WON-EW",((((E21-1)*I21)*'results log'!$B$2)+('results log'!$B$2*(E21-1))),IF(L21="WON",((((E21-1)*I21)*'results log'!$B$2)+('results log'!$B$2*(E21-1))),IF(L21="PLACED",((((E21-1)*I21)*'results log'!$B$2)-'results log'!$B$2),IF(I21=0,-'results log'!$B$2,IF(I21=0,-'results log'!$B$2,-('results log'!$B$2*2)))))))*D21))</f>
        <v>13.5</v>
      </c>
      <c r="P21" s="25">
        <f>IF(ISBLANK(L21),,IF(ISBLANK(F21),,(IF(L21="WON-EW",((((M21-1)*I21)*'results log'!$B$2)+('results log'!$B$2*(M21-1))),IF(L21="WON",((((M21-1)*I21)*'results log'!$B$2)+('results log'!$B$2*(M21-1))),IF(L21="PLACED",((((M21-1)*I21)*'results log'!$B$2)-'results log'!$B$2),IF(I21=0,-'results log'!$B$2,IF(I21=0,-'results log'!$B$2,-('results log'!$B$2*2)))))))*D21))</f>
        <v>14.290000000000003</v>
      </c>
      <c r="S21">
        <f t="shared" si="1"/>
        <v>2</v>
      </c>
    </row>
    <row r="22" spans="1:91" x14ac:dyDescent="0.2">
      <c r="A22" s="19">
        <v>42538</v>
      </c>
      <c r="B22" s="16" t="s">
        <v>63</v>
      </c>
      <c r="C22" s="16" t="s">
        <v>57</v>
      </c>
      <c r="D22" s="20">
        <v>1</v>
      </c>
      <c r="E22" s="20">
        <v>1.47</v>
      </c>
      <c r="F22" s="20">
        <v>1.5333000000000001</v>
      </c>
      <c r="G22" s="20" t="s">
        <v>33</v>
      </c>
      <c r="H22" s="20"/>
      <c r="I22" s="20"/>
      <c r="J22" s="20">
        <v>0</v>
      </c>
      <c r="K22" s="20"/>
      <c r="L22" s="17" t="s">
        <v>26</v>
      </c>
      <c r="M22" s="24">
        <f>((F22-1)*(1-(IF(G22="no",0,'results log'!$B$3)))+1)</f>
        <v>1.5333000000000001</v>
      </c>
      <c r="N22" s="24">
        <f t="shared" si="0"/>
        <v>1</v>
      </c>
      <c r="O22" s="26">
        <f>IF(ISBLANK(L22),,IF(ISBLANK(E22),,(IF(L22="WON-EW",((((E22-1)*I22)*'results log'!$B$2)+('results log'!$B$2*(E22-1))),IF(L22="WON",((((E22-1)*I22)*'results log'!$B$2)+('results log'!$B$2*(E22-1))),IF(L22="PLACED",((((E22-1)*I22)*'results log'!$B$2)-'results log'!$B$2),IF(I22=0,-'results log'!$B$2,IF(I22=0,-'results log'!$B$2,-('results log'!$B$2*2)))))))*D22))</f>
        <v>23.5</v>
      </c>
      <c r="P22" s="25">
        <f>IF(ISBLANK(L22),,IF(ISBLANK(F22),,(IF(L22="WON-EW",((((M22-1)*I22)*'results log'!$B$2)+('results log'!$B$2*(M22-1))),IF(L22="WON",((((M22-1)*I22)*'results log'!$B$2)+('results log'!$B$2*(M22-1))),IF(L22="PLACED",((((M22-1)*I22)*'results log'!$B$2)-'results log'!$B$2),IF(I22=0,-'results log'!$B$2,IF(I22=0,-'results log'!$B$2,-('results log'!$B$2*2)))))))*D22))</f>
        <v>26.665000000000006</v>
      </c>
      <c r="S22">
        <f t="shared" si="1"/>
        <v>2</v>
      </c>
    </row>
    <row r="23" spans="1:91" x14ac:dyDescent="0.2">
      <c r="A23" s="19">
        <v>42539</v>
      </c>
      <c r="B23" s="16" t="s">
        <v>64</v>
      </c>
      <c r="C23" s="16" t="s">
        <v>65</v>
      </c>
      <c r="D23" s="20">
        <v>1</v>
      </c>
      <c r="E23" s="20">
        <v>1.28</v>
      </c>
      <c r="F23" s="20">
        <v>1.2858000000000001</v>
      </c>
      <c r="G23" s="20" t="s">
        <v>33</v>
      </c>
      <c r="H23" s="20"/>
      <c r="I23" s="20"/>
      <c r="J23" s="20">
        <v>0</v>
      </c>
      <c r="K23" s="20"/>
      <c r="L23" s="17" t="s">
        <v>26</v>
      </c>
      <c r="M23" s="24">
        <f>((F23-1)*(1-(IF(G23="no",0,'results log'!$B$3)))+1)</f>
        <v>1.2858000000000001</v>
      </c>
      <c r="N23" s="24">
        <f t="shared" si="0"/>
        <v>1</v>
      </c>
      <c r="O23" s="26">
        <f>IF(ISBLANK(L23),,IF(ISBLANK(E23),,(IF(L23="WON-EW",((((E23-1)*I23)*'results log'!$B$2)+('results log'!$B$2*(E23-1))),IF(L23="WON",((((E23-1)*I23)*'results log'!$B$2)+('results log'!$B$2*(E23-1))),IF(L23="PLACED",((((E23-1)*I23)*'results log'!$B$2)-'results log'!$B$2),IF(I23=0,-'results log'!$B$2,IF(I23=0,-'results log'!$B$2,-('results log'!$B$2*2)))))))*D23))</f>
        <v>14.000000000000002</v>
      </c>
      <c r="P23" s="25">
        <f>IF(ISBLANK(L23),,IF(ISBLANK(F23),,(IF(L23="WON-EW",((((M23-1)*I23)*'results log'!$B$2)+('results log'!$B$2*(M23-1))),IF(L23="WON",((((M23-1)*I23)*'results log'!$B$2)+('results log'!$B$2*(M23-1))),IF(L23="PLACED",((((M23-1)*I23)*'results log'!$B$2)-'results log'!$B$2),IF(I23=0,-'results log'!$B$2,IF(I23=0,-'results log'!$B$2,-('results log'!$B$2*2)))))))*D23))</f>
        <v>14.290000000000003</v>
      </c>
      <c r="S23">
        <f t="shared" si="1"/>
        <v>2</v>
      </c>
    </row>
    <row r="24" spans="1:91" x14ac:dyDescent="0.2">
      <c r="A24" s="19">
        <v>42539</v>
      </c>
      <c r="B24" s="16" t="s">
        <v>66</v>
      </c>
      <c r="C24" s="16" t="s">
        <v>67</v>
      </c>
      <c r="D24" s="20">
        <v>1</v>
      </c>
      <c r="E24" s="20">
        <v>1.4443999999999999</v>
      </c>
      <c r="F24" s="20">
        <v>1.4443999999999999</v>
      </c>
      <c r="G24" s="20" t="s">
        <v>33</v>
      </c>
      <c r="H24" s="20"/>
      <c r="I24" s="20"/>
      <c r="J24" s="20">
        <v>0</v>
      </c>
      <c r="K24" s="20"/>
      <c r="L24" s="17" t="s">
        <v>29</v>
      </c>
      <c r="M24" s="24">
        <f>((F24-1)*(1-(IF(G24="no",0,'results log'!$B$3)))+1)</f>
        <v>1.4443999999999999</v>
      </c>
      <c r="N24" s="24">
        <f t="shared" si="0"/>
        <v>1</v>
      </c>
      <c r="O24" s="26">
        <f>IF(ISBLANK(L24),,IF(ISBLANK(E24),,(IF(L24="WON-EW",((((E24-1)*I24)*'results log'!$B$2)+('results log'!$B$2*(E24-1))),IF(L24="WON",((((E24-1)*I24)*'results log'!$B$2)+('results log'!$B$2*(E24-1))),IF(L24="PLACED",((((E24-1)*I24)*'results log'!$B$2)-'results log'!$B$2),IF(I24=0,-'results log'!$B$2,IF(I24=0,-'results log'!$B$2,-('results log'!$B$2*2)))))))*D24))</f>
        <v>-50</v>
      </c>
      <c r="P24" s="25">
        <f>IF(ISBLANK(L24),,IF(ISBLANK(F24),,(IF(L24="WON-EW",((((M24-1)*I24)*'results log'!$B$2)+('results log'!$B$2*(M24-1))),IF(L24="WON",((((M24-1)*I24)*'results log'!$B$2)+('results log'!$B$2*(M24-1))),IF(L24="PLACED",((((M24-1)*I24)*'results log'!$B$2)-'results log'!$B$2),IF(I24=0,-'results log'!$B$2,IF(I24=0,-'results log'!$B$2,-('results log'!$B$2*2)))))))*D24))</f>
        <v>-50</v>
      </c>
      <c r="S24">
        <f t="shared" si="1"/>
        <v>2</v>
      </c>
    </row>
    <row r="25" spans="1:91" x14ac:dyDescent="0.2">
      <c r="A25" s="19">
        <v>42541</v>
      </c>
      <c r="B25" s="16" t="s">
        <v>68</v>
      </c>
      <c r="C25" s="16" t="s">
        <v>69</v>
      </c>
      <c r="D25" s="20">
        <v>1</v>
      </c>
      <c r="E25" s="20">
        <v>1.3</v>
      </c>
      <c r="F25" s="20">
        <v>1.2858000000000001</v>
      </c>
      <c r="G25" s="20" t="s">
        <v>33</v>
      </c>
      <c r="H25" s="20"/>
      <c r="I25" s="20"/>
      <c r="J25" s="20">
        <v>0</v>
      </c>
      <c r="K25" s="20"/>
      <c r="L25" s="17" t="s">
        <v>29</v>
      </c>
      <c r="M25" s="24">
        <f>((F25-1)*(1-(IF(G25="no",0,'results log'!$B$3)))+1)</f>
        <v>1.2858000000000001</v>
      </c>
      <c r="N25" s="24">
        <f t="shared" si="0"/>
        <v>1</v>
      </c>
      <c r="O25" s="26">
        <f>IF(ISBLANK(L25),,IF(ISBLANK(E25),,(IF(L25="WON-EW",((((E25-1)*I25)*'results log'!$B$2)+('results log'!$B$2*(E25-1))),IF(L25="WON",((((E25-1)*I25)*'results log'!$B$2)+('results log'!$B$2*(E25-1))),IF(L25="PLACED",((((E25-1)*I25)*'results log'!$B$2)-'results log'!$B$2),IF(I25=0,-'results log'!$B$2,IF(I25=0,-'results log'!$B$2,-('results log'!$B$2*2)))))))*D25))</f>
        <v>-50</v>
      </c>
      <c r="P25" s="25">
        <f>IF(ISBLANK(L25),,IF(ISBLANK(F25),,(IF(L25="WON-EW",((((M25-1)*I25)*'results log'!$B$2)+('results log'!$B$2*(M25-1))),IF(L25="WON",((((M25-1)*I25)*'results log'!$B$2)+('results log'!$B$2*(M25-1))),IF(L25="PLACED",((((M25-1)*I25)*'results log'!$B$2)-'results log'!$B$2),IF(I25=0,-'results log'!$B$2,IF(I25=0,-'results log'!$B$2,-('results log'!$B$2*2)))))))*D25))</f>
        <v>-50</v>
      </c>
      <c r="S25">
        <f t="shared" si="1"/>
        <v>2</v>
      </c>
    </row>
    <row r="26" spans="1:91" x14ac:dyDescent="0.2">
      <c r="A26" s="19">
        <v>42542</v>
      </c>
      <c r="B26" s="16" t="s">
        <v>70</v>
      </c>
      <c r="C26" s="16" t="s">
        <v>71</v>
      </c>
      <c r="D26" s="20">
        <v>1</v>
      </c>
      <c r="E26" s="20">
        <v>1.31</v>
      </c>
      <c r="F26" s="20">
        <v>1.34</v>
      </c>
      <c r="G26" s="20" t="s">
        <v>33</v>
      </c>
      <c r="H26" s="20"/>
      <c r="I26" s="20"/>
      <c r="J26" s="20">
        <v>0</v>
      </c>
      <c r="K26" s="20"/>
      <c r="L26" s="17" t="s">
        <v>26</v>
      </c>
      <c r="M26" s="24">
        <f>((F26-1)*(1-(IF(G26="no",0,'results log'!$B$3)))+1)</f>
        <v>1.34</v>
      </c>
      <c r="N26" s="24">
        <f t="shared" si="0"/>
        <v>1</v>
      </c>
      <c r="O26" s="26">
        <f>IF(ISBLANK(L26),,IF(ISBLANK(E26),,(IF(L26="WON-EW",((((E26-1)*I26)*'results log'!$B$2)+('results log'!$B$2*(E26-1))),IF(L26="WON",((((E26-1)*I26)*'results log'!$B$2)+('results log'!$B$2*(E26-1))),IF(L26="PLACED",((((E26-1)*I26)*'results log'!$B$2)-'results log'!$B$2),IF(I26=0,-'results log'!$B$2,IF(I26=0,-'results log'!$B$2,-('results log'!$B$2*2)))))))*D26))</f>
        <v>15.500000000000004</v>
      </c>
      <c r="P26" s="25">
        <f>IF(ISBLANK(L26),,IF(ISBLANK(F26),,(IF(L26="WON-EW",((((M26-1)*I26)*'results log'!$B$2)+('results log'!$B$2*(M26-1))),IF(L26="WON",((((M26-1)*I26)*'results log'!$B$2)+('results log'!$B$2*(M26-1))),IF(L26="PLACED",((((M26-1)*I26)*'results log'!$B$2)-'results log'!$B$2),IF(I26=0,-'results log'!$B$2,IF(I26=0,-'results log'!$B$2,-('results log'!$B$2*2)))))))*D26))</f>
        <v>17.000000000000004</v>
      </c>
      <c r="S26">
        <f t="shared" si="1"/>
        <v>2</v>
      </c>
    </row>
    <row r="27" spans="1:91" s="8" customFormat="1" x14ac:dyDescent="0.2">
      <c r="A27" s="19">
        <v>42542</v>
      </c>
      <c r="B27" s="16" t="s">
        <v>72</v>
      </c>
      <c r="C27" s="16" t="s">
        <v>65</v>
      </c>
      <c r="D27" s="20">
        <v>1</v>
      </c>
      <c r="E27" s="20">
        <v>1.47</v>
      </c>
      <c r="F27" s="20">
        <v>1.5</v>
      </c>
      <c r="G27" s="20" t="s">
        <v>33</v>
      </c>
      <c r="H27" s="20"/>
      <c r="I27" s="20"/>
      <c r="J27" s="20">
        <v>0</v>
      </c>
      <c r="K27" s="20"/>
      <c r="L27" s="17" t="s">
        <v>26</v>
      </c>
      <c r="M27" s="24">
        <f>((F27-1)*(1-(IF(G27="no",0,'results log'!$B$3)))+1)</f>
        <v>1.5</v>
      </c>
      <c r="N27" s="24">
        <f t="shared" si="0"/>
        <v>1</v>
      </c>
      <c r="O27" s="26">
        <f>IF(ISBLANK(L27),,IF(ISBLANK(E27),,(IF(L27="WON-EW",((((E27-1)*I27)*'results log'!$B$2)+('results log'!$B$2*(E27-1))),IF(L27="WON",((((E27-1)*I27)*'results log'!$B$2)+('results log'!$B$2*(E27-1))),IF(L27="PLACED",((((E27-1)*I27)*'results log'!$B$2)-'results log'!$B$2),IF(I27=0,-'results log'!$B$2,IF(I27=0,-'results log'!$B$2,-('results log'!$B$2*2)))))))*D27))</f>
        <v>23.5</v>
      </c>
      <c r="P27" s="25">
        <f>IF(ISBLANK(L27),,IF(ISBLANK(F27),,(IF(L27="WON-EW",((((M27-1)*I27)*'results log'!$B$2)+('results log'!$B$2*(M27-1))),IF(L27="WON",((((M27-1)*I27)*'results log'!$B$2)+('results log'!$B$2*(M27-1))),IF(L27="PLACED",((((M27-1)*I27)*'results log'!$B$2)-'results log'!$B$2),IF(I27=0,-'results log'!$B$2,IF(I27=0,-'results log'!$B$2,-('results log'!$B$2*2)))))))*D27))</f>
        <v>25</v>
      </c>
      <c r="Q27"/>
      <c r="R27"/>
      <c r="S27">
        <f t="shared" si="1"/>
        <v>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x14ac:dyDescent="0.2">
      <c r="A28" s="19">
        <v>42542</v>
      </c>
      <c r="B28" s="16" t="s">
        <v>73</v>
      </c>
      <c r="C28" s="16" t="s">
        <v>74</v>
      </c>
      <c r="D28" s="20">
        <v>1</v>
      </c>
      <c r="E28" s="20">
        <v>1.4</v>
      </c>
      <c r="F28" s="20">
        <v>1.36</v>
      </c>
      <c r="G28" s="20" t="s">
        <v>33</v>
      </c>
      <c r="H28" s="20"/>
      <c r="I28" s="20"/>
      <c r="J28" s="20">
        <v>0</v>
      </c>
      <c r="K28" s="20"/>
      <c r="L28" s="17" t="s">
        <v>26</v>
      </c>
      <c r="M28" s="24">
        <f>((F28-1)*(1-(IF(G28="no",0,'results log'!$B$3)))+1)</f>
        <v>1.36</v>
      </c>
      <c r="N28" s="24">
        <f t="shared" si="0"/>
        <v>1</v>
      </c>
      <c r="O28" s="26">
        <f>IF(ISBLANK(L28),,IF(ISBLANK(E28),,(IF(L28="WON-EW",((((E28-1)*I28)*'results log'!$B$2)+('results log'!$B$2*(E28-1))),IF(L28="WON",((((E28-1)*I28)*'results log'!$B$2)+('results log'!$B$2*(E28-1))),IF(L28="PLACED",((((E28-1)*I28)*'results log'!$B$2)-'results log'!$B$2),IF(I28=0,-'results log'!$B$2,IF(I28=0,-'results log'!$B$2,-('results log'!$B$2*2)))))))*D28))</f>
        <v>19.999999999999996</v>
      </c>
      <c r="P28" s="25">
        <f>IF(ISBLANK(L28),,IF(ISBLANK(F28),,(IF(L28="WON-EW",((((M28-1)*I28)*'results log'!$B$2)+('results log'!$B$2*(M28-1))),IF(L28="WON",((((M28-1)*I28)*'results log'!$B$2)+('results log'!$B$2*(M28-1))),IF(L28="PLACED",((((M28-1)*I28)*'results log'!$B$2)-'results log'!$B$2),IF(I28=0,-'results log'!$B$2,IF(I28=0,-'results log'!$B$2,-('results log'!$B$2*2)))))))*D28))</f>
        <v>18.000000000000004</v>
      </c>
      <c r="S28">
        <f t="shared" si="1"/>
        <v>2</v>
      </c>
    </row>
    <row r="29" spans="1:91" x14ac:dyDescent="0.2">
      <c r="A29" s="19">
        <v>42544</v>
      </c>
      <c r="B29" s="16" t="s">
        <v>75</v>
      </c>
      <c r="C29" s="16" t="s">
        <v>76</v>
      </c>
      <c r="D29" s="20">
        <v>1</v>
      </c>
      <c r="E29" s="17">
        <v>1.45</v>
      </c>
      <c r="F29" s="20">
        <v>1.4</v>
      </c>
      <c r="G29" s="20" t="s">
        <v>33</v>
      </c>
      <c r="H29" s="20"/>
      <c r="I29" s="20"/>
      <c r="J29" s="20">
        <v>0</v>
      </c>
      <c r="L29" s="17" t="s">
        <v>29</v>
      </c>
      <c r="M29" s="24">
        <f>((F29-1)*(1-(IF(G29="no",0,'results log'!$B$3)))+1)</f>
        <v>1.4</v>
      </c>
      <c r="N29" s="24">
        <f t="shared" si="0"/>
        <v>1</v>
      </c>
      <c r="O29" s="26">
        <f>IF(ISBLANK(L29),,IF(ISBLANK(E29),,(IF(L29="WON-EW",((((E29-1)*I29)*'results log'!$B$2)+('results log'!$B$2*(E29-1))),IF(L29="WON",((((E29-1)*I29)*'results log'!$B$2)+('results log'!$B$2*(E29-1))),IF(L29="PLACED",((((E29-1)*I29)*'results log'!$B$2)-'results log'!$B$2),IF(I29=0,-'results log'!$B$2,IF(I29=0,-'results log'!$B$2,-('results log'!$B$2*2)))))))*D29))</f>
        <v>-50</v>
      </c>
      <c r="P29" s="25">
        <f>IF(ISBLANK(L29),,IF(ISBLANK(F29),,(IF(L29="WON-EW",((((M29-1)*I29)*'results log'!$B$2)+('results log'!$B$2*(M29-1))),IF(L29="WON",((((M29-1)*I29)*'results log'!$B$2)+('results log'!$B$2*(M29-1))),IF(L29="PLACED",((((M29-1)*I29)*'results log'!$B$2)-'results log'!$B$2),IF(I29=0,-'results log'!$B$2,IF(I29=0,-'results log'!$B$2,-('results log'!$B$2*2)))))))*D29))</f>
        <v>-50</v>
      </c>
      <c r="S29">
        <f t="shared" si="1"/>
        <v>2</v>
      </c>
    </row>
    <row r="30" spans="1:91" x14ac:dyDescent="0.2">
      <c r="A30" s="19">
        <v>42546</v>
      </c>
      <c r="B30" s="16" t="s">
        <v>77</v>
      </c>
      <c r="C30" s="16" t="s">
        <v>78</v>
      </c>
      <c r="D30" s="20">
        <v>1</v>
      </c>
      <c r="E30" s="17">
        <v>1.29</v>
      </c>
      <c r="F30" s="20">
        <v>1.27</v>
      </c>
      <c r="G30" s="20" t="s">
        <v>33</v>
      </c>
      <c r="H30" s="20"/>
      <c r="I30" s="20"/>
      <c r="J30" s="20">
        <v>0</v>
      </c>
      <c r="K30" s="16"/>
      <c r="L30" s="17" t="s">
        <v>26</v>
      </c>
      <c r="M30" s="24">
        <f>((F30-1)*(1-(IF(G30="no",0,'results log'!$B$3)))+1)</f>
        <v>1.27</v>
      </c>
      <c r="N30" s="24">
        <f t="shared" si="0"/>
        <v>1</v>
      </c>
      <c r="O30" s="26">
        <f>IF(ISBLANK(L30),,IF(ISBLANK(E30),,(IF(L30="WON-EW",((((E30-1)*I30)*'results log'!$B$2)+('results log'!$B$2*(E30-1))),IF(L30="WON",((((E30-1)*I30)*'results log'!$B$2)+('results log'!$B$2*(E30-1))),IF(L30="PLACED",((((E30-1)*I30)*'results log'!$B$2)-'results log'!$B$2),IF(I30=0,-'results log'!$B$2,IF(I30=0,-'results log'!$B$2,-('results log'!$B$2*2)))))))*D30))</f>
        <v>14.500000000000002</v>
      </c>
      <c r="P30" s="25">
        <f>IF(ISBLANK(L30),,IF(ISBLANK(F30),,(IF(L30="WON-EW",((((M30-1)*I30)*'results log'!$B$2)+('results log'!$B$2*(M30-1))),IF(L30="WON",((((M30-1)*I30)*'results log'!$B$2)+('results log'!$B$2*(M30-1))),IF(L30="PLACED",((((M30-1)*I30)*'results log'!$B$2)-'results log'!$B$2),IF(I30=0,-'results log'!$B$2,IF(I30=0,-'results log'!$B$2,-('results log'!$B$2*2)))))))*D30))</f>
        <v>13.5</v>
      </c>
      <c r="S30">
        <f t="shared" si="1"/>
        <v>2</v>
      </c>
    </row>
    <row r="31" spans="1:91" x14ac:dyDescent="0.2">
      <c r="A31" s="19">
        <v>42546</v>
      </c>
      <c r="B31" s="16" t="s">
        <v>79</v>
      </c>
      <c r="C31" s="16" t="s">
        <v>40</v>
      </c>
      <c r="D31" s="20">
        <v>1</v>
      </c>
      <c r="E31" s="20">
        <v>1.22</v>
      </c>
      <c r="F31" s="20">
        <v>1.2</v>
      </c>
      <c r="G31" s="20" t="s">
        <v>33</v>
      </c>
      <c r="H31" s="20"/>
      <c r="I31" s="20"/>
      <c r="J31" s="20">
        <v>0</v>
      </c>
      <c r="K31" s="16"/>
      <c r="L31" s="17" t="s">
        <v>26</v>
      </c>
      <c r="M31" s="24">
        <f>((F31-1)*(1-(IF(G31="no",0,'results log'!$B$3)))+1)</f>
        <v>1.2</v>
      </c>
      <c r="N31" s="24">
        <f>D31*IF(H31="yes",2,1)</f>
        <v>1</v>
      </c>
      <c r="O31" s="26">
        <f>IF(ISBLANK(L31),,IF(ISBLANK(E31),,(IF(L31="WON-EW",((((E31-1)*I31)*'results log'!$B$2)+('results log'!$B$2*(E31-1))),IF(L31="WON",((((E31-1)*I31)*'results log'!$B$2)+('results log'!$B$2*(E31-1))),IF(L31="PLACED",((((E31-1)*I31)*'results log'!$B$2)-'results log'!$B$2),IF(I31=0,-'results log'!$B$2,IF(I31=0,-'results log'!$B$2,-('results log'!$B$2*2)))))))*D31))</f>
        <v>10.999999999999998</v>
      </c>
      <c r="P31" s="25">
        <f>IF(ISBLANK(L31),,IF(ISBLANK(F31),,(IF(L31="WON-EW",((((M31-1)*I31)*'results log'!$B$2)+('results log'!$B$2*(M31-1))),IF(L31="WON",((((M31-1)*I31)*'results log'!$B$2)+('results log'!$B$2*(M31-1))),IF(L31="PLACED",((((M31-1)*I31)*'results log'!$B$2)-'results log'!$B$2),IF(I31=0,-'results log'!$B$2,IF(I31=0,-'results log'!$B$2,-('results log'!$B$2*2)))))))*D31))</f>
        <v>9.9999999999999982</v>
      </c>
    </row>
    <row r="32" spans="1:91" x14ac:dyDescent="0.2">
      <c r="A32" s="19">
        <v>42547</v>
      </c>
      <c r="B32" s="16" t="s">
        <v>81</v>
      </c>
      <c r="C32" s="16" t="s">
        <v>82</v>
      </c>
      <c r="D32" s="20">
        <v>1</v>
      </c>
      <c r="E32" s="20">
        <v>1.29</v>
      </c>
      <c r="F32" s="20">
        <v>1.25</v>
      </c>
      <c r="G32" s="20" t="s">
        <v>33</v>
      </c>
      <c r="H32" s="20"/>
      <c r="I32" s="20"/>
      <c r="J32" s="20">
        <v>0</v>
      </c>
      <c r="K32" s="16"/>
      <c r="L32" s="17" t="s">
        <v>26</v>
      </c>
      <c r="M32" s="24">
        <f>((F32-1)*(1-(IF(G32="no",0,'results log'!$B$3)))+1)</f>
        <v>1.25</v>
      </c>
      <c r="N32" s="24">
        <f>D32*IF(H32="yes",2,1)</f>
        <v>1</v>
      </c>
      <c r="O32" s="26">
        <f>IF(ISBLANK(L32),,IF(ISBLANK(E32),,(IF(L32="WON-EW",((((E32-1)*I32)*'results log'!$B$2)+('results log'!$B$2*(E32-1))),IF(L32="WON",((((E32-1)*I32)*'results log'!$B$2)+('results log'!$B$2*(E32-1))),IF(L32="PLACED",((((E32-1)*I32)*'results log'!$B$2)-'results log'!$B$2),IF(I32=0,-'results log'!$B$2,IF(I32=0,-'results log'!$B$2,-('results log'!$B$2*2)))))))*D32))</f>
        <v>14.500000000000002</v>
      </c>
      <c r="P32" s="25">
        <f>IF(ISBLANK(L32),,IF(ISBLANK(F32),,(IF(L32="WON-EW",((((M32-1)*I32)*'results log'!$B$2)+('results log'!$B$2*(M32-1))),IF(L32="WON",((((M32-1)*I32)*'results log'!$B$2)+('results log'!$B$2*(M32-1))),IF(L32="PLACED",((((M32-1)*I32)*'results log'!$B$2)-'results log'!$B$2),IF(I32=0,-'results log'!$B$2,IF(I32=0,-'results log'!$B$2,-('results log'!$B$2*2)))))))*D32))</f>
        <v>12.5</v>
      </c>
    </row>
    <row r="33" spans="1:19" ht="15.75" customHeight="1" x14ac:dyDescent="0.2">
      <c r="A33" s="19">
        <v>42547</v>
      </c>
      <c r="B33" s="16" t="s">
        <v>80</v>
      </c>
      <c r="C33" s="16" t="s">
        <v>71</v>
      </c>
      <c r="D33" s="20">
        <v>1</v>
      </c>
      <c r="E33" s="20">
        <v>1.5</v>
      </c>
      <c r="F33" s="20">
        <v>1.5</v>
      </c>
      <c r="G33" s="20" t="s">
        <v>33</v>
      </c>
      <c r="H33" s="20"/>
      <c r="I33" s="20"/>
      <c r="J33" s="20">
        <v>0</v>
      </c>
      <c r="K33" s="16"/>
      <c r="L33" s="17" t="s">
        <v>26</v>
      </c>
      <c r="M33" s="24">
        <f>((F33-1)*(1-(IF(G33="no",0,'results log'!$B$3)))+1)</f>
        <v>1.5</v>
      </c>
      <c r="N33" s="24">
        <f t="shared" si="0"/>
        <v>1</v>
      </c>
      <c r="O33" s="26">
        <f>IF(ISBLANK(L33),,IF(ISBLANK(E33),,(IF(L33="WON-EW",((((E33-1)*I33)*'results log'!$B$2)+('results log'!$B$2*(E33-1))),IF(L33="WON",((((E33-1)*I33)*'results log'!$B$2)+('results log'!$B$2*(E33-1))),IF(L33="PLACED",((((E33-1)*I33)*'results log'!$B$2)-'results log'!$B$2),IF(I33=0,-'results log'!$B$2,IF(I33=0,-'results log'!$B$2,-('results log'!$B$2*2)))))))*D33))</f>
        <v>25</v>
      </c>
      <c r="P33" s="25">
        <f>IF(ISBLANK(L33),,IF(ISBLANK(F33),,(IF(L33="WON-EW",((((M33-1)*I33)*'results log'!$B$2)+('results log'!$B$2*(M33-1))),IF(L33="WON",((((M33-1)*I33)*'results log'!$B$2)+('results log'!$B$2*(M33-1))),IF(L33="PLACED",((((M33-1)*I33)*'results log'!$B$2)-'results log'!$B$2),IF(I33=0,-'results log'!$B$2,IF(I33=0,-'results log'!$B$2,-('results log'!$B$2*2)))))))*D33))</f>
        <v>25</v>
      </c>
      <c r="S33">
        <f t="shared" si="1"/>
        <v>2</v>
      </c>
    </row>
    <row r="34" spans="1:19" x14ac:dyDescent="0.2">
      <c r="A34" s="19">
        <v>42548</v>
      </c>
      <c r="B34" s="16" t="s">
        <v>83</v>
      </c>
      <c r="C34" s="16" t="s">
        <v>84</v>
      </c>
      <c r="D34" s="20">
        <v>1</v>
      </c>
      <c r="E34" s="20">
        <v>1.222</v>
      </c>
      <c r="F34" s="20">
        <v>1.222</v>
      </c>
      <c r="G34" s="20" t="s">
        <v>33</v>
      </c>
      <c r="H34" s="20"/>
      <c r="I34" s="20"/>
      <c r="J34" s="20">
        <v>0</v>
      </c>
      <c r="K34" s="16"/>
      <c r="L34" s="17" t="s">
        <v>29</v>
      </c>
      <c r="M34" s="24">
        <f>((F34-1)*(1-(IF(G34="no",0,'results log'!$B$3)))+1)</f>
        <v>1.222</v>
      </c>
      <c r="N34" s="24">
        <f t="shared" si="0"/>
        <v>1</v>
      </c>
      <c r="O34" s="26">
        <f>IF(ISBLANK(L34),,IF(ISBLANK(E34),,(IF(L34="WON-EW",((((E34-1)*I34)*'results log'!$B$2)+('results log'!$B$2*(E34-1))),IF(L34="WON",((((E34-1)*I34)*'results log'!$B$2)+('results log'!$B$2*(E34-1))),IF(L34="PLACED",((((E34-1)*I34)*'results log'!$B$2)-'results log'!$B$2),IF(I34=0,-'results log'!$B$2,IF(I34=0,-'results log'!$B$2,-('results log'!$B$2*2)))))))*D34))</f>
        <v>-50</v>
      </c>
      <c r="P34" s="25">
        <f>IF(ISBLANK(L34),,IF(ISBLANK(F34),,(IF(L34="WON-EW",((((M34-1)*I34)*'results log'!$B$2)+('results log'!$B$2*(M34-1))),IF(L34="WON",((((M34-1)*I34)*'results log'!$B$2)+('results log'!$B$2*(M34-1))),IF(L34="PLACED",((((M34-1)*I34)*'results log'!$B$2)-'results log'!$B$2),IF(I34=0,-'results log'!$B$2,IF(I34=0,-'results log'!$B$2,-('results log'!$B$2*2)))))))*D34))</f>
        <v>-50</v>
      </c>
      <c r="S34">
        <f t="shared" si="1"/>
        <v>2</v>
      </c>
    </row>
    <row r="35" spans="1:19" x14ac:dyDescent="0.2">
      <c r="A35" s="19">
        <v>42549</v>
      </c>
      <c r="B35" s="16" t="s">
        <v>86</v>
      </c>
      <c r="C35" s="16" t="s">
        <v>85</v>
      </c>
      <c r="D35" s="20">
        <v>1</v>
      </c>
      <c r="E35" s="20">
        <v>1.22</v>
      </c>
      <c r="F35" s="20">
        <v>1.2186999999999999</v>
      </c>
      <c r="G35" s="20" t="s">
        <v>33</v>
      </c>
      <c r="H35" s="20"/>
      <c r="I35" s="20"/>
      <c r="J35" s="20">
        <v>0</v>
      </c>
      <c r="K35" s="16"/>
      <c r="L35" s="17" t="s">
        <v>26</v>
      </c>
      <c r="M35" s="24">
        <f>((F35-1)*(1-(IF(G35="no",0,'results log'!$B$3)))+1)</f>
        <v>1.2186999999999999</v>
      </c>
      <c r="N35" s="24">
        <f t="shared" si="0"/>
        <v>1</v>
      </c>
      <c r="O35" s="26">
        <f>IF(ISBLANK(L35),,IF(ISBLANK(E35),,(IF(L35="WON-EW",((((E35-1)*I35)*'results log'!$B$2)+('results log'!$B$2*(E35-1))),IF(L35="WON",((((E35-1)*I35)*'results log'!$B$2)+('results log'!$B$2*(E35-1))),IF(L35="PLACED",((((E35-1)*I35)*'results log'!$B$2)-'results log'!$B$2),IF(I35=0,-'results log'!$B$2,IF(I35=0,-'results log'!$B$2,-('results log'!$B$2*2)))))))*D35))</f>
        <v>10.999999999999998</v>
      </c>
      <c r="P35" s="25">
        <f>IF(ISBLANK(L35),,IF(ISBLANK(F35),,(IF(L35="WON-EW",((((M35-1)*I35)*'results log'!$B$2)+('results log'!$B$2*(M35-1))),IF(L35="WON",((((M35-1)*I35)*'results log'!$B$2)+('results log'!$B$2*(M35-1))),IF(L35="PLACED",((((M35-1)*I35)*'results log'!$B$2)-'results log'!$B$2),IF(I35=0,-'results log'!$B$2,IF(I35=0,-'results log'!$B$2,-('results log'!$B$2*2)))))))*D35))</f>
        <v>10.934999999999995</v>
      </c>
      <c r="S35">
        <f t="shared" si="1"/>
        <v>2</v>
      </c>
    </row>
    <row r="36" spans="1:19" x14ac:dyDescent="0.2">
      <c r="A36" s="19">
        <v>42549</v>
      </c>
      <c r="B36" s="16" t="s">
        <v>86</v>
      </c>
      <c r="C36" s="16" t="s">
        <v>87</v>
      </c>
      <c r="D36" s="20">
        <v>1</v>
      </c>
      <c r="E36" s="20">
        <v>1.23</v>
      </c>
      <c r="F36" s="20">
        <v>1.21</v>
      </c>
      <c r="G36" s="20" t="s">
        <v>33</v>
      </c>
      <c r="H36" s="20"/>
      <c r="I36" s="20"/>
      <c r="J36" s="20">
        <v>0</v>
      </c>
      <c r="K36" s="16"/>
      <c r="L36" s="17" t="s">
        <v>26</v>
      </c>
      <c r="M36" s="24">
        <f>((F36-1)*(1-(IF(G36="no",0,'results log'!$B$3)))+1)</f>
        <v>1.21</v>
      </c>
      <c r="N36" s="24">
        <f t="shared" si="0"/>
        <v>1</v>
      </c>
      <c r="O36" s="26">
        <f>IF(ISBLANK(L36),,IF(ISBLANK(E36),,(IF(L36="WON-EW",((((E36-1)*I36)*'results log'!$B$2)+('results log'!$B$2*(E36-1))),IF(L36="WON",((((E36-1)*I36)*'results log'!$B$2)+('results log'!$B$2*(E36-1))),IF(L36="PLACED",((((E36-1)*I36)*'results log'!$B$2)-'results log'!$B$2),IF(I36=0,-'results log'!$B$2,IF(I36=0,-'results log'!$B$2,-('results log'!$B$2*2)))))))*D36))</f>
        <v>11.5</v>
      </c>
      <c r="P36" s="25">
        <f>IF(ISBLANK(L36),,IF(ISBLANK(F36),,(IF(L36="WON-EW",((((M36-1)*I36)*'results log'!$B$2)+('results log'!$B$2*(M36-1))),IF(L36="WON",((((M36-1)*I36)*'results log'!$B$2)+('results log'!$B$2*(M36-1))),IF(L36="PLACED",((((M36-1)*I36)*'results log'!$B$2)-'results log'!$B$2),IF(I36=0,-'results log'!$B$2,IF(I36=0,-'results log'!$B$2,-('results log'!$B$2*2)))))))*D36))</f>
        <v>10.499999999999998</v>
      </c>
      <c r="S36">
        <f t="shared" si="1"/>
        <v>2</v>
      </c>
    </row>
    <row r="37" spans="1:19" x14ac:dyDescent="0.2">
      <c r="A37" s="19">
        <v>42549</v>
      </c>
      <c r="B37" s="16" t="s">
        <v>86</v>
      </c>
      <c r="C37" s="16" t="s">
        <v>88</v>
      </c>
      <c r="D37" s="20">
        <v>1</v>
      </c>
      <c r="E37" s="20">
        <v>1.28</v>
      </c>
      <c r="F37" s="20">
        <v>1.2767999999999999</v>
      </c>
      <c r="G37" s="20" t="s">
        <v>33</v>
      </c>
      <c r="H37" s="20"/>
      <c r="I37" s="20"/>
      <c r="J37" s="20">
        <v>0</v>
      </c>
      <c r="K37" s="16"/>
      <c r="L37" s="17" t="s">
        <v>26</v>
      </c>
      <c r="M37" s="24">
        <f>((F37-1)*(1-(IF(G37="no",0,'results log'!$B$3)))+1)</f>
        <v>1.2767999999999999</v>
      </c>
      <c r="N37" s="24">
        <f t="shared" si="0"/>
        <v>1</v>
      </c>
      <c r="O37" s="26">
        <f>IF(ISBLANK(L37),,IF(ISBLANK(E37),,(IF(L37="WON-EW",((((E37-1)*I37)*'results log'!$B$2)+('results log'!$B$2*(E37-1))),IF(L37="WON",((((E37-1)*I37)*'results log'!$B$2)+('results log'!$B$2*(E37-1))),IF(L37="PLACED",((((E37-1)*I37)*'results log'!$B$2)-'results log'!$B$2),IF(I37=0,-'results log'!$B$2,IF(I37=0,-'results log'!$B$2,-('results log'!$B$2*2)))))))*D37))</f>
        <v>14.000000000000002</v>
      </c>
      <c r="P37" s="25">
        <f>IF(ISBLANK(L37),,IF(ISBLANK(F37),,(IF(L37="WON-EW",((((M37-1)*I37)*'results log'!$B$2)+('results log'!$B$2*(M37-1))),IF(L37="WON",((((M37-1)*I37)*'results log'!$B$2)+('results log'!$B$2*(M37-1))),IF(L37="PLACED",((((M37-1)*I37)*'results log'!$B$2)-'results log'!$B$2),IF(I37=0,-'results log'!$B$2,IF(I37=0,-'results log'!$B$2,-('results log'!$B$2*2)))))))*D37))</f>
        <v>13.839999999999996</v>
      </c>
      <c r="S37">
        <f t="shared" si="1"/>
        <v>2</v>
      </c>
    </row>
    <row r="38" spans="1:19" x14ac:dyDescent="0.2">
      <c r="A38" s="19">
        <v>42550</v>
      </c>
      <c r="B38" s="39" t="s">
        <v>86</v>
      </c>
      <c r="C38" s="16" t="s">
        <v>89</v>
      </c>
      <c r="D38" s="20">
        <v>1</v>
      </c>
      <c r="E38" s="17">
        <v>1.37</v>
      </c>
      <c r="F38" s="20">
        <v>1.3332999999999999</v>
      </c>
      <c r="G38" s="20" t="s">
        <v>33</v>
      </c>
      <c r="H38" s="20"/>
      <c r="I38" s="20"/>
      <c r="J38" s="20">
        <v>0</v>
      </c>
      <c r="K38" s="16"/>
      <c r="L38" s="17" t="s">
        <v>26</v>
      </c>
      <c r="M38" s="24">
        <f>((F38-1)*(1-(IF(G38="no",0,'results log'!$B$3)))+1)</f>
        <v>1.3332999999999999</v>
      </c>
      <c r="N38" s="24">
        <f t="shared" si="0"/>
        <v>1</v>
      </c>
      <c r="O38" s="26">
        <f>IF(ISBLANK(L38),,IF(ISBLANK(E38),,(IF(L38="WON-EW",((((E38-1)*I38)*'results log'!$B$2)+('results log'!$B$2*(E38-1))),IF(L38="WON",((((E38-1)*I38)*'results log'!$B$2)+('results log'!$B$2*(E38-1))),IF(L38="PLACED",((((E38-1)*I38)*'results log'!$B$2)-'results log'!$B$2),IF(I38=0,-'results log'!$B$2,IF(I38=0,-'results log'!$B$2,-('results log'!$B$2*2)))))))*D38))</f>
        <v>18.500000000000007</v>
      </c>
      <c r="P38" s="25">
        <f>IF(ISBLANK(L38),,IF(ISBLANK(F38),,(IF(L38="WON-EW",((((M38-1)*I38)*'results log'!$B$2)+('results log'!$B$2*(M38-1))),IF(L38="WON",((((M38-1)*I38)*'results log'!$B$2)+('results log'!$B$2*(M38-1))),IF(L38="PLACED",((((M38-1)*I38)*'results log'!$B$2)-'results log'!$B$2),IF(I38=0,-'results log'!$B$2,IF(I38=0,-'results log'!$B$2,-('results log'!$B$2*2)))))))*D38))</f>
        <v>16.664999999999996</v>
      </c>
      <c r="S38">
        <f t="shared" si="1"/>
        <v>2</v>
      </c>
    </row>
    <row r="39" spans="1:19" x14ac:dyDescent="0.2">
      <c r="A39" s="19">
        <v>42550</v>
      </c>
      <c r="B39" s="39" t="s">
        <v>90</v>
      </c>
      <c r="C39" s="16" t="s">
        <v>91</v>
      </c>
      <c r="D39" s="20">
        <v>1</v>
      </c>
      <c r="E39" s="17">
        <v>1.44</v>
      </c>
      <c r="F39" s="20">
        <v>1.4</v>
      </c>
      <c r="G39" s="20" t="s">
        <v>33</v>
      </c>
      <c r="H39" s="20"/>
      <c r="I39" s="20"/>
      <c r="J39" s="20">
        <v>0</v>
      </c>
      <c r="K39" s="16"/>
      <c r="L39" s="17" t="s">
        <v>29</v>
      </c>
      <c r="M39" s="24">
        <f>((F39-1)*(1-(IF(G39="no",0,'results log'!$B$3)))+1)</f>
        <v>1.4</v>
      </c>
      <c r="N39" s="24">
        <f t="shared" si="0"/>
        <v>1</v>
      </c>
      <c r="O39" s="26">
        <f>IF(ISBLANK(L39),,IF(ISBLANK(E39),,(IF(L39="WON-EW",((((E39-1)*I39)*'results log'!$B$2)+('results log'!$B$2*(E39-1))),IF(L39="WON",((((E39-1)*I39)*'results log'!$B$2)+('results log'!$B$2*(E39-1))),IF(L39="PLACED",((((E39-1)*I39)*'results log'!$B$2)-'results log'!$B$2),IF(I39=0,-'results log'!$B$2,IF(I39=0,-'results log'!$B$2,-('results log'!$B$2*2)))))))*D39))</f>
        <v>-50</v>
      </c>
      <c r="P39" s="25">
        <f>IF(ISBLANK(L39),,IF(ISBLANK(F39),,(IF(L39="WON-EW",((((M39-1)*I39)*'results log'!$B$2)+('results log'!$B$2*(M39-1))),IF(L39="WON",((((M39-1)*I39)*'results log'!$B$2)+('results log'!$B$2*(M39-1))),IF(L39="PLACED",((((M39-1)*I39)*'results log'!$B$2)-'results log'!$B$2),IF(I39=0,-'results log'!$B$2,IF(I39=0,-'results log'!$B$2,-('results log'!$B$2*2)))))))*D39))</f>
        <v>-50</v>
      </c>
      <c r="S39">
        <f t="shared" si="1"/>
        <v>2</v>
      </c>
    </row>
    <row r="40" spans="1:19" x14ac:dyDescent="0.2">
      <c r="A40" s="19">
        <v>42551</v>
      </c>
      <c r="B40" s="39" t="s">
        <v>92</v>
      </c>
      <c r="C40" s="39" t="s">
        <v>93</v>
      </c>
      <c r="D40" s="20">
        <v>1</v>
      </c>
      <c r="E40" s="21">
        <v>1.32</v>
      </c>
      <c r="F40" s="21">
        <v>1.33</v>
      </c>
      <c r="G40" s="20" t="s">
        <v>33</v>
      </c>
      <c r="H40" s="20"/>
      <c r="I40" s="20"/>
      <c r="J40" s="20">
        <v>0</v>
      </c>
      <c r="K40" s="20"/>
      <c r="L40" s="17" t="s">
        <v>29</v>
      </c>
      <c r="M40" s="24">
        <f>((F40-1)*(1-(IF(G40="no",0,'results log'!$B$3)))+1)</f>
        <v>1.33</v>
      </c>
      <c r="N40" s="24">
        <f t="shared" si="0"/>
        <v>1</v>
      </c>
      <c r="O40" s="26">
        <f>IF(ISBLANK(L40),,IF(ISBLANK(E40),,(IF(L40="WON-EW",((((E40-1)*I40)*'results log'!$B$2)+('results log'!$B$2*(E40-1))),IF(L40="WON",((((E40-1)*I40)*'results log'!$B$2)+('results log'!$B$2*(E40-1))),IF(L40="PLACED",((((E40-1)*I40)*'results log'!$B$2)-'results log'!$B$2),IF(I40=0,-'results log'!$B$2,IF(I40=0,-'results log'!$B$2,-('results log'!$B$2*2)))))))*D40))</f>
        <v>-50</v>
      </c>
      <c r="P40" s="25">
        <f>IF(ISBLANK(L40),,IF(ISBLANK(F40),,(IF(L40="WON-EW",((((M40-1)*I40)*'results log'!$B$2)+('results log'!$B$2*(M40-1))),IF(L40="WON",((((M40-1)*I40)*'results log'!$B$2)+('results log'!$B$2*(M40-1))),IF(L40="PLACED",((((M40-1)*I40)*'results log'!$B$2)-'results log'!$B$2),IF(I40=0,-'results log'!$B$2,IF(I40=0,-'results log'!$B$2,-('results log'!$B$2*2)))))))*D40))</f>
        <v>-50</v>
      </c>
      <c r="S40">
        <f t="shared" si="1"/>
        <v>2</v>
      </c>
    </row>
    <row r="41" spans="1:19" x14ac:dyDescent="0.2">
      <c r="A41" s="19">
        <v>42551</v>
      </c>
      <c r="B41" s="39" t="s">
        <v>94</v>
      </c>
      <c r="C41" s="39" t="s">
        <v>74</v>
      </c>
      <c r="D41" s="20">
        <v>1</v>
      </c>
      <c r="E41" s="21">
        <v>1.38</v>
      </c>
      <c r="F41" s="21">
        <v>1.36</v>
      </c>
      <c r="G41" s="20" t="s">
        <v>33</v>
      </c>
      <c r="H41" s="20"/>
      <c r="I41" s="20"/>
      <c r="J41" s="20">
        <v>0</v>
      </c>
      <c r="K41" s="20"/>
      <c r="L41" s="17" t="s">
        <v>26</v>
      </c>
      <c r="M41" s="24">
        <f>((F41-1)*(1-(IF(G41="no",0,'results log'!$B$3)))+1)</f>
        <v>1.36</v>
      </c>
      <c r="N41" s="24">
        <f t="shared" si="0"/>
        <v>1</v>
      </c>
      <c r="O41" s="26">
        <f>IF(ISBLANK(L41),,IF(ISBLANK(E41),,(IF(L41="WON-EW",((((E41-1)*I41)*'results log'!$B$2)+('results log'!$B$2*(E41-1))),IF(L41="WON",((((E41-1)*I41)*'results log'!$B$2)+('results log'!$B$2*(E41-1))),IF(L41="PLACED",((((E41-1)*I41)*'results log'!$B$2)-'results log'!$B$2),IF(I41=0,-'results log'!$B$2,IF(I41=0,-'results log'!$B$2,-('results log'!$B$2*2)))))))*D41))</f>
        <v>18.999999999999993</v>
      </c>
      <c r="P41" s="25">
        <f>IF(ISBLANK(L41),,IF(ISBLANK(F41),,(IF(L41="WON-EW",((((M41-1)*I41)*'results log'!$B$2)+('results log'!$B$2*(M41-1))),IF(L41="WON",((((M41-1)*I41)*'results log'!$B$2)+('results log'!$B$2*(M41-1))),IF(L41="PLACED",((((M41-1)*I41)*'results log'!$B$2)-'results log'!$B$2),IF(I41=0,-'results log'!$B$2,IF(I41=0,-'results log'!$B$2,-('results log'!$B$2*2)))))))*D41))</f>
        <v>18.000000000000004</v>
      </c>
      <c r="S41">
        <f t="shared" si="1"/>
        <v>2</v>
      </c>
    </row>
    <row r="42" spans="1:19" x14ac:dyDescent="0.2">
      <c r="A42" s="19">
        <v>42552</v>
      </c>
      <c r="B42" s="39" t="s">
        <v>86</v>
      </c>
      <c r="C42" s="39" t="s">
        <v>95</v>
      </c>
      <c r="D42" s="20">
        <v>1</v>
      </c>
      <c r="E42" s="21">
        <v>1.22</v>
      </c>
      <c r="F42" s="21">
        <v>1.2054</v>
      </c>
      <c r="G42" s="20" t="s">
        <v>33</v>
      </c>
      <c r="H42" s="20"/>
      <c r="I42" s="20"/>
      <c r="J42" s="20">
        <v>0</v>
      </c>
      <c r="K42" s="20"/>
      <c r="L42" s="17" t="s">
        <v>26</v>
      </c>
      <c r="M42" s="24">
        <f>((F42-1)*(1-(IF(G42="no",0,'results log'!$B$3)))+1)</f>
        <v>1.2054</v>
      </c>
      <c r="N42" s="24">
        <f t="shared" si="0"/>
        <v>1</v>
      </c>
      <c r="O42" s="26">
        <f>IF(ISBLANK(L42),,IF(ISBLANK(E42),,(IF(L42="WON-EW",((((E42-1)*I42)*'results log'!$B$2)+('results log'!$B$2*(E42-1))),IF(L42="WON",((((E42-1)*I42)*'results log'!$B$2)+('results log'!$B$2*(E42-1))),IF(L42="PLACED",((((E42-1)*I42)*'results log'!$B$2)-'results log'!$B$2),IF(I42=0,-'results log'!$B$2,IF(I42=0,-'results log'!$B$2,-('results log'!$B$2*2)))))))*D42))</f>
        <v>10.999999999999998</v>
      </c>
      <c r="P42" s="25">
        <f>IF(ISBLANK(L42),,IF(ISBLANK(F42),,(IF(L42="WON-EW",((((M42-1)*I42)*'results log'!$B$2)+('results log'!$B$2*(M42-1))),IF(L42="WON",((((M42-1)*I42)*'results log'!$B$2)+('results log'!$B$2*(M42-1))),IF(L42="PLACED",((((M42-1)*I42)*'results log'!$B$2)-'results log'!$B$2),IF(I42=0,-'results log'!$B$2,IF(I42=0,-'results log'!$B$2,-('results log'!$B$2*2)))))))*D42))</f>
        <v>10.270000000000001</v>
      </c>
      <c r="S42">
        <f t="shared" si="1"/>
        <v>2</v>
      </c>
    </row>
    <row r="43" spans="1:19" x14ac:dyDescent="0.2">
      <c r="A43" s="19">
        <v>42552</v>
      </c>
      <c r="B43" s="39" t="s">
        <v>96</v>
      </c>
      <c r="C43" s="39" t="s">
        <v>97</v>
      </c>
      <c r="D43" s="20">
        <v>1</v>
      </c>
      <c r="E43" s="21">
        <v>1.26</v>
      </c>
      <c r="F43" s="21">
        <v>1.2</v>
      </c>
      <c r="G43" s="20" t="s">
        <v>33</v>
      </c>
      <c r="H43" s="20"/>
      <c r="I43" s="20"/>
      <c r="J43" s="20">
        <v>0</v>
      </c>
      <c r="K43" s="20"/>
      <c r="L43" s="17" t="s">
        <v>26</v>
      </c>
      <c r="M43" s="24">
        <f>((F43-1)*(1-(IF(G43="no",0,'results log'!$B$3)))+1)</f>
        <v>1.2</v>
      </c>
      <c r="N43" s="24">
        <f t="shared" si="0"/>
        <v>1</v>
      </c>
      <c r="O43" s="26">
        <f>IF(ISBLANK(L43),,IF(ISBLANK(E43),,(IF(L43="WON-EW",((((E43-1)*I43)*'results log'!$B$2)+('results log'!$B$2*(E43-1))),IF(L43="WON",((((E43-1)*I43)*'results log'!$B$2)+('results log'!$B$2*(E43-1))),IF(L43="PLACED",((((E43-1)*I43)*'results log'!$B$2)-'results log'!$B$2),IF(I43=0,-'results log'!$B$2,IF(I43=0,-'results log'!$B$2,-('results log'!$B$2*2)))))))*D43))</f>
        <v>13</v>
      </c>
      <c r="P43" s="25">
        <f>IF(ISBLANK(L43),,IF(ISBLANK(F43),,(IF(L43="WON-EW",((((M43-1)*I43)*'results log'!$B$2)+('results log'!$B$2*(M43-1))),IF(L43="WON",((((M43-1)*I43)*'results log'!$B$2)+('results log'!$B$2*(M43-1))),IF(L43="PLACED",((((M43-1)*I43)*'results log'!$B$2)-'results log'!$B$2),IF(I43=0,-'results log'!$B$2,IF(I43=0,-'results log'!$B$2,-('results log'!$B$2*2)))))))*D43))</f>
        <v>9.9999999999999982</v>
      </c>
      <c r="S43">
        <f t="shared" si="1"/>
        <v>2</v>
      </c>
    </row>
    <row r="44" spans="1:19" x14ac:dyDescent="0.2">
      <c r="A44" s="19">
        <v>42553</v>
      </c>
      <c r="B44" s="39" t="s">
        <v>98</v>
      </c>
      <c r="C44" s="39" t="s">
        <v>99</v>
      </c>
      <c r="D44" s="20">
        <v>1</v>
      </c>
      <c r="E44" s="21">
        <v>1.48</v>
      </c>
      <c r="F44" s="21">
        <v>1.47</v>
      </c>
      <c r="G44" s="20" t="s">
        <v>33</v>
      </c>
      <c r="H44" s="20"/>
      <c r="I44" s="20"/>
      <c r="J44" s="20">
        <v>0</v>
      </c>
      <c r="K44" s="20"/>
      <c r="L44" s="17" t="s">
        <v>29</v>
      </c>
      <c r="M44" s="24">
        <f>((F44-1)*(1-(IF(G44="no",0,'results log'!$B$3)))+1)</f>
        <v>1.47</v>
      </c>
      <c r="N44" s="24">
        <f t="shared" si="0"/>
        <v>1</v>
      </c>
      <c r="O44" s="26">
        <f>IF(ISBLANK(L44),,IF(ISBLANK(E44),,(IF(L44="WON-EW",((((E44-1)*I44)*'results log'!$B$2)+('results log'!$B$2*(E44-1))),IF(L44="WON",((((E44-1)*I44)*'results log'!$B$2)+('results log'!$B$2*(E44-1))),IF(L44="PLACED",((((E44-1)*I44)*'results log'!$B$2)-'results log'!$B$2),IF(I44=0,-'results log'!$B$2,IF(I44=0,-'results log'!$B$2,-('results log'!$B$2*2)))))))*D44))</f>
        <v>-50</v>
      </c>
      <c r="P44" s="25">
        <f>IF(ISBLANK(L44),,IF(ISBLANK(F44),,(IF(L44="WON-EW",((((M44-1)*I44)*'results log'!$B$2)+('results log'!$B$2*(M44-1))),IF(L44="WON",((((M44-1)*I44)*'results log'!$B$2)+('results log'!$B$2*(M44-1))),IF(L44="PLACED",((((M44-1)*I44)*'results log'!$B$2)-'results log'!$B$2),IF(I44=0,-'results log'!$B$2,IF(I44=0,-'results log'!$B$2,-('results log'!$B$2*2)))))))*D44))</f>
        <v>-50</v>
      </c>
      <c r="S44">
        <f t="shared" si="1"/>
        <v>2</v>
      </c>
    </row>
    <row r="45" spans="1:19" x14ac:dyDescent="0.2">
      <c r="A45" s="19">
        <v>42554</v>
      </c>
      <c r="B45" s="39" t="s">
        <v>100</v>
      </c>
      <c r="C45" s="39" t="s">
        <v>101</v>
      </c>
      <c r="D45" s="20">
        <v>1</v>
      </c>
      <c r="E45" s="21">
        <v>1.3</v>
      </c>
      <c r="F45" s="21">
        <v>1.25</v>
      </c>
      <c r="G45" s="20" t="s">
        <v>33</v>
      </c>
      <c r="H45" s="20"/>
      <c r="I45" s="20"/>
      <c r="J45" s="20">
        <v>0</v>
      </c>
      <c r="K45" s="20"/>
      <c r="L45" s="17" t="s">
        <v>26</v>
      </c>
      <c r="M45" s="24">
        <f>((F45-1)*(1-(IF(G45="no",0,'results log'!$B$3)))+1)</f>
        <v>1.25</v>
      </c>
      <c r="N45" s="24">
        <f t="shared" si="0"/>
        <v>1</v>
      </c>
      <c r="O45" s="26">
        <f>IF(ISBLANK(L45),,IF(ISBLANK(E45),,(IF(L45="WON-EW",((((E45-1)*I45)*'results log'!$B$2)+('results log'!$B$2*(E45-1))),IF(L45="WON",((((E45-1)*I45)*'results log'!$B$2)+('results log'!$B$2*(E45-1))),IF(L45="PLACED",((((E45-1)*I45)*'results log'!$B$2)-'results log'!$B$2),IF(I45=0,-'results log'!$B$2,IF(I45=0,-'results log'!$B$2,-('results log'!$B$2*2)))))))*D45))</f>
        <v>15.000000000000002</v>
      </c>
      <c r="P45" s="25">
        <f>IF(ISBLANK(L45),,IF(ISBLANK(F45),,(IF(L45="WON-EW",((((M45-1)*I45)*'results log'!$B$2)+('results log'!$B$2*(M45-1))),IF(L45="WON",((((M45-1)*I45)*'results log'!$B$2)+('results log'!$B$2*(M45-1))),IF(L45="PLACED",((((M45-1)*I45)*'results log'!$B$2)-'results log'!$B$2),IF(I45=0,-'results log'!$B$2,IF(I45=0,-'results log'!$B$2,-('results log'!$B$2*2)))))))*D45))</f>
        <v>12.5</v>
      </c>
      <c r="S45">
        <f t="shared" si="1"/>
        <v>2</v>
      </c>
    </row>
    <row r="46" spans="1:19" s="40" customFormat="1" x14ac:dyDescent="0.2">
      <c r="A46" s="19">
        <v>42555</v>
      </c>
      <c r="B46" s="39" t="s">
        <v>86</v>
      </c>
      <c r="C46" s="39" t="s">
        <v>102</v>
      </c>
      <c r="D46" s="20">
        <v>1</v>
      </c>
      <c r="E46" s="21">
        <v>1.37</v>
      </c>
      <c r="F46" s="21">
        <v>1.3612</v>
      </c>
      <c r="G46" s="20" t="s">
        <v>33</v>
      </c>
      <c r="H46" s="20"/>
      <c r="I46" s="20"/>
      <c r="J46" s="20">
        <v>0</v>
      </c>
      <c r="K46" s="20"/>
      <c r="L46" s="17" t="s">
        <v>26</v>
      </c>
      <c r="M46" s="24">
        <f>((F46-1)*(1-(IF(G46="no",0,'results log'!$B$3)))+1)</f>
        <v>1.3612</v>
      </c>
      <c r="N46" s="24">
        <f t="shared" si="0"/>
        <v>1</v>
      </c>
      <c r="O46" s="26">
        <f>IF(ISBLANK(L46),,IF(ISBLANK(E46),,(IF(L46="WON-EW",((((E46-1)*I46)*'results log'!$B$2)+('results log'!$B$2*(E46-1))),IF(L46="WON",((((E46-1)*I46)*'results log'!$B$2)+('results log'!$B$2*(E46-1))),IF(L46="PLACED",((((E46-1)*I46)*'results log'!$B$2)-'results log'!$B$2),IF(I46=0,-'results log'!$B$2,IF(I46=0,-'results log'!$B$2,-('results log'!$B$2*2)))))))*D46))</f>
        <v>18.500000000000007</v>
      </c>
      <c r="P46" s="25">
        <f>IF(ISBLANK(L46),,IF(ISBLANK(F46),,(IF(L46="WON-EW",((((M46-1)*I46)*'results log'!$B$2)+('results log'!$B$2*(M46-1))),IF(L46="WON",((((M46-1)*I46)*'results log'!$B$2)+('results log'!$B$2*(M46-1))),IF(L46="PLACED",((((M46-1)*I46)*'results log'!$B$2)-'results log'!$B$2),IF(I46=0,-'results log'!$B$2,IF(I46=0,-'results log'!$B$2,-('results log'!$B$2*2)))))))*D46))</f>
        <v>18.059999999999999</v>
      </c>
      <c r="Q46"/>
      <c r="S46" s="40">
        <f t="shared" si="1"/>
        <v>2</v>
      </c>
    </row>
    <row r="47" spans="1:19" s="40" customFormat="1" x14ac:dyDescent="0.2">
      <c r="A47" s="19">
        <v>42557</v>
      </c>
      <c r="B47" s="39" t="s">
        <v>103</v>
      </c>
      <c r="C47" s="39" t="s">
        <v>104</v>
      </c>
      <c r="D47" s="20">
        <v>1</v>
      </c>
      <c r="E47" s="21">
        <v>1.28</v>
      </c>
      <c r="F47" s="21">
        <v>1.3</v>
      </c>
      <c r="G47" s="20" t="s">
        <v>33</v>
      </c>
      <c r="H47" s="20"/>
      <c r="I47" s="20"/>
      <c r="J47" s="20">
        <v>0</v>
      </c>
      <c r="K47" s="20"/>
      <c r="L47" s="17" t="s">
        <v>26</v>
      </c>
      <c r="M47" s="24">
        <f>((F47-1)*(1-(IF(G47="no",0,'results log'!$B$3)))+1)</f>
        <v>1.3</v>
      </c>
      <c r="N47" s="24">
        <f t="shared" si="0"/>
        <v>1</v>
      </c>
      <c r="O47" s="26">
        <f>IF(ISBLANK(L47),,IF(ISBLANK(E47),,(IF(L47="WON-EW",((((E47-1)*I47)*'results log'!$B$2)+('results log'!$B$2*(E47-1))),IF(L47="WON",((((E47-1)*I47)*'results log'!$B$2)+('results log'!$B$2*(E47-1))),IF(L47="PLACED",((((E47-1)*I47)*'results log'!$B$2)-'results log'!$B$2),IF(I47=0,-'results log'!$B$2,IF(I47=0,-'results log'!$B$2,-('results log'!$B$2*2)))))))*D47))</f>
        <v>14.000000000000002</v>
      </c>
      <c r="P47" s="25">
        <f>IF(ISBLANK(L47),,IF(ISBLANK(F47),,(IF(L47="WON-EW",((((M47-1)*I47)*'results log'!$B$2)+('results log'!$B$2*(M47-1))),IF(L47="WON",((((M47-1)*I47)*'results log'!$B$2)+('results log'!$B$2*(M47-1))),IF(L47="PLACED",((((M47-1)*I47)*'results log'!$B$2)-'results log'!$B$2),IF(I47=0,-'results log'!$B$2,IF(I47=0,-'results log'!$B$2,-('results log'!$B$2*2)))))))*D47))</f>
        <v>15.000000000000002</v>
      </c>
      <c r="Q47"/>
      <c r="S47" s="40">
        <f t="shared" si="1"/>
        <v>2</v>
      </c>
    </row>
    <row r="48" spans="1:19" s="40" customFormat="1" x14ac:dyDescent="0.2">
      <c r="A48" s="19">
        <v>42559</v>
      </c>
      <c r="B48" s="39" t="s">
        <v>105</v>
      </c>
      <c r="C48" s="39" t="s">
        <v>106</v>
      </c>
      <c r="D48" s="20">
        <v>1</v>
      </c>
      <c r="E48" s="20">
        <v>1.26</v>
      </c>
      <c r="F48" s="20">
        <v>1.25</v>
      </c>
      <c r="G48" s="20" t="s">
        <v>33</v>
      </c>
      <c r="H48" s="20"/>
      <c r="I48" s="20"/>
      <c r="J48" s="20">
        <v>0</v>
      </c>
      <c r="K48" s="20"/>
      <c r="L48" s="17" t="s">
        <v>26</v>
      </c>
      <c r="M48" s="24">
        <f>((F48-1)*(1-(IF(G48="no",0,'results log'!$B$3)))+1)</f>
        <v>1.25</v>
      </c>
      <c r="N48" s="24">
        <f t="shared" si="0"/>
        <v>1</v>
      </c>
      <c r="O48" s="26">
        <f>IF(ISBLANK(L48),,IF(ISBLANK(E48),,(IF(L48="WON-EW",((((E48-1)*I48)*'results log'!$B$2)+('results log'!$B$2*(E48-1))),IF(L48="WON",((((E48-1)*I48)*'results log'!$B$2)+('results log'!$B$2*(E48-1))),IF(L48="PLACED",((((E48-1)*I48)*'results log'!$B$2)-'results log'!$B$2),IF(I48=0,-'results log'!$B$2,IF(I48=0,-'results log'!$B$2,-('results log'!$B$2*2)))))))*D48))</f>
        <v>13</v>
      </c>
      <c r="P48" s="25">
        <f>IF(ISBLANK(L48),,IF(ISBLANK(F48),,(IF(L48="WON-EW",((((M48-1)*I48)*'results log'!$B$2)+('results log'!$B$2*(M48-1))),IF(L48="WON",((((M48-1)*I48)*'results log'!$B$2)+('results log'!$B$2*(M48-1))),IF(L48="PLACED",((((M48-1)*I48)*'results log'!$B$2)-'results log'!$B$2),IF(I48=0,-'results log'!$B$2,IF(I48=0,-'results log'!$B$2,-('results log'!$B$2*2)))))))*D48))</f>
        <v>12.5</v>
      </c>
      <c r="Q48"/>
      <c r="S48" s="40">
        <f t="shared" si="1"/>
        <v>2</v>
      </c>
    </row>
    <row r="49" spans="1:20" s="40" customFormat="1" x14ac:dyDescent="0.2">
      <c r="A49" s="19">
        <v>42560</v>
      </c>
      <c r="B49" s="39" t="s">
        <v>107</v>
      </c>
      <c r="C49" s="39" t="s">
        <v>99</v>
      </c>
      <c r="D49" s="20">
        <v>1</v>
      </c>
      <c r="E49" s="20">
        <v>1.36</v>
      </c>
      <c r="F49" s="20">
        <v>1.34</v>
      </c>
      <c r="G49" s="20" t="s">
        <v>33</v>
      </c>
      <c r="H49" s="20"/>
      <c r="I49" s="20"/>
      <c r="J49" s="20">
        <v>0</v>
      </c>
      <c r="K49" s="20"/>
      <c r="L49" s="17" t="s">
        <v>26</v>
      </c>
      <c r="M49" s="24">
        <f>((F49-1)*(1-(IF(G49="no",0,'results log'!$B$3)))+1)</f>
        <v>1.34</v>
      </c>
      <c r="N49" s="24">
        <f t="shared" si="0"/>
        <v>1</v>
      </c>
      <c r="O49" s="26">
        <f>IF(ISBLANK(L49),,IF(ISBLANK(E49),,(IF(L49="WON-EW",((((E49-1)*I49)*'results log'!$B$2)+('results log'!$B$2*(E49-1))),IF(L49="WON",((((E49-1)*I49)*'results log'!$B$2)+('results log'!$B$2*(E49-1))),IF(L49="PLACED",((((E49-1)*I49)*'results log'!$B$2)-'results log'!$B$2),IF(I49=0,-'results log'!$B$2,IF(I49=0,-'results log'!$B$2,-('results log'!$B$2*2)))))))*D49))</f>
        <v>18.000000000000004</v>
      </c>
      <c r="P49" s="25">
        <f>IF(ISBLANK(L49),,IF(ISBLANK(F49),,(IF(L49="WON-EW",((((M49-1)*I49)*'results log'!$B$2)+('results log'!$B$2*(M49-1))),IF(L49="WON",((((M49-1)*I49)*'results log'!$B$2)+('results log'!$B$2*(M49-1))),IF(L49="PLACED",((((M49-1)*I49)*'results log'!$B$2)-'results log'!$B$2),IF(I49=0,-'results log'!$B$2,IF(I49=0,-'results log'!$B$2,-('results log'!$B$2*2)))))))*D49))</f>
        <v>17.000000000000004</v>
      </c>
      <c r="Q49"/>
      <c r="S49" s="40">
        <f t="shared" si="1"/>
        <v>2</v>
      </c>
    </row>
    <row r="50" spans="1:20" s="40" customFormat="1" x14ac:dyDescent="0.2">
      <c r="A50" s="19">
        <v>42561</v>
      </c>
      <c r="B50" s="39" t="s">
        <v>108</v>
      </c>
      <c r="C50" s="39" t="s">
        <v>76</v>
      </c>
      <c r="D50" s="20">
        <v>1</v>
      </c>
      <c r="E50" s="20">
        <v>1.4</v>
      </c>
      <c r="F50" s="20">
        <v>1.4</v>
      </c>
      <c r="G50" s="20" t="s">
        <v>33</v>
      </c>
      <c r="H50" s="20"/>
      <c r="I50" s="20"/>
      <c r="J50" s="20">
        <v>0</v>
      </c>
      <c r="K50" s="20"/>
      <c r="L50" s="17" t="s">
        <v>26</v>
      </c>
      <c r="M50" s="24">
        <f>((F50-1)*(1-(IF(G50="no",0,'results log'!$B$3)))+1)</f>
        <v>1.4</v>
      </c>
      <c r="N50" s="24">
        <f t="shared" si="0"/>
        <v>1</v>
      </c>
      <c r="O50" s="26">
        <f>IF(ISBLANK(L50),,IF(ISBLANK(E50),,(IF(L50="WON-EW",((((E50-1)*I50)*'results log'!$B$2)+('results log'!$B$2*(E50-1))),IF(L50="WON",((((E50-1)*I50)*'results log'!$B$2)+('results log'!$B$2*(E50-1))),IF(L50="PLACED",((((E50-1)*I50)*'results log'!$B$2)-'results log'!$B$2),IF(I50=0,-'results log'!$B$2,IF(I50=0,-'results log'!$B$2,-('results log'!$B$2*2)))))))*D50))</f>
        <v>19.999999999999996</v>
      </c>
      <c r="P50" s="25">
        <f>IF(ISBLANK(L50),,IF(ISBLANK(F50),,(IF(L50="WON-EW",((((M50-1)*I50)*'results log'!$B$2)+('results log'!$B$2*(M50-1))),IF(L50="WON",((((M50-1)*I50)*'results log'!$B$2)+('results log'!$B$2*(M50-1))),IF(L50="PLACED",((((M50-1)*I50)*'results log'!$B$2)-'results log'!$B$2),IF(I50=0,-'results log'!$B$2,IF(I50=0,-'results log'!$B$2,-('results log'!$B$2*2)))))))*D50))</f>
        <v>19.999999999999996</v>
      </c>
      <c r="Q50"/>
      <c r="S50" s="40">
        <f t="shared" si="1"/>
        <v>2</v>
      </c>
    </row>
    <row r="51" spans="1:20" s="40" customFormat="1" x14ac:dyDescent="0.2">
      <c r="A51" s="19">
        <v>42561</v>
      </c>
      <c r="B51" s="39" t="s">
        <v>109</v>
      </c>
      <c r="C51" s="39" t="s">
        <v>110</v>
      </c>
      <c r="D51" s="20">
        <v>1</v>
      </c>
      <c r="E51" s="21">
        <v>1.42</v>
      </c>
      <c r="F51" s="21">
        <v>1.4443999999999999</v>
      </c>
      <c r="G51" s="20" t="s">
        <v>33</v>
      </c>
      <c r="H51" s="20"/>
      <c r="I51" s="20"/>
      <c r="J51" s="20">
        <v>0</v>
      </c>
      <c r="K51" s="20"/>
      <c r="L51" s="17" t="s">
        <v>26</v>
      </c>
      <c r="M51" s="24">
        <f>((F51-1)*(1-(IF(G51="no",0,'results log'!$B$3)))+1)</f>
        <v>1.4443999999999999</v>
      </c>
      <c r="N51" s="24">
        <f t="shared" si="0"/>
        <v>1</v>
      </c>
      <c r="O51" s="26">
        <f>IF(ISBLANK(L51),,IF(ISBLANK(E51),,(IF(L51="WON-EW",((((E51-1)*I51)*'results log'!$B$2)+('results log'!$B$2*(E51-1))),IF(L51="WON",((((E51-1)*I51)*'results log'!$B$2)+('results log'!$B$2*(E51-1))),IF(L51="PLACED",((((E51-1)*I51)*'results log'!$B$2)-'results log'!$B$2),IF(I51=0,-'results log'!$B$2,IF(I51=0,-'results log'!$B$2,-('results log'!$B$2*2)))))))*D51))</f>
        <v>20.999999999999996</v>
      </c>
      <c r="P51" s="25">
        <f>IF(ISBLANK(L51),,IF(ISBLANK(F51),,(IF(L51="WON-EW",((((M51-1)*I51)*'results log'!$B$2)+('results log'!$B$2*(M51-1))),IF(L51="WON",((((M51-1)*I51)*'results log'!$B$2)+('results log'!$B$2*(M51-1))),IF(L51="PLACED",((((M51-1)*I51)*'results log'!$B$2)-'results log'!$B$2),IF(I51=0,-'results log'!$B$2,IF(I51=0,-'results log'!$B$2,-('results log'!$B$2*2)))))))*D51))</f>
        <v>22.219999999999995</v>
      </c>
      <c r="Q51"/>
      <c r="S51" s="40">
        <f t="shared" si="1"/>
        <v>2</v>
      </c>
    </row>
    <row r="52" spans="1:20" s="40" customFormat="1" x14ac:dyDescent="0.2">
      <c r="A52" s="19">
        <v>42561</v>
      </c>
      <c r="B52" s="39" t="s">
        <v>111</v>
      </c>
      <c r="C52" s="39" t="s">
        <v>112</v>
      </c>
      <c r="D52" s="20">
        <v>1</v>
      </c>
      <c r="E52" s="21">
        <v>1.37</v>
      </c>
      <c r="F52" s="21">
        <v>1.36</v>
      </c>
      <c r="G52" s="20" t="s">
        <v>33</v>
      </c>
      <c r="H52" s="20"/>
      <c r="I52" s="20"/>
      <c r="J52" s="20">
        <v>0</v>
      </c>
      <c r="K52" s="20"/>
      <c r="L52" s="17" t="s">
        <v>26</v>
      </c>
      <c r="M52" s="24">
        <f>((F52-1)*(1-(IF(G52="no",0,'results log'!$B$3)))+1)</f>
        <v>1.36</v>
      </c>
      <c r="N52" s="24">
        <f t="shared" si="0"/>
        <v>1</v>
      </c>
      <c r="O52" s="26">
        <f>IF(ISBLANK(L52),,IF(ISBLANK(E52),,(IF(L52="WON-EW",((((E52-1)*I52)*'results log'!$B$2)+('results log'!$B$2*(E52-1))),IF(L52="WON",((((E52-1)*I52)*'results log'!$B$2)+('results log'!$B$2*(E52-1))),IF(L52="PLACED",((((E52-1)*I52)*'results log'!$B$2)-'results log'!$B$2),IF(I52=0,-'results log'!$B$2,IF(I52=0,-'results log'!$B$2,-('results log'!$B$2*2)))))))*D52))</f>
        <v>18.500000000000007</v>
      </c>
      <c r="P52" s="25">
        <f>IF(ISBLANK(L52),,IF(ISBLANK(F52),,(IF(L52="WON-EW",((((M52-1)*I52)*'results log'!$B$2)+('results log'!$B$2*(M52-1))),IF(L52="WON",((((M52-1)*I52)*'results log'!$B$2)+('results log'!$B$2*(M52-1))),IF(L52="PLACED",((((M52-1)*I52)*'results log'!$B$2)-'results log'!$B$2),IF(I52=0,-'results log'!$B$2,IF(I52=0,-'results log'!$B$2,-('results log'!$B$2*2)))))))*D52))</f>
        <v>18.000000000000004</v>
      </c>
      <c r="Q52"/>
      <c r="S52" s="40">
        <f t="shared" si="1"/>
        <v>2</v>
      </c>
    </row>
    <row r="53" spans="1:20" x14ac:dyDescent="0.2">
      <c r="A53" s="19">
        <v>42563</v>
      </c>
      <c r="B53" s="39" t="s">
        <v>113</v>
      </c>
      <c r="C53" s="39" t="s">
        <v>114</v>
      </c>
      <c r="D53" s="20">
        <v>1</v>
      </c>
      <c r="E53" s="20">
        <v>1.3</v>
      </c>
      <c r="F53" s="20">
        <v>1.25</v>
      </c>
      <c r="G53" s="20" t="s">
        <v>33</v>
      </c>
      <c r="H53" s="20"/>
      <c r="I53" s="20"/>
      <c r="J53" s="20">
        <v>0</v>
      </c>
      <c r="K53" s="20"/>
      <c r="L53" s="17" t="s">
        <v>26</v>
      </c>
      <c r="M53" s="24">
        <f>((F53-1)*(1-(IF(G53="no",0,'results log'!$B$3)))+1)</f>
        <v>1.25</v>
      </c>
      <c r="N53" s="24">
        <f t="shared" si="0"/>
        <v>1</v>
      </c>
      <c r="O53" s="26">
        <f>IF(ISBLANK(L53),,IF(ISBLANK(E53),,(IF(L53="WON-EW",((((E53-1)*I53)*'results log'!$B$2)+('results log'!$B$2*(E53-1))),IF(L53="WON",((((E53-1)*I53)*'results log'!$B$2)+('results log'!$B$2*(E53-1))),IF(L53="PLACED",((((E53-1)*I53)*'results log'!$B$2)-'results log'!$B$2),IF(I53=0,-'results log'!$B$2,IF(I53=0,-'results log'!$B$2,-('results log'!$B$2*2)))))))*D53))</f>
        <v>15.000000000000002</v>
      </c>
      <c r="P53" s="25">
        <f>IF(ISBLANK(L53),,IF(ISBLANK(F53),,(IF(L53="WON-EW",((((M53-1)*I53)*'results log'!$B$2)+('results log'!$B$2*(M53-1))),IF(L53="WON",((((M53-1)*I53)*'results log'!$B$2)+('results log'!$B$2*(M53-1))),IF(L53="PLACED",((((M53-1)*I53)*'results log'!$B$2)-'results log'!$B$2),IF(I53=0,-'results log'!$B$2,IF(I53=0,-'results log'!$B$2,-('results log'!$B$2*2)))))))*D53))</f>
        <v>12.5</v>
      </c>
      <c r="S53">
        <f t="shared" si="1"/>
        <v>2</v>
      </c>
    </row>
    <row r="54" spans="1:20" x14ac:dyDescent="0.2">
      <c r="A54" s="19">
        <v>42563</v>
      </c>
      <c r="B54" s="39" t="s">
        <v>115</v>
      </c>
      <c r="C54" s="39" t="s">
        <v>40</v>
      </c>
      <c r="D54" s="20">
        <v>1</v>
      </c>
      <c r="E54" s="20">
        <v>1.29</v>
      </c>
      <c r="F54" s="20">
        <v>1.2858000000000001</v>
      </c>
      <c r="G54" s="20" t="s">
        <v>33</v>
      </c>
      <c r="H54" s="20"/>
      <c r="I54" s="20"/>
      <c r="J54" s="20">
        <v>0</v>
      </c>
      <c r="K54" s="20"/>
      <c r="L54" s="17" t="s">
        <v>26</v>
      </c>
      <c r="M54" s="24">
        <f>((F54-1)*(1-(IF(G54="no",0,'results log'!$B$3)))+1)</f>
        <v>1.2858000000000001</v>
      </c>
      <c r="N54" s="24">
        <f t="shared" si="0"/>
        <v>1</v>
      </c>
      <c r="O54" s="26">
        <f>IF(ISBLANK(L54),,IF(ISBLANK(E54),,(IF(L54="WON-EW",((((E54-1)*I54)*'results log'!$B$2)+('results log'!$B$2*(E54-1))),IF(L54="WON",((((E54-1)*I54)*'results log'!$B$2)+('results log'!$B$2*(E54-1))),IF(L54="PLACED",((((E54-1)*I54)*'results log'!$B$2)-'results log'!$B$2),IF(I54=0,-'results log'!$B$2,IF(I54=0,-'results log'!$B$2,-('results log'!$B$2*2)))))))*D54))</f>
        <v>14.500000000000002</v>
      </c>
      <c r="P54" s="25">
        <f>IF(ISBLANK(L54),,IF(ISBLANK(F54),,(IF(L54="WON-EW",((((M54-1)*I54)*'results log'!$B$2)+('results log'!$B$2*(M54-1))),IF(L54="WON",((((M54-1)*I54)*'results log'!$B$2)+('results log'!$B$2*(M54-1))),IF(L54="PLACED",((((M54-1)*I54)*'results log'!$B$2)-'results log'!$B$2),IF(I54=0,-'results log'!$B$2,IF(I54=0,-'results log'!$B$2,-('results log'!$B$2*2)))))))*D54))</f>
        <v>14.290000000000003</v>
      </c>
      <c r="S54">
        <f t="shared" si="1"/>
        <v>2</v>
      </c>
    </row>
    <row r="55" spans="1:20" x14ac:dyDescent="0.2">
      <c r="A55" s="19">
        <v>42564</v>
      </c>
      <c r="B55" s="39" t="s">
        <v>116</v>
      </c>
      <c r="C55" s="39" t="s">
        <v>78</v>
      </c>
      <c r="D55" s="20">
        <v>1</v>
      </c>
      <c r="E55" s="20">
        <v>1.4</v>
      </c>
      <c r="F55" s="20">
        <v>1.3635999999999999</v>
      </c>
      <c r="G55" s="20" t="s">
        <v>33</v>
      </c>
      <c r="H55" s="20"/>
      <c r="I55" s="20"/>
      <c r="J55" s="20">
        <v>0</v>
      </c>
      <c r="K55" s="20"/>
      <c r="L55" s="17" t="s">
        <v>26</v>
      </c>
      <c r="M55" s="24">
        <f>((F55-1)*(1-(IF(G55="no",0,'results log'!$B$3)))+1)</f>
        <v>1.3635999999999999</v>
      </c>
      <c r="N55" s="24">
        <f t="shared" si="0"/>
        <v>1</v>
      </c>
      <c r="O55" s="26">
        <f>IF(ISBLANK(L55),,IF(ISBLANK(E55),,(IF(L55="WON-EW",((((E55-1)*I55)*'results log'!$B$2)+('results log'!$B$2*(E55-1))),IF(L55="WON",((((E55-1)*I55)*'results log'!$B$2)+('results log'!$B$2*(E55-1))),IF(L55="PLACED",((((E55-1)*I55)*'results log'!$B$2)-'results log'!$B$2),IF(I55=0,-'results log'!$B$2,IF(I55=0,-'results log'!$B$2,-('results log'!$B$2*2)))))))*D55))</f>
        <v>19.999999999999996</v>
      </c>
      <c r="P55" s="25">
        <f>IF(ISBLANK(L55),,IF(ISBLANK(F55),,(IF(L55="WON-EW",((((M55-1)*I55)*'results log'!$B$2)+('results log'!$B$2*(M55-1))),IF(L55="WON",((((M55-1)*I55)*'results log'!$B$2)+('results log'!$B$2*(M55-1))),IF(L55="PLACED",((((M55-1)*I55)*'results log'!$B$2)-'results log'!$B$2),IF(I55=0,-'results log'!$B$2,IF(I55=0,-'results log'!$B$2,-('results log'!$B$2*2)))))))*D55))</f>
        <v>18.179999999999996</v>
      </c>
      <c r="S55">
        <f t="shared" si="1"/>
        <v>2</v>
      </c>
    </row>
    <row r="56" spans="1:20" s="7" customFormat="1" x14ac:dyDescent="0.2">
      <c r="A56" s="19">
        <v>42565</v>
      </c>
      <c r="B56" s="16" t="s">
        <v>117</v>
      </c>
      <c r="C56" s="16" t="s">
        <v>69</v>
      </c>
      <c r="D56" s="20">
        <v>1</v>
      </c>
      <c r="E56" s="20">
        <v>1.3</v>
      </c>
      <c r="F56" s="20">
        <v>1.28</v>
      </c>
      <c r="G56" s="20" t="s">
        <v>33</v>
      </c>
      <c r="H56" s="20"/>
      <c r="I56" s="20"/>
      <c r="J56" s="20">
        <v>0</v>
      </c>
      <c r="K56" s="20"/>
      <c r="L56" s="17" t="s">
        <v>29</v>
      </c>
      <c r="M56" s="24">
        <f>((F56-1)*(1-(IF(G56="no",0,'results log'!$B$3)))+1)</f>
        <v>1.28</v>
      </c>
      <c r="N56" s="24">
        <f t="shared" si="0"/>
        <v>1</v>
      </c>
      <c r="O56" s="26">
        <f>IF(ISBLANK(L56),,IF(ISBLANK(E56),,(IF(L56="WON-EW",((((E56-1)*I56)*'results log'!$B$2)+('results log'!$B$2*(E56-1))),IF(L56="WON",((((E56-1)*I56)*'results log'!$B$2)+('results log'!$B$2*(E56-1))),IF(L56="PLACED",((((E56-1)*I56)*'results log'!$B$2)-'results log'!$B$2),IF(I56=0,-'results log'!$B$2,IF(I56=0,-'results log'!$B$2,-('results log'!$B$2*2)))))))*D56))</f>
        <v>-50</v>
      </c>
      <c r="P56" s="25">
        <f>IF(ISBLANK(L56),,IF(ISBLANK(F56),,(IF(L56="WON-EW",((((M56-1)*I56)*'results log'!$B$2)+('results log'!$B$2*(M56-1))),IF(L56="WON",((((M56-1)*I56)*'results log'!$B$2)+('results log'!$B$2*(M56-1))),IF(L56="PLACED",((((M56-1)*I56)*'results log'!$B$2)-'results log'!$B$2),IF(I56=0,-'results log'!$B$2,IF(I56=0,-'results log'!$B$2,-('results log'!$B$2*2)))))))*D56))</f>
        <v>-50</v>
      </c>
      <c r="Q56"/>
      <c r="R56"/>
      <c r="S56">
        <f t="shared" si="1"/>
        <v>2</v>
      </c>
      <c r="T56"/>
    </row>
    <row r="57" spans="1:20" s="7" customFormat="1" x14ac:dyDescent="0.2">
      <c r="A57" s="19">
        <v>42565</v>
      </c>
      <c r="B57" s="16" t="s">
        <v>118</v>
      </c>
      <c r="C57" s="16" t="s">
        <v>119</v>
      </c>
      <c r="D57" s="20">
        <v>1</v>
      </c>
      <c r="E57" s="20">
        <v>1.3</v>
      </c>
      <c r="F57" s="20">
        <v>1.2858000000000001</v>
      </c>
      <c r="G57" s="20" t="s">
        <v>33</v>
      </c>
      <c r="H57" s="20"/>
      <c r="I57" s="20"/>
      <c r="J57" s="20">
        <v>0</v>
      </c>
      <c r="K57" s="20"/>
      <c r="L57" s="17" t="s">
        <v>26</v>
      </c>
      <c r="M57" s="24">
        <f>((F57-1)*(1-(IF(G57="no",0,'results log'!$B$3)))+1)</f>
        <v>1.2858000000000001</v>
      </c>
      <c r="N57" s="24">
        <f t="shared" si="0"/>
        <v>1</v>
      </c>
      <c r="O57" s="26">
        <f>IF(ISBLANK(L57),,IF(ISBLANK(E57),,(IF(L57="WON-EW",((((E57-1)*I57)*'results log'!$B$2)+('results log'!$B$2*(E57-1))),IF(L57="WON",((((E57-1)*I57)*'results log'!$B$2)+('results log'!$B$2*(E57-1))),IF(L57="PLACED",((((E57-1)*I57)*'results log'!$B$2)-'results log'!$B$2),IF(I57=0,-'results log'!$B$2,IF(I57=0,-'results log'!$B$2,-('results log'!$B$2*2)))))))*D57))</f>
        <v>15.000000000000002</v>
      </c>
      <c r="P57" s="25">
        <f>IF(ISBLANK(L57),,IF(ISBLANK(F57),,(IF(L57="WON-EW",((((M57-1)*I57)*'results log'!$B$2)+('results log'!$B$2*(M57-1))),IF(L57="WON",((((M57-1)*I57)*'results log'!$B$2)+('results log'!$B$2*(M57-1))),IF(L57="PLACED",((((M57-1)*I57)*'results log'!$B$2)-'results log'!$B$2),IF(I57=0,-'results log'!$B$2,IF(I57=0,-'results log'!$B$2,-('results log'!$B$2*2)))))))*D57))</f>
        <v>14.290000000000003</v>
      </c>
      <c r="Q57"/>
      <c r="R57"/>
      <c r="S57">
        <f t="shared" si="1"/>
        <v>2</v>
      </c>
      <c r="T57"/>
    </row>
    <row r="58" spans="1:20" s="6" customFormat="1" x14ac:dyDescent="0.2">
      <c r="A58" s="19">
        <v>42566</v>
      </c>
      <c r="B58" s="16" t="s">
        <v>120</v>
      </c>
      <c r="C58" s="16" t="s">
        <v>121</v>
      </c>
      <c r="D58" s="20">
        <v>1</v>
      </c>
      <c r="E58" s="20">
        <v>1.37</v>
      </c>
      <c r="F58" s="20">
        <v>1.3</v>
      </c>
      <c r="G58" s="20" t="s">
        <v>33</v>
      </c>
      <c r="H58" s="20"/>
      <c r="I58" s="20"/>
      <c r="J58" s="20">
        <v>0</v>
      </c>
      <c r="K58" s="20"/>
      <c r="L58" s="17" t="s">
        <v>26</v>
      </c>
      <c r="M58" s="24">
        <f>((F58-1)*(1-(IF(G58="no",0,'results log'!$B$3)))+1)</f>
        <v>1.3</v>
      </c>
      <c r="N58" s="24">
        <f t="shared" si="0"/>
        <v>1</v>
      </c>
      <c r="O58" s="26">
        <f>IF(ISBLANK(L58),,IF(ISBLANK(E58),,(IF(L58="WON-EW",((((E58-1)*I58)*'results log'!$B$2)+('results log'!$B$2*(E58-1))),IF(L58="WON",((((E58-1)*I58)*'results log'!$B$2)+('results log'!$B$2*(E58-1))),IF(L58="PLACED",((((E58-1)*I58)*'results log'!$B$2)-'results log'!$B$2),IF(I58=0,-'results log'!$B$2,IF(I58=0,-'results log'!$B$2,-('results log'!$B$2*2)))))))*D58))</f>
        <v>18.500000000000007</v>
      </c>
      <c r="P58" s="25">
        <f>IF(ISBLANK(L58),,IF(ISBLANK(F58),,(IF(L58="WON-EW",((((M58-1)*I58)*'results log'!$B$2)+('results log'!$B$2*(M58-1))),IF(L58="WON",((((M58-1)*I58)*'results log'!$B$2)+('results log'!$B$2*(M58-1))),IF(L58="PLACED",((((M58-1)*I58)*'results log'!$B$2)-'results log'!$B$2),IF(I58=0,-'results log'!$B$2,IF(I58=0,-'results log'!$B$2,-('results log'!$B$2*2)))))))*D58))</f>
        <v>15.000000000000002</v>
      </c>
      <c r="Q58"/>
      <c r="R58"/>
      <c r="S58">
        <f t="shared" si="1"/>
        <v>2</v>
      </c>
      <c r="T58"/>
    </row>
    <row r="59" spans="1:20" x14ac:dyDescent="0.2">
      <c r="A59" s="19">
        <v>42567</v>
      </c>
      <c r="B59" s="16" t="s">
        <v>122</v>
      </c>
      <c r="C59" s="16" t="s">
        <v>106</v>
      </c>
      <c r="D59" s="20">
        <v>1</v>
      </c>
      <c r="E59" s="17">
        <v>1.26</v>
      </c>
      <c r="F59" s="20">
        <v>1.23</v>
      </c>
      <c r="G59" s="20" t="s">
        <v>33</v>
      </c>
      <c r="H59" s="20"/>
      <c r="I59" s="20"/>
      <c r="J59" s="20">
        <v>0</v>
      </c>
      <c r="K59" s="20"/>
      <c r="L59" s="17" t="s">
        <v>26</v>
      </c>
      <c r="M59" s="24">
        <f>((F59-1)*(1-(IF(G59="no",0,'results log'!$B$3)))+1)</f>
        <v>1.23</v>
      </c>
      <c r="N59" s="24">
        <f t="shared" si="0"/>
        <v>1</v>
      </c>
      <c r="O59" s="26">
        <f>IF(ISBLANK(L59),,IF(ISBLANK(E59),,(IF(L59="WON-EW",((((E59-1)*I59)*'results log'!$B$2)+('results log'!$B$2*(E59-1))),IF(L59="WON",((((E59-1)*I59)*'results log'!$B$2)+('results log'!$B$2*(E59-1))),IF(L59="PLACED",((((E59-1)*I59)*'results log'!$B$2)-'results log'!$B$2),IF(I59=0,-'results log'!$B$2,IF(I59=0,-'results log'!$B$2,-('results log'!$B$2*2)))))))*D59))</f>
        <v>13</v>
      </c>
      <c r="P59" s="25">
        <f>IF(ISBLANK(L59),,IF(ISBLANK(F59),,(IF(L59="WON-EW",((((M59-1)*I59)*'results log'!$B$2)+('results log'!$B$2*(M59-1))),IF(L59="WON",((((M59-1)*I59)*'results log'!$B$2)+('results log'!$B$2*(M59-1))),IF(L59="PLACED",((((M59-1)*I59)*'results log'!$B$2)-'results log'!$B$2),IF(I59=0,-'results log'!$B$2,IF(I59=0,-'results log'!$B$2,-('results log'!$B$2*2)))))))*D59))</f>
        <v>11.5</v>
      </c>
      <c r="S59">
        <f t="shared" si="1"/>
        <v>2</v>
      </c>
    </row>
    <row r="60" spans="1:20" x14ac:dyDescent="0.2">
      <c r="A60" s="19">
        <v>42568</v>
      </c>
      <c r="B60" s="16" t="s">
        <v>123</v>
      </c>
      <c r="C60" s="16" t="s">
        <v>124</v>
      </c>
      <c r="D60" s="20">
        <v>1</v>
      </c>
      <c r="E60" s="17">
        <v>1.45</v>
      </c>
      <c r="F60" s="20">
        <v>1.41</v>
      </c>
      <c r="G60" s="20" t="s">
        <v>33</v>
      </c>
      <c r="H60" s="20"/>
      <c r="I60" s="20"/>
      <c r="J60" s="20">
        <v>0</v>
      </c>
      <c r="K60" s="17"/>
      <c r="L60" s="17" t="s">
        <v>29</v>
      </c>
      <c r="M60" s="24">
        <f>((F60-1)*(1-(IF(G60="no",0,'results log'!$B$3)))+1)</f>
        <v>1.41</v>
      </c>
      <c r="N60" s="24">
        <f t="shared" si="0"/>
        <v>1</v>
      </c>
      <c r="O60" s="26">
        <f>IF(ISBLANK(L60),,IF(ISBLANK(E60),,(IF(L60="WON-EW",((((E60-1)*I60)*'results log'!$B$2)+('results log'!$B$2*(E60-1))),IF(L60="WON",((((E60-1)*I60)*'results log'!$B$2)+('results log'!$B$2*(E60-1))),IF(L60="PLACED",((((E60-1)*I60)*'results log'!$B$2)-'results log'!$B$2),IF(I60=0,-'results log'!$B$2,IF(I60=0,-'results log'!$B$2,-('results log'!$B$2*2)))))))*D60))</f>
        <v>-50</v>
      </c>
      <c r="P60" s="25">
        <f>IF(ISBLANK(L60),,IF(ISBLANK(F60),,(IF(L60="WON-EW",((((M60-1)*I60)*'results log'!$B$2)+('results log'!$B$2*(M60-1))),IF(L60="WON",((((M60-1)*I60)*'results log'!$B$2)+('results log'!$B$2*(M60-1))),IF(L60="PLACED",((((M60-1)*I60)*'results log'!$B$2)-'results log'!$B$2),IF(I60=0,-'results log'!$B$2,IF(I60=0,-'results log'!$B$2,-('results log'!$B$2*2)))))))*D60))</f>
        <v>-50</v>
      </c>
      <c r="S60">
        <f t="shared" si="1"/>
        <v>2</v>
      </c>
    </row>
    <row r="61" spans="1:20" x14ac:dyDescent="0.2">
      <c r="A61" s="19">
        <v>42568</v>
      </c>
      <c r="B61" s="16" t="s">
        <v>125</v>
      </c>
      <c r="C61" s="16" t="s">
        <v>126</v>
      </c>
      <c r="D61" s="20">
        <v>1</v>
      </c>
      <c r="E61" s="17">
        <v>1.25</v>
      </c>
      <c r="F61" s="20">
        <v>1.25</v>
      </c>
      <c r="G61" s="20" t="s">
        <v>33</v>
      </c>
      <c r="H61" s="20"/>
      <c r="I61" s="20"/>
      <c r="J61" s="20">
        <v>0</v>
      </c>
      <c r="K61" s="17"/>
      <c r="L61" s="17" t="s">
        <v>26</v>
      </c>
      <c r="M61" s="24">
        <f>((F61-1)*(1-(IF(G61="no",0,'results log'!$B$3)))+1)</f>
        <v>1.25</v>
      </c>
      <c r="N61" s="24">
        <f t="shared" si="0"/>
        <v>1</v>
      </c>
      <c r="O61" s="26">
        <f>IF(ISBLANK(L61),,IF(ISBLANK(E61),,(IF(L61="WON-EW",((((E61-1)*I61)*'results log'!$B$2)+('results log'!$B$2*(E61-1))),IF(L61="WON",((((E61-1)*I61)*'results log'!$B$2)+('results log'!$B$2*(E61-1))),IF(L61="PLACED",((((E61-1)*I61)*'results log'!$B$2)-'results log'!$B$2),IF(I61=0,-'results log'!$B$2,IF(I61=0,-'results log'!$B$2,-('results log'!$B$2*2)))))))*D61))</f>
        <v>12.5</v>
      </c>
      <c r="P61" s="25">
        <f>IF(ISBLANK(L61),,IF(ISBLANK(F61),,(IF(L61="WON-EW",((((M61-1)*I61)*'results log'!$B$2)+('results log'!$B$2*(M61-1))),IF(L61="WON",((((M61-1)*I61)*'results log'!$B$2)+('results log'!$B$2*(M61-1))),IF(L61="PLACED",((((M61-1)*I61)*'results log'!$B$2)-'results log'!$B$2),IF(I61=0,-'results log'!$B$2,IF(I61=0,-'results log'!$B$2,-('results log'!$B$2*2)))))))*D61))</f>
        <v>12.5</v>
      </c>
      <c r="S61">
        <f t="shared" si="1"/>
        <v>2</v>
      </c>
    </row>
    <row r="62" spans="1:20" x14ac:dyDescent="0.2">
      <c r="A62" s="19">
        <v>42571</v>
      </c>
      <c r="B62" s="16" t="s">
        <v>127</v>
      </c>
      <c r="C62" s="16" t="s">
        <v>54</v>
      </c>
      <c r="D62" s="20">
        <v>1</v>
      </c>
      <c r="E62" s="17">
        <v>1.33</v>
      </c>
      <c r="F62" s="20">
        <v>1.3333299999999999</v>
      </c>
      <c r="G62" s="20" t="s">
        <v>33</v>
      </c>
      <c r="H62" s="20"/>
      <c r="I62" s="20"/>
      <c r="J62" s="20">
        <v>0</v>
      </c>
      <c r="K62" s="17"/>
      <c r="L62" s="17" t="s">
        <v>26</v>
      </c>
      <c r="M62" s="24">
        <f>((F62-1)*(1-(IF(G62="no",0,'results log'!$B$3)))+1)</f>
        <v>1.3333299999999999</v>
      </c>
      <c r="N62" s="24">
        <f t="shared" si="0"/>
        <v>1</v>
      </c>
      <c r="O62" s="26">
        <f>IF(ISBLANK(L62),,IF(ISBLANK(E62),,(IF(L62="WON-EW",((((E62-1)*I62)*'results log'!$B$2)+('results log'!$B$2*(E62-1))),IF(L62="WON",((((E62-1)*I62)*'results log'!$B$2)+('results log'!$B$2*(E62-1))),IF(L62="PLACED",((((E62-1)*I62)*'results log'!$B$2)-'results log'!$B$2),IF(I62=0,-'results log'!$B$2,IF(I62=0,-'results log'!$B$2,-('results log'!$B$2*2)))))))*D62))</f>
        <v>16.500000000000004</v>
      </c>
      <c r="P62" s="25">
        <f>IF(ISBLANK(L62),,IF(ISBLANK(F62),,(IF(L62="WON-EW",((((M62-1)*I62)*'results log'!$B$2)+('results log'!$B$2*(M62-1))),IF(L62="WON",((((M62-1)*I62)*'results log'!$B$2)+('results log'!$B$2*(M62-1))),IF(L62="PLACED",((((M62-1)*I62)*'results log'!$B$2)-'results log'!$B$2),IF(I62=0,-'results log'!$B$2,IF(I62=0,-'results log'!$B$2,-('results log'!$B$2*2)))))))*D62))</f>
        <v>16.666499999999996</v>
      </c>
      <c r="S62">
        <f t="shared" si="1"/>
        <v>2</v>
      </c>
    </row>
    <row r="63" spans="1:20" x14ac:dyDescent="0.2">
      <c r="A63" s="19">
        <v>42571</v>
      </c>
      <c r="B63" s="16" t="s">
        <v>129</v>
      </c>
      <c r="C63" s="16" t="s">
        <v>128</v>
      </c>
      <c r="D63" s="20">
        <v>1</v>
      </c>
      <c r="E63" s="17">
        <v>1.22</v>
      </c>
      <c r="F63" s="20">
        <v>1.2</v>
      </c>
      <c r="G63" s="20" t="s">
        <v>33</v>
      </c>
      <c r="H63" s="20"/>
      <c r="I63" s="20"/>
      <c r="J63" s="20">
        <v>0</v>
      </c>
      <c r="K63" s="17"/>
      <c r="L63" s="17" t="s">
        <v>26</v>
      </c>
      <c r="M63" s="24">
        <f>((F63-1)*(1-(IF(G63="no",0,'results log'!$B$3)))+1)</f>
        <v>1.2</v>
      </c>
      <c r="N63" s="24">
        <f t="shared" si="0"/>
        <v>1</v>
      </c>
      <c r="O63" s="26">
        <f>IF(ISBLANK(L63),,IF(ISBLANK(E63),,(IF(L63="WON-EW",((((E63-1)*I63)*'results log'!$B$2)+('results log'!$B$2*(E63-1))),IF(L63="WON",((((E63-1)*I63)*'results log'!$B$2)+('results log'!$B$2*(E63-1))),IF(L63="PLACED",((((E63-1)*I63)*'results log'!$B$2)-'results log'!$B$2),IF(I63=0,-'results log'!$B$2,IF(I63=0,-'results log'!$B$2,-('results log'!$B$2*2)))))))*D63))</f>
        <v>10.999999999999998</v>
      </c>
      <c r="P63" s="25">
        <f>IF(ISBLANK(L63),,IF(ISBLANK(F63),,(IF(L63="WON-EW",((((M63-1)*I63)*'results log'!$B$2)+('results log'!$B$2*(M63-1))),IF(L63="WON",((((M63-1)*I63)*'results log'!$B$2)+('results log'!$B$2*(M63-1))),IF(L63="PLACED",((((M63-1)*I63)*'results log'!$B$2)-'results log'!$B$2),IF(I63=0,-'results log'!$B$2,IF(I63=0,-'results log'!$B$2,-('results log'!$B$2*2)))))))*D63))</f>
        <v>9.9999999999999982</v>
      </c>
      <c r="S63">
        <f t="shared" si="1"/>
        <v>2</v>
      </c>
    </row>
    <row r="64" spans="1:20" x14ac:dyDescent="0.2">
      <c r="A64" s="19">
        <v>42572</v>
      </c>
      <c r="B64" s="16" t="s">
        <v>130</v>
      </c>
      <c r="C64" s="16" t="s">
        <v>131</v>
      </c>
      <c r="D64" s="20">
        <v>1</v>
      </c>
      <c r="E64" s="17">
        <v>1.29</v>
      </c>
      <c r="F64" s="20">
        <v>1.2857000000000001</v>
      </c>
      <c r="G64" s="20" t="s">
        <v>33</v>
      </c>
      <c r="H64" s="20"/>
      <c r="I64" s="20"/>
      <c r="J64" s="20">
        <v>0</v>
      </c>
      <c r="K64" s="17"/>
      <c r="L64" s="17" t="s">
        <v>26</v>
      </c>
      <c r="M64" s="24">
        <f>((F64-1)*(1-(IF(G64="no",0,'results log'!$B$3)))+1)</f>
        <v>1.2857000000000001</v>
      </c>
      <c r="N64" s="24">
        <f t="shared" si="0"/>
        <v>1</v>
      </c>
      <c r="O64" s="26">
        <f>IF(ISBLANK(L64),,IF(ISBLANK(E64),,(IF(L64="WON-EW",((((E64-1)*I64)*'results log'!$B$2)+('results log'!$B$2*(E64-1))),IF(L64="WON",((((E64-1)*I64)*'results log'!$B$2)+('results log'!$B$2*(E64-1))),IF(L64="PLACED",((((E64-1)*I64)*'results log'!$B$2)-'results log'!$B$2),IF(I64=0,-'results log'!$B$2,IF(I64=0,-'results log'!$B$2,-('results log'!$B$2*2)))))))*D64))</f>
        <v>14.500000000000002</v>
      </c>
      <c r="P64" s="25">
        <f>IF(ISBLANK(L64),,IF(ISBLANK(F64),,(IF(L64="WON-EW",((((M64-1)*I64)*'results log'!$B$2)+('results log'!$B$2*(M64-1))),IF(L64="WON",((((M64-1)*I64)*'results log'!$B$2)+('results log'!$B$2*(M64-1))),IF(L64="PLACED",((((M64-1)*I64)*'results log'!$B$2)-'results log'!$B$2),IF(I64=0,-'results log'!$B$2,IF(I64=0,-'results log'!$B$2,-('results log'!$B$2*2)))))))*D64))</f>
        <v>14.285000000000004</v>
      </c>
      <c r="S64">
        <f t="shared" si="1"/>
        <v>2</v>
      </c>
    </row>
    <row r="65" spans="1:19" x14ac:dyDescent="0.2">
      <c r="A65" s="19">
        <v>42572</v>
      </c>
      <c r="B65" s="16" t="s">
        <v>132</v>
      </c>
      <c r="C65" s="16" t="s">
        <v>133</v>
      </c>
      <c r="D65" s="20">
        <v>1</v>
      </c>
      <c r="E65" s="17">
        <v>1.36</v>
      </c>
      <c r="F65" s="20">
        <v>1.35</v>
      </c>
      <c r="G65" s="20" t="s">
        <v>33</v>
      </c>
      <c r="H65" s="20"/>
      <c r="I65" s="20"/>
      <c r="J65" s="20">
        <v>0</v>
      </c>
      <c r="L65" s="17" t="s">
        <v>29</v>
      </c>
      <c r="M65" s="24">
        <f>((F65-1)*(1-(IF(G65="no",0,'results log'!$B$3)))+1)</f>
        <v>1.35</v>
      </c>
      <c r="N65" s="24">
        <f t="shared" si="0"/>
        <v>1</v>
      </c>
      <c r="O65" s="26">
        <f>IF(ISBLANK(L65),,IF(ISBLANK(E65),,(IF(L65="WON-EW",((((E65-1)*I65)*'results log'!$B$2)+('results log'!$B$2*(E65-1))),IF(L65="WON",((((E65-1)*I65)*'results log'!$B$2)+('results log'!$B$2*(E65-1))),IF(L65="PLACED",((((E65-1)*I65)*'results log'!$B$2)-'results log'!$B$2),IF(I65=0,-'results log'!$B$2,IF(I65=0,-'results log'!$B$2,-('results log'!$B$2*2)))))))*D65))</f>
        <v>-50</v>
      </c>
      <c r="P65" s="25">
        <f>IF(ISBLANK(L65),,IF(ISBLANK(F65),,(IF(L65="WON-EW",((((M65-1)*I65)*'results log'!$B$2)+('results log'!$B$2*(M65-1))),IF(L65="WON",((((M65-1)*I65)*'results log'!$B$2)+('results log'!$B$2*(M65-1))),IF(L65="PLACED",((((M65-1)*I65)*'results log'!$B$2)-'results log'!$B$2),IF(I65=0,-'results log'!$B$2,IF(I65=0,-'results log'!$B$2,-('results log'!$B$2*2)))))))*D65))</f>
        <v>-50</v>
      </c>
      <c r="S65">
        <f t="shared" si="1"/>
        <v>2</v>
      </c>
    </row>
    <row r="66" spans="1:19" x14ac:dyDescent="0.2">
      <c r="A66" s="19">
        <v>42572</v>
      </c>
      <c r="B66" s="16" t="s">
        <v>134</v>
      </c>
      <c r="C66" s="16" t="s">
        <v>135</v>
      </c>
      <c r="D66" s="20">
        <v>1</v>
      </c>
      <c r="E66" s="17">
        <v>1.35</v>
      </c>
      <c r="F66" s="20">
        <v>1.2857000000000001</v>
      </c>
      <c r="G66" s="20" t="s">
        <v>33</v>
      </c>
      <c r="H66" s="20"/>
      <c r="I66" s="20"/>
      <c r="J66" s="20">
        <v>0</v>
      </c>
      <c r="L66" s="17" t="s">
        <v>26</v>
      </c>
      <c r="M66" s="24">
        <f>((F66-1)*(1-(IF(G66="no",0,'results log'!$B$3)))+1)</f>
        <v>1.2857000000000001</v>
      </c>
      <c r="N66" s="24">
        <f t="shared" si="0"/>
        <v>1</v>
      </c>
      <c r="O66" s="26">
        <f>IF(ISBLANK(L66),,IF(ISBLANK(E66),,(IF(L66="WON-EW",((((E66-1)*I66)*'results log'!$B$2)+('results log'!$B$2*(E66-1))),IF(L66="WON",((((E66-1)*I66)*'results log'!$B$2)+('results log'!$B$2*(E66-1))),IF(L66="PLACED",((((E66-1)*I66)*'results log'!$B$2)-'results log'!$B$2),IF(I66=0,-'results log'!$B$2,IF(I66=0,-'results log'!$B$2,-('results log'!$B$2*2)))))))*D66))</f>
        <v>17.500000000000004</v>
      </c>
      <c r="P66" s="25">
        <f>IF(ISBLANK(L66),,IF(ISBLANK(F66),,(IF(L66="WON-EW",((((M66-1)*I66)*'results log'!$B$2)+('results log'!$B$2*(M66-1))),IF(L66="WON",((((M66-1)*I66)*'results log'!$B$2)+('results log'!$B$2*(M66-1))),IF(L66="PLACED",((((M66-1)*I66)*'results log'!$B$2)-'results log'!$B$2),IF(I66=0,-'results log'!$B$2,IF(I66=0,-'results log'!$B$2,-('results log'!$B$2*2)))))))*D66))</f>
        <v>14.285000000000004</v>
      </c>
      <c r="S66">
        <f t="shared" si="1"/>
        <v>2</v>
      </c>
    </row>
    <row r="67" spans="1:19" x14ac:dyDescent="0.2">
      <c r="A67" s="19">
        <v>42574</v>
      </c>
      <c r="B67" s="16" t="s">
        <v>136</v>
      </c>
      <c r="C67" s="16" t="s">
        <v>137</v>
      </c>
      <c r="D67" s="20">
        <v>1</v>
      </c>
      <c r="E67" s="17">
        <v>1.38</v>
      </c>
      <c r="F67" s="20">
        <v>1.3635999999999999</v>
      </c>
      <c r="G67" s="20" t="s">
        <v>33</v>
      </c>
      <c r="H67" s="20"/>
      <c r="I67" s="20"/>
      <c r="J67" s="20">
        <v>0</v>
      </c>
      <c r="L67" s="17" t="s">
        <v>26</v>
      </c>
      <c r="M67" s="24">
        <f>((F67-1)*(1-(IF(G67="no",0,'results log'!$B$3)))+1)</f>
        <v>1.3635999999999999</v>
      </c>
      <c r="N67" s="24">
        <f t="shared" si="0"/>
        <v>1</v>
      </c>
      <c r="O67" s="26">
        <f>IF(ISBLANK(L67),,IF(ISBLANK(E67),,(IF(L67="WON-EW",((((E67-1)*I67)*'results log'!$B$2)+('results log'!$B$2*(E67-1))),IF(L67="WON",((((E67-1)*I67)*'results log'!$B$2)+('results log'!$B$2*(E67-1))),IF(L67="PLACED",((((E67-1)*I67)*'results log'!$B$2)-'results log'!$B$2),IF(I67=0,-'results log'!$B$2,IF(I67=0,-'results log'!$B$2,-('results log'!$B$2*2)))))))*D67))</f>
        <v>18.999999999999993</v>
      </c>
      <c r="P67" s="25">
        <f>IF(ISBLANK(L67),,IF(ISBLANK(F67),,(IF(L67="WON-EW",((((M67-1)*I67)*'results log'!$B$2)+('results log'!$B$2*(M67-1))),IF(L67="WON",((((M67-1)*I67)*'results log'!$B$2)+('results log'!$B$2*(M67-1))),IF(L67="PLACED",((((M67-1)*I67)*'results log'!$B$2)-'results log'!$B$2),IF(I67=0,-'results log'!$B$2,IF(I67=0,-'results log'!$B$2,-('results log'!$B$2*2)))))))*D67))</f>
        <v>18.179999999999996</v>
      </c>
      <c r="S67">
        <f t="shared" si="1"/>
        <v>2</v>
      </c>
    </row>
    <row r="68" spans="1:19" x14ac:dyDescent="0.2">
      <c r="A68" s="19">
        <v>42574</v>
      </c>
      <c r="B68" s="16" t="s">
        <v>138</v>
      </c>
      <c r="C68" s="16" t="s">
        <v>139</v>
      </c>
      <c r="D68" s="20">
        <v>1</v>
      </c>
      <c r="E68" s="20">
        <v>1.4</v>
      </c>
      <c r="F68" s="20">
        <v>1.47</v>
      </c>
      <c r="G68" s="20" t="s">
        <v>33</v>
      </c>
      <c r="H68" s="20"/>
      <c r="I68" s="20"/>
      <c r="J68" s="20">
        <v>0</v>
      </c>
      <c r="L68" s="17" t="s">
        <v>29</v>
      </c>
      <c r="M68" s="24">
        <f>((F68-1)*(1-(IF(G68="no",0,'results log'!$B$3)))+1)</f>
        <v>1.47</v>
      </c>
      <c r="N68" s="24">
        <f t="shared" si="0"/>
        <v>1</v>
      </c>
      <c r="O68" s="26">
        <f>IF(ISBLANK(L68),,IF(ISBLANK(E68),,(IF(L68="WON-EW",((((E68-1)*I68)*'results log'!$B$2)+('results log'!$B$2*(E68-1))),IF(L68="WON",((((E68-1)*I68)*'results log'!$B$2)+('results log'!$B$2*(E68-1))),IF(L68="PLACED",((((E68-1)*I68)*'results log'!$B$2)-'results log'!$B$2),IF(I68=0,-'results log'!$B$2,IF(I68=0,-'results log'!$B$2,-('results log'!$B$2*2)))))))*D68))</f>
        <v>-50</v>
      </c>
      <c r="P68" s="25">
        <f>IF(ISBLANK(L68),,IF(ISBLANK(F68),,(IF(L68="WON-EW",((((M68-1)*I68)*'results log'!$B$2)+('results log'!$B$2*(M68-1))),IF(L68="WON",((((M68-1)*I68)*'results log'!$B$2)+('results log'!$B$2*(M68-1))),IF(L68="PLACED",((((M68-1)*I68)*'results log'!$B$2)-'results log'!$B$2),IF(I68=0,-'results log'!$B$2,IF(I68=0,-'results log'!$B$2,-('results log'!$B$2*2)))))))*D68))</f>
        <v>-50</v>
      </c>
      <c r="S68">
        <f t="shared" si="1"/>
        <v>2</v>
      </c>
    </row>
    <row r="69" spans="1:19" x14ac:dyDescent="0.2">
      <c r="A69" s="19">
        <v>42574</v>
      </c>
      <c r="B69" s="16" t="s">
        <v>140</v>
      </c>
      <c r="C69" s="16" t="s">
        <v>141</v>
      </c>
      <c r="D69" s="20">
        <v>1</v>
      </c>
      <c r="E69" s="20">
        <v>1.4</v>
      </c>
      <c r="F69" s="20">
        <v>1.3635999999999999</v>
      </c>
      <c r="G69" s="20" t="s">
        <v>33</v>
      </c>
      <c r="H69" s="20"/>
      <c r="I69" s="20"/>
      <c r="J69" s="20">
        <v>0</v>
      </c>
      <c r="L69" s="17" t="s">
        <v>29</v>
      </c>
      <c r="M69" s="24">
        <f>((F69-1)*(1-(IF(G69="no",0,'results log'!$B$3)))+1)</f>
        <v>1.3635999999999999</v>
      </c>
      <c r="N69" s="24">
        <f t="shared" si="0"/>
        <v>1</v>
      </c>
      <c r="O69" s="26">
        <f>IF(ISBLANK(L69),,IF(ISBLANK(E69),,(IF(L69="WON-EW",((((E69-1)*I69)*'results log'!$B$2)+('results log'!$B$2*(E69-1))),IF(L69="WON",((((E69-1)*I69)*'results log'!$B$2)+('results log'!$B$2*(E69-1))),IF(L69="PLACED",((((E69-1)*I69)*'results log'!$B$2)-'results log'!$B$2),IF(I69=0,-'results log'!$B$2,IF(I69=0,-'results log'!$B$2,-('results log'!$B$2*2)))))))*D69))</f>
        <v>-50</v>
      </c>
      <c r="P69" s="25">
        <f>IF(ISBLANK(L69),,IF(ISBLANK(F69),,(IF(L69="WON-EW",((((M69-1)*I69)*'results log'!$B$2)+('results log'!$B$2*(M69-1))),IF(L69="WON",((((M69-1)*I69)*'results log'!$B$2)+('results log'!$B$2*(M69-1))),IF(L69="PLACED",((((M69-1)*I69)*'results log'!$B$2)-'results log'!$B$2),IF(I69=0,-'results log'!$B$2,IF(I69=0,-'results log'!$B$2,-('results log'!$B$2*2)))))))*D69))</f>
        <v>-50</v>
      </c>
      <c r="S69">
        <f t="shared" si="1"/>
        <v>2</v>
      </c>
    </row>
    <row r="70" spans="1:19" x14ac:dyDescent="0.2">
      <c r="A70" s="19">
        <v>42575</v>
      </c>
      <c r="B70" s="16" t="s">
        <v>142</v>
      </c>
      <c r="C70" s="16" t="s">
        <v>110</v>
      </c>
      <c r="D70" s="20">
        <v>1</v>
      </c>
      <c r="E70" s="20">
        <v>1.45</v>
      </c>
      <c r="F70" s="20">
        <v>1.4443999999999999</v>
      </c>
      <c r="G70" s="20" t="s">
        <v>33</v>
      </c>
      <c r="H70" s="20"/>
      <c r="I70" s="20"/>
      <c r="J70" s="20">
        <v>0</v>
      </c>
      <c r="L70" s="17" t="s">
        <v>26</v>
      </c>
      <c r="M70" s="24">
        <f>((F70-1)*(1-(IF(G70="no",0,'results log'!$B$3)))+1)</f>
        <v>1.4443999999999999</v>
      </c>
      <c r="N70" s="24">
        <f t="shared" si="0"/>
        <v>1</v>
      </c>
      <c r="O70" s="26">
        <f>IF(ISBLANK(L70),,IF(ISBLANK(E70),,(IF(L70="WON-EW",((((E70-1)*I70)*'results log'!$B$2)+('results log'!$B$2*(E70-1))),IF(L70="WON",((((E70-1)*I70)*'results log'!$B$2)+('results log'!$B$2*(E70-1))),IF(L70="PLACED",((((E70-1)*I70)*'results log'!$B$2)-'results log'!$B$2),IF(I70=0,-'results log'!$B$2,IF(I70=0,-'results log'!$B$2,-('results log'!$B$2*2)))))))*D70))</f>
        <v>22.499999999999996</v>
      </c>
      <c r="P70" s="25">
        <f>IF(ISBLANK(L70),,IF(ISBLANK(F70),,(IF(L70="WON-EW",((((M70-1)*I70)*'results log'!$B$2)+('results log'!$B$2*(M70-1))),IF(L70="WON",((((M70-1)*I70)*'results log'!$B$2)+('results log'!$B$2*(M70-1))),IF(L70="PLACED",((((M70-1)*I70)*'results log'!$B$2)-'results log'!$B$2),IF(I70=0,-'results log'!$B$2,IF(I70=0,-'results log'!$B$2,-('results log'!$B$2*2)))))))*D70))</f>
        <v>22.219999999999995</v>
      </c>
      <c r="S70">
        <f t="shared" si="1"/>
        <v>2</v>
      </c>
    </row>
    <row r="71" spans="1:19" x14ac:dyDescent="0.2">
      <c r="A71" s="19">
        <v>42575</v>
      </c>
      <c r="B71" s="16" t="s">
        <v>143</v>
      </c>
      <c r="C71" s="16" t="s">
        <v>82</v>
      </c>
      <c r="D71" s="20">
        <v>1</v>
      </c>
      <c r="E71" s="20">
        <v>1.41</v>
      </c>
      <c r="F71" s="20">
        <v>1.38</v>
      </c>
      <c r="G71" s="20" t="s">
        <v>33</v>
      </c>
      <c r="H71" s="20"/>
      <c r="I71" s="20"/>
      <c r="J71" s="20">
        <v>0</v>
      </c>
      <c r="L71" s="17" t="s">
        <v>26</v>
      </c>
      <c r="M71" s="24">
        <f>((F71-1)*(1-(IF(G71="no",0,'results log'!$B$3)))+1)</f>
        <v>1.38</v>
      </c>
      <c r="N71" s="24">
        <f t="shared" si="0"/>
        <v>1</v>
      </c>
      <c r="O71" s="26">
        <f>IF(ISBLANK(L71),,IF(ISBLANK(E71),,(IF(L71="WON-EW",((((E71-1)*I71)*'results log'!$B$2)+('results log'!$B$2*(E71-1))),IF(L71="WON",((((E71-1)*I71)*'results log'!$B$2)+('results log'!$B$2*(E71-1))),IF(L71="PLACED",((((E71-1)*I71)*'results log'!$B$2)-'results log'!$B$2),IF(I71=0,-'results log'!$B$2,IF(I71=0,-'results log'!$B$2,-('results log'!$B$2*2)))))))*D71))</f>
        <v>20.499999999999996</v>
      </c>
      <c r="P71" s="25">
        <f>IF(ISBLANK(L71),,IF(ISBLANK(F71),,(IF(L71="WON-EW",((((M71-1)*I71)*'results log'!$B$2)+('results log'!$B$2*(M71-1))),IF(L71="WON",((((M71-1)*I71)*'results log'!$B$2)+('results log'!$B$2*(M71-1))),IF(L71="PLACED",((((M71-1)*I71)*'results log'!$B$2)-'results log'!$B$2),IF(I71=0,-'results log'!$B$2,IF(I71=0,-'results log'!$B$2,-('results log'!$B$2*2)))))))*D71))</f>
        <v>18.999999999999993</v>
      </c>
      <c r="S71">
        <f t="shared" si="1"/>
        <v>2</v>
      </c>
    </row>
    <row r="72" spans="1:19" x14ac:dyDescent="0.2">
      <c r="A72" s="19">
        <v>42575</v>
      </c>
      <c r="B72" s="16" t="s">
        <v>144</v>
      </c>
      <c r="C72" s="39" t="s">
        <v>145</v>
      </c>
      <c r="D72" s="20">
        <v>1</v>
      </c>
      <c r="E72" s="20">
        <v>1.39</v>
      </c>
      <c r="F72" s="20">
        <v>1.37</v>
      </c>
      <c r="G72" s="20" t="s">
        <v>33</v>
      </c>
      <c r="H72" s="20"/>
      <c r="I72" s="20"/>
      <c r="J72" s="20">
        <v>0</v>
      </c>
      <c r="L72" s="17" t="s">
        <v>26</v>
      </c>
      <c r="M72" s="24">
        <f>((F72-1)*(1-(IF(G72="no",0,'results log'!$B$3)))+1)</f>
        <v>1.37</v>
      </c>
      <c r="N72" s="24">
        <f t="shared" ref="N72:N135" si="2">D72*IF(H72="yes",2,1)</f>
        <v>1</v>
      </c>
      <c r="O72" s="26">
        <f>IF(ISBLANK(L72),,IF(ISBLANK(E72),,(IF(L72="WON-EW",((((E72-1)*I72)*'results log'!$B$2)+('results log'!$B$2*(E72-1))),IF(L72="WON",((((E72-1)*I72)*'results log'!$B$2)+('results log'!$B$2*(E72-1))),IF(L72="PLACED",((((E72-1)*I72)*'results log'!$B$2)-'results log'!$B$2),IF(I72=0,-'results log'!$B$2,IF(I72=0,-'results log'!$B$2,-('results log'!$B$2*2)))))))*D72))</f>
        <v>19.499999999999996</v>
      </c>
      <c r="P72" s="25">
        <f>IF(ISBLANK(L72),,IF(ISBLANK(F72),,(IF(L72="WON-EW",((((M72-1)*I72)*'results log'!$B$2)+('results log'!$B$2*(M72-1))),IF(L72="WON",((((M72-1)*I72)*'results log'!$B$2)+('results log'!$B$2*(M72-1))),IF(L72="PLACED",((((M72-1)*I72)*'results log'!$B$2)-'results log'!$B$2),IF(I72=0,-'results log'!$B$2,IF(I72=0,-'results log'!$B$2,-('results log'!$B$2*2)))))))*D72))</f>
        <v>18.500000000000007</v>
      </c>
      <c r="S72">
        <f t="shared" si="1"/>
        <v>2</v>
      </c>
    </row>
    <row r="73" spans="1:19" x14ac:dyDescent="0.2">
      <c r="A73" s="19">
        <v>42576</v>
      </c>
      <c r="B73" s="16" t="s">
        <v>151</v>
      </c>
      <c r="C73" s="39" t="s">
        <v>146</v>
      </c>
      <c r="D73" s="20">
        <v>1</v>
      </c>
      <c r="E73" s="20">
        <v>1.37</v>
      </c>
      <c r="F73" s="20">
        <v>1.3714</v>
      </c>
      <c r="G73" s="20" t="s">
        <v>33</v>
      </c>
      <c r="H73" s="20"/>
      <c r="I73" s="20"/>
      <c r="J73" s="20">
        <v>0</v>
      </c>
      <c r="L73" s="17" t="s">
        <v>26</v>
      </c>
      <c r="M73" s="24">
        <f>((F73-1)*(1-(IF(G73="no",0,'results log'!$B$3)))+1)</f>
        <v>1.3714</v>
      </c>
      <c r="N73" s="24">
        <f t="shared" si="2"/>
        <v>1</v>
      </c>
      <c r="O73" s="26">
        <f>IF(ISBLANK(L73),,IF(ISBLANK(E73),,(IF(L73="WON-EW",((((E73-1)*I73)*'results log'!$B$2)+('results log'!$B$2*(E73-1))),IF(L73="WON",((((E73-1)*I73)*'results log'!$B$2)+('results log'!$B$2*(E73-1))),IF(L73="PLACED",((((E73-1)*I73)*'results log'!$B$2)-'results log'!$B$2),IF(I73=0,-'results log'!$B$2,IF(I73=0,-'results log'!$B$2,-('results log'!$B$2*2)))))))*D73))</f>
        <v>18.500000000000007</v>
      </c>
      <c r="P73" s="25">
        <f>IF(ISBLANK(L73),,IF(ISBLANK(F73),,(IF(L73="WON-EW",((((M73-1)*I73)*'results log'!$B$2)+('results log'!$B$2*(M73-1))),IF(L73="WON",((((M73-1)*I73)*'results log'!$B$2)+('results log'!$B$2*(M73-1))),IF(L73="PLACED",((((M73-1)*I73)*'results log'!$B$2)-'results log'!$B$2),IF(I73=0,-'results log'!$B$2,IF(I73=0,-'results log'!$B$2,-('results log'!$B$2*2)))))))*D73))</f>
        <v>18.569999999999997</v>
      </c>
      <c r="S73">
        <f t="shared" ref="S73:S136" si="3">IF(ISBLANK(J73),1,IF(ISBLANK(K73),2,99))</f>
        <v>2</v>
      </c>
    </row>
    <row r="74" spans="1:19" x14ac:dyDescent="0.2">
      <c r="A74" s="19">
        <v>42577</v>
      </c>
      <c r="B74" s="16" t="s">
        <v>147</v>
      </c>
      <c r="C74" s="39" t="s">
        <v>126</v>
      </c>
      <c r="D74" s="20">
        <v>1</v>
      </c>
      <c r="E74" s="20">
        <v>1.34</v>
      </c>
      <c r="F74" s="20">
        <v>1.35</v>
      </c>
      <c r="G74" s="20" t="s">
        <v>33</v>
      </c>
      <c r="H74" s="20"/>
      <c r="I74" s="20"/>
      <c r="J74" s="20">
        <v>0</v>
      </c>
      <c r="L74" s="17" t="s">
        <v>26</v>
      </c>
      <c r="M74" s="24">
        <f>((F74-1)*(1-(IF(G74="no",0,'results log'!$B$3)))+1)</f>
        <v>1.35</v>
      </c>
      <c r="N74" s="24">
        <f t="shared" si="2"/>
        <v>1</v>
      </c>
      <c r="O74" s="26">
        <f>IF(ISBLANK(L74),,IF(ISBLANK(E74),,(IF(L74="WON-EW",((((E74-1)*I74)*'results log'!$B$2)+('results log'!$B$2*(E74-1))),IF(L74="WON",((((E74-1)*I74)*'results log'!$B$2)+('results log'!$B$2*(E74-1))),IF(L74="PLACED",((((E74-1)*I74)*'results log'!$B$2)-'results log'!$B$2),IF(I74=0,-'results log'!$B$2,IF(I74=0,-'results log'!$B$2,-('results log'!$B$2*2)))))))*D74))</f>
        <v>17.000000000000004</v>
      </c>
      <c r="P74" s="25">
        <f>IF(ISBLANK(L74),,IF(ISBLANK(F74),,(IF(L74="WON-EW",((((M74-1)*I74)*'results log'!$B$2)+('results log'!$B$2*(M74-1))),IF(L74="WON",((((M74-1)*I74)*'results log'!$B$2)+('results log'!$B$2*(M74-1))),IF(L74="PLACED",((((M74-1)*I74)*'results log'!$B$2)-'results log'!$B$2),IF(I74=0,-'results log'!$B$2,IF(I74=0,-'results log'!$B$2,-('results log'!$B$2*2)))))))*D74))</f>
        <v>17.500000000000004</v>
      </c>
      <c r="S74">
        <f t="shared" si="3"/>
        <v>2</v>
      </c>
    </row>
    <row r="75" spans="1:19" x14ac:dyDescent="0.2">
      <c r="A75" s="19">
        <v>42577</v>
      </c>
      <c r="B75" s="16" t="s">
        <v>148</v>
      </c>
      <c r="C75" s="16" t="s">
        <v>149</v>
      </c>
      <c r="D75" s="20">
        <v>1</v>
      </c>
      <c r="E75" s="20">
        <v>1.45</v>
      </c>
      <c r="F75" s="20">
        <v>1.42</v>
      </c>
      <c r="G75" s="20" t="s">
        <v>33</v>
      </c>
      <c r="H75" s="20"/>
      <c r="I75" s="20"/>
      <c r="J75" s="20">
        <v>0</v>
      </c>
      <c r="L75" s="17" t="s">
        <v>26</v>
      </c>
      <c r="M75" s="24">
        <f>((F75-1)*(1-(IF(G75="no",0,'results log'!$B$3)))+1)</f>
        <v>1.42</v>
      </c>
      <c r="N75" s="24">
        <f t="shared" si="2"/>
        <v>1</v>
      </c>
      <c r="O75" s="26">
        <f>IF(ISBLANK(L75),,IF(ISBLANK(E75),,(IF(L75="WON-EW",((((E75-1)*I75)*'results log'!$B$2)+('results log'!$B$2*(E75-1))),IF(L75="WON",((((E75-1)*I75)*'results log'!$B$2)+('results log'!$B$2*(E75-1))),IF(L75="PLACED",((((E75-1)*I75)*'results log'!$B$2)-'results log'!$B$2),IF(I75=0,-'results log'!$B$2,IF(I75=0,-'results log'!$B$2,-('results log'!$B$2*2)))))))*D75))</f>
        <v>22.499999999999996</v>
      </c>
      <c r="P75" s="25">
        <f>IF(ISBLANK(L75),,IF(ISBLANK(F75),,(IF(L75="WON-EW",((((M75-1)*I75)*'results log'!$B$2)+('results log'!$B$2*(M75-1))),IF(L75="WON",((((M75-1)*I75)*'results log'!$B$2)+('results log'!$B$2*(M75-1))),IF(L75="PLACED",((((M75-1)*I75)*'results log'!$B$2)-'results log'!$B$2),IF(I75=0,-'results log'!$B$2,IF(I75=0,-'results log'!$B$2,-('results log'!$B$2*2)))))))*D75))</f>
        <v>20.999999999999996</v>
      </c>
      <c r="S75">
        <f t="shared" si="3"/>
        <v>2</v>
      </c>
    </row>
    <row r="76" spans="1:19" x14ac:dyDescent="0.2">
      <c r="A76" s="19">
        <v>42578</v>
      </c>
      <c r="B76" s="16" t="s">
        <v>151</v>
      </c>
      <c r="C76" s="39" t="s">
        <v>150</v>
      </c>
      <c r="D76" s="20">
        <v>1</v>
      </c>
      <c r="E76" s="20">
        <v>1.37</v>
      </c>
      <c r="F76" s="20">
        <v>1.3541000000000001</v>
      </c>
      <c r="G76" s="20" t="s">
        <v>33</v>
      </c>
      <c r="H76" s="20"/>
      <c r="I76" s="20"/>
      <c r="J76" s="20">
        <v>0</v>
      </c>
      <c r="L76" s="17" t="s">
        <v>29</v>
      </c>
      <c r="M76" s="24">
        <f>((F76-1)*(1-(IF(G76="no",0,'results log'!$B$3)))+1)</f>
        <v>1.3541000000000001</v>
      </c>
      <c r="N76" s="24">
        <f t="shared" si="2"/>
        <v>1</v>
      </c>
      <c r="O76" s="26">
        <f>IF(ISBLANK(L76),,IF(ISBLANK(E76),,(IF(L76="WON-EW",((((E76-1)*I76)*'results log'!$B$2)+('results log'!$B$2*(E76-1))),IF(L76="WON",((((E76-1)*I76)*'results log'!$B$2)+('results log'!$B$2*(E76-1))),IF(L76="PLACED",((((E76-1)*I76)*'results log'!$B$2)-'results log'!$B$2),IF(I76=0,-'results log'!$B$2,IF(I76=0,-'results log'!$B$2,-('results log'!$B$2*2)))))))*D76))</f>
        <v>-50</v>
      </c>
      <c r="P76" s="25">
        <f>IF(ISBLANK(L76),,IF(ISBLANK(F76),,(IF(L76="WON-EW",((((M76-1)*I76)*'results log'!$B$2)+('results log'!$B$2*(M76-1))),IF(L76="WON",((((M76-1)*I76)*'results log'!$B$2)+('results log'!$B$2*(M76-1))),IF(L76="PLACED",((((M76-1)*I76)*'results log'!$B$2)-'results log'!$B$2),IF(I76=0,-'results log'!$B$2,IF(I76=0,-'results log'!$B$2,-('results log'!$B$2*2)))))))*D76))</f>
        <v>-50</v>
      </c>
      <c r="S76">
        <f t="shared" si="3"/>
        <v>2</v>
      </c>
    </row>
    <row r="77" spans="1:19" x14ac:dyDescent="0.2">
      <c r="A77" s="19">
        <v>42578</v>
      </c>
      <c r="B77" s="16" t="s">
        <v>152</v>
      </c>
      <c r="C77" s="39" t="s">
        <v>153</v>
      </c>
      <c r="D77" s="20">
        <v>1</v>
      </c>
      <c r="E77" s="20">
        <v>1.3</v>
      </c>
      <c r="F77" s="20">
        <v>1.3</v>
      </c>
      <c r="G77" s="20" t="s">
        <v>33</v>
      </c>
      <c r="H77" s="20"/>
      <c r="I77" s="20"/>
      <c r="J77" s="20">
        <v>0</v>
      </c>
      <c r="L77" s="17" t="s">
        <v>29</v>
      </c>
      <c r="M77" s="24">
        <f>((F77-1)*(1-(IF(G77="no",0,'results log'!$B$3)))+1)</f>
        <v>1.3</v>
      </c>
      <c r="N77" s="24">
        <f t="shared" si="2"/>
        <v>1</v>
      </c>
      <c r="O77" s="26">
        <f>IF(ISBLANK(L77),,IF(ISBLANK(E77),,(IF(L77="WON-EW",((((E77-1)*I77)*'results log'!$B$2)+('results log'!$B$2*(E77-1))),IF(L77="WON",((((E77-1)*I77)*'results log'!$B$2)+('results log'!$B$2*(E77-1))),IF(L77="PLACED",((((E77-1)*I77)*'results log'!$B$2)-'results log'!$B$2),IF(I77=0,-'results log'!$B$2,IF(I77=0,-'results log'!$B$2,-('results log'!$B$2*2)))))))*D77))</f>
        <v>-50</v>
      </c>
      <c r="P77" s="25">
        <f>IF(ISBLANK(L77),,IF(ISBLANK(F77),,(IF(L77="WON-EW",((((M77-1)*I77)*'results log'!$B$2)+('results log'!$B$2*(M77-1))),IF(L77="WON",((((M77-1)*I77)*'results log'!$B$2)+('results log'!$B$2*(M77-1))),IF(L77="PLACED",((((M77-1)*I77)*'results log'!$B$2)-'results log'!$B$2),IF(I77=0,-'results log'!$B$2,IF(I77=0,-'results log'!$B$2,-('results log'!$B$2*2)))))))*D77))</f>
        <v>-50</v>
      </c>
      <c r="S77">
        <f t="shared" si="3"/>
        <v>2</v>
      </c>
    </row>
    <row r="78" spans="1:19" x14ac:dyDescent="0.2">
      <c r="A78" s="19">
        <v>42579</v>
      </c>
      <c r="B78" s="16" t="s">
        <v>154</v>
      </c>
      <c r="C78" s="39" t="s">
        <v>155</v>
      </c>
      <c r="D78" s="20">
        <v>1</v>
      </c>
      <c r="E78" s="20">
        <v>1.28</v>
      </c>
      <c r="F78" s="20">
        <v>1.2857000000000001</v>
      </c>
      <c r="G78" s="20" t="s">
        <v>33</v>
      </c>
      <c r="H78" s="20"/>
      <c r="I78" s="20"/>
      <c r="J78" s="20">
        <v>0</v>
      </c>
      <c r="L78" s="17" t="s">
        <v>26</v>
      </c>
      <c r="M78" s="24">
        <f>((F78-1)*(1-(IF(G78="no",0,'results log'!$B$3)))+1)</f>
        <v>1.2857000000000001</v>
      </c>
      <c r="N78" s="24">
        <f t="shared" si="2"/>
        <v>1</v>
      </c>
      <c r="O78" s="26">
        <f>IF(ISBLANK(L78),,IF(ISBLANK(E78),,(IF(L78="WON-EW",((((E78-1)*I78)*'results log'!$B$2)+('results log'!$B$2*(E78-1))),IF(L78="WON",((((E78-1)*I78)*'results log'!$B$2)+('results log'!$B$2*(E78-1))),IF(L78="PLACED",((((E78-1)*I78)*'results log'!$B$2)-'results log'!$B$2),IF(I78=0,-'results log'!$B$2,IF(I78=0,-'results log'!$B$2,-('results log'!$B$2*2)))))))*D78))</f>
        <v>14.000000000000002</v>
      </c>
      <c r="P78" s="25">
        <f>IF(ISBLANK(L78),,IF(ISBLANK(F78),,(IF(L78="WON-EW",((((M78-1)*I78)*'results log'!$B$2)+('results log'!$B$2*(M78-1))),IF(L78="WON",((((M78-1)*I78)*'results log'!$B$2)+('results log'!$B$2*(M78-1))),IF(L78="PLACED",((((M78-1)*I78)*'results log'!$B$2)-'results log'!$B$2),IF(I78=0,-'results log'!$B$2,IF(I78=0,-'results log'!$B$2,-('results log'!$B$2*2)))))))*D78))</f>
        <v>14.285000000000004</v>
      </c>
      <c r="S78">
        <f t="shared" si="3"/>
        <v>2</v>
      </c>
    </row>
    <row r="79" spans="1:19" x14ac:dyDescent="0.2">
      <c r="A79" s="19">
        <v>42580</v>
      </c>
      <c r="B79" s="16" t="s">
        <v>156</v>
      </c>
      <c r="C79" s="16" t="s">
        <v>126</v>
      </c>
      <c r="D79" s="20">
        <v>1</v>
      </c>
      <c r="E79" s="20">
        <v>1.26</v>
      </c>
      <c r="F79" s="20">
        <v>1.25</v>
      </c>
      <c r="G79" s="20" t="s">
        <v>33</v>
      </c>
      <c r="H79" s="20"/>
      <c r="I79" s="20"/>
      <c r="J79" s="20">
        <v>0</v>
      </c>
      <c r="L79" s="17" t="s">
        <v>29</v>
      </c>
      <c r="M79" s="24">
        <f>((F79-1)*(1-(IF(G79="no",0,'results log'!$B$3)))+1)</f>
        <v>1.25</v>
      </c>
      <c r="N79" s="24">
        <f t="shared" si="2"/>
        <v>1</v>
      </c>
      <c r="O79" s="26">
        <f>IF(ISBLANK(L79),,IF(ISBLANK(E79),,(IF(L79="WON-EW",((((E79-1)*I79)*'results log'!$B$2)+('results log'!$B$2*(E79-1))),IF(L79="WON",((((E79-1)*I79)*'results log'!$B$2)+('results log'!$B$2*(E79-1))),IF(L79="PLACED",((((E79-1)*I79)*'results log'!$B$2)-'results log'!$B$2),IF(I79=0,-'results log'!$B$2,IF(I79=0,-'results log'!$B$2,-('results log'!$B$2*2)))))))*D79))</f>
        <v>-50</v>
      </c>
      <c r="P79" s="25">
        <f>IF(ISBLANK(L79),,IF(ISBLANK(F79),,(IF(L79="WON-EW",((((M79-1)*I79)*'results log'!$B$2)+('results log'!$B$2*(M79-1))),IF(L79="WON",((((M79-1)*I79)*'results log'!$B$2)+('results log'!$B$2*(M79-1))),IF(L79="PLACED",((((M79-1)*I79)*'results log'!$B$2)-'results log'!$B$2),IF(I79=0,-'results log'!$B$2,IF(I79=0,-'results log'!$B$2,-('results log'!$B$2*2)))))))*D79))</f>
        <v>-50</v>
      </c>
      <c r="S79">
        <f t="shared" si="3"/>
        <v>2</v>
      </c>
    </row>
    <row r="80" spans="1:19" x14ac:dyDescent="0.2">
      <c r="A80" s="19">
        <v>42580</v>
      </c>
      <c r="B80" s="16" t="s">
        <v>157</v>
      </c>
      <c r="C80" s="16" t="s">
        <v>106</v>
      </c>
      <c r="D80" s="20">
        <v>1</v>
      </c>
      <c r="E80" s="17">
        <v>1.24</v>
      </c>
      <c r="F80" s="20">
        <v>1.23</v>
      </c>
      <c r="G80" s="20" t="s">
        <v>33</v>
      </c>
      <c r="H80" s="20"/>
      <c r="I80" s="20"/>
      <c r="J80" s="20">
        <v>0</v>
      </c>
      <c r="L80" s="17" t="s">
        <v>26</v>
      </c>
      <c r="M80" s="24">
        <f>((F80-1)*(1-(IF(G80="no",0,'results log'!$B$3)))+1)</f>
        <v>1.23</v>
      </c>
      <c r="N80" s="24">
        <f t="shared" si="2"/>
        <v>1</v>
      </c>
      <c r="O80" s="26">
        <f>IF(ISBLANK(L80),,IF(ISBLANK(E80),,(IF(L80="WON-EW",((((E80-1)*I80)*'results log'!$B$2)+('results log'!$B$2*(E80-1))),IF(L80="WON",((((E80-1)*I80)*'results log'!$B$2)+('results log'!$B$2*(E80-1))),IF(L80="PLACED",((((E80-1)*I80)*'results log'!$B$2)-'results log'!$B$2),IF(I80=0,-'results log'!$B$2,IF(I80=0,-'results log'!$B$2,-('results log'!$B$2*2)))))))*D80))</f>
        <v>12</v>
      </c>
      <c r="P80" s="25">
        <f>IF(ISBLANK(L80),,IF(ISBLANK(F80),,(IF(L80="WON-EW",((((M80-1)*I80)*'results log'!$B$2)+('results log'!$B$2*(M80-1))),IF(L80="WON",((((M80-1)*I80)*'results log'!$B$2)+('results log'!$B$2*(M80-1))),IF(L80="PLACED",((((M80-1)*I80)*'results log'!$B$2)-'results log'!$B$2),IF(I80=0,-'results log'!$B$2,IF(I80=0,-'results log'!$B$2,-('results log'!$B$2*2)))))))*D80))</f>
        <v>11.5</v>
      </c>
      <c r="S80">
        <f t="shared" si="3"/>
        <v>2</v>
      </c>
    </row>
    <row r="81" spans="1:19" x14ac:dyDescent="0.2">
      <c r="A81" s="19">
        <v>42580</v>
      </c>
      <c r="B81" s="16" t="s">
        <v>164</v>
      </c>
      <c r="C81" s="16" t="s">
        <v>158</v>
      </c>
      <c r="D81" s="20">
        <v>1</v>
      </c>
      <c r="E81" s="17">
        <v>1.23</v>
      </c>
      <c r="F81" s="20">
        <v>1.26</v>
      </c>
      <c r="G81" s="20" t="s">
        <v>33</v>
      </c>
      <c r="H81" s="20"/>
      <c r="I81" s="20"/>
      <c r="J81" s="20">
        <v>0</v>
      </c>
      <c r="L81" s="17" t="s">
        <v>26</v>
      </c>
      <c r="M81" s="24">
        <f>((F81-1)*(1-(IF(G81="no",0,'results log'!$B$3)))+1)</f>
        <v>1.26</v>
      </c>
      <c r="N81" s="24">
        <f t="shared" si="2"/>
        <v>1</v>
      </c>
      <c r="O81" s="26">
        <f>IF(ISBLANK(L81),,IF(ISBLANK(E81),,(IF(L81="WON-EW",((((E81-1)*I81)*'results log'!$B$2)+('results log'!$B$2*(E81-1))),IF(L81="WON",((((E81-1)*I81)*'results log'!$B$2)+('results log'!$B$2*(E81-1))),IF(L81="PLACED",((((E81-1)*I81)*'results log'!$B$2)-'results log'!$B$2),IF(I81=0,-'results log'!$B$2,IF(I81=0,-'results log'!$B$2,-('results log'!$B$2*2)))))))*D81))</f>
        <v>11.5</v>
      </c>
      <c r="P81" s="25">
        <f>IF(ISBLANK(L81),,IF(ISBLANK(F81),,(IF(L81="WON-EW",((((M81-1)*I81)*'results log'!$B$2)+('results log'!$B$2*(M81-1))),IF(L81="WON",((((M81-1)*I81)*'results log'!$B$2)+('results log'!$B$2*(M81-1))),IF(L81="PLACED",((((M81-1)*I81)*'results log'!$B$2)-'results log'!$B$2),IF(I81=0,-'results log'!$B$2,IF(I81=0,-'results log'!$B$2,-('results log'!$B$2*2)))))))*D81))</f>
        <v>13</v>
      </c>
      <c r="S81">
        <f t="shared" si="3"/>
        <v>2</v>
      </c>
    </row>
    <row r="82" spans="1:19" x14ac:dyDescent="0.2">
      <c r="A82" s="19">
        <v>42580</v>
      </c>
      <c r="B82" s="16" t="s">
        <v>163</v>
      </c>
      <c r="C82" s="16" t="s">
        <v>159</v>
      </c>
      <c r="D82" s="20">
        <v>1</v>
      </c>
      <c r="E82" s="17">
        <v>1.26</v>
      </c>
      <c r="F82" s="20">
        <v>1.25</v>
      </c>
      <c r="G82" s="20" t="s">
        <v>33</v>
      </c>
      <c r="H82" s="20"/>
      <c r="I82" s="20"/>
      <c r="J82" s="20">
        <v>0</v>
      </c>
      <c r="L82" s="17" t="s">
        <v>26</v>
      </c>
      <c r="M82" s="24">
        <f>((F82-1)*(1-(IF(G82="no",0,'results log'!$B$3)))+1)</f>
        <v>1.25</v>
      </c>
      <c r="N82" s="24">
        <f t="shared" si="2"/>
        <v>1</v>
      </c>
      <c r="O82" s="26">
        <f>IF(ISBLANK(L82),,IF(ISBLANK(E82),,(IF(L82="WON-EW",((((E82-1)*I82)*'results log'!$B$2)+('results log'!$B$2*(E82-1))),IF(L82="WON",((((E82-1)*I82)*'results log'!$B$2)+('results log'!$B$2*(E82-1))),IF(L82="PLACED",((((E82-1)*I82)*'results log'!$B$2)-'results log'!$B$2),IF(I82=0,-'results log'!$B$2,IF(I82=0,-'results log'!$B$2,-('results log'!$B$2*2)))))))*D82))</f>
        <v>13</v>
      </c>
      <c r="P82" s="25">
        <f>IF(ISBLANK(L82),,IF(ISBLANK(F82),,(IF(L82="WON-EW",((((M82-1)*I82)*'results log'!$B$2)+('results log'!$B$2*(M82-1))),IF(L82="WON",((((M82-1)*I82)*'results log'!$B$2)+('results log'!$B$2*(M82-1))),IF(L82="PLACED",((((M82-1)*I82)*'results log'!$B$2)-'results log'!$B$2),IF(I82=0,-'results log'!$B$2,IF(I82=0,-'results log'!$B$2,-('results log'!$B$2*2)))))))*D82))</f>
        <v>12.5</v>
      </c>
      <c r="S82">
        <f t="shared" si="3"/>
        <v>2</v>
      </c>
    </row>
    <row r="83" spans="1:19" x14ac:dyDescent="0.2">
      <c r="A83" s="19">
        <v>42581</v>
      </c>
      <c r="B83" s="16" t="s">
        <v>162</v>
      </c>
      <c r="C83" s="16" t="s">
        <v>160</v>
      </c>
      <c r="D83" s="20">
        <v>1</v>
      </c>
      <c r="E83" s="17">
        <v>1.36</v>
      </c>
      <c r="F83" s="20">
        <v>1.34</v>
      </c>
      <c r="G83" s="20" t="s">
        <v>33</v>
      </c>
      <c r="H83" s="20"/>
      <c r="I83" s="20"/>
      <c r="J83" s="20">
        <v>0</v>
      </c>
      <c r="L83" s="17" t="s">
        <v>26</v>
      </c>
      <c r="M83" s="24">
        <f>((F83-1)*(1-(IF(G83="no",0,'results log'!$B$3)))+1)</f>
        <v>1.34</v>
      </c>
      <c r="N83" s="24">
        <f t="shared" si="2"/>
        <v>1</v>
      </c>
      <c r="O83" s="26">
        <f>IF(ISBLANK(L83),,IF(ISBLANK(E83),,(IF(L83="WON-EW",((((E83-1)*I83)*'results log'!$B$2)+('results log'!$B$2*(E83-1))),IF(L83="WON",((((E83-1)*I83)*'results log'!$B$2)+('results log'!$B$2*(E83-1))),IF(L83="PLACED",((((E83-1)*I83)*'results log'!$B$2)-'results log'!$B$2),IF(I83=0,-'results log'!$B$2,IF(I83=0,-'results log'!$B$2,-('results log'!$B$2*2)))))))*D83))</f>
        <v>18.000000000000004</v>
      </c>
      <c r="P83" s="25">
        <f>IF(ISBLANK(L83),,IF(ISBLANK(F83),,(IF(L83="WON-EW",((((M83-1)*I83)*'results log'!$B$2)+('results log'!$B$2*(M83-1))),IF(L83="WON",((((M83-1)*I83)*'results log'!$B$2)+('results log'!$B$2*(M83-1))),IF(L83="PLACED",((((M83-1)*I83)*'results log'!$B$2)-'results log'!$B$2),IF(I83=0,-'results log'!$B$2,IF(I83=0,-'results log'!$B$2,-('results log'!$B$2*2)))))))*D83))</f>
        <v>17.000000000000004</v>
      </c>
      <c r="S83">
        <f t="shared" si="3"/>
        <v>2</v>
      </c>
    </row>
    <row r="84" spans="1:19" x14ac:dyDescent="0.2">
      <c r="A84" s="19">
        <v>42581</v>
      </c>
      <c r="B84" s="16" t="s">
        <v>161</v>
      </c>
      <c r="C84" s="16" t="s">
        <v>82</v>
      </c>
      <c r="D84" s="20">
        <v>1</v>
      </c>
      <c r="E84" s="20">
        <v>1.3333299999999999</v>
      </c>
      <c r="F84" s="20">
        <v>1.3</v>
      </c>
      <c r="G84" s="20" t="s">
        <v>33</v>
      </c>
      <c r="H84" s="20"/>
      <c r="I84" s="20"/>
      <c r="J84" s="20">
        <v>0</v>
      </c>
      <c r="L84" s="17" t="s">
        <v>26</v>
      </c>
      <c r="M84" s="24">
        <f>((F84-1)*(1-(IF(G84="no",0,'results log'!$B$3)))+1)</f>
        <v>1.3</v>
      </c>
      <c r="N84" s="24">
        <f t="shared" si="2"/>
        <v>1</v>
      </c>
      <c r="O84" s="26">
        <f>IF(ISBLANK(L84),,IF(ISBLANK(E84),,(IF(L84="WON-EW",((((E84-1)*I84)*'results log'!$B$2)+('results log'!$B$2*(E84-1))),IF(L84="WON",((((E84-1)*I84)*'results log'!$B$2)+('results log'!$B$2*(E84-1))),IF(L84="PLACED",((((E84-1)*I84)*'results log'!$B$2)-'results log'!$B$2),IF(I84=0,-'results log'!$B$2,IF(I84=0,-'results log'!$B$2,-('results log'!$B$2*2)))))))*D84))</f>
        <v>16.666499999999996</v>
      </c>
      <c r="P84" s="25">
        <f>IF(ISBLANK(L84),,IF(ISBLANK(F84),,(IF(L84="WON-EW",((((M84-1)*I84)*'results log'!$B$2)+('results log'!$B$2*(M84-1))),IF(L84="WON",((((M84-1)*I84)*'results log'!$B$2)+('results log'!$B$2*(M84-1))),IF(L84="PLACED",((((M84-1)*I84)*'results log'!$B$2)-'results log'!$B$2),IF(I84=0,-'results log'!$B$2,IF(I84=0,-'results log'!$B$2,-('results log'!$B$2*2)))))))*D84))</f>
        <v>15.000000000000002</v>
      </c>
      <c r="S84">
        <f t="shared" si="3"/>
        <v>2</v>
      </c>
    </row>
    <row r="85" spans="1:19" x14ac:dyDescent="0.2">
      <c r="A85" s="19">
        <v>42582</v>
      </c>
      <c r="B85" s="16" t="s">
        <v>165</v>
      </c>
      <c r="C85" s="16" t="s">
        <v>166</v>
      </c>
      <c r="D85" s="20">
        <v>1</v>
      </c>
      <c r="E85" s="20">
        <v>1.24</v>
      </c>
      <c r="F85" s="20">
        <v>1.2</v>
      </c>
      <c r="G85" s="20" t="s">
        <v>33</v>
      </c>
      <c r="H85" s="20"/>
      <c r="I85" s="20"/>
      <c r="J85" s="20">
        <v>0</v>
      </c>
      <c r="L85" s="17" t="s">
        <v>29</v>
      </c>
      <c r="M85" s="24">
        <f>((F85-1)*(1-(IF(G85="no",0,'results log'!$B$3)))+1)</f>
        <v>1.2</v>
      </c>
      <c r="N85" s="24">
        <f t="shared" si="2"/>
        <v>1</v>
      </c>
      <c r="O85" s="26">
        <f>IF(ISBLANK(L85),,IF(ISBLANK(E85),,(IF(L85="WON-EW",((((E85-1)*I85)*'results log'!$B$2)+('results log'!$B$2*(E85-1))),IF(L85="WON",((((E85-1)*I85)*'results log'!$B$2)+('results log'!$B$2*(E85-1))),IF(L85="PLACED",((((E85-1)*I85)*'results log'!$B$2)-'results log'!$B$2),IF(I85=0,-'results log'!$B$2,IF(I85=0,-'results log'!$B$2,-('results log'!$B$2*2)))))))*D85))</f>
        <v>-50</v>
      </c>
      <c r="P85" s="25">
        <f>IF(ISBLANK(L85),,IF(ISBLANK(F85),,(IF(L85="WON-EW",((((M85-1)*I85)*'results log'!$B$2)+('results log'!$B$2*(M85-1))),IF(L85="WON",((((M85-1)*I85)*'results log'!$B$2)+('results log'!$B$2*(M85-1))),IF(L85="PLACED",((((M85-1)*I85)*'results log'!$B$2)-'results log'!$B$2),IF(I85=0,-'results log'!$B$2,IF(I85=0,-'results log'!$B$2,-('results log'!$B$2*2)))))))*D85))</f>
        <v>-50</v>
      </c>
      <c r="S85">
        <f t="shared" si="3"/>
        <v>2</v>
      </c>
    </row>
    <row r="86" spans="1:19" x14ac:dyDescent="0.2">
      <c r="A86" s="19">
        <v>42585</v>
      </c>
      <c r="B86" s="16" t="s">
        <v>167</v>
      </c>
      <c r="C86" s="16" t="s">
        <v>160</v>
      </c>
      <c r="D86" s="20">
        <v>1</v>
      </c>
      <c r="E86" s="20">
        <v>1.38</v>
      </c>
      <c r="F86" s="20">
        <v>1.3333299999999999</v>
      </c>
      <c r="G86" s="20" t="s">
        <v>33</v>
      </c>
      <c r="H86" s="20"/>
      <c r="I86" s="20"/>
      <c r="J86" s="20">
        <v>0</v>
      </c>
      <c r="L86" s="17" t="s">
        <v>26</v>
      </c>
      <c r="M86" s="24">
        <f>((F86-1)*(1-(IF(G86="no",0,'results log'!$B$3)))+1)</f>
        <v>1.3333299999999999</v>
      </c>
      <c r="N86" s="24">
        <f t="shared" si="2"/>
        <v>1</v>
      </c>
      <c r="O86" s="26">
        <f>IF(ISBLANK(L86),,IF(ISBLANK(E86),,(IF(L86="WON-EW",((((E86-1)*I86)*'results log'!$B$2)+('results log'!$B$2*(E86-1))),IF(L86="WON",((((E86-1)*I86)*'results log'!$B$2)+('results log'!$B$2*(E86-1))),IF(L86="PLACED",((((E86-1)*I86)*'results log'!$B$2)-'results log'!$B$2),IF(I86=0,-'results log'!$B$2,IF(I86=0,-'results log'!$B$2,-('results log'!$B$2*2)))))))*D86))</f>
        <v>18.999999999999993</v>
      </c>
      <c r="P86" s="25">
        <f>IF(ISBLANK(L86),,IF(ISBLANK(F86),,(IF(L86="WON-EW",((((M86-1)*I86)*'results log'!$B$2)+('results log'!$B$2*(M86-1))),IF(L86="WON",((((M86-1)*I86)*'results log'!$B$2)+('results log'!$B$2*(M86-1))),IF(L86="PLACED",((((M86-1)*I86)*'results log'!$B$2)-'results log'!$B$2),IF(I86=0,-'results log'!$B$2,IF(I86=0,-'results log'!$B$2,-('results log'!$B$2*2)))))))*D86))</f>
        <v>16.666499999999996</v>
      </c>
      <c r="S86">
        <f t="shared" si="3"/>
        <v>2</v>
      </c>
    </row>
    <row r="87" spans="1:19" x14ac:dyDescent="0.2">
      <c r="A87" s="19">
        <v>42585</v>
      </c>
      <c r="B87" s="16" t="s">
        <v>168</v>
      </c>
      <c r="C87" s="16" t="s">
        <v>169</v>
      </c>
      <c r="D87" s="20">
        <v>1</v>
      </c>
      <c r="E87" s="20">
        <v>1.48</v>
      </c>
      <c r="F87" s="20">
        <v>1.4704999999999999</v>
      </c>
      <c r="G87" s="20" t="s">
        <v>33</v>
      </c>
      <c r="H87" s="20"/>
      <c r="I87" s="20"/>
      <c r="J87" s="20">
        <v>0</v>
      </c>
      <c r="L87" s="17" t="s">
        <v>29</v>
      </c>
      <c r="M87" s="24">
        <f>((F87-1)*(1-(IF(G87="no",0,'results log'!$B$3)))+1)</f>
        <v>1.4704999999999999</v>
      </c>
      <c r="N87" s="24">
        <f t="shared" si="2"/>
        <v>1</v>
      </c>
      <c r="O87" s="26">
        <f>IF(ISBLANK(L87),,IF(ISBLANK(E87),,(IF(L87="WON-EW",((((E87-1)*I87)*'results log'!$B$2)+('results log'!$B$2*(E87-1))),IF(L87="WON",((((E87-1)*I87)*'results log'!$B$2)+('results log'!$B$2*(E87-1))),IF(L87="PLACED",((((E87-1)*I87)*'results log'!$B$2)-'results log'!$B$2),IF(I87=0,-'results log'!$B$2,IF(I87=0,-'results log'!$B$2,-('results log'!$B$2*2)))))))*D87))</f>
        <v>-50</v>
      </c>
      <c r="P87" s="25">
        <f>IF(ISBLANK(L87),,IF(ISBLANK(F87),,(IF(L87="WON-EW",((((M87-1)*I87)*'results log'!$B$2)+('results log'!$B$2*(M87-1))),IF(L87="WON",((((M87-1)*I87)*'results log'!$B$2)+('results log'!$B$2*(M87-1))),IF(L87="PLACED",((((M87-1)*I87)*'results log'!$B$2)-'results log'!$B$2),IF(I87=0,-'results log'!$B$2,IF(I87=0,-'results log'!$B$2,-('results log'!$B$2*2)))))))*D87))</f>
        <v>-50</v>
      </c>
      <c r="S87">
        <f t="shared" si="3"/>
        <v>2</v>
      </c>
    </row>
    <row r="88" spans="1:19" x14ac:dyDescent="0.2">
      <c r="A88" s="19">
        <v>42586</v>
      </c>
      <c r="B88" s="16" t="s">
        <v>170</v>
      </c>
      <c r="C88" s="16" t="s">
        <v>171</v>
      </c>
      <c r="D88" s="20">
        <v>1</v>
      </c>
      <c r="E88" s="20">
        <v>1.4</v>
      </c>
      <c r="F88" s="20">
        <v>1.37</v>
      </c>
      <c r="G88" s="20" t="s">
        <v>33</v>
      </c>
      <c r="H88" s="20"/>
      <c r="I88" s="20"/>
      <c r="J88" s="20">
        <v>0</v>
      </c>
      <c r="L88" s="17" t="s">
        <v>29</v>
      </c>
      <c r="M88" s="24">
        <f>((F88-1)*(1-(IF(G88="no",0,'results log'!$B$3)))+1)</f>
        <v>1.37</v>
      </c>
      <c r="N88" s="24">
        <f t="shared" si="2"/>
        <v>1</v>
      </c>
      <c r="O88" s="26">
        <f>IF(ISBLANK(L88),,IF(ISBLANK(E88),,(IF(L88="WON-EW",((((E88-1)*I88)*'results log'!$B$2)+('results log'!$B$2*(E88-1))),IF(L88="WON",((((E88-1)*I88)*'results log'!$B$2)+('results log'!$B$2*(E88-1))),IF(L88="PLACED",((((E88-1)*I88)*'results log'!$B$2)-'results log'!$B$2),IF(I88=0,-'results log'!$B$2,IF(I88=0,-'results log'!$B$2,-('results log'!$B$2*2)))))))*D88))</f>
        <v>-50</v>
      </c>
      <c r="P88" s="25">
        <f>IF(ISBLANK(L88),,IF(ISBLANK(F88),,(IF(L88="WON-EW",((((M88-1)*I88)*'results log'!$B$2)+('results log'!$B$2*(M88-1))),IF(L88="WON",((((M88-1)*I88)*'results log'!$B$2)+('results log'!$B$2*(M88-1))),IF(L88="PLACED",((((M88-1)*I88)*'results log'!$B$2)-'results log'!$B$2),IF(I88=0,-'results log'!$B$2,IF(I88=0,-'results log'!$B$2,-('results log'!$B$2*2)))))))*D88))</f>
        <v>-50</v>
      </c>
      <c r="S88">
        <f t="shared" si="3"/>
        <v>2</v>
      </c>
    </row>
    <row r="89" spans="1:19" x14ac:dyDescent="0.2">
      <c r="A89" s="19">
        <v>42586</v>
      </c>
      <c r="B89" s="16" t="s">
        <v>172</v>
      </c>
      <c r="C89" s="16" t="s">
        <v>173</v>
      </c>
      <c r="D89" s="20">
        <v>1</v>
      </c>
      <c r="E89" s="20">
        <v>1.25</v>
      </c>
      <c r="F89" s="20">
        <v>1.24</v>
      </c>
      <c r="G89" s="20" t="s">
        <v>33</v>
      </c>
      <c r="H89" s="20"/>
      <c r="I89" s="20"/>
      <c r="J89" s="20">
        <v>0</v>
      </c>
      <c r="L89" s="17" t="s">
        <v>26</v>
      </c>
      <c r="M89" s="24">
        <f>((F89-1)*(1-(IF(G89="no",0,'results log'!$B$3)))+1)</f>
        <v>1.24</v>
      </c>
      <c r="N89" s="24">
        <f t="shared" si="2"/>
        <v>1</v>
      </c>
      <c r="O89" s="26">
        <f>IF(ISBLANK(L89),,IF(ISBLANK(E89),,(IF(L89="WON-EW",((((E89-1)*I89)*'results log'!$B$2)+('results log'!$B$2*(E89-1))),IF(L89="WON",((((E89-1)*I89)*'results log'!$B$2)+('results log'!$B$2*(E89-1))),IF(L89="PLACED",((((E89-1)*I89)*'results log'!$B$2)-'results log'!$B$2),IF(I89=0,-'results log'!$B$2,IF(I89=0,-'results log'!$B$2,-('results log'!$B$2*2)))))))*D89))</f>
        <v>12.5</v>
      </c>
      <c r="P89" s="25">
        <f>IF(ISBLANK(L89),,IF(ISBLANK(F89),,(IF(L89="WON-EW",((((M89-1)*I89)*'results log'!$B$2)+('results log'!$B$2*(M89-1))),IF(L89="WON",((((M89-1)*I89)*'results log'!$B$2)+('results log'!$B$2*(M89-1))),IF(L89="PLACED",((((M89-1)*I89)*'results log'!$B$2)-'results log'!$B$2),IF(I89=0,-'results log'!$B$2,IF(I89=0,-'results log'!$B$2,-('results log'!$B$2*2)))))))*D89))</f>
        <v>12</v>
      </c>
      <c r="S89">
        <f t="shared" si="3"/>
        <v>2</v>
      </c>
    </row>
    <row r="90" spans="1:19" x14ac:dyDescent="0.2">
      <c r="A90" s="19">
        <v>42588</v>
      </c>
      <c r="B90" s="16" t="s">
        <v>174</v>
      </c>
      <c r="C90" s="16" t="s">
        <v>175</v>
      </c>
      <c r="D90" s="20">
        <v>1</v>
      </c>
      <c r="E90" s="20">
        <v>1.3636299999999999</v>
      </c>
      <c r="F90" s="20">
        <v>1.36</v>
      </c>
      <c r="G90" s="20" t="s">
        <v>33</v>
      </c>
      <c r="H90" s="20"/>
      <c r="I90" s="20"/>
      <c r="J90" s="20">
        <v>0</v>
      </c>
      <c r="L90" s="17" t="s">
        <v>26</v>
      </c>
      <c r="M90" s="24">
        <f>((F90-1)*(1-(IF(G90="no",0,'results log'!$B$3)))+1)</f>
        <v>1.36</v>
      </c>
      <c r="N90" s="24">
        <f t="shared" si="2"/>
        <v>1</v>
      </c>
      <c r="O90" s="26">
        <f>IF(ISBLANK(L90),,IF(ISBLANK(E90),,(IF(L90="WON-EW",((((E90-1)*I90)*'results log'!$B$2)+('results log'!$B$2*(E90-1))),IF(L90="WON",((((E90-1)*I90)*'results log'!$B$2)+('results log'!$B$2*(E90-1))),IF(L90="PLACED",((((E90-1)*I90)*'results log'!$B$2)-'results log'!$B$2),IF(I90=0,-'results log'!$B$2,IF(I90=0,-'results log'!$B$2,-('results log'!$B$2*2)))))))*D90))</f>
        <v>18.181499999999996</v>
      </c>
      <c r="P90" s="25">
        <f>IF(ISBLANK(L90),,IF(ISBLANK(F90),,(IF(L90="WON-EW",((((M90-1)*I90)*'results log'!$B$2)+('results log'!$B$2*(M90-1))),IF(L90="WON",((((M90-1)*I90)*'results log'!$B$2)+('results log'!$B$2*(M90-1))),IF(L90="PLACED",((((M90-1)*I90)*'results log'!$B$2)-'results log'!$B$2),IF(I90=0,-'results log'!$B$2,IF(I90=0,-'results log'!$B$2,-('results log'!$B$2*2)))))))*D90))</f>
        <v>18.000000000000004</v>
      </c>
      <c r="S90">
        <f t="shared" si="3"/>
        <v>2</v>
      </c>
    </row>
    <row r="91" spans="1:19" x14ac:dyDescent="0.2">
      <c r="A91" s="19">
        <v>42588</v>
      </c>
      <c r="B91" s="16" t="s">
        <v>176</v>
      </c>
      <c r="C91" s="16" t="s">
        <v>177</v>
      </c>
      <c r="D91" s="20">
        <v>1</v>
      </c>
      <c r="E91" s="20">
        <v>1.36</v>
      </c>
      <c r="F91" s="20">
        <v>1.26</v>
      </c>
      <c r="G91" s="20" t="s">
        <v>33</v>
      </c>
      <c r="H91" s="20"/>
      <c r="I91" s="20"/>
      <c r="J91" s="20">
        <v>0</v>
      </c>
      <c r="L91" s="17" t="s">
        <v>26</v>
      </c>
      <c r="M91" s="24">
        <f>((F91-1)*(1-(IF(G91="no",0,'results log'!$B$3)))+1)</f>
        <v>1.26</v>
      </c>
      <c r="N91" s="24">
        <f t="shared" si="2"/>
        <v>1</v>
      </c>
      <c r="O91" s="26">
        <f>IF(ISBLANK(L91),,IF(ISBLANK(E91),,(IF(L91="WON-EW",((((E91-1)*I91)*'results log'!$B$2)+('results log'!$B$2*(E91-1))),IF(L91="WON",((((E91-1)*I91)*'results log'!$B$2)+('results log'!$B$2*(E91-1))),IF(L91="PLACED",((((E91-1)*I91)*'results log'!$B$2)-'results log'!$B$2),IF(I91=0,-'results log'!$B$2,IF(I91=0,-'results log'!$B$2,-('results log'!$B$2*2)))))))*D91))</f>
        <v>18.000000000000004</v>
      </c>
      <c r="P91" s="25">
        <f>IF(ISBLANK(L91),,IF(ISBLANK(F91),,(IF(L91="WON-EW",((((M91-1)*I91)*'results log'!$B$2)+('results log'!$B$2*(M91-1))),IF(L91="WON",((((M91-1)*I91)*'results log'!$B$2)+('results log'!$B$2*(M91-1))),IF(L91="PLACED",((((M91-1)*I91)*'results log'!$B$2)-'results log'!$B$2),IF(I91=0,-'results log'!$B$2,IF(I91=0,-'results log'!$B$2,-('results log'!$B$2*2)))))))*D91))</f>
        <v>13</v>
      </c>
      <c r="S91">
        <f t="shared" si="3"/>
        <v>2</v>
      </c>
    </row>
    <row r="92" spans="1:19" x14ac:dyDescent="0.2">
      <c r="A92" s="19">
        <v>42588</v>
      </c>
      <c r="B92" s="16" t="s">
        <v>178</v>
      </c>
      <c r="C92" s="16" t="s">
        <v>179</v>
      </c>
      <c r="D92" s="20">
        <v>1</v>
      </c>
      <c r="E92" s="20">
        <v>1.31</v>
      </c>
      <c r="F92" s="20">
        <v>1.2858000000000001</v>
      </c>
      <c r="G92" s="20" t="s">
        <v>33</v>
      </c>
      <c r="H92" s="20"/>
      <c r="I92" s="20"/>
      <c r="J92" s="20">
        <v>0</v>
      </c>
      <c r="L92" s="17" t="s">
        <v>26</v>
      </c>
      <c r="M92" s="24">
        <f>((F92-1)*(1-(IF(G92="no",0,'results log'!$B$3)))+1)</f>
        <v>1.2858000000000001</v>
      </c>
      <c r="N92" s="24">
        <f t="shared" si="2"/>
        <v>1</v>
      </c>
      <c r="O92" s="26">
        <f>IF(ISBLANK(L92),,IF(ISBLANK(E92),,(IF(L92="WON-EW",((((E92-1)*I92)*'results log'!$B$2)+('results log'!$B$2*(E92-1))),IF(L92="WON",((((E92-1)*I92)*'results log'!$B$2)+('results log'!$B$2*(E92-1))),IF(L92="PLACED",((((E92-1)*I92)*'results log'!$B$2)-'results log'!$B$2),IF(I92=0,-'results log'!$B$2,IF(I92=0,-'results log'!$B$2,-('results log'!$B$2*2)))))))*D92))</f>
        <v>15.500000000000004</v>
      </c>
      <c r="P92" s="25">
        <f>IF(ISBLANK(L92),,IF(ISBLANK(F92),,(IF(L92="WON-EW",((((M92-1)*I92)*'results log'!$B$2)+('results log'!$B$2*(M92-1))),IF(L92="WON",((((M92-1)*I92)*'results log'!$B$2)+('results log'!$B$2*(M92-1))),IF(L92="PLACED",((((M92-1)*I92)*'results log'!$B$2)-'results log'!$B$2),IF(I92=0,-'results log'!$B$2,IF(I92=0,-'results log'!$B$2,-('results log'!$B$2*2)))))))*D92))</f>
        <v>14.290000000000003</v>
      </c>
      <c r="S92">
        <f t="shared" si="3"/>
        <v>2</v>
      </c>
    </row>
    <row r="93" spans="1:19" x14ac:dyDescent="0.2">
      <c r="A93" s="19">
        <v>42589</v>
      </c>
      <c r="B93" s="16" t="s">
        <v>180</v>
      </c>
      <c r="C93" s="16" t="s">
        <v>181</v>
      </c>
      <c r="D93" s="20">
        <v>1</v>
      </c>
      <c r="E93" s="20">
        <v>1.22</v>
      </c>
      <c r="F93" s="20">
        <v>1.1818</v>
      </c>
      <c r="G93" s="20" t="s">
        <v>33</v>
      </c>
      <c r="H93" s="20"/>
      <c r="I93" s="20"/>
      <c r="J93" s="20">
        <v>0</v>
      </c>
      <c r="L93" s="17" t="s">
        <v>29</v>
      </c>
      <c r="M93" s="24">
        <f>((F93-1)*(1-(IF(G93="no",0,'results log'!$B$3)))+1)</f>
        <v>1.1818</v>
      </c>
      <c r="N93" s="24">
        <f t="shared" si="2"/>
        <v>1</v>
      </c>
      <c r="O93" s="26">
        <f>IF(ISBLANK(L93),,IF(ISBLANK(E93),,(IF(L93="WON-EW",((((E93-1)*I93)*'results log'!$B$2)+('results log'!$B$2*(E93-1))),IF(L93="WON",((((E93-1)*I93)*'results log'!$B$2)+('results log'!$B$2*(E93-1))),IF(L93="PLACED",((((E93-1)*I93)*'results log'!$B$2)-'results log'!$B$2),IF(I93=0,-'results log'!$B$2,IF(I93=0,-'results log'!$B$2,-('results log'!$B$2*2)))))))*D93))</f>
        <v>-50</v>
      </c>
      <c r="P93" s="25">
        <f>IF(ISBLANK(L93),,IF(ISBLANK(F93),,(IF(L93="WON-EW",((((M93-1)*I93)*'results log'!$B$2)+('results log'!$B$2*(M93-1))),IF(L93="WON",((((M93-1)*I93)*'results log'!$B$2)+('results log'!$B$2*(M93-1))),IF(L93="PLACED",((((M93-1)*I93)*'results log'!$B$2)-'results log'!$B$2),IF(I93=0,-'results log'!$B$2,IF(I93=0,-'results log'!$B$2,-('results log'!$B$2*2)))))))*D93))</f>
        <v>-50</v>
      </c>
      <c r="S93">
        <f t="shared" si="3"/>
        <v>2</v>
      </c>
    </row>
    <row r="94" spans="1:19" x14ac:dyDescent="0.2">
      <c r="A94" s="19">
        <v>42589</v>
      </c>
      <c r="B94" s="16" t="s">
        <v>182</v>
      </c>
      <c r="C94" s="16" t="s">
        <v>183</v>
      </c>
      <c r="D94" s="20">
        <v>1</v>
      </c>
      <c r="E94" s="20">
        <v>1.2858000000000001</v>
      </c>
      <c r="F94" s="20">
        <v>1.2858000000000001</v>
      </c>
      <c r="G94" s="20" t="s">
        <v>33</v>
      </c>
      <c r="H94" s="20"/>
      <c r="I94" s="20"/>
      <c r="J94" s="20">
        <v>0</v>
      </c>
      <c r="L94" s="17" t="s">
        <v>26</v>
      </c>
      <c r="M94" s="24">
        <f>((F94-1)*(1-(IF(G94="no",0,'results log'!$B$3)))+1)</f>
        <v>1.2858000000000001</v>
      </c>
      <c r="N94" s="24">
        <f t="shared" si="2"/>
        <v>1</v>
      </c>
      <c r="O94" s="26">
        <f>IF(ISBLANK(L94),,IF(ISBLANK(E94),,(IF(L94="WON-EW",((((E94-1)*I94)*'results log'!$B$2)+('results log'!$B$2*(E94-1))),IF(L94="WON",((((E94-1)*I94)*'results log'!$B$2)+('results log'!$B$2*(E94-1))),IF(L94="PLACED",((((E94-1)*I94)*'results log'!$B$2)-'results log'!$B$2),IF(I94=0,-'results log'!$B$2,IF(I94=0,-'results log'!$B$2,-('results log'!$B$2*2)))))))*D94))</f>
        <v>14.290000000000003</v>
      </c>
      <c r="P94" s="25">
        <f>IF(ISBLANK(L94),,IF(ISBLANK(F94),,(IF(L94="WON-EW",((((M94-1)*I94)*'results log'!$B$2)+('results log'!$B$2*(M94-1))),IF(L94="WON",((((M94-1)*I94)*'results log'!$B$2)+('results log'!$B$2*(M94-1))),IF(L94="PLACED",((((M94-1)*I94)*'results log'!$B$2)-'results log'!$B$2),IF(I94=0,-'results log'!$B$2,IF(I94=0,-'results log'!$B$2,-('results log'!$B$2*2)))))))*D94))</f>
        <v>14.290000000000003</v>
      </c>
      <c r="S94">
        <f t="shared" si="3"/>
        <v>2</v>
      </c>
    </row>
    <row r="95" spans="1:19" x14ac:dyDescent="0.2">
      <c r="A95" s="19">
        <v>42593</v>
      </c>
      <c r="B95" s="16" t="s">
        <v>185</v>
      </c>
      <c r="C95" s="16" t="s">
        <v>184</v>
      </c>
      <c r="D95" s="20">
        <v>1</v>
      </c>
      <c r="E95" s="20">
        <v>1.25</v>
      </c>
      <c r="F95" s="20">
        <v>1.2430000000000001</v>
      </c>
      <c r="G95" s="20" t="s">
        <v>33</v>
      </c>
      <c r="H95" s="20"/>
      <c r="I95" s="20"/>
      <c r="J95" s="20">
        <v>0</v>
      </c>
      <c r="L95" s="17" t="s">
        <v>26</v>
      </c>
      <c r="M95" s="24">
        <f>((F95-1)*(1-(IF(G95="no",0,'results log'!$B$3)))+1)</f>
        <v>1.2430000000000001</v>
      </c>
      <c r="N95" s="24">
        <f t="shared" si="2"/>
        <v>1</v>
      </c>
      <c r="O95" s="26">
        <f>IF(ISBLANK(L95),,IF(ISBLANK(E95),,(IF(L95="WON-EW",((((E95-1)*I95)*'results log'!$B$2)+('results log'!$B$2*(E95-1))),IF(L95="WON",((((E95-1)*I95)*'results log'!$B$2)+('results log'!$B$2*(E95-1))),IF(L95="PLACED",((((E95-1)*I95)*'results log'!$B$2)-'results log'!$B$2),IF(I95=0,-'results log'!$B$2,IF(I95=0,-'results log'!$B$2,-('results log'!$B$2*2)))))))*D95))</f>
        <v>12.5</v>
      </c>
      <c r="P95" s="25">
        <f>IF(ISBLANK(L95),,IF(ISBLANK(F95),,(IF(L95="WON-EW",((((M95-1)*I95)*'results log'!$B$2)+('results log'!$B$2*(M95-1))),IF(L95="WON",((((M95-1)*I95)*'results log'!$B$2)+('results log'!$B$2*(M95-1))),IF(L95="PLACED",((((M95-1)*I95)*'results log'!$B$2)-'results log'!$B$2),IF(I95=0,-'results log'!$B$2,IF(I95=0,-'results log'!$B$2,-('results log'!$B$2*2)))))))*D95))</f>
        <v>12.150000000000006</v>
      </c>
      <c r="S95">
        <f t="shared" si="3"/>
        <v>2</v>
      </c>
    </row>
    <row r="96" spans="1:19" x14ac:dyDescent="0.2">
      <c r="A96" s="19">
        <v>42593</v>
      </c>
      <c r="B96" s="16" t="s">
        <v>186</v>
      </c>
      <c r="C96" s="16" t="s">
        <v>97</v>
      </c>
      <c r="D96" s="20">
        <v>1</v>
      </c>
      <c r="E96" s="20">
        <v>1.25</v>
      </c>
      <c r="F96" s="20">
        <v>1.25</v>
      </c>
      <c r="G96" s="20" t="s">
        <v>33</v>
      </c>
      <c r="H96" s="20"/>
      <c r="I96" s="20"/>
      <c r="J96" s="20">
        <v>0</v>
      </c>
      <c r="L96" s="17" t="s">
        <v>29</v>
      </c>
      <c r="M96" s="24">
        <f>((F96-1)*(1-(IF(G96="no",0,'results log'!$B$3)))+1)</f>
        <v>1.25</v>
      </c>
      <c r="N96" s="24">
        <f t="shared" si="2"/>
        <v>1</v>
      </c>
      <c r="O96" s="26">
        <f>IF(ISBLANK(L96),,IF(ISBLANK(E96),,(IF(L96="WON-EW",((((E96-1)*I96)*'results log'!$B$2)+('results log'!$B$2*(E96-1))),IF(L96="WON",((((E96-1)*I96)*'results log'!$B$2)+('results log'!$B$2*(E96-1))),IF(L96="PLACED",((((E96-1)*I96)*'results log'!$B$2)-'results log'!$B$2),IF(I96=0,-'results log'!$B$2,IF(I96=0,-'results log'!$B$2,-('results log'!$B$2*2)))))))*D96))</f>
        <v>-50</v>
      </c>
      <c r="P96" s="25">
        <f>IF(ISBLANK(L96),,IF(ISBLANK(F96),,(IF(L96="WON-EW",((((M96-1)*I96)*'results log'!$B$2)+('results log'!$B$2*(M96-1))),IF(L96="WON",((((M96-1)*I96)*'results log'!$B$2)+('results log'!$B$2*(M96-1))),IF(L96="PLACED",((((M96-1)*I96)*'results log'!$B$2)-'results log'!$B$2),IF(I96=0,-'results log'!$B$2,IF(I96=0,-'results log'!$B$2,-('results log'!$B$2*2)))))))*D96))</f>
        <v>-50</v>
      </c>
      <c r="S96">
        <f t="shared" si="3"/>
        <v>2</v>
      </c>
    </row>
    <row r="97" spans="1:19" x14ac:dyDescent="0.2">
      <c r="A97" s="19">
        <v>42594</v>
      </c>
      <c r="B97" s="16" t="s">
        <v>187</v>
      </c>
      <c r="C97" s="16" t="s">
        <v>188</v>
      </c>
      <c r="D97" s="20">
        <v>1</v>
      </c>
      <c r="E97" s="20">
        <v>1.27</v>
      </c>
      <c r="F97" s="20">
        <v>1.24</v>
      </c>
      <c r="G97" s="20" t="s">
        <v>33</v>
      </c>
      <c r="H97" s="20"/>
      <c r="I97" s="20"/>
      <c r="J97" s="20">
        <v>0</v>
      </c>
      <c r="L97" s="17" t="s">
        <v>26</v>
      </c>
      <c r="M97" s="24">
        <f>((F97-1)*(1-(IF(G97="no",0,'results log'!$B$3)))+1)</f>
        <v>1.24</v>
      </c>
      <c r="N97" s="24">
        <f t="shared" si="2"/>
        <v>1</v>
      </c>
      <c r="O97" s="26">
        <f>IF(ISBLANK(L97),,IF(ISBLANK(E97),,(IF(L97="WON-EW",((((E97-1)*I97)*'results log'!$B$2)+('results log'!$B$2*(E97-1))),IF(L97="WON",((((E97-1)*I97)*'results log'!$B$2)+('results log'!$B$2*(E97-1))),IF(L97="PLACED",((((E97-1)*I97)*'results log'!$B$2)-'results log'!$B$2),IF(I97=0,-'results log'!$B$2,IF(I97=0,-'results log'!$B$2,-('results log'!$B$2*2)))))))*D97))</f>
        <v>13.5</v>
      </c>
      <c r="P97" s="25">
        <f>IF(ISBLANK(L97),,IF(ISBLANK(F97),,(IF(L97="WON-EW",((((M97-1)*I97)*'results log'!$B$2)+('results log'!$B$2*(M97-1))),IF(L97="WON",((((M97-1)*I97)*'results log'!$B$2)+('results log'!$B$2*(M97-1))),IF(L97="PLACED",((((M97-1)*I97)*'results log'!$B$2)-'results log'!$B$2),IF(I97=0,-'results log'!$B$2,IF(I97=0,-'results log'!$B$2,-('results log'!$B$2*2)))))))*D97))</f>
        <v>12</v>
      </c>
      <c r="S97">
        <f t="shared" si="3"/>
        <v>2</v>
      </c>
    </row>
    <row r="98" spans="1:19" x14ac:dyDescent="0.2">
      <c r="A98" s="19">
        <v>42594</v>
      </c>
      <c r="B98" s="16" t="s">
        <v>189</v>
      </c>
      <c r="C98" s="16" t="s">
        <v>190</v>
      </c>
      <c r="D98" s="20">
        <v>1</v>
      </c>
      <c r="E98" s="20">
        <v>1.4</v>
      </c>
      <c r="F98" s="20">
        <v>1.3635999999999999</v>
      </c>
      <c r="G98" s="20" t="s">
        <v>33</v>
      </c>
      <c r="H98" s="20"/>
      <c r="I98" s="20"/>
      <c r="J98" s="20">
        <v>0</v>
      </c>
      <c r="L98" s="17" t="s">
        <v>26</v>
      </c>
      <c r="M98" s="24">
        <f>((F98-1)*(1-(IF(G98="no",0,'results log'!$B$3)))+1)</f>
        <v>1.3635999999999999</v>
      </c>
      <c r="N98" s="24">
        <f t="shared" si="2"/>
        <v>1</v>
      </c>
      <c r="O98" s="26">
        <f>IF(ISBLANK(L98),,IF(ISBLANK(E98),,(IF(L98="WON-EW",((((E98-1)*I98)*'results log'!$B$2)+('results log'!$B$2*(E98-1))),IF(L98="WON",((((E98-1)*I98)*'results log'!$B$2)+('results log'!$B$2*(E98-1))),IF(L98="PLACED",((((E98-1)*I98)*'results log'!$B$2)-'results log'!$B$2),IF(I98=0,-'results log'!$B$2,IF(I98=0,-'results log'!$B$2,-('results log'!$B$2*2)))))))*D98))</f>
        <v>19.999999999999996</v>
      </c>
      <c r="P98" s="25">
        <f>IF(ISBLANK(L98),,IF(ISBLANK(F98),,(IF(L98="WON-EW",((((M98-1)*I98)*'results log'!$B$2)+('results log'!$B$2*(M98-1))),IF(L98="WON",((((M98-1)*I98)*'results log'!$B$2)+('results log'!$B$2*(M98-1))),IF(L98="PLACED",((((M98-1)*I98)*'results log'!$B$2)-'results log'!$B$2),IF(I98=0,-'results log'!$B$2,IF(I98=0,-'results log'!$B$2,-('results log'!$B$2*2)))))))*D98))</f>
        <v>18.179999999999996</v>
      </c>
      <c r="S98">
        <f t="shared" si="3"/>
        <v>2</v>
      </c>
    </row>
    <row r="99" spans="1:19" x14ac:dyDescent="0.2">
      <c r="A99" s="19">
        <v>42595</v>
      </c>
      <c r="B99" s="16" t="s">
        <v>191</v>
      </c>
      <c r="C99" s="16" t="s">
        <v>192</v>
      </c>
      <c r="D99" s="20">
        <v>1</v>
      </c>
      <c r="E99" s="20">
        <v>1.29</v>
      </c>
      <c r="F99" s="20">
        <v>1.2890999999999999</v>
      </c>
      <c r="G99" s="20" t="s">
        <v>33</v>
      </c>
      <c r="H99" s="20"/>
      <c r="I99" s="20"/>
      <c r="J99" s="20">
        <v>0</v>
      </c>
      <c r="L99" s="17" t="s">
        <v>26</v>
      </c>
      <c r="M99" s="24">
        <f>((F99-1)*(1-(IF(G99="no",0,'results log'!$B$3)))+1)</f>
        <v>1.2890999999999999</v>
      </c>
      <c r="N99" s="24">
        <f t="shared" si="2"/>
        <v>1</v>
      </c>
      <c r="O99" s="26">
        <f>IF(ISBLANK(L99),,IF(ISBLANK(E99),,(IF(L99="WON-EW",((((E99-1)*I99)*'results log'!$B$2)+('results log'!$B$2*(E99-1))),IF(L99="WON",((((E99-1)*I99)*'results log'!$B$2)+('results log'!$B$2*(E99-1))),IF(L99="PLACED",((((E99-1)*I99)*'results log'!$B$2)-'results log'!$B$2),IF(I99=0,-'results log'!$B$2,IF(I99=0,-'results log'!$B$2,-('results log'!$B$2*2)))))))*D99))</f>
        <v>14.500000000000002</v>
      </c>
      <c r="P99" s="25">
        <f>IF(ISBLANK(L99),,IF(ISBLANK(F99),,(IF(L99="WON-EW",((((M99-1)*I99)*'results log'!$B$2)+('results log'!$B$2*(M99-1))),IF(L99="WON",((((M99-1)*I99)*'results log'!$B$2)+('results log'!$B$2*(M99-1))),IF(L99="PLACED",((((M99-1)*I99)*'results log'!$B$2)-'results log'!$B$2),IF(I99=0,-'results log'!$B$2,IF(I99=0,-'results log'!$B$2,-('results log'!$B$2*2)))))))*D99))</f>
        <v>14.454999999999995</v>
      </c>
      <c r="S99">
        <f t="shared" si="3"/>
        <v>2</v>
      </c>
    </row>
    <row r="100" spans="1:19" x14ac:dyDescent="0.2">
      <c r="A100" s="19">
        <v>42595</v>
      </c>
      <c r="B100" s="16" t="s">
        <v>193</v>
      </c>
      <c r="C100" s="16" t="s">
        <v>194</v>
      </c>
      <c r="D100" s="20">
        <v>1</v>
      </c>
      <c r="E100" s="20">
        <v>1.26</v>
      </c>
      <c r="F100" s="20">
        <v>1.2858000000000001</v>
      </c>
      <c r="G100" s="20" t="s">
        <v>33</v>
      </c>
      <c r="H100" s="20"/>
      <c r="I100" s="20"/>
      <c r="J100" s="20">
        <v>0</v>
      </c>
      <c r="L100" s="17" t="s">
        <v>26</v>
      </c>
      <c r="M100" s="24">
        <f>((F100-1)*(1-(IF(G100="no",0,'results log'!$B$3)))+1)</f>
        <v>1.2858000000000001</v>
      </c>
      <c r="N100" s="24">
        <f t="shared" si="2"/>
        <v>1</v>
      </c>
      <c r="O100" s="26">
        <f>IF(ISBLANK(L100),,IF(ISBLANK(E100),,(IF(L100="WON-EW",((((E100-1)*I100)*'results log'!$B$2)+('results log'!$B$2*(E100-1))),IF(L100="WON",((((E100-1)*I100)*'results log'!$B$2)+('results log'!$B$2*(E100-1))),IF(L100="PLACED",((((E100-1)*I100)*'results log'!$B$2)-'results log'!$B$2),IF(I100=0,-'results log'!$B$2,IF(I100=0,-'results log'!$B$2,-('results log'!$B$2*2)))))))*D100))</f>
        <v>13</v>
      </c>
      <c r="P100" s="25">
        <f>IF(ISBLANK(L100),,IF(ISBLANK(F100),,(IF(L100="WON-EW",((((M100-1)*I100)*'results log'!$B$2)+('results log'!$B$2*(M100-1))),IF(L100="WON",((((M100-1)*I100)*'results log'!$B$2)+('results log'!$B$2*(M100-1))),IF(L100="PLACED",((((M100-1)*I100)*'results log'!$B$2)-'results log'!$B$2),IF(I100=0,-'results log'!$B$2,IF(I100=0,-'results log'!$B$2,-('results log'!$B$2*2)))))))*D100))</f>
        <v>14.290000000000003</v>
      </c>
      <c r="S100">
        <f t="shared" si="3"/>
        <v>2</v>
      </c>
    </row>
    <row r="101" spans="1:19" x14ac:dyDescent="0.2">
      <c r="A101" s="19">
        <v>42595</v>
      </c>
      <c r="B101" s="16" t="s">
        <v>195</v>
      </c>
      <c r="C101" s="16" t="s">
        <v>196</v>
      </c>
      <c r="D101" s="20">
        <v>1</v>
      </c>
      <c r="E101" s="20">
        <v>1.3333299999999999</v>
      </c>
      <c r="F101" s="20">
        <v>1.2</v>
      </c>
      <c r="G101" s="20" t="s">
        <v>33</v>
      </c>
      <c r="H101" s="20"/>
      <c r="I101" s="20"/>
      <c r="J101" s="20">
        <v>0</v>
      </c>
      <c r="L101" s="17" t="s">
        <v>29</v>
      </c>
      <c r="M101" s="24">
        <f>((F101-1)*(1-(IF(G101="no",0,'results log'!$B$3)))+1)</f>
        <v>1.2</v>
      </c>
      <c r="N101" s="24">
        <f t="shared" si="2"/>
        <v>1</v>
      </c>
      <c r="O101" s="26">
        <f>IF(ISBLANK(L101),,IF(ISBLANK(E101),,(IF(L101="WON-EW",((((E101-1)*I101)*'results log'!$B$2)+('results log'!$B$2*(E101-1))),IF(L101="WON",((((E101-1)*I101)*'results log'!$B$2)+('results log'!$B$2*(E101-1))),IF(L101="PLACED",((((E101-1)*I101)*'results log'!$B$2)-'results log'!$B$2),IF(I101=0,-'results log'!$B$2,IF(I101=0,-'results log'!$B$2,-('results log'!$B$2*2)))))))*D101))</f>
        <v>-50</v>
      </c>
      <c r="P101" s="25">
        <f>IF(ISBLANK(L101),,IF(ISBLANK(F101),,(IF(L101="WON-EW",((((M101-1)*I101)*'results log'!$B$2)+('results log'!$B$2*(M101-1))),IF(L101="WON",((((M101-1)*I101)*'results log'!$B$2)+('results log'!$B$2*(M101-1))),IF(L101="PLACED",((((M101-1)*I101)*'results log'!$B$2)-'results log'!$B$2),IF(I101=0,-'results log'!$B$2,IF(I101=0,-'results log'!$B$2,-('results log'!$B$2*2)))))))*D101))</f>
        <v>-50</v>
      </c>
      <c r="S101">
        <f t="shared" si="3"/>
        <v>2</v>
      </c>
    </row>
    <row r="102" spans="1:19" x14ac:dyDescent="0.2">
      <c r="A102" s="19">
        <v>42595</v>
      </c>
      <c r="B102" s="16" t="s">
        <v>197</v>
      </c>
      <c r="C102" s="16" t="s">
        <v>198</v>
      </c>
      <c r="D102" s="20">
        <v>1</v>
      </c>
      <c r="E102" s="20">
        <v>1.35</v>
      </c>
      <c r="F102" s="20">
        <v>1.35</v>
      </c>
      <c r="G102" s="20" t="s">
        <v>33</v>
      </c>
      <c r="H102" s="20"/>
      <c r="I102" s="20"/>
      <c r="J102" s="20">
        <v>0</v>
      </c>
      <c r="L102" s="17" t="s">
        <v>26</v>
      </c>
      <c r="M102" s="24">
        <f>((F102-1)*(1-(IF(G102="no",0,'results log'!$B$3)))+1)</f>
        <v>1.35</v>
      </c>
      <c r="N102" s="24">
        <f t="shared" si="2"/>
        <v>1</v>
      </c>
      <c r="O102" s="26">
        <f>IF(ISBLANK(L102),,IF(ISBLANK(E102),,(IF(L102="WON-EW",((((E102-1)*I102)*'results log'!$B$2)+('results log'!$B$2*(E102-1))),IF(L102="WON",((((E102-1)*I102)*'results log'!$B$2)+('results log'!$B$2*(E102-1))),IF(L102="PLACED",((((E102-1)*I102)*'results log'!$B$2)-'results log'!$B$2),IF(I102=0,-'results log'!$B$2,IF(I102=0,-'results log'!$B$2,-('results log'!$B$2*2)))))))*D102))</f>
        <v>17.500000000000004</v>
      </c>
      <c r="P102" s="25">
        <f>IF(ISBLANK(L102),,IF(ISBLANK(F102),,(IF(L102="WON-EW",((((M102-1)*I102)*'results log'!$B$2)+('results log'!$B$2*(M102-1))),IF(L102="WON",((((M102-1)*I102)*'results log'!$B$2)+('results log'!$B$2*(M102-1))),IF(L102="PLACED",((((M102-1)*I102)*'results log'!$B$2)-'results log'!$B$2),IF(I102=0,-'results log'!$B$2,IF(I102=0,-'results log'!$B$2,-('results log'!$B$2*2)))))))*D102))</f>
        <v>17.500000000000004</v>
      </c>
      <c r="S102">
        <f t="shared" si="3"/>
        <v>2</v>
      </c>
    </row>
    <row r="103" spans="1:19" x14ac:dyDescent="0.2">
      <c r="A103" s="19">
        <v>42596</v>
      </c>
      <c r="B103" s="16" t="s">
        <v>199</v>
      </c>
      <c r="C103" s="16" t="s">
        <v>200</v>
      </c>
      <c r="D103" s="20">
        <v>1</v>
      </c>
      <c r="E103" s="20">
        <v>1.37</v>
      </c>
      <c r="F103" s="20">
        <v>1.35</v>
      </c>
      <c r="G103" s="20" t="s">
        <v>33</v>
      </c>
      <c r="H103" s="20"/>
      <c r="I103" s="20"/>
      <c r="J103" s="20">
        <v>0</v>
      </c>
      <c r="L103" s="17" t="s">
        <v>26</v>
      </c>
      <c r="M103" s="24">
        <f>((F103-1)*(1-(IF(G103="no",0,'results log'!$B$3)))+1)</f>
        <v>1.35</v>
      </c>
      <c r="N103" s="24">
        <f t="shared" si="2"/>
        <v>1</v>
      </c>
      <c r="O103" s="26">
        <f>IF(ISBLANK(L103),,IF(ISBLANK(E103),,(IF(L103="WON-EW",((((E103-1)*I103)*'results log'!$B$2)+('results log'!$B$2*(E103-1))),IF(L103="WON",((((E103-1)*I103)*'results log'!$B$2)+('results log'!$B$2*(E103-1))),IF(L103="PLACED",((((E103-1)*I103)*'results log'!$B$2)-'results log'!$B$2),IF(I103=0,-'results log'!$B$2,IF(I103=0,-'results log'!$B$2,-('results log'!$B$2*2)))))))*D103))</f>
        <v>18.500000000000007</v>
      </c>
      <c r="P103" s="25">
        <f>IF(ISBLANK(L103),,IF(ISBLANK(F103),,(IF(L103="WON-EW",((((M103-1)*I103)*'results log'!$B$2)+('results log'!$B$2*(M103-1))),IF(L103="WON",((((M103-1)*I103)*'results log'!$B$2)+('results log'!$B$2*(M103-1))),IF(L103="PLACED",((((M103-1)*I103)*'results log'!$B$2)-'results log'!$B$2),IF(I103=0,-'results log'!$B$2,IF(I103=0,-'results log'!$B$2,-('results log'!$B$2*2)))))))*D103))</f>
        <v>17.500000000000004</v>
      </c>
      <c r="S103">
        <f t="shared" si="3"/>
        <v>2</v>
      </c>
    </row>
    <row r="104" spans="1:19" x14ac:dyDescent="0.2">
      <c r="A104" s="19">
        <v>42596</v>
      </c>
      <c r="B104" s="16" t="s">
        <v>201</v>
      </c>
      <c r="C104" s="16" t="s">
        <v>99</v>
      </c>
      <c r="D104" s="20">
        <v>1</v>
      </c>
      <c r="E104" s="20">
        <v>1.3333299999999999</v>
      </c>
      <c r="F104" s="20">
        <v>1.3333330000000001</v>
      </c>
      <c r="G104" s="20" t="s">
        <v>33</v>
      </c>
      <c r="H104" s="20"/>
      <c r="I104" s="20"/>
      <c r="J104" s="20">
        <v>0</v>
      </c>
      <c r="L104" s="17" t="s">
        <v>26</v>
      </c>
      <c r="M104" s="24">
        <f>((F104-1)*(1-(IF(G104="no",0,'results log'!$B$3)))+1)</f>
        <v>1.3333330000000001</v>
      </c>
      <c r="N104" s="24">
        <f t="shared" si="2"/>
        <v>1</v>
      </c>
      <c r="O104" s="26">
        <f>IF(ISBLANK(L104),,IF(ISBLANK(E104),,(IF(L104="WON-EW",((((E104-1)*I104)*'results log'!$B$2)+('results log'!$B$2*(E104-1))),IF(L104="WON",((((E104-1)*I104)*'results log'!$B$2)+('results log'!$B$2*(E104-1))),IF(L104="PLACED",((((E104-1)*I104)*'results log'!$B$2)-'results log'!$B$2),IF(I104=0,-'results log'!$B$2,IF(I104=0,-'results log'!$B$2,-('results log'!$B$2*2)))))))*D104))</f>
        <v>16.666499999999996</v>
      </c>
      <c r="P104" s="25">
        <f>IF(ISBLANK(L104),,IF(ISBLANK(F104),,(IF(L104="WON-EW",((((M104-1)*I104)*'results log'!$B$2)+('results log'!$B$2*(M104-1))),IF(L104="WON",((((M104-1)*I104)*'results log'!$B$2)+('results log'!$B$2*(M104-1))),IF(L104="PLACED",((((M104-1)*I104)*'results log'!$B$2)-'results log'!$B$2),IF(I104=0,-'results log'!$B$2,IF(I104=0,-'results log'!$B$2,-('results log'!$B$2*2)))))))*D104))</f>
        <v>16.666650000000004</v>
      </c>
      <c r="S104">
        <f t="shared" si="3"/>
        <v>2</v>
      </c>
    </row>
    <row r="105" spans="1:19" x14ac:dyDescent="0.2">
      <c r="A105" s="19">
        <v>42596</v>
      </c>
      <c r="B105" s="16" t="s">
        <v>202</v>
      </c>
      <c r="C105" s="16" t="s">
        <v>203</v>
      </c>
      <c r="D105" s="20">
        <v>1</v>
      </c>
      <c r="E105" s="20">
        <v>1.3</v>
      </c>
      <c r="F105" s="20">
        <v>1.3</v>
      </c>
      <c r="G105" s="20" t="s">
        <v>33</v>
      </c>
      <c r="H105" s="20"/>
      <c r="I105" s="20"/>
      <c r="J105" s="20">
        <v>0</v>
      </c>
      <c r="L105" s="17" t="s">
        <v>29</v>
      </c>
      <c r="M105" s="24">
        <f>((F105-1)*(1-(IF(G105="no",0,'results log'!$B$3)))+1)</f>
        <v>1.3</v>
      </c>
      <c r="N105" s="24">
        <f t="shared" si="2"/>
        <v>1</v>
      </c>
      <c r="O105" s="26">
        <f>IF(ISBLANK(L105),,IF(ISBLANK(E105),,(IF(L105="WON-EW",((((E105-1)*I105)*'results log'!$B$2)+('results log'!$B$2*(E105-1))),IF(L105="WON",((((E105-1)*I105)*'results log'!$B$2)+('results log'!$B$2*(E105-1))),IF(L105="PLACED",((((E105-1)*I105)*'results log'!$B$2)-'results log'!$B$2),IF(I105=0,-'results log'!$B$2,IF(I105=0,-'results log'!$B$2,-('results log'!$B$2*2)))))))*D105))</f>
        <v>-50</v>
      </c>
      <c r="P105" s="25">
        <f>IF(ISBLANK(L105),,IF(ISBLANK(F105),,(IF(L105="WON-EW",((((M105-1)*I105)*'results log'!$B$2)+('results log'!$B$2*(M105-1))),IF(L105="WON",((((M105-1)*I105)*'results log'!$B$2)+('results log'!$B$2*(M105-1))),IF(L105="PLACED",((((M105-1)*I105)*'results log'!$B$2)-'results log'!$B$2),IF(I105=0,-'results log'!$B$2,IF(I105=0,-'results log'!$B$2,-('results log'!$B$2*2)))))))*D105))</f>
        <v>-50</v>
      </c>
      <c r="S105">
        <f t="shared" si="3"/>
        <v>2</v>
      </c>
    </row>
    <row r="106" spans="1:19" x14ac:dyDescent="0.2">
      <c r="A106" s="19">
        <v>42597</v>
      </c>
      <c r="B106" s="16" t="s">
        <v>204</v>
      </c>
      <c r="C106" s="16" t="s">
        <v>205</v>
      </c>
      <c r="D106" s="20">
        <v>1</v>
      </c>
      <c r="E106" s="20">
        <v>1.25</v>
      </c>
      <c r="F106" s="20">
        <v>1.2858000000000001</v>
      </c>
      <c r="G106" s="20" t="s">
        <v>33</v>
      </c>
      <c r="H106" s="20"/>
      <c r="I106" s="20"/>
      <c r="J106" s="20">
        <v>0</v>
      </c>
      <c r="L106" s="17" t="s">
        <v>26</v>
      </c>
      <c r="M106" s="24">
        <f>((F106-1)*(1-(IF(G106="no",0,'results log'!$B$3)))+1)</f>
        <v>1.2858000000000001</v>
      </c>
      <c r="N106" s="24">
        <f t="shared" si="2"/>
        <v>1</v>
      </c>
      <c r="O106" s="26">
        <f>IF(ISBLANK(L106),,IF(ISBLANK(E106),,(IF(L106="WON-EW",((((E106-1)*I106)*'results log'!$B$2)+('results log'!$B$2*(E106-1))),IF(L106="WON",((((E106-1)*I106)*'results log'!$B$2)+('results log'!$B$2*(E106-1))),IF(L106="PLACED",((((E106-1)*I106)*'results log'!$B$2)-'results log'!$B$2),IF(I106=0,-'results log'!$B$2,IF(I106=0,-'results log'!$B$2,-('results log'!$B$2*2)))))))*D106))</f>
        <v>12.5</v>
      </c>
      <c r="P106" s="25">
        <f>IF(ISBLANK(L106),,IF(ISBLANK(F106),,(IF(L106="WON-EW",((((M106-1)*I106)*'results log'!$B$2)+('results log'!$B$2*(M106-1))),IF(L106="WON",((((M106-1)*I106)*'results log'!$B$2)+('results log'!$B$2*(M106-1))),IF(L106="PLACED",((((M106-1)*I106)*'results log'!$B$2)-'results log'!$B$2),IF(I106=0,-'results log'!$B$2,IF(I106=0,-'results log'!$B$2,-('results log'!$B$2*2)))))))*D106))</f>
        <v>14.290000000000003</v>
      </c>
      <c r="S106">
        <f t="shared" si="3"/>
        <v>2</v>
      </c>
    </row>
    <row r="107" spans="1:19" x14ac:dyDescent="0.2">
      <c r="A107" s="19">
        <v>42597</v>
      </c>
      <c r="B107" s="16" t="s">
        <v>206</v>
      </c>
      <c r="C107" s="16" t="s">
        <v>207</v>
      </c>
      <c r="D107" s="20">
        <v>1</v>
      </c>
      <c r="E107" s="20">
        <v>1.48</v>
      </c>
      <c r="F107" s="20">
        <v>1.4761</v>
      </c>
      <c r="G107" s="20" t="s">
        <v>33</v>
      </c>
      <c r="H107" s="20"/>
      <c r="I107" s="20"/>
      <c r="J107" s="20">
        <v>0</v>
      </c>
      <c r="L107" s="17" t="s">
        <v>26</v>
      </c>
      <c r="M107" s="24">
        <f>((F107-1)*(1-(IF(G107="no",0,'results log'!$B$3)))+1)</f>
        <v>1.4761</v>
      </c>
      <c r="N107" s="24">
        <f t="shared" si="2"/>
        <v>1</v>
      </c>
      <c r="O107" s="26">
        <f>IF(ISBLANK(L107),,IF(ISBLANK(E107),,(IF(L107="WON-EW",((((E107-1)*I107)*'results log'!$B$2)+('results log'!$B$2*(E107-1))),IF(L107="WON",((((E107-1)*I107)*'results log'!$B$2)+('results log'!$B$2*(E107-1))),IF(L107="PLACED",((((E107-1)*I107)*'results log'!$B$2)-'results log'!$B$2),IF(I107=0,-'results log'!$B$2,IF(I107=0,-'results log'!$B$2,-('results log'!$B$2*2)))))))*D107))</f>
        <v>24</v>
      </c>
      <c r="P107" s="25">
        <f>IF(ISBLANK(L107),,IF(ISBLANK(F107),,(IF(L107="WON-EW",((((M107-1)*I107)*'results log'!$B$2)+('results log'!$B$2*(M107-1))),IF(L107="WON",((((M107-1)*I107)*'results log'!$B$2)+('results log'!$B$2*(M107-1))),IF(L107="PLACED",((((M107-1)*I107)*'results log'!$B$2)-'results log'!$B$2),IF(I107=0,-'results log'!$B$2,IF(I107=0,-'results log'!$B$2,-('results log'!$B$2*2)))))))*D107))</f>
        <v>23.805</v>
      </c>
      <c r="S107">
        <f t="shared" si="3"/>
        <v>2</v>
      </c>
    </row>
    <row r="108" spans="1:19" x14ac:dyDescent="0.2">
      <c r="A108" s="19">
        <v>42598</v>
      </c>
      <c r="B108" s="16" t="s">
        <v>209</v>
      </c>
      <c r="C108" s="16" t="s">
        <v>208</v>
      </c>
      <c r="D108" s="20">
        <v>1</v>
      </c>
      <c r="E108" s="20">
        <v>1.4</v>
      </c>
      <c r="F108" s="20">
        <v>1.37</v>
      </c>
      <c r="G108" s="20" t="s">
        <v>33</v>
      </c>
      <c r="H108" s="20"/>
      <c r="I108" s="20"/>
      <c r="J108" s="20">
        <v>0</v>
      </c>
      <c r="L108" s="17" t="s">
        <v>29</v>
      </c>
      <c r="M108" s="24">
        <f>((F108-1)*(1-(IF(G108="no",0,'results log'!$B$3)))+1)</f>
        <v>1.37</v>
      </c>
      <c r="N108" s="24">
        <f t="shared" si="2"/>
        <v>1</v>
      </c>
      <c r="O108" s="26">
        <f>IF(ISBLANK(L108),,IF(ISBLANK(E108),,(IF(L108="WON-EW",((((E108-1)*I108)*'results log'!$B$2)+('results log'!$B$2*(E108-1))),IF(L108="WON",((((E108-1)*I108)*'results log'!$B$2)+('results log'!$B$2*(E108-1))),IF(L108="PLACED",((((E108-1)*I108)*'results log'!$B$2)-'results log'!$B$2),IF(I108=0,-'results log'!$B$2,IF(I108=0,-'results log'!$B$2,-('results log'!$B$2*2)))))))*D108))</f>
        <v>-50</v>
      </c>
      <c r="P108" s="25">
        <f>IF(ISBLANK(L108),,IF(ISBLANK(F108),,(IF(L108="WON-EW",((((M108-1)*I108)*'results log'!$B$2)+('results log'!$B$2*(M108-1))),IF(L108="WON",((((M108-1)*I108)*'results log'!$B$2)+('results log'!$B$2*(M108-1))),IF(L108="PLACED",((((M108-1)*I108)*'results log'!$B$2)-'results log'!$B$2),IF(I108=0,-'results log'!$B$2,IF(I108=0,-'results log'!$B$2,-('results log'!$B$2*2)))))))*D108))</f>
        <v>-50</v>
      </c>
      <c r="S108">
        <f t="shared" si="3"/>
        <v>2</v>
      </c>
    </row>
    <row r="109" spans="1:19" x14ac:dyDescent="0.2">
      <c r="A109" s="19">
        <v>42599</v>
      </c>
      <c r="B109" s="16" t="s">
        <v>210</v>
      </c>
      <c r="C109" s="16" t="s">
        <v>211</v>
      </c>
      <c r="D109" s="20">
        <v>1</v>
      </c>
      <c r="E109" s="20">
        <v>1.31</v>
      </c>
      <c r="F109" s="20">
        <v>1.3</v>
      </c>
      <c r="G109" s="20" t="s">
        <v>33</v>
      </c>
      <c r="H109" s="20"/>
      <c r="I109" s="20"/>
      <c r="J109" s="20">
        <v>0</v>
      </c>
      <c r="L109" s="17" t="s">
        <v>29</v>
      </c>
      <c r="M109" s="24">
        <f>((F109-1)*(1-(IF(G109="no",0,'results log'!$B$3)))+1)</f>
        <v>1.3</v>
      </c>
      <c r="N109" s="24">
        <f t="shared" si="2"/>
        <v>1</v>
      </c>
      <c r="O109" s="26">
        <f>IF(ISBLANK(L109),,IF(ISBLANK(E109),,(IF(L109="WON-EW",((((E109-1)*I109)*'results log'!$B$2)+('results log'!$B$2*(E109-1))),IF(L109="WON",((((E109-1)*I109)*'results log'!$B$2)+('results log'!$B$2*(E109-1))),IF(L109="PLACED",((((E109-1)*I109)*'results log'!$B$2)-'results log'!$B$2),IF(I109=0,-'results log'!$B$2,IF(I109=0,-'results log'!$B$2,-('results log'!$B$2*2)))))))*D109))</f>
        <v>-50</v>
      </c>
      <c r="P109" s="25">
        <f>IF(ISBLANK(L109),,IF(ISBLANK(F109),,(IF(L109="WON-EW",((((M109-1)*I109)*'results log'!$B$2)+('results log'!$B$2*(M109-1))),IF(L109="WON",((((M109-1)*I109)*'results log'!$B$2)+('results log'!$B$2*(M109-1))),IF(L109="PLACED",((((M109-1)*I109)*'results log'!$B$2)-'results log'!$B$2),IF(I109=0,-'results log'!$B$2,IF(I109=0,-'results log'!$B$2,-('results log'!$B$2*2)))))))*D109))</f>
        <v>-50</v>
      </c>
      <c r="S109">
        <f t="shared" si="3"/>
        <v>2</v>
      </c>
    </row>
    <row r="110" spans="1:19" x14ac:dyDescent="0.2">
      <c r="A110" s="19">
        <v>42599</v>
      </c>
      <c r="B110" s="16" t="s">
        <v>212</v>
      </c>
      <c r="C110" s="16" t="s">
        <v>213</v>
      </c>
      <c r="D110" s="20">
        <v>1</v>
      </c>
      <c r="E110" s="20">
        <v>1.33</v>
      </c>
      <c r="F110" s="20">
        <v>1.3</v>
      </c>
      <c r="G110" s="20" t="s">
        <v>33</v>
      </c>
      <c r="H110" s="20"/>
      <c r="I110" s="20"/>
      <c r="J110" s="20">
        <v>0</v>
      </c>
      <c r="L110" s="17" t="s">
        <v>26</v>
      </c>
      <c r="M110" s="24">
        <f>((F110-1)*(1-(IF(G110="no",0,'results log'!$B$3)))+1)</f>
        <v>1.3</v>
      </c>
      <c r="N110" s="24">
        <f t="shared" si="2"/>
        <v>1</v>
      </c>
      <c r="O110" s="26">
        <f>IF(ISBLANK(L110),,IF(ISBLANK(E110),,(IF(L110="WON-EW",((((E110-1)*I110)*'results log'!$B$2)+('results log'!$B$2*(E110-1))),IF(L110="WON",((((E110-1)*I110)*'results log'!$B$2)+('results log'!$B$2*(E110-1))),IF(L110="PLACED",((((E110-1)*I110)*'results log'!$B$2)-'results log'!$B$2),IF(I110=0,-'results log'!$B$2,IF(I110=0,-'results log'!$B$2,-('results log'!$B$2*2)))))))*D110))</f>
        <v>16.500000000000004</v>
      </c>
      <c r="P110" s="25">
        <f>IF(ISBLANK(L110),,IF(ISBLANK(F110),,(IF(L110="WON-EW",((((M110-1)*I110)*'results log'!$B$2)+('results log'!$B$2*(M110-1))),IF(L110="WON",((((M110-1)*I110)*'results log'!$B$2)+('results log'!$B$2*(M110-1))),IF(L110="PLACED",((((M110-1)*I110)*'results log'!$B$2)-'results log'!$B$2),IF(I110=0,-'results log'!$B$2,IF(I110=0,-'results log'!$B$2,-('results log'!$B$2*2)))))))*D110))</f>
        <v>15.000000000000002</v>
      </c>
      <c r="S110">
        <f t="shared" si="3"/>
        <v>2</v>
      </c>
    </row>
    <row r="111" spans="1:19" x14ac:dyDescent="0.2">
      <c r="A111" s="19">
        <v>42600</v>
      </c>
      <c r="B111" s="16" t="s">
        <v>214</v>
      </c>
      <c r="C111" s="16" t="s">
        <v>215</v>
      </c>
      <c r="D111" s="20">
        <v>1</v>
      </c>
      <c r="E111" s="20">
        <v>1.26</v>
      </c>
      <c r="F111" s="20">
        <v>1.181818</v>
      </c>
      <c r="G111" s="20" t="s">
        <v>33</v>
      </c>
      <c r="H111" s="20"/>
      <c r="I111" s="20"/>
      <c r="J111" s="20">
        <v>0</v>
      </c>
      <c r="L111" s="17" t="s">
        <v>26</v>
      </c>
      <c r="M111" s="24">
        <f>((F111-1)*(1-(IF(G111="no",0,'results log'!$B$3)))+1)</f>
        <v>1.181818</v>
      </c>
      <c r="N111" s="24">
        <f t="shared" si="2"/>
        <v>1</v>
      </c>
      <c r="O111" s="26">
        <f>IF(ISBLANK(L111),,IF(ISBLANK(E111),,(IF(L111="WON-EW",((((E111-1)*I111)*'results log'!$B$2)+('results log'!$B$2*(E111-1))),IF(L111="WON",((((E111-1)*I111)*'results log'!$B$2)+('results log'!$B$2*(E111-1))),IF(L111="PLACED",((((E111-1)*I111)*'results log'!$B$2)-'results log'!$B$2),IF(I111=0,-'results log'!$B$2,IF(I111=0,-'results log'!$B$2,-('results log'!$B$2*2)))))))*D111))</f>
        <v>13</v>
      </c>
      <c r="P111" s="25">
        <f>IF(ISBLANK(L111),,IF(ISBLANK(F111),,(IF(L111="WON-EW",((((M111-1)*I111)*'results log'!$B$2)+('results log'!$B$2*(M111-1))),IF(L111="WON",((((M111-1)*I111)*'results log'!$B$2)+('results log'!$B$2*(M111-1))),IF(L111="PLACED",((((M111-1)*I111)*'results log'!$B$2)-'results log'!$B$2),IF(I111=0,-'results log'!$B$2,IF(I111=0,-'results log'!$B$2,-('results log'!$B$2*2)))))))*D111))</f>
        <v>9.0909000000000013</v>
      </c>
      <c r="S111">
        <f t="shared" si="3"/>
        <v>2</v>
      </c>
    </row>
    <row r="112" spans="1:19" x14ac:dyDescent="0.2">
      <c r="A112" s="19">
        <v>42602</v>
      </c>
      <c r="B112" s="16" t="s">
        <v>216</v>
      </c>
      <c r="C112" s="16" t="s">
        <v>36</v>
      </c>
      <c r="D112" s="20">
        <v>1</v>
      </c>
      <c r="E112" s="20">
        <v>1.22</v>
      </c>
      <c r="F112" s="20">
        <v>1.1499999999999999</v>
      </c>
      <c r="G112" s="20" t="s">
        <v>33</v>
      </c>
      <c r="H112" s="20"/>
      <c r="I112" s="20"/>
      <c r="J112" s="20">
        <v>0</v>
      </c>
      <c r="L112" s="17" t="s">
        <v>26</v>
      </c>
      <c r="M112" s="24">
        <f>((F112-1)*(1-(IF(G112="no",0,'results log'!$B$3)))+1)</f>
        <v>1.1499999999999999</v>
      </c>
      <c r="N112" s="24">
        <f t="shared" si="2"/>
        <v>1</v>
      </c>
      <c r="O112" s="26">
        <f>IF(ISBLANK(L112),,IF(ISBLANK(E112),,(IF(L112="WON-EW",((((E112-1)*I112)*'results log'!$B$2)+('results log'!$B$2*(E112-1))),IF(L112="WON",((((E112-1)*I112)*'results log'!$B$2)+('results log'!$B$2*(E112-1))),IF(L112="PLACED",((((E112-1)*I112)*'results log'!$B$2)-'results log'!$B$2),IF(I112=0,-'results log'!$B$2,IF(I112=0,-'results log'!$B$2,-('results log'!$B$2*2)))))))*D112))</f>
        <v>10.999999999999998</v>
      </c>
      <c r="P112" s="25">
        <f>IF(ISBLANK(L112),,IF(ISBLANK(F112),,(IF(L112="WON-EW",((((M112-1)*I112)*'results log'!$B$2)+('results log'!$B$2*(M112-1))),IF(L112="WON",((((M112-1)*I112)*'results log'!$B$2)+('results log'!$B$2*(M112-1))),IF(L112="PLACED",((((M112-1)*I112)*'results log'!$B$2)-'results log'!$B$2),IF(I112=0,-'results log'!$B$2,IF(I112=0,-'results log'!$B$2,-('results log'!$B$2*2)))))))*D112))</f>
        <v>7.4999999999999956</v>
      </c>
      <c r="S112">
        <f t="shared" si="3"/>
        <v>2</v>
      </c>
    </row>
    <row r="113" spans="1:19" x14ac:dyDescent="0.2">
      <c r="A113" s="19">
        <v>42602</v>
      </c>
      <c r="B113" s="16" t="s">
        <v>217</v>
      </c>
      <c r="C113" s="16" t="s">
        <v>218</v>
      </c>
      <c r="D113" s="20">
        <v>1</v>
      </c>
      <c r="E113" s="20">
        <v>1.48</v>
      </c>
      <c r="F113" s="20">
        <v>1.4704999999999999</v>
      </c>
      <c r="G113" s="20" t="s">
        <v>33</v>
      </c>
      <c r="H113" s="20"/>
      <c r="I113" s="20"/>
      <c r="J113" s="20">
        <v>0</v>
      </c>
      <c r="L113" s="17" t="s">
        <v>26</v>
      </c>
      <c r="M113" s="24">
        <f>((F113-1)*(1-(IF(G113="no",0,'results log'!$B$3)))+1)</f>
        <v>1.4704999999999999</v>
      </c>
      <c r="N113" s="24">
        <f t="shared" si="2"/>
        <v>1</v>
      </c>
      <c r="O113" s="26">
        <f>IF(ISBLANK(L113),,IF(ISBLANK(E113),,(IF(L113="WON-EW",((((E113-1)*I113)*'results log'!$B$2)+('results log'!$B$2*(E113-1))),IF(L113="WON",((((E113-1)*I113)*'results log'!$B$2)+('results log'!$B$2*(E113-1))),IF(L113="PLACED",((((E113-1)*I113)*'results log'!$B$2)-'results log'!$B$2),IF(I113=0,-'results log'!$B$2,IF(I113=0,-'results log'!$B$2,-('results log'!$B$2*2)))))))*D113))</f>
        <v>24</v>
      </c>
      <c r="P113" s="25">
        <f>IF(ISBLANK(L113),,IF(ISBLANK(F113),,(IF(L113="WON-EW",((((M113-1)*I113)*'results log'!$B$2)+('results log'!$B$2*(M113-1))),IF(L113="WON",((((M113-1)*I113)*'results log'!$B$2)+('results log'!$B$2*(M113-1))),IF(L113="PLACED",((((M113-1)*I113)*'results log'!$B$2)-'results log'!$B$2),IF(I113=0,-'results log'!$B$2,IF(I113=0,-'results log'!$B$2,-('results log'!$B$2*2)))))))*D113))</f>
        <v>23.524999999999995</v>
      </c>
      <c r="S113">
        <f t="shared" si="3"/>
        <v>2</v>
      </c>
    </row>
    <row r="114" spans="1:19" x14ac:dyDescent="0.2">
      <c r="A114" s="19">
        <v>42602</v>
      </c>
      <c r="B114" s="16" t="s">
        <v>219</v>
      </c>
      <c r="C114" s="16" t="s">
        <v>205</v>
      </c>
      <c r="D114" s="20">
        <v>1</v>
      </c>
      <c r="E114" s="20">
        <v>1.26</v>
      </c>
      <c r="F114" s="20">
        <v>1.1818</v>
      </c>
      <c r="G114" s="20" t="s">
        <v>33</v>
      </c>
      <c r="H114" s="20"/>
      <c r="I114" s="20"/>
      <c r="J114" s="20">
        <v>0</v>
      </c>
      <c r="L114" s="17" t="s">
        <v>26</v>
      </c>
      <c r="M114" s="24">
        <f>((F114-1)*(1-(IF(G114="no",0,'results log'!$B$3)))+1)</f>
        <v>1.1818</v>
      </c>
      <c r="N114" s="24">
        <f t="shared" si="2"/>
        <v>1</v>
      </c>
      <c r="O114" s="26">
        <f>IF(ISBLANK(L114),,IF(ISBLANK(E114),,(IF(L114="WON-EW",((((E114-1)*I114)*'results log'!$B$2)+('results log'!$B$2*(E114-1))),IF(L114="WON",((((E114-1)*I114)*'results log'!$B$2)+('results log'!$B$2*(E114-1))),IF(L114="PLACED",((((E114-1)*I114)*'results log'!$B$2)-'results log'!$B$2),IF(I114=0,-'results log'!$B$2,IF(I114=0,-'results log'!$B$2,-('results log'!$B$2*2)))))))*D114))</f>
        <v>13</v>
      </c>
      <c r="P114" s="25">
        <f>IF(ISBLANK(L114),,IF(ISBLANK(F114),,(IF(L114="WON-EW",((((M114-1)*I114)*'results log'!$B$2)+('results log'!$B$2*(M114-1))),IF(L114="WON",((((M114-1)*I114)*'results log'!$B$2)+('results log'!$B$2*(M114-1))),IF(L114="PLACED",((((M114-1)*I114)*'results log'!$B$2)-'results log'!$B$2),IF(I114=0,-'results log'!$B$2,IF(I114=0,-'results log'!$B$2,-('results log'!$B$2*2)))))))*D114))</f>
        <v>9.0899999999999981</v>
      </c>
      <c r="S114">
        <f t="shared" si="3"/>
        <v>2</v>
      </c>
    </row>
    <row r="115" spans="1:19" x14ac:dyDescent="0.2">
      <c r="A115" s="19">
        <v>42602</v>
      </c>
      <c r="B115" s="16" t="s">
        <v>220</v>
      </c>
      <c r="C115" s="16" t="s">
        <v>221</v>
      </c>
      <c r="D115" s="20">
        <v>1</v>
      </c>
      <c r="E115" s="20">
        <v>1.22</v>
      </c>
      <c r="F115" s="20">
        <v>1.2222</v>
      </c>
      <c r="G115" s="20" t="s">
        <v>33</v>
      </c>
      <c r="H115" s="20"/>
      <c r="I115" s="20"/>
      <c r="J115" s="20">
        <v>0</v>
      </c>
      <c r="L115" s="17" t="s">
        <v>26</v>
      </c>
      <c r="M115" s="24">
        <f>((F115-1)*(1-(IF(G115="no",0,'results log'!$B$3)))+1)</f>
        <v>1.2222</v>
      </c>
      <c r="N115" s="24">
        <f t="shared" si="2"/>
        <v>1</v>
      </c>
      <c r="O115" s="26">
        <f>IF(ISBLANK(L115),,IF(ISBLANK(E115),,(IF(L115="WON-EW",((((E115-1)*I115)*'results log'!$B$2)+('results log'!$B$2*(E115-1))),IF(L115="WON",((((E115-1)*I115)*'results log'!$B$2)+('results log'!$B$2*(E115-1))),IF(L115="PLACED",((((E115-1)*I115)*'results log'!$B$2)-'results log'!$B$2),IF(I115=0,-'results log'!$B$2,IF(I115=0,-'results log'!$B$2,-('results log'!$B$2*2)))))))*D115))</f>
        <v>10.999999999999998</v>
      </c>
      <c r="P115" s="25">
        <f>IF(ISBLANK(L115),,IF(ISBLANK(F115),,(IF(L115="WON-EW",((((M115-1)*I115)*'results log'!$B$2)+('results log'!$B$2*(M115-1))),IF(L115="WON",((((M115-1)*I115)*'results log'!$B$2)+('results log'!$B$2*(M115-1))),IF(L115="PLACED",((((M115-1)*I115)*'results log'!$B$2)-'results log'!$B$2),IF(I115=0,-'results log'!$B$2,IF(I115=0,-'results log'!$B$2,-('results log'!$B$2*2)))))))*D115))</f>
        <v>11.109999999999998</v>
      </c>
      <c r="S115">
        <f t="shared" si="3"/>
        <v>2</v>
      </c>
    </row>
    <row r="116" spans="1:19" x14ac:dyDescent="0.2">
      <c r="A116" s="19">
        <v>42602</v>
      </c>
      <c r="B116" s="16" t="s">
        <v>222</v>
      </c>
      <c r="C116" s="16" t="s">
        <v>67</v>
      </c>
      <c r="D116" s="20">
        <v>1</v>
      </c>
      <c r="E116" s="20">
        <v>1.4</v>
      </c>
      <c r="F116" s="20">
        <v>1.4</v>
      </c>
      <c r="G116" s="20" t="s">
        <v>33</v>
      </c>
      <c r="H116" s="20"/>
      <c r="I116" s="20"/>
      <c r="J116" s="20">
        <v>0</v>
      </c>
      <c r="L116" s="17" t="s">
        <v>29</v>
      </c>
      <c r="M116" s="24">
        <f>((F116-1)*(1-(IF(G116="no",0,'results log'!$B$3)))+1)</f>
        <v>1.4</v>
      </c>
      <c r="N116" s="24">
        <f t="shared" si="2"/>
        <v>1</v>
      </c>
      <c r="O116" s="26">
        <f>IF(ISBLANK(L116),,IF(ISBLANK(E116),,(IF(L116="WON-EW",((((E116-1)*I116)*'results log'!$B$2)+('results log'!$B$2*(E116-1))),IF(L116="WON",((((E116-1)*I116)*'results log'!$B$2)+('results log'!$B$2*(E116-1))),IF(L116="PLACED",((((E116-1)*I116)*'results log'!$B$2)-'results log'!$B$2),IF(I116=0,-'results log'!$B$2,IF(I116=0,-'results log'!$B$2,-('results log'!$B$2*2)))))))*D116))</f>
        <v>-50</v>
      </c>
      <c r="P116" s="25">
        <f>IF(ISBLANK(L116),,IF(ISBLANK(F116),,(IF(L116="WON-EW",((((M116-1)*I116)*'results log'!$B$2)+('results log'!$B$2*(M116-1))),IF(L116="WON",((((M116-1)*I116)*'results log'!$B$2)+('results log'!$B$2*(M116-1))),IF(L116="PLACED",((((M116-1)*I116)*'results log'!$B$2)-'results log'!$B$2),IF(I116=0,-'results log'!$B$2,IF(I116=0,-'results log'!$B$2,-('results log'!$B$2*2)))))))*D116))</f>
        <v>-50</v>
      </c>
      <c r="S116">
        <f t="shared" si="3"/>
        <v>2</v>
      </c>
    </row>
    <row r="117" spans="1:19" x14ac:dyDescent="0.2">
      <c r="A117" s="19">
        <v>42603</v>
      </c>
      <c r="B117" s="16" t="s">
        <v>223</v>
      </c>
      <c r="C117" s="16" t="s">
        <v>213</v>
      </c>
      <c r="D117" s="20">
        <v>1</v>
      </c>
      <c r="E117" s="20">
        <v>1.26</v>
      </c>
      <c r="F117" s="20">
        <v>1.2858000000000001</v>
      </c>
      <c r="G117" s="20" t="s">
        <v>33</v>
      </c>
      <c r="H117" s="20"/>
      <c r="I117" s="20"/>
      <c r="J117" s="20">
        <v>0</v>
      </c>
      <c r="L117" s="17" t="s">
        <v>29</v>
      </c>
      <c r="M117" s="24">
        <f>((F117-1)*(1-(IF(G117="no",0,'results log'!$B$3)))+1)</f>
        <v>1.2858000000000001</v>
      </c>
      <c r="N117" s="24">
        <f t="shared" si="2"/>
        <v>1</v>
      </c>
      <c r="O117" s="26">
        <f>IF(ISBLANK(L117),,IF(ISBLANK(E117),,(IF(L117="WON-EW",((((E117-1)*I117)*'results log'!$B$2)+('results log'!$B$2*(E117-1))),IF(L117="WON",((((E117-1)*I117)*'results log'!$B$2)+('results log'!$B$2*(E117-1))),IF(L117="PLACED",((((E117-1)*I117)*'results log'!$B$2)-'results log'!$B$2),IF(I117=0,-'results log'!$B$2,IF(I117=0,-'results log'!$B$2,-('results log'!$B$2*2)))))))*D117))</f>
        <v>-50</v>
      </c>
      <c r="P117" s="25">
        <f>IF(ISBLANK(L117),,IF(ISBLANK(F117),,(IF(L117="WON-EW",((((M117-1)*I117)*'results log'!$B$2)+('results log'!$B$2*(M117-1))),IF(L117="WON",((((M117-1)*I117)*'results log'!$B$2)+('results log'!$B$2*(M117-1))),IF(L117="PLACED",((((M117-1)*I117)*'results log'!$B$2)-'results log'!$B$2),IF(I117=0,-'results log'!$B$2,IF(I117=0,-'results log'!$B$2,-('results log'!$B$2*2)))))))*D117))</f>
        <v>-50</v>
      </c>
      <c r="S117">
        <f t="shared" si="3"/>
        <v>2</v>
      </c>
    </row>
    <row r="118" spans="1:19" x14ac:dyDescent="0.2">
      <c r="A118" s="19">
        <v>42603</v>
      </c>
      <c r="B118" s="16" t="s">
        <v>224</v>
      </c>
      <c r="C118" s="16" t="s">
        <v>225</v>
      </c>
      <c r="D118" s="20">
        <v>1</v>
      </c>
      <c r="E118" s="20">
        <v>1.28</v>
      </c>
      <c r="F118" s="20">
        <v>1.26</v>
      </c>
      <c r="G118" s="20" t="s">
        <v>33</v>
      </c>
      <c r="H118" s="20"/>
      <c r="I118" s="20"/>
      <c r="J118" s="20">
        <v>0</v>
      </c>
      <c r="L118" s="17" t="s">
        <v>26</v>
      </c>
      <c r="M118" s="24">
        <f>((F118-1)*(1-(IF(G118="no",0,'results log'!$B$3)))+1)</f>
        <v>1.26</v>
      </c>
      <c r="N118" s="24">
        <f t="shared" si="2"/>
        <v>1</v>
      </c>
      <c r="O118" s="26">
        <f>IF(ISBLANK(L118),,IF(ISBLANK(E118),,(IF(L118="WON-EW",((((E118-1)*I118)*'results log'!$B$2)+('results log'!$B$2*(E118-1))),IF(L118="WON",((((E118-1)*I118)*'results log'!$B$2)+('results log'!$B$2*(E118-1))),IF(L118="PLACED",((((E118-1)*I118)*'results log'!$B$2)-'results log'!$B$2),IF(I118=0,-'results log'!$B$2,IF(I118=0,-'results log'!$B$2,-('results log'!$B$2*2)))))))*D118))</f>
        <v>14.000000000000002</v>
      </c>
      <c r="P118" s="25">
        <f>IF(ISBLANK(L118),,IF(ISBLANK(F118),,(IF(L118="WON-EW",((((M118-1)*I118)*'results log'!$B$2)+('results log'!$B$2*(M118-1))),IF(L118="WON",((((M118-1)*I118)*'results log'!$B$2)+('results log'!$B$2*(M118-1))),IF(L118="PLACED",((((M118-1)*I118)*'results log'!$B$2)-'results log'!$B$2),IF(I118=0,-'results log'!$B$2,IF(I118=0,-'results log'!$B$2,-('results log'!$B$2*2)))))))*D118))</f>
        <v>13</v>
      </c>
      <c r="S118">
        <f t="shared" si="3"/>
        <v>2</v>
      </c>
    </row>
    <row r="119" spans="1:19" x14ac:dyDescent="0.2">
      <c r="A119" s="19">
        <v>42603</v>
      </c>
      <c r="B119" s="16" t="s">
        <v>226</v>
      </c>
      <c r="C119" s="16" t="s">
        <v>227</v>
      </c>
      <c r="D119" s="20">
        <v>1</v>
      </c>
      <c r="E119" s="20">
        <v>1.25</v>
      </c>
      <c r="F119" s="20">
        <v>1.2858000000000001</v>
      </c>
      <c r="G119" s="20" t="s">
        <v>33</v>
      </c>
      <c r="H119" s="20"/>
      <c r="I119" s="20"/>
      <c r="J119" s="20">
        <v>0</v>
      </c>
      <c r="L119" s="17" t="s">
        <v>29</v>
      </c>
      <c r="M119" s="24">
        <f>((F119-1)*(1-(IF(G119="no",0,'results log'!$B$3)))+1)</f>
        <v>1.2858000000000001</v>
      </c>
      <c r="N119" s="24">
        <f t="shared" si="2"/>
        <v>1</v>
      </c>
      <c r="O119" s="26">
        <f>IF(ISBLANK(L119),,IF(ISBLANK(E119),,(IF(L119="WON-EW",((((E119-1)*I119)*'results log'!$B$2)+('results log'!$B$2*(E119-1))),IF(L119="WON",((((E119-1)*I119)*'results log'!$B$2)+('results log'!$B$2*(E119-1))),IF(L119="PLACED",((((E119-1)*I119)*'results log'!$B$2)-'results log'!$B$2),IF(I119=0,-'results log'!$B$2,IF(I119=0,-'results log'!$B$2,-('results log'!$B$2*2)))))))*D119))</f>
        <v>-50</v>
      </c>
      <c r="P119" s="25">
        <f>IF(ISBLANK(L119),,IF(ISBLANK(F119),,(IF(L119="WON-EW",((((M119-1)*I119)*'results log'!$B$2)+('results log'!$B$2*(M119-1))),IF(L119="WON",((((M119-1)*I119)*'results log'!$B$2)+('results log'!$B$2*(M119-1))),IF(L119="PLACED",((((M119-1)*I119)*'results log'!$B$2)-'results log'!$B$2),IF(I119=0,-'results log'!$B$2,IF(I119=0,-'results log'!$B$2,-('results log'!$B$2*2)))))))*D119))</f>
        <v>-50</v>
      </c>
      <c r="S119">
        <f t="shared" si="3"/>
        <v>2</v>
      </c>
    </row>
    <row r="120" spans="1:19" x14ac:dyDescent="0.2">
      <c r="A120" s="19">
        <v>42603</v>
      </c>
      <c r="B120" s="16" t="s">
        <v>191</v>
      </c>
      <c r="C120" s="16" t="s">
        <v>228</v>
      </c>
      <c r="D120" s="20">
        <v>1</v>
      </c>
      <c r="E120" s="20">
        <v>1.36</v>
      </c>
      <c r="F120" s="20">
        <v>1.3688</v>
      </c>
      <c r="G120" s="20" t="s">
        <v>33</v>
      </c>
      <c r="H120" s="20"/>
      <c r="I120" s="20"/>
      <c r="J120" s="20">
        <v>0</v>
      </c>
      <c r="L120" s="17" t="s">
        <v>29</v>
      </c>
      <c r="M120" s="24">
        <f>((F120-1)*(1-(IF(G120="no",0,'results log'!$B$3)))+1)</f>
        <v>1.3688</v>
      </c>
      <c r="N120" s="24">
        <f t="shared" si="2"/>
        <v>1</v>
      </c>
      <c r="O120" s="26">
        <f>IF(ISBLANK(L120),,IF(ISBLANK(E120),,(IF(L120="WON-EW",((((E120-1)*I120)*'results log'!$B$2)+('results log'!$B$2*(E120-1))),IF(L120="WON",((((E120-1)*I120)*'results log'!$B$2)+('results log'!$B$2*(E120-1))),IF(L120="PLACED",((((E120-1)*I120)*'results log'!$B$2)-'results log'!$B$2),IF(I120=0,-'results log'!$B$2,IF(I120=0,-'results log'!$B$2,-('results log'!$B$2*2)))))))*D120))</f>
        <v>-50</v>
      </c>
      <c r="P120" s="25">
        <f>IF(ISBLANK(L120),,IF(ISBLANK(F120),,(IF(L120="WON-EW",((((M120-1)*I120)*'results log'!$B$2)+('results log'!$B$2*(M120-1))),IF(L120="WON",((((M120-1)*I120)*'results log'!$B$2)+('results log'!$B$2*(M120-1))),IF(L120="PLACED",((((M120-1)*I120)*'results log'!$B$2)-'results log'!$B$2),IF(I120=0,-'results log'!$B$2,IF(I120=0,-'results log'!$B$2,-('results log'!$B$2*2)))))))*D120))</f>
        <v>-50</v>
      </c>
      <c r="S120">
        <f t="shared" si="3"/>
        <v>2</v>
      </c>
    </row>
    <row r="121" spans="1:19" x14ac:dyDescent="0.2">
      <c r="A121" s="19">
        <v>42604</v>
      </c>
      <c r="B121" s="16" t="s">
        <v>229</v>
      </c>
      <c r="C121" s="16" t="s">
        <v>139</v>
      </c>
      <c r="D121" s="20">
        <v>1</v>
      </c>
      <c r="E121" s="20">
        <v>1.33</v>
      </c>
      <c r="F121" s="20">
        <v>1.3</v>
      </c>
      <c r="G121" s="20" t="s">
        <v>33</v>
      </c>
      <c r="H121" s="20"/>
      <c r="I121" s="20"/>
      <c r="J121" s="20">
        <v>0</v>
      </c>
      <c r="L121" s="17" t="s">
        <v>26</v>
      </c>
      <c r="M121" s="24">
        <f>((F121-1)*(1-(IF(G121="no",0,'results log'!$B$3)))+1)</f>
        <v>1.3</v>
      </c>
      <c r="N121" s="24">
        <f t="shared" si="2"/>
        <v>1</v>
      </c>
      <c r="O121" s="26">
        <f>IF(ISBLANK(L121),,IF(ISBLANK(E121),,(IF(L121="WON-EW",((((E121-1)*I121)*'results log'!$B$2)+('results log'!$B$2*(E121-1))),IF(L121="WON",((((E121-1)*I121)*'results log'!$B$2)+('results log'!$B$2*(E121-1))),IF(L121="PLACED",((((E121-1)*I121)*'results log'!$B$2)-'results log'!$B$2),IF(I121=0,-'results log'!$B$2,IF(I121=0,-'results log'!$B$2,-('results log'!$B$2*2)))))))*D121))</f>
        <v>16.500000000000004</v>
      </c>
      <c r="P121" s="25">
        <f>IF(ISBLANK(L121),,IF(ISBLANK(F121),,(IF(L121="WON-EW",((((M121-1)*I121)*'results log'!$B$2)+('results log'!$B$2*(M121-1))),IF(L121="WON",((((M121-1)*I121)*'results log'!$B$2)+('results log'!$B$2*(M121-1))),IF(L121="PLACED",((((M121-1)*I121)*'results log'!$B$2)-'results log'!$B$2),IF(I121=0,-'results log'!$B$2,IF(I121=0,-'results log'!$B$2,-('results log'!$B$2*2)))))))*D121))</f>
        <v>15.000000000000002</v>
      </c>
      <c r="S121">
        <f t="shared" si="3"/>
        <v>2</v>
      </c>
    </row>
    <row r="122" spans="1:19" x14ac:dyDescent="0.2">
      <c r="A122" s="19">
        <v>42608</v>
      </c>
      <c r="B122" s="16" t="s">
        <v>191</v>
      </c>
      <c r="C122" s="16" t="s">
        <v>230</v>
      </c>
      <c r="D122" s="20">
        <v>1</v>
      </c>
      <c r="E122" s="20">
        <v>1.31</v>
      </c>
      <c r="F122" s="20">
        <v>1.2690999999999999</v>
      </c>
      <c r="G122" s="20" t="s">
        <v>33</v>
      </c>
      <c r="H122" s="20"/>
      <c r="I122" s="20"/>
      <c r="J122" s="20">
        <v>0</v>
      </c>
      <c r="L122" s="17" t="s">
        <v>26</v>
      </c>
      <c r="M122" s="24">
        <f>((F122-1)*(1-(IF(G122="no",0,'results log'!$B$3)))+1)</f>
        <v>1.2690999999999999</v>
      </c>
      <c r="N122" s="24">
        <f t="shared" si="2"/>
        <v>1</v>
      </c>
      <c r="O122" s="26">
        <f>IF(ISBLANK(L122),,IF(ISBLANK(E122),,(IF(L122="WON-EW",((((E122-1)*I122)*'results log'!$B$2)+('results log'!$B$2*(E122-1))),IF(L122="WON",((((E122-1)*I122)*'results log'!$B$2)+('results log'!$B$2*(E122-1))),IF(L122="PLACED",((((E122-1)*I122)*'results log'!$B$2)-'results log'!$B$2),IF(I122=0,-'results log'!$B$2,IF(I122=0,-'results log'!$B$2,-('results log'!$B$2*2)))))))*D122))</f>
        <v>15.500000000000004</v>
      </c>
      <c r="P122" s="25">
        <f>IF(ISBLANK(L122),,IF(ISBLANK(F122),,(IF(L122="WON-EW",((((M122-1)*I122)*'results log'!$B$2)+('results log'!$B$2*(M122-1))),IF(L122="WON",((((M122-1)*I122)*'results log'!$B$2)+('results log'!$B$2*(M122-1))),IF(L122="PLACED",((((M122-1)*I122)*'results log'!$B$2)-'results log'!$B$2),IF(I122=0,-'results log'!$B$2,IF(I122=0,-'results log'!$B$2,-('results log'!$B$2*2)))))))*D122))</f>
        <v>13.454999999999995</v>
      </c>
      <c r="S122">
        <f t="shared" si="3"/>
        <v>2</v>
      </c>
    </row>
    <row r="123" spans="1:19" x14ac:dyDescent="0.2">
      <c r="A123" s="19">
        <v>42609</v>
      </c>
      <c r="B123" s="16" t="s">
        <v>231</v>
      </c>
      <c r="C123" s="16" t="s">
        <v>232</v>
      </c>
      <c r="D123" s="20">
        <v>1</v>
      </c>
      <c r="E123" s="20">
        <v>1.27</v>
      </c>
      <c r="F123" s="20">
        <v>1.25</v>
      </c>
      <c r="G123" s="20" t="s">
        <v>33</v>
      </c>
      <c r="H123" s="20"/>
      <c r="I123" s="20"/>
      <c r="J123" s="20">
        <v>0</v>
      </c>
      <c r="L123" s="17" t="s">
        <v>29</v>
      </c>
      <c r="M123" s="24">
        <f>((F123-1)*(1-(IF(G123="no",0,'results log'!$B$3)))+1)</f>
        <v>1.25</v>
      </c>
      <c r="N123" s="24">
        <f t="shared" si="2"/>
        <v>1</v>
      </c>
      <c r="O123" s="26">
        <f>IF(ISBLANK(L123),,IF(ISBLANK(E123),,(IF(L123="WON-EW",((((E123-1)*I123)*'results log'!$B$2)+('results log'!$B$2*(E123-1))),IF(L123="WON",((((E123-1)*I123)*'results log'!$B$2)+('results log'!$B$2*(E123-1))),IF(L123="PLACED",((((E123-1)*I123)*'results log'!$B$2)-'results log'!$B$2),IF(I123=0,-'results log'!$B$2,IF(I123=0,-'results log'!$B$2,-('results log'!$B$2*2)))))))*D123))</f>
        <v>-50</v>
      </c>
      <c r="P123" s="25">
        <f>IF(ISBLANK(L123),,IF(ISBLANK(F123),,(IF(L123="WON-EW",((((M123-1)*I123)*'results log'!$B$2)+('results log'!$B$2*(M123-1))),IF(L123="WON",((((M123-1)*I123)*'results log'!$B$2)+('results log'!$B$2*(M123-1))),IF(L123="PLACED",((((M123-1)*I123)*'results log'!$B$2)-'results log'!$B$2),IF(I123=0,-'results log'!$B$2,IF(I123=0,-'results log'!$B$2,-('results log'!$B$2*2)))))))*D123))</f>
        <v>-50</v>
      </c>
      <c r="S123">
        <f t="shared" si="3"/>
        <v>2</v>
      </c>
    </row>
    <row r="124" spans="1:19" x14ac:dyDescent="0.2">
      <c r="A124" s="19">
        <v>42609</v>
      </c>
      <c r="B124" s="16" t="s">
        <v>233</v>
      </c>
      <c r="C124" s="16" t="s">
        <v>234</v>
      </c>
      <c r="D124" s="20">
        <v>1</v>
      </c>
      <c r="E124" s="20">
        <v>1.24</v>
      </c>
      <c r="F124" s="20">
        <v>1.19</v>
      </c>
      <c r="G124" s="20" t="s">
        <v>33</v>
      </c>
      <c r="H124" s="20"/>
      <c r="I124" s="20"/>
      <c r="J124" s="20">
        <v>0</v>
      </c>
      <c r="L124" s="17" t="s">
        <v>26</v>
      </c>
      <c r="M124" s="24">
        <f>((F124-1)*(1-(IF(G124="no",0,'results log'!$B$3)))+1)</f>
        <v>1.19</v>
      </c>
      <c r="N124" s="24">
        <f t="shared" si="2"/>
        <v>1</v>
      </c>
      <c r="O124" s="26">
        <f>IF(ISBLANK(L124),,IF(ISBLANK(E124),,(IF(L124="WON-EW",((((E124-1)*I124)*'results log'!$B$2)+('results log'!$B$2*(E124-1))),IF(L124="WON",((((E124-1)*I124)*'results log'!$B$2)+('results log'!$B$2*(E124-1))),IF(L124="PLACED",((((E124-1)*I124)*'results log'!$B$2)-'results log'!$B$2),IF(I124=0,-'results log'!$B$2,IF(I124=0,-'results log'!$B$2,-('results log'!$B$2*2)))))))*D124))</f>
        <v>12</v>
      </c>
      <c r="P124" s="25">
        <f>IF(ISBLANK(L124),,IF(ISBLANK(F124),,(IF(L124="WON-EW",((((M124-1)*I124)*'results log'!$B$2)+('results log'!$B$2*(M124-1))),IF(L124="WON",((((M124-1)*I124)*'results log'!$B$2)+('results log'!$B$2*(M124-1))),IF(L124="PLACED",((((M124-1)*I124)*'results log'!$B$2)-'results log'!$B$2),IF(I124=0,-'results log'!$B$2,IF(I124=0,-'results log'!$B$2,-('results log'!$B$2*2)))))))*D124))</f>
        <v>9.4999999999999964</v>
      </c>
      <c r="S124">
        <f t="shared" si="3"/>
        <v>2</v>
      </c>
    </row>
    <row r="125" spans="1:19" x14ac:dyDescent="0.2">
      <c r="A125" s="19">
        <v>42609</v>
      </c>
      <c r="B125" s="16" t="s">
        <v>235</v>
      </c>
      <c r="C125" s="16" t="s">
        <v>236</v>
      </c>
      <c r="D125" s="20">
        <v>1</v>
      </c>
      <c r="E125" s="20">
        <v>1.25</v>
      </c>
      <c r="F125" s="20">
        <v>1.2222219999999999</v>
      </c>
      <c r="G125" s="20" t="s">
        <v>33</v>
      </c>
      <c r="H125" s="20"/>
      <c r="I125" s="20"/>
      <c r="J125" s="20">
        <v>0</v>
      </c>
      <c r="L125" s="17" t="s">
        <v>26</v>
      </c>
      <c r="M125" s="24">
        <f>((F125-1)*(1-(IF(G125="no",0,'results log'!$B$3)))+1)</f>
        <v>1.2222219999999999</v>
      </c>
      <c r="N125" s="24">
        <f t="shared" si="2"/>
        <v>1</v>
      </c>
      <c r="O125" s="26">
        <f>IF(ISBLANK(L125),,IF(ISBLANK(E125),,(IF(L125="WON-EW",((((E125-1)*I125)*'results log'!$B$2)+('results log'!$B$2*(E125-1))),IF(L125="WON",((((E125-1)*I125)*'results log'!$B$2)+('results log'!$B$2*(E125-1))),IF(L125="PLACED",((((E125-1)*I125)*'results log'!$B$2)-'results log'!$B$2),IF(I125=0,-'results log'!$B$2,IF(I125=0,-'results log'!$B$2,-('results log'!$B$2*2)))))))*D125))</f>
        <v>12.5</v>
      </c>
      <c r="P125" s="25">
        <f>IF(ISBLANK(L125),,IF(ISBLANK(F125),,(IF(L125="WON-EW",((((M125-1)*I125)*'results log'!$B$2)+('results log'!$B$2*(M125-1))),IF(L125="WON",((((M125-1)*I125)*'results log'!$B$2)+('results log'!$B$2*(M125-1))),IF(L125="PLACED",((((M125-1)*I125)*'results log'!$B$2)-'results log'!$B$2),IF(I125=0,-'results log'!$B$2,IF(I125=0,-'results log'!$B$2,-('results log'!$B$2*2)))))))*D125))</f>
        <v>11.111099999999997</v>
      </c>
      <c r="S125">
        <f t="shared" si="3"/>
        <v>2</v>
      </c>
    </row>
    <row r="126" spans="1:19" x14ac:dyDescent="0.2">
      <c r="A126" s="19">
        <v>42610</v>
      </c>
      <c r="B126" s="16" t="s">
        <v>191</v>
      </c>
      <c r="C126" s="16" t="s">
        <v>237</v>
      </c>
      <c r="D126" s="20">
        <v>1</v>
      </c>
      <c r="E126" s="20">
        <v>1.35</v>
      </c>
      <c r="F126" s="20">
        <v>1.3967000000000001</v>
      </c>
      <c r="G126" s="20" t="s">
        <v>33</v>
      </c>
      <c r="H126" s="20"/>
      <c r="I126" s="20"/>
      <c r="J126" s="20">
        <v>0</v>
      </c>
      <c r="L126" s="17" t="s">
        <v>29</v>
      </c>
      <c r="M126" s="24">
        <f>((F126-1)*(1-(IF(G126="no",0,'results log'!$B$3)))+1)</f>
        <v>1.3967000000000001</v>
      </c>
      <c r="N126" s="24">
        <f t="shared" si="2"/>
        <v>1</v>
      </c>
      <c r="O126" s="26">
        <f>IF(ISBLANK(L126),,IF(ISBLANK(E126),,(IF(L126="WON-EW",((((E126-1)*I126)*'results log'!$B$2)+('results log'!$B$2*(E126-1))),IF(L126="WON",((((E126-1)*I126)*'results log'!$B$2)+('results log'!$B$2*(E126-1))),IF(L126="PLACED",((((E126-1)*I126)*'results log'!$B$2)-'results log'!$B$2),IF(I126=0,-'results log'!$B$2,IF(I126=0,-'results log'!$B$2,-('results log'!$B$2*2)))))))*D126))</f>
        <v>-50</v>
      </c>
      <c r="P126" s="25">
        <f>IF(ISBLANK(L126),,IF(ISBLANK(F126),,(IF(L126="WON-EW",((((M126-1)*I126)*'results log'!$B$2)+('results log'!$B$2*(M126-1))),IF(L126="WON",((((M126-1)*I126)*'results log'!$B$2)+('results log'!$B$2*(M126-1))),IF(L126="PLACED",((((M126-1)*I126)*'results log'!$B$2)-'results log'!$B$2),IF(I126=0,-'results log'!$B$2,IF(I126=0,-'results log'!$B$2,-('results log'!$B$2*2)))))))*D126))</f>
        <v>-50</v>
      </c>
      <c r="S126">
        <f t="shared" si="3"/>
        <v>2</v>
      </c>
    </row>
    <row r="127" spans="1:19" x14ac:dyDescent="0.2">
      <c r="A127" s="19">
        <v>42610</v>
      </c>
      <c r="B127" s="16" t="s">
        <v>238</v>
      </c>
      <c r="C127" s="16" t="s">
        <v>221</v>
      </c>
      <c r="D127" s="20">
        <v>1</v>
      </c>
      <c r="E127" s="20">
        <v>1.5</v>
      </c>
      <c r="F127" s="20">
        <v>1.55</v>
      </c>
      <c r="G127" s="20" t="s">
        <v>33</v>
      </c>
      <c r="H127" s="20"/>
      <c r="I127" s="20"/>
      <c r="J127" s="20">
        <v>0</v>
      </c>
      <c r="L127" s="17" t="s">
        <v>26</v>
      </c>
      <c r="M127" s="24">
        <f>((F127-1)*(1-(IF(G127="no",0,'results log'!$B$3)))+1)</f>
        <v>1.55</v>
      </c>
      <c r="N127" s="24">
        <f t="shared" si="2"/>
        <v>1</v>
      </c>
      <c r="O127" s="26">
        <f>IF(ISBLANK(L127),,IF(ISBLANK(E127),,(IF(L127="WON-EW",((((E127-1)*I127)*'results log'!$B$2)+('results log'!$B$2*(E127-1))),IF(L127="WON",((((E127-1)*I127)*'results log'!$B$2)+('results log'!$B$2*(E127-1))),IF(L127="PLACED",((((E127-1)*I127)*'results log'!$B$2)-'results log'!$B$2),IF(I127=0,-'results log'!$B$2,IF(I127=0,-'results log'!$B$2,-('results log'!$B$2*2)))))))*D127))</f>
        <v>25</v>
      </c>
      <c r="P127" s="25">
        <f>IF(ISBLANK(L127),,IF(ISBLANK(F127),,(IF(L127="WON-EW",((((M127-1)*I127)*'results log'!$B$2)+('results log'!$B$2*(M127-1))),IF(L127="WON",((((M127-1)*I127)*'results log'!$B$2)+('results log'!$B$2*(M127-1))),IF(L127="PLACED",((((M127-1)*I127)*'results log'!$B$2)-'results log'!$B$2),IF(I127=0,-'results log'!$B$2,IF(I127=0,-'results log'!$B$2,-('results log'!$B$2*2)))))))*D127))</f>
        <v>27.500000000000004</v>
      </c>
      <c r="S127">
        <f t="shared" si="3"/>
        <v>2</v>
      </c>
    </row>
    <row r="128" spans="1:19" x14ac:dyDescent="0.2">
      <c r="A128" s="19">
        <v>42610</v>
      </c>
      <c r="B128" s="16" t="s">
        <v>239</v>
      </c>
      <c r="C128" s="16" t="s">
        <v>240</v>
      </c>
      <c r="D128" s="20">
        <v>1</v>
      </c>
      <c r="E128" s="20">
        <v>1.25</v>
      </c>
      <c r="F128" s="20">
        <v>1.2222200000000001</v>
      </c>
      <c r="G128" s="20" t="s">
        <v>33</v>
      </c>
      <c r="H128" s="20"/>
      <c r="I128" s="20"/>
      <c r="J128" s="20">
        <v>0</v>
      </c>
      <c r="L128" s="17" t="s">
        <v>26</v>
      </c>
      <c r="M128" s="24">
        <f>((F128-1)*(1-(IF(G128="no",0,'results log'!$B$3)))+1)</f>
        <v>1.2222200000000001</v>
      </c>
      <c r="N128" s="24">
        <f t="shared" si="2"/>
        <v>1</v>
      </c>
      <c r="O128" s="26">
        <f>IF(ISBLANK(L128),,IF(ISBLANK(E128),,(IF(L128="WON-EW",((((E128-1)*I128)*'results log'!$B$2)+('results log'!$B$2*(E128-1))),IF(L128="WON",((((E128-1)*I128)*'results log'!$B$2)+('results log'!$B$2*(E128-1))),IF(L128="PLACED",((((E128-1)*I128)*'results log'!$B$2)-'results log'!$B$2),IF(I128=0,-'results log'!$B$2,IF(I128=0,-'results log'!$B$2,-('results log'!$B$2*2)))))))*D128))</f>
        <v>12.5</v>
      </c>
      <c r="P128" s="25">
        <f>IF(ISBLANK(L128),,IF(ISBLANK(F128),,(IF(L128="WON-EW",((((M128-1)*I128)*'results log'!$B$2)+('results log'!$B$2*(M128-1))),IF(L128="WON",((((M128-1)*I128)*'results log'!$B$2)+('results log'!$B$2*(M128-1))),IF(L128="PLACED",((((M128-1)*I128)*'results log'!$B$2)-'results log'!$B$2),IF(I128=0,-'results log'!$B$2,IF(I128=0,-'results log'!$B$2,-('results log'!$B$2*2)))))))*D128))</f>
        <v>11.111000000000004</v>
      </c>
      <c r="S128">
        <f t="shared" si="3"/>
        <v>2</v>
      </c>
    </row>
    <row r="129" spans="1:19" x14ac:dyDescent="0.2">
      <c r="A129" s="19">
        <v>42610</v>
      </c>
      <c r="B129" s="16" t="s">
        <v>241</v>
      </c>
      <c r="C129" s="16" t="s">
        <v>242</v>
      </c>
      <c r="D129" s="20">
        <v>1</v>
      </c>
      <c r="E129" s="20">
        <v>1.4</v>
      </c>
      <c r="F129" s="20">
        <v>1.36</v>
      </c>
      <c r="G129" s="20" t="s">
        <v>33</v>
      </c>
      <c r="H129" s="20"/>
      <c r="I129" s="20"/>
      <c r="J129" s="20">
        <v>0</v>
      </c>
      <c r="L129" s="17" t="s">
        <v>29</v>
      </c>
      <c r="M129" s="24">
        <f>((F129-1)*(1-(IF(G129="no",0,'results log'!$B$3)))+1)</f>
        <v>1.36</v>
      </c>
      <c r="N129" s="24">
        <f t="shared" si="2"/>
        <v>1</v>
      </c>
      <c r="O129" s="26">
        <f>IF(ISBLANK(L129),,IF(ISBLANK(E129),,(IF(L129="WON-EW",((((E129-1)*I129)*'results log'!$B$2)+('results log'!$B$2*(E129-1))),IF(L129="WON",((((E129-1)*I129)*'results log'!$B$2)+('results log'!$B$2*(E129-1))),IF(L129="PLACED",((((E129-1)*I129)*'results log'!$B$2)-'results log'!$B$2),IF(I129=0,-'results log'!$B$2,IF(I129=0,-'results log'!$B$2,-('results log'!$B$2*2)))))))*D129))</f>
        <v>-50</v>
      </c>
      <c r="P129" s="25">
        <f>IF(ISBLANK(L129),,IF(ISBLANK(F129),,(IF(L129="WON-EW",((((M129-1)*I129)*'results log'!$B$2)+('results log'!$B$2*(M129-1))),IF(L129="WON",((((M129-1)*I129)*'results log'!$B$2)+('results log'!$B$2*(M129-1))),IF(L129="PLACED",((((M129-1)*I129)*'results log'!$B$2)-'results log'!$B$2),IF(I129=0,-'results log'!$B$2,IF(I129=0,-'results log'!$B$2,-('results log'!$B$2*2)))))))*D129))</f>
        <v>-50</v>
      </c>
      <c r="S129">
        <f t="shared" si="3"/>
        <v>2</v>
      </c>
    </row>
    <row r="130" spans="1:19" x14ac:dyDescent="0.2">
      <c r="A130" s="19">
        <v>42610</v>
      </c>
      <c r="B130" s="16" t="s">
        <v>243</v>
      </c>
      <c r="C130" s="16" t="s">
        <v>99</v>
      </c>
      <c r="D130" s="20">
        <v>1</v>
      </c>
      <c r="E130" s="20">
        <v>1.28</v>
      </c>
      <c r="F130" s="20">
        <v>1.26</v>
      </c>
      <c r="G130" s="20" t="s">
        <v>33</v>
      </c>
      <c r="H130" s="20"/>
      <c r="I130" s="20"/>
      <c r="J130" s="20">
        <v>0</v>
      </c>
      <c r="L130" s="17" t="s">
        <v>26</v>
      </c>
      <c r="M130" s="24">
        <f>((F130-1)*(1-(IF(G130="no",0,'results log'!$B$3)))+1)</f>
        <v>1.26</v>
      </c>
      <c r="N130" s="24">
        <f t="shared" si="2"/>
        <v>1</v>
      </c>
      <c r="O130" s="26">
        <f>IF(ISBLANK(L130),,IF(ISBLANK(E130),,(IF(L130="WON-EW",((((E130-1)*I130)*'results log'!$B$2)+('results log'!$B$2*(E130-1))),IF(L130="WON",((((E130-1)*I130)*'results log'!$B$2)+('results log'!$B$2*(E130-1))),IF(L130="PLACED",((((E130-1)*I130)*'results log'!$B$2)-'results log'!$B$2),IF(I130=0,-'results log'!$B$2,IF(I130=0,-'results log'!$B$2,-('results log'!$B$2*2)))))))*D130))</f>
        <v>14.000000000000002</v>
      </c>
      <c r="P130" s="25">
        <f>IF(ISBLANK(L130),,IF(ISBLANK(F130),,(IF(L130="WON-EW",((((M130-1)*I130)*'results log'!$B$2)+('results log'!$B$2*(M130-1))),IF(L130="WON",((((M130-1)*I130)*'results log'!$B$2)+('results log'!$B$2*(M130-1))),IF(L130="PLACED",((((M130-1)*I130)*'results log'!$B$2)-'results log'!$B$2),IF(I130=0,-'results log'!$B$2,IF(I130=0,-'results log'!$B$2,-('results log'!$B$2*2)))))))*D130))</f>
        <v>13</v>
      </c>
      <c r="S130">
        <f t="shared" si="3"/>
        <v>2</v>
      </c>
    </row>
    <row r="131" spans="1:19" x14ac:dyDescent="0.2">
      <c r="A131" s="19">
        <v>42610</v>
      </c>
      <c r="B131" s="16" t="s">
        <v>244</v>
      </c>
      <c r="C131" s="16" t="s">
        <v>40</v>
      </c>
      <c r="D131" s="20">
        <v>1</v>
      </c>
      <c r="E131" s="20">
        <v>1.25</v>
      </c>
      <c r="F131" s="20">
        <v>1.1299999999999999</v>
      </c>
      <c r="G131" s="20" t="s">
        <v>33</v>
      </c>
      <c r="H131" s="20"/>
      <c r="I131" s="20"/>
      <c r="J131" s="20">
        <v>0</v>
      </c>
      <c r="L131" s="17" t="s">
        <v>26</v>
      </c>
      <c r="M131" s="24">
        <f>((F131-1)*(1-(IF(G131="no",0,'results log'!$B$3)))+1)</f>
        <v>1.1299999999999999</v>
      </c>
      <c r="N131" s="24">
        <f t="shared" si="2"/>
        <v>1</v>
      </c>
      <c r="O131" s="26">
        <f>IF(ISBLANK(L131),,IF(ISBLANK(E131),,(IF(L131="WON-EW",((((E131-1)*I131)*'results log'!$B$2)+('results log'!$B$2*(E131-1))),IF(L131="WON",((((E131-1)*I131)*'results log'!$B$2)+('results log'!$B$2*(E131-1))),IF(L131="PLACED",((((E131-1)*I131)*'results log'!$B$2)-'results log'!$B$2),IF(I131=0,-'results log'!$B$2,IF(I131=0,-'results log'!$B$2,-('results log'!$B$2*2)))))))*D131))</f>
        <v>12.5</v>
      </c>
      <c r="P131" s="25">
        <f>IF(ISBLANK(L131),,IF(ISBLANK(F131),,(IF(L131="WON-EW",((((M131-1)*I131)*'results log'!$B$2)+('results log'!$B$2*(M131-1))),IF(L131="WON",((((M131-1)*I131)*'results log'!$B$2)+('results log'!$B$2*(M131-1))),IF(L131="PLACED",((((M131-1)*I131)*'results log'!$B$2)-'results log'!$B$2),IF(I131=0,-'results log'!$B$2,IF(I131=0,-'results log'!$B$2,-('results log'!$B$2*2)))))))*D131))</f>
        <v>6.4999999999999947</v>
      </c>
      <c r="S131">
        <f t="shared" si="3"/>
        <v>2</v>
      </c>
    </row>
    <row r="132" spans="1:19" x14ac:dyDescent="0.2">
      <c r="A132" s="19">
        <v>42611</v>
      </c>
      <c r="B132" s="16" t="s">
        <v>245</v>
      </c>
      <c r="C132" s="16" t="s">
        <v>246</v>
      </c>
      <c r="D132" s="20">
        <v>1</v>
      </c>
      <c r="E132" s="20">
        <v>1.26</v>
      </c>
      <c r="F132" s="20">
        <v>1.23</v>
      </c>
      <c r="G132" s="20" t="s">
        <v>33</v>
      </c>
      <c r="H132" s="20"/>
      <c r="I132" s="20"/>
      <c r="J132" s="20">
        <v>0</v>
      </c>
      <c r="L132" s="17" t="s">
        <v>29</v>
      </c>
      <c r="M132" s="24">
        <f>((F132-1)*(1-(IF(G132="no",0,'results log'!$B$3)))+1)</f>
        <v>1.23</v>
      </c>
      <c r="N132" s="24">
        <f t="shared" si="2"/>
        <v>1</v>
      </c>
      <c r="O132" s="26">
        <f>IF(ISBLANK(L132),,IF(ISBLANK(E132),,(IF(L132="WON-EW",((((E132-1)*I132)*'results log'!$B$2)+('results log'!$B$2*(E132-1))),IF(L132="WON",((((E132-1)*I132)*'results log'!$B$2)+('results log'!$B$2*(E132-1))),IF(L132="PLACED",((((E132-1)*I132)*'results log'!$B$2)-'results log'!$B$2),IF(I132=0,-'results log'!$B$2,IF(I132=0,-'results log'!$B$2,-('results log'!$B$2*2)))))))*D132))</f>
        <v>-50</v>
      </c>
      <c r="P132" s="25">
        <f>IF(ISBLANK(L132),,IF(ISBLANK(F132),,(IF(L132="WON-EW",((((M132-1)*I132)*'results log'!$B$2)+('results log'!$B$2*(M132-1))),IF(L132="WON",((((M132-1)*I132)*'results log'!$B$2)+('results log'!$B$2*(M132-1))),IF(L132="PLACED",((((M132-1)*I132)*'results log'!$B$2)-'results log'!$B$2),IF(I132=0,-'results log'!$B$2,IF(I132=0,-'results log'!$B$2,-('results log'!$B$2*2)))))))*D132))</f>
        <v>-50</v>
      </c>
      <c r="S132">
        <f t="shared" si="3"/>
        <v>2</v>
      </c>
    </row>
    <row r="133" spans="1:19" x14ac:dyDescent="0.2">
      <c r="A133" s="19">
        <v>42611</v>
      </c>
      <c r="B133" s="16" t="s">
        <v>247</v>
      </c>
      <c r="C133" s="16" t="s">
        <v>248</v>
      </c>
      <c r="D133" s="20">
        <v>1</v>
      </c>
      <c r="E133" s="20">
        <v>1.28</v>
      </c>
      <c r="F133" s="20">
        <v>1.25</v>
      </c>
      <c r="G133" s="20" t="s">
        <v>33</v>
      </c>
      <c r="H133" s="20"/>
      <c r="I133" s="20"/>
      <c r="J133" s="20">
        <v>0</v>
      </c>
      <c r="L133" s="17" t="s">
        <v>26</v>
      </c>
      <c r="M133" s="24">
        <f>((F133-1)*(1-(IF(G133="no",0,'results log'!$B$3)))+1)</f>
        <v>1.25</v>
      </c>
      <c r="N133" s="24">
        <f t="shared" si="2"/>
        <v>1</v>
      </c>
      <c r="O133" s="26">
        <f>IF(ISBLANK(L133),,IF(ISBLANK(E133),,(IF(L133="WON-EW",((((E133-1)*I133)*'results log'!$B$2)+('results log'!$B$2*(E133-1))),IF(L133="WON",((((E133-1)*I133)*'results log'!$B$2)+('results log'!$B$2*(E133-1))),IF(L133="PLACED",((((E133-1)*I133)*'results log'!$B$2)-'results log'!$B$2),IF(I133=0,-'results log'!$B$2,IF(I133=0,-'results log'!$B$2,-('results log'!$B$2*2)))))))*D133))</f>
        <v>14.000000000000002</v>
      </c>
      <c r="P133" s="25">
        <f>IF(ISBLANK(L133),,IF(ISBLANK(F133),,(IF(L133="WON-EW",((((M133-1)*I133)*'results log'!$B$2)+('results log'!$B$2*(M133-1))),IF(L133="WON",((((M133-1)*I133)*'results log'!$B$2)+('results log'!$B$2*(M133-1))),IF(L133="PLACED",((((M133-1)*I133)*'results log'!$B$2)-'results log'!$B$2),IF(I133=0,-'results log'!$B$2,IF(I133=0,-'results log'!$B$2,-('results log'!$B$2*2)))))))*D133))</f>
        <v>12.5</v>
      </c>
      <c r="S133">
        <f t="shared" si="3"/>
        <v>2</v>
      </c>
    </row>
    <row r="134" spans="1:19" x14ac:dyDescent="0.2">
      <c r="A134" s="19">
        <v>42611</v>
      </c>
      <c r="B134" s="16" t="s">
        <v>252</v>
      </c>
      <c r="C134" s="16" t="s">
        <v>249</v>
      </c>
      <c r="D134" s="20">
        <v>1</v>
      </c>
      <c r="E134" s="20">
        <v>1.21</v>
      </c>
      <c r="F134" s="20">
        <v>1.1717</v>
      </c>
      <c r="G134" s="20" t="s">
        <v>33</v>
      </c>
      <c r="H134" s="20"/>
      <c r="I134" s="20"/>
      <c r="J134" s="20">
        <v>0</v>
      </c>
      <c r="L134" s="17" t="s">
        <v>26</v>
      </c>
      <c r="M134" s="24">
        <f>((F134-1)*(1-(IF(G134="no",0,'results log'!$B$3)))+1)</f>
        <v>1.1717</v>
      </c>
      <c r="N134" s="24">
        <f t="shared" si="2"/>
        <v>1</v>
      </c>
      <c r="O134" s="26">
        <f>IF(ISBLANK(L134),,IF(ISBLANK(E134),,(IF(L134="WON-EW",((((E134-1)*I134)*'results log'!$B$2)+('results log'!$B$2*(E134-1))),IF(L134="WON",((((E134-1)*I134)*'results log'!$B$2)+('results log'!$B$2*(E134-1))),IF(L134="PLACED",((((E134-1)*I134)*'results log'!$B$2)-'results log'!$B$2),IF(I134=0,-'results log'!$B$2,IF(I134=0,-'results log'!$B$2,-('results log'!$B$2*2)))))))*D134))</f>
        <v>10.499999999999998</v>
      </c>
      <c r="P134" s="25">
        <f>IF(ISBLANK(L134),,IF(ISBLANK(F134),,(IF(L134="WON-EW",((((M134-1)*I134)*'results log'!$B$2)+('results log'!$B$2*(M134-1))),IF(L134="WON",((((M134-1)*I134)*'results log'!$B$2)+('results log'!$B$2*(M134-1))),IF(L134="PLACED",((((M134-1)*I134)*'results log'!$B$2)-'results log'!$B$2),IF(I134=0,-'results log'!$B$2,IF(I134=0,-'results log'!$B$2,-('results log'!$B$2*2)))))))*D134))</f>
        <v>8.5849999999999973</v>
      </c>
      <c r="S134">
        <f t="shared" si="3"/>
        <v>2</v>
      </c>
    </row>
    <row r="135" spans="1:19" x14ac:dyDescent="0.2">
      <c r="A135" s="19">
        <v>42611</v>
      </c>
      <c r="B135" s="16" t="s">
        <v>250</v>
      </c>
      <c r="C135" s="16" t="s">
        <v>251</v>
      </c>
      <c r="D135" s="20">
        <v>1</v>
      </c>
      <c r="E135" s="20">
        <v>1.29</v>
      </c>
      <c r="F135" s="20">
        <v>1.26</v>
      </c>
      <c r="G135" s="20" t="s">
        <v>33</v>
      </c>
      <c r="H135" s="20"/>
      <c r="I135" s="20"/>
      <c r="J135" s="20">
        <v>0</v>
      </c>
      <c r="L135" s="17" t="s">
        <v>26</v>
      </c>
      <c r="M135" s="24">
        <f>((F135-1)*(1-(IF(G135="no",0,'results log'!$B$3)))+1)</f>
        <v>1.26</v>
      </c>
      <c r="N135" s="24">
        <f t="shared" si="2"/>
        <v>1</v>
      </c>
      <c r="O135" s="26">
        <f>IF(ISBLANK(L135),,IF(ISBLANK(E135),,(IF(L135="WON-EW",((((E135-1)*I135)*'results log'!$B$2)+('results log'!$B$2*(E135-1))),IF(L135="WON",((((E135-1)*I135)*'results log'!$B$2)+('results log'!$B$2*(E135-1))),IF(L135="PLACED",((((E135-1)*I135)*'results log'!$B$2)-'results log'!$B$2),IF(I135=0,-'results log'!$B$2,IF(I135=0,-'results log'!$B$2,-('results log'!$B$2*2)))))))*D135))</f>
        <v>14.500000000000002</v>
      </c>
      <c r="P135" s="25">
        <f>IF(ISBLANK(L135),,IF(ISBLANK(F135),,(IF(L135="WON-EW",((((M135-1)*I135)*'results log'!$B$2)+('results log'!$B$2*(M135-1))),IF(L135="WON",((((M135-1)*I135)*'results log'!$B$2)+('results log'!$B$2*(M135-1))),IF(L135="PLACED",((((M135-1)*I135)*'results log'!$B$2)-'results log'!$B$2),IF(I135=0,-'results log'!$B$2,IF(I135=0,-'results log'!$B$2,-('results log'!$B$2*2)))))))*D135))</f>
        <v>13</v>
      </c>
      <c r="S135">
        <f t="shared" si="3"/>
        <v>2</v>
      </c>
    </row>
    <row r="136" spans="1:19" x14ac:dyDescent="0.2">
      <c r="A136" s="19">
        <v>42612</v>
      </c>
      <c r="B136" s="16" t="s">
        <v>252</v>
      </c>
      <c r="C136" s="16" t="s">
        <v>253</v>
      </c>
      <c r="D136" s="20">
        <v>1</v>
      </c>
      <c r="E136" s="20">
        <v>1.28</v>
      </c>
      <c r="F136" s="20">
        <v>1.2715000000000001</v>
      </c>
      <c r="G136" s="20" t="s">
        <v>33</v>
      </c>
      <c r="H136" s="20"/>
      <c r="I136" s="20"/>
      <c r="J136" s="20">
        <v>0</v>
      </c>
      <c r="L136" s="17" t="s">
        <v>29</v>
      </c>
      <c r="M136" s="24">
        <f>((F136-1)*(1-(IF(G136="no",0,'results log'!$B$3)))+1)</f>
        <v>1.2715000000000001</v>
      </c>
      <c r="N136" s="24">
        <f t="shared" ref="N136:N206" si="4">D136*IF(H136="yes",2,1)</f>
        <v>1</v>
      </c>
      <c r="O136" s="26">
        <f>IF(ISBLANK(L136),,IF(ISBLANK(E136),,(IF(L136="WON-EW",((((E136-1)*I136)*'results log'!$B$2)+('results log'!$B$2*(E136-1))),IF(L136="WON",((((E136-1)*I136)*'results log'!$B$2)+('results log'!$B$2*(E136-1))),IF(L136="PLACED",((((E136-1)*I136)*'results log'!$B$2)-'results log'!$B$2),IF(I136=0,-'results log'!$B$2,IF(I136=0,-'results log'!$B$2,-('results log'!$B$2*2)))))))*D136))</f>
        <v>-50</v>
      </c>
      <c r="P136" s="25">
        <f>IF(ISBLANK(L136),,IF(ISBLANK(F136),,(IF(L136="WON-EW",((((M136-1)*I136)*'results log'!$B$2)+('results log'!$B$2*(M136-1))),IF(L136="WON",((((M136-1)*I136)*'results log'!$B$2)+('results log'!$B$2*(M136-1))),IF(L136="PLACED",((((M136-1)*I136)*'results log'!$B$2)-'results log'!$B$2),IF(I136=0,-'results log'!$B$2,IF(I136=0,-'results log'!$B$2,-('results log'!$B$2*2)))))))*D136))</f>
        <v>-50</v>
      </c>
      <c r="S136">
        <f t="shared" si="3"/>
        <v>2</v>
      </c>
    </row>
    <row r="137" spans="1:19" x14ac:dyDescent="0.2">
      <c r="A137" s="19">
        <v>42612</v>
      </c>
      <c r="B137" s="16" t="s">
        <v>254</v>
      </c>
      <c r="C137" s="16" t="s">
        <v>255</v>
      </c>
      <c r="D137" s="20">
        <v>1</v>
      </c>
      <c r="E137" s="20">
        <v>1.29</v>
      </c>
      <c r="F137" s="20">
        <v>1.25</v>
      </c>
      <c r="G137" s="20" t="s">
        <v>33</v>
      </c>
      <c r="H137" s="20"/>
      <c r="I137" s="20"/>
      <c r="J137" s="20">
        <v>0</v>
      </c>
      <c r="L137" s="17" t="s">
        <v>26</v>
      </c>
      <c r="M137" s="24">
        <f>((F137-1)*(1-(IF(G137="no",0,'results log'!$B$3)))+1)</f>
        <v>1.25</v>
      </c>
      <c r="N137" s="24">
        <f t="shared" si="4"/>
        <v>1</v>
      </c>
      <c r="O137" s="26">
        <f>IF(ISBLANK(L137),,IF(ISBLANK(E137),,(IF(L137="WON-EW",((((E137-1)*I137)*'results log'!$B$2)+('results log'!$B$2*(E137-1))),IF(L137="WON",((((E137-1)*I137)*'results log'!$B$2)+('results log'!$B$2*(E137-1))),IF(L137="PLACED",((((E137-1)*I137)*'results log'!$B$2)-'results log'!$B$2),IF(I137=0,-'results log'!$B$2,IF(I137=0,-'results log'!$B$2,-('results log'!$B$2*2)))))))*D137))</f>
        <v>14.500000000000002</v>
      </c>
      <c r="P137" s="25">
        <f>IF(ISBLANK(L137),,IF(ISBLANK(F137),,(IF(L137="WON-EW",((((M137-1)*I137)*'results log'!$B$2)+('results log'!$B$2*(M137-1))),IF(L137="WON",((((M137-1)*I137)*'results log'!$B$2)+('results log'!$B$2*(M137-1))),IF(L137="PLACED",((((M137-1)*I137)*'results log'!$B$2)-'results log'!$B$2),IF(I137=0,-'results log'!$B$2,IF(I137=0,-'results log'!$B$2,-('results log'!$B$2*2)))))))*D137))</f>
        <v>12.5</v>
      </c>
      <c r="S137">
        <f t="shared" ref="S137:S200" si="5">IF(ISBLANK(J137),1,IF(ISBLANK(K137),2,99))</f>
        <v>2</v>
      </c>
    </row>
    <row r="138" spans="1:19" x14ac:dyDescent="0.2">
      <c r="A138" s="19">
        <v>42612</v>
      </c>
      <c r="B138" s="16" t="s">
        <v>252</v>
      </c>
      <c r="C138" s="16" t="s">
        <v>256</v>
      </c>
      <c r="D138" s="20">
        <v>1</v>
      </c>
      <c r="E138" s="20">
        <v>1.25</v>
      </c>
      <c r="F138" s="20">
        <v>1.242</v>
      </c>
      <c r="G138" s="20" t="s">
        <v>33</v>
      </c>
      <c r="H138" s="20"/>
      <c r="I138" s="20"/>
      <c r="J138" s="20">
        <v>0</v>
      </c>
      <c r="L138" s="17" t="s">
        <v>26</v>
      </c>
      <c r="M138" s="24">
        <f>((F138-1)*(1-(IF(G138="no",0,'results log'!$B$3)))+1)</f>
        <v>1.242</v>
      </c>
      <c r="N138" s="24">
        <f t="shared" si="4"/>
        <v>1</v>
      </c>
      <c r="O138" s="26">
        <f>IF(ISBLANK(L138),,IF(ISBLANK(E138),,(IF(L138="WON-EW",((((E138-1)*I138)*'results log'!$B$2)+('results log'!$B$2*(E138-1))),IF(L138="WON",((((E138-1)*I138)*'results log'!$B$2)+('results log'!$B$2*(E138-1))),IF(L138="PLACED",((((E138-1)*I138)*'results log'!$B$2)-'results log'!$B$2),IF(I138=0,-'results log'!$B$2,IF(I138=0,-'results log'!$B$2,-('results log'!$B$2*2)))))))*D138))</f>
        <v>12.5</v>
      </c>
      <c r="P138" s="25">
        <f>IF(ISBLANK(L138),,IF(ISBLANK(F138),,(IF(L138="WON-EW",((((M138-1)*I138)*'results log'!$B$2)+('results log'!$B$2*(M138-1))),IF(L138="WON",((((M138-1)*I138)*'results log'!$B$2)+('results log'!$B$2*(M138-1))),IF(L138="PLACED",((((M138-1)*I138)*'results log'!$B$2)-'results log'!$B$2),IF(I138=0,-'results log'!$B$2,IF(I138=0,-'results log'!$B$2,-('results log'!$B$2*2)))))))*D138))</f>
        <v>12.1</v>
      </c>
      <c r="S138">
        <f t="shared" si="5"/>
        <v>2</v>
      </c>
    </row>
    <row r="139" spans="1:19" x14ac:dyDescent="0.2">
      <c r="A139" s="19">
        <v>42614</v>
      </c>
      <c r="B139" s="16" t="s">
        <v>257</v>
      </c>
      <c r="C139" s="16" t="s">
        <v>258</v>
      </c>
      <c r="D139" s="20">
        <v>1</v>
      </c>
      <c r="E139" s="20">
        <v>1.3</v>
      </c>
      <c r="F139" s="20">
        <v>1.25</v>
      </c>
      <c r="G139" s="20" t="s">
        <v>33</v>
      </c>
      <c r="H139" s="20"/>
      <c r="I139" s="20"/>
      <c r="J139" s="20">
        <v>0</v>
      </c>
      <c r="L139" s="17" t="s">
        <v>29</v>
      </c>
      <c r="M139" s="24">
        <f>((F139-1)*(1-(IF(G139="no",0,'results log'!$B$3)))+1)</f>
        <v>1.25</v>
      </c>
      <c r="N139" s="24">
        <f t="shared" si="4"/>
        <v>1</v>
      </c>
      <c r="O139" s="26">
        <f>IF(ISBLANK(L139),,IF(ISBLANK(E139),,(IF(L139="WON-EW",((((E139-1)*I139)*'results log'!$B$2)+('results log'!$B$2*(E139-1))),IF(L139="WON",((((E139-1)*I139)*'results log'!$B$2)+('results log'!$B$2*(E139-1))),IF(L139="PLACED",((((E139-1)*I139)*'results log'!$B$2)-'results log'!$B$2),IF(I139=0,-'results log'!$B$2,IF(I139=0,-'results log'!$B$2,-('results log'!$B$2*2)))))))*D139))</f>
        <v>-50</v>
      </c>
      <c r="P139" s="25">
        <f>IF(ISBLANK(L139),,IF(ISBLANK(F139),,(IF(L139="WON-EW",((((M139-1)*I139)*'results log'!$B$2)+('results log'!$B$2*(M139-1))),IF(L139="WON",((((M139-1)*I139)*'results log'!$B$2)+('results log'!$B$2*(M139-1))),IF(L139="PLACED",((((M139-1)*I139)*'results log'!$B$2)-'results log'!$B$2),IF(I139=0,-'results log'!$B$2,IF(I139=0,-'results log'!$B$2,-('results log'!$B$2*2)))))))*D139))</f>
        <v>-50</v>
      </c>
      <c r="S139">
        <f t="shared" si="5"/>
        <v>2</v>
      </c>
    </row>
    <row r="140" spans="1:19" x14ac:dyDescent="0.2">
      <c r="A140" s="19">
        <v>42614</v>
      </c>
      <c r="B140" s="16" t="s">
        <v>259</v>
      </c>
      <c r="C140" s="16" t="s">
        <v>260</v>
      </c>
      <c r="D140" s="20">
        <v>1</v>
      </c>
      <c r="E140" s="20">
        <v>1.37</v>
      </c>
      <c r="F140" s="20">
        <v>1.36</v>
      </c>
      <c r="G140" s="20" t="s">
        <v>33</v>
      </c>
      <c r="H140" s="20"/>
      <c r="I140" s="20"/>
      <c r="J140" s="20">
        <v>0</v>
      </c>
      <c r="L140" s="17" t="s">
        <v>26</v>
      </c>
      <c r="M140" s="24">
        <f>((F140-1)*(1-(IF(G140="no",0,'results log'!$B$3)))+1)</f>
        <v>1.36</v>
      </c>
      <c r="N140" s="24">
        <f t="shared" si="4"/>
        <v>1</v>
      </c>
      <c r="O140" s="26">
        <f>IF(ISBLANK(L140),,IF(ISBLANK(E140),,(IF(L140="WON-EW",((((E140-1)*I140)*'results log'!$B$2)+('results log'!$B$2*(E140-1))),IF(L140="WON",((((E140-1)*I140)*'results log'!$B$2)+('results log'!$B$2*(E140-1))),IF(L140="PLACED",((((E140-1)*I140)*'results log'!$B$2)-'results log'!$B$2),IF(I140=0,-'results log'!$B$2,IF(I140=0,-'results log'!$B$2,-('results log'!$B$2*2)))))))*D140))</f>
        <v>18.500000000000007</v>
      </c>
      <c r="P140" s="25">
        <f>IF(ISBLANK(L140),,IF(ISBLANK(F140),,(IF(L140="WON-EW",((((M140-1)*I140)*'results log'!$B$2)+('results log'!$B$2*(M140-1))),IF(L140="WON",((((M140-1)*I140)*'results log'!$B$2)+('results log'!$B$2*(M140-1))),IF(L140="PLACED",((((M140-1)*I140)*'results log'!$B$2)-'results log'!$B$2),IF(I140=0,-'results log'!$B$2,IF(I140=0,-'results log'!$B$2,-('results log'!$B$2*2)))))))*D140))</f>
        <v>18.000000000000004</v>
      </c>
      <c r="S140">
        <f t="shared" si="5"/>
        <v>2</v>
      </c>
    </row>
    <row r="141" spans="1:19" x14ac:dyDescent="0.2">
      <c r="A141" s="19">
        <v>42615</v>
      </c>
      <c r="B141" s="16" t="s">
        <v>261</v>
      </c>
      <c r="C141" s="16" t="s">
        <v>262</v>
      </c>
      <c r="D141" s="20">
        <v>1</v>
      </c>
      <c r="E141" s="20">
        <v>1.34</v>
      </c>
      <c r="F141" s="20">
        <v>1.3332999999999999</v>
      </c>
      <c r="G141" s="20" t="s">
        <v>33</v>
      </c>
      <c r="H141" s="20"/>
      <c r="I141" s="20"/>
      <c r="J141" s="20">
        <v>0</v>
      </c>
      <c r="L141" s="17" t="s">
        <v>26</v>
      </c>
      <c r="M141" s="24">
        <f>((F141-1)*(1-(IF(G141="no",0,'results log'!$B$3)))+1)</f>
        <v>1.3332999999999999</v>
      </c>
      <c r="N141" s="24">
        <f t="shared" si="4"/>
        <v>1</v>
      </c>
      <c r="O141" s="26">
        <f>IF(ISBLANK(L141),,IF(ISBLANK(E141),,(IF(L141="WON-EW",((((E141-1)*I141)*'results log'!$B$2)+('results log'!$B$2*(E141-1))),IF(L141="WON",((((E141-1)*I141)*'results log'!$B$2)+('results log'!$B$2*(E141-1))),IF(L141="PLACED",((((E141-1)*I141)*'results log'!$B$2)-'results log'!$B$2),IF(I141=0,-'results log'!$B$2,IF(I141=0,-'results log'!$B$2,-('results log'!$B$2*2)))))))*D141))</f>
        <v>17.000000000000004</v>
      </c>
      <c r="P141" s="25">
        <f>IF(ISBLANK(L141),,IF(ISBLANK(F141),,(IF(L141="WON-EW",((((M141-1)*I141)*'results log'!$B$2)+('results log'!$B$2*(M141-1))),IF(L141="WON",((((M141-1)*I141)*'results log'!$B$2)+('results log'!$B$2*(M141-1))),IF(L141="PLACED",((((M141-1)*I141)*'results log'!$B$2)-'results log'!$B$2),IF(I141=0,-'results log'!$B$2,IF(I141=0,-'results log'!$B$2,-('results log'!$B$2*2)))))))*D141))</f>
        <v>16.664999999999996</v>
      </c>
      <c r="S141">
        <f t="shared" si="5"/>
        <v>2</v>
      </c>
    </row>
    <row r="142" spans="1:19" x14ac:dyDescent="0.2">
      <c r="A142" s="19">
        <v>42616</v>
      </c>
      <c r="B142" s="16" t="s">
        <v>252</v>
      </c>
      <c r="C142" s="16" t="s">
        <v>263</v>
      </c>
      <c r="D142" s="20">
        <v>1</v>
      </c>
      <c r="E142" s="20">
        <v>1.26</v>
      </c>
      <c r="F142" s="20">
        <v>1.2654000000000001</v>
      </c>
      <c r="G142" s="20" t="s">
        <v>33</v>
      </c>
      <c r="H142" s="20"/>
      <c r="I142" s="20"/>
      <c r="J142" s="20">
        <v>0</v>
      </c>
      <c r="L142" s="17" t="s">
        <v>29</v>
      </c>
      <c r="M142" s="24">
        <f>((F142-1)*(1-(IF(G142="no",0,'results log'!$B$3)))+1)</f>
        <v>1.2654000000000001</v>
      </c>
      <c r="N142" s="24">
        <f t="shared" si="4"/>
        <v>1</v>
      </c>
      <c r="O142" s="26">
        <f>IF(ISBLANK(L142),,IF(ISBLANK(E142),,(IF(L142="WON-EW",((((E142-1)*I142)*'results log'!$B$2)+('results log'!$B$2*(E142-1))),IF(L142="WON",((((E142-1)*I142)*'results log'!$B$2)+('results log'!$B$2*(E142-1))),IF(L142="PLACED",((((E142-1)*I142)*'results log'!$B$2)-'results log'!$B$2),IF(I142=0,-'results log'!$B$2,IF(I142=0,-'results log'!$B$2,-('results log'!$B$2*2)))))))*D142))</f>
        <v>-50</v>
      </c>
      <c r="P142" s="25">
        <f>IF(ISBLANK(L142),,IF(ISBLANK(F142),,(IF(L142="WON-EW",((((M142-1)*I142)*'results log'!$B$2)+('results log'!$B$2*(M142-1))),IF(L142="WON",((((M142-1)*I142)*'results log'!$B$2)+('results log'!$B$2*(M142-1))),IF(L142="PLACED",((((M142-1)*I142)*'results log'!$B$2)-'results log'!$B$2),IF(I142=0,-'results log'!$B$2,IF(I142=0,-'results log'!$B$2,-('results log'!$B$2*2)))))))*D142))</f>
        <v>-50</v>
      </c>
      <c r="S142">
        <f t="shared" si="5"/>
        <v>2</v>
      </c>
    </row>
    <row r="143" spans="1:19" x14ac:dyDescent="0.2">
      <c r="A143" s="19">
        <v>42616</v>
      </c>
      <c r="B143" s="16" t="s">
        <v>264</v>
      </c>
      <c r="C143" s="16" t="s">
        <v>265</v>
      </c>
      <c r="D143" s="20">
        <v>1</v>
      </c>
      <c r="E143" s="20">
        <v>1.3</v>
      </c>
      <c r="F143" s="20">
        <v>1.2857000000000001</v>
      </c>
      <c r="G143" s="20" t="s">
        <v>33</v>
      </c>
      <c r="H143" s="20"/>
      <c r="I143" s="20"/>
      <c r="J143" s="20">
        <v>0</v>
      </c>
      <c r="L143" s="17" t="s">
        <v>29</v>
      </c>
      <c r="M143" s="24">
        <f>((F143-1)*(1-(IF(G143="no",0,'results log'!$B$3)))+1)</f>
        <v>1.2857000000000001</v>
      </c>
      <c r="N143" s="24">
        <f t="shared" si="4"/>
        <v>1</v>
      </c>
      <c r="O143" s="26">
        <f>IF(ISBLANK(L143),,IF(ISBLANK(E143),,(IF(L143="WON-EW",((((E143-1)*I143)*'results log'!$B$2)+('results log'!$B$2*(E143-1))),IF(L143="WON",((((E143-1)*I143)*'results log'!$B$2)+('results log'!$B$2*(E143-1))),IF(L143="PLACED",((((E143-1)*I143)*'results log'!$B$2)-'results log'!$B$2),IF(I143=0,-'results log'!$B$2,IF(I143=0,-'results log'!$B$2,-('results log'!$B$2*2)))))))*D143))</f>
        <v>-50</v>
      </c>
      <c r="P143" s="25">
        <f>IF(ISBLANK(L143),,IF(ISBLANK(F143),,(IF(L143="WON-EW",((((M143-1)*I143)*'results log'!$B$2)+('results log'!$B$2*(M143-1))),IF(L143="WON",((((M143-1)*I143)*'results log'!$B$2)+('results log'!$B$2*(M143-1))),IF(L143="PLACED",((((M143-1)*I143)*'results log'!$B$2)-'results log'!$B$2),IF(I143=0,-'results log'!$B$2,IF(I143=0,-'results log'!$B$2,-('results log'!$B$2*2)))))))*D143))</f>
        <v>-50</v>
      </c>
      <c r="S143">
        <f t="shared" si="5"/>
        <v>2</v>
      </c>
    </row>
    <row r="144" spans="1:19" x14ac:dyDescent="0.2">
      <c r="A144" s="19">
        <v>42617</v>
      </c>
      <c r="B144" s="16" t="s">
        <v>266</v>
      </c>
      <c r="C144" s="16" t="s">
        <v>71</v>
      </c>
      <c r="D144" s="20">
        <v>1</v>
      </c>
      <c r="E144" s="20">
        <v>1.5</v>
      </c>
      <c r="F144" s="20">
        <v>1.5</v>
      </c>
      <c r="G144" s="20" t="s">
        <v>33</v>
      </c>
      <c r="H144" s="20"/>
      <c r="I144" s="20"/>
      <c r="J144" s="20">
        <v>0</v>
      </c>
      <c r="L144" s="17" t="s">
        <v>26</v>
      </c>
      <c r="M144" s="24">
        <f>((F144-1)*(1-(IF(G144="no",0,'results log'!$B$3)))+1)</f>
        <v>1.5</v>
      </c>
      <c r="N144" s="24">
        <f t="shared" si="4"/>
        <v>1</v>
      </c>
      <c r="O144" s="26">
        <f>IF(ISBLANK(L144),,IF(ISBLANK(E144),,(IF(L144="WON-EW",((((E144-1)*I144)*'results log'!$B$2)+('results log'!$B$2*(E144-1))),IF(L144="WON",((((E144-1)*I144)*'results log'!$B$2)+('results log'!$B$2*(E144-1))),IF(L144="PLACED",((((E144-1)*I144)*'results log'!$B$2)-'results log'!$B$2),IF(I144=0,-'results log'!$B$2,IF(I144=0,-'results log'!$B$2,-('results log'!$B$2*2)))))))*D144))</f>
        <v>25</v>
      </c>
      <c r="P144" s="25">
        <f>IF(ISBLANK(L144),,IF(ISBLANK(F144),,(IF(L144="WON-EW",((((M144-1)*I144)*'results log'!$B$2)+('results log'!$B$2*(M144-1))),IF(L144="WON",((((M144-1)*I144)*'results log'!$B$2)+('results log'!$B$2*(M144-1))),IF(L144="PLACED",((((M144-1)*I144)*'results log'!$B$2)-'results log'!$B$2),IF(I144=0,-'results log'!$B$2,IF(I144=0,-'results log'!$B$2,-('results log'!$B$2*2)))))))*D144))</f>
        <v>25</v>
      </c>
      <c r="S144">
        <f t="shared" si="5"/>
        <v>2</v>
      </c>
    </row>
    <row r="145" spans="1:19" x14ac:dyDescent="0.2">
      <c r="A145" s="19">
        <v>42618</v>
      </c>
      <c r="B145" s="16" t="s">
        <v>267</v>
      </c>
      <c r="C145" s="16" t="s">
        <v>268</v>
      </c>
      <c r="D145" s="20">
        <v>1</v>
      </c>
      <c r="E145" s="20">
        <v>1.3</v>
      </c>
      <c r="F145" s="20">
        <v>1.26</v>
      </c>
      <c r="G145" s="20" t="s">
        <v>33</v>
      </c>
      <c r="H145" s="20"/>
      <c r="I145" s="20"/>
      <c r="J145" s="20">
        <v>0</v>
      </c>
      <c r="L145" s="17" t="s">
        <v>26</v>
      </c>
      <c r="M145" s="24">
        <f>((F145-1)*(1-(IF(G145="no",0,'results log'!$B$3)))+1)</f>
        <v>1.26</v>
      </c>
      <c r="N145" s="24">
        <f t="shared" si="4"/>
        <v>1</v>
      </c>
      <c r="O145" s="26">
        <f>IF(ISBLANK(L145),,IF(ISBLANK(E145),,(IF(L145="WON-EW",((((E145-1)*I145)*'results log'!$B$2)+('results log'!$B$2*(E145-1))),IF(L145="WON",((((E145-1)*I145)*'results log'!$B$2)+('results log'!$B$2*(E145-1))),IF(L145="PLACED",((((E145-1)*I145)*'results log'!$B$2)-'results log'!$B$2),IF(I145=0,-'results log'!$B$2,IF(I145=0,-'results log'!$B$2,-('results log'!$B$2*2)))))))*D145))</f>
        <v>15.000000000000002</v>
      </c>
      <c r="P145" s="25">
        <f>IF(ISBLANK(L145),,IF(ISBLANK(F145),,(IF(L145="WON-EW",((((M145-1)*I145)*'results log'!$B$2)+('results log'!$B$2*(M145-1))),IF(L145="WON",((((M145-1)*I145)*'results log'!$B$2)+('results log'!$B$2*(M145-1))),IF(L145="PLACED",((((M145-1)*I145)*'results log'!$B$2)-'results log'!$B$2),IF(I145=0,-'results log'!$B$2,IF(I145=0,-'results log'!$B$2,-('results log'!$B$2*2)))))))*D145))</f>
        <v>13</v>
      </c>
      <c r="S145">
        <f t="shared" si="5"/>
        <v>2</v>
      </c>
    </row>
    <row r="146" spans="1:19" x14ac:dyDescent="0.2">
      <c r="A146" s="19">
        <v>42619</v>
      </c>
      <c r="B146" s="16" t="s">
        <v>269</v>
      </c>
      <c r="C146" s="16" t="s">
        <v>270</v>
      </c>
      <c r="D146" s="20">
        <v>1</v>
      </c>
      <c r="E146" s="20">
        <v>1.31</v>
      </c>
      <c r="F146" s="20">
        <v>1.3</v>
      </c>
      <c r="G146" s="20" t="s">
        <v>33</v>
      </c>
      <c r="H146" s="20"/>
      <c r="I146" s="20"/>
      <c r="J146" s="20">
        <v>0</v>
      </c>
      <c r="L146" s="17" t="s">
        <v>26</v>
      </c>
      <c r="M146" s="24">
        <f>((F146-1)*(1-(IF(G146="no",0,'results log'!$B$3)))+1)</f>
        <v>1.3</v>
      </c>
      <c r="N146" s="24">
        <f t="shared" si="4"/>
        <v>1</v>
      </c>
      <c r="O146" s="26">
        <f>IF(ISBLANK(L146),,IF(ISBLANK(E146),,(IF(L146="WON-EW",((((E146-1)*I146)*'results log'!$B$2)+('results log'!$B$2*(E146-1))),IF(L146="WON",((((E146-1)*I146)*'results log'!$B$2)+('results log'!$B$2*(E146-1))),IF(L146="PLACED",((((E146-1)*I146)*'results log'!$B$2)-'results log'!$B$2),IF(I146=0,-'results log'!$B$2,IF(I146=0,-'results log'!$B$2,-('results log'!$B$2*2)))))))*D146))</f>
        <v>15.500000000000004</v>
      </c>
      <c r="P146" s="25">
        <f>IF(ISBLANK(L146),,IF(ISBLANK(F146),,(IF(L146="WON-EW",((((M146-1)*I146)*'results log'!$B$2)+('results log'!$B$2*(M146-1))),IF(L146="WON",((((M146-1)*I146)*'results log'!$B$2)+('results log'!$B$2*(M146-1))),IF(L146="PLACED",((((M146-1)*I146)*'results log'!$B$2)-'results log'!$B$2),IF(I146=0,-'results log'!$B$2,IF(I146=0,-'results log'!$B$2,-('results log'!$B$2*2)))))))*D146))</f>
        <v>15.000000000000002</v>
      </c>
      <c r="S146">
        <f t="shared" si="5"/>
        <v>2</v>
      </c>
    </row>
    <row r="147" spans="1:19" x14ac:dyDescent="0.2">
      <c r="A147" s="19">
        <v>42619</v>
      </c>
      <c r="B147" s="16" t="s">
        <v>271</v>
      </c>
      <c r="C147" s="16" t="s">
        <v>272</v>
      </c>
      <c r="D147" s="20">
        <v>1</v>
      </c>
      <c r="E147" s="20">
        <v>1.38</v>
      </c>
      <c r="F147" s="20">
        <v>1.36</v>
      </c>
      <c r="G147" s="20" t="s">
        <v>33</v>
      </c>
      <c r="H147" s="20"/>
      <c r="I147" s="20"/>
      <c r="J147" s="20">
        <v>0</v>
      </c>
      <c r="L147" s="17" t="s">
        <v>26</v>
      </c>
      <c r="M147" s="24">
        <f>((F147-1)*(1-(IF(G147="no",0,'results log'!$B$3)))+1)</f>
        <v>1.36</v>
      </c>
      <c r="N147" s="24">
        <f t="shared" si="4"/>
        <v>1</v>
      </c>
      <c r="O147" s="26">
        <f>IF(ISBLANK(L147),,IF(ISBLANK(E147),,(IF(L147="WON-EW",((((E147-1)*I147)*'results log'!$B$2)+('results log'!$B$2*(E147-1))),IF(L147="WON",((((E147-1)*I147)*'results log'!$B$2)+('results log'!$B$2*(E147-1))),IF(L147="PLACED",((((E147-1)*I147)*'results log'!$B$2)-'results log'!$B$2),IF(I147=0,-'results log'!$B$2,IF(I147=0,-'results log'!$B$2,-('results log'!$B$2*2)))))))*D147))</f>
        <v>18.999999999999993</v>
      </c>
      <c r="P147" s="25">
        <f>IF(ISBLANK(L147),,IF(ISBLANK(F147),,(IF(L147="WON-EW",((((M147-1)*I147)*'results log'!$B$2)+('results log'!$B$2*(M147-1))),IF(L147="WON",((((M147-1)*I147)*'results log'!$B$2)+('results log'!$B$2*(M147-1))),IF(L147="PLACED",((((M147-1)*I147)*'results log'!$B$2)-'results log'!$B$2),IF(I147=0,-'results log'!$B$2,IF(I147=0,-'results log'!$B$2,-('results log'!$B$2*2)))))))*D147))</f>
        <v>18.000000000000004</v>
      </c>
      <c r="S147">
        <f t="shared" si="5"/>
        <v>2</v>
      </c>
    </row>
    <row r="148" spans="1:19" x14ac:dyDescent="0.2">
      <c r="A148" s="19">
        <v>42619</v>
      </c>
      <c r="B148" s="16" t="s">
        <v>273</v>
      </c>
      <c r="C148" s="16" t="s">
        <v>274</v>
      </c>
      <c r="D148" s="20">
        <v>1</v>
      </c>
      <c r="E148" s="20">
        <v>1.3</v>
      </c>
      <c r="F148" s="20">
        <v>1.2855000000000001</v>
      </c>
      <c r="G148" s="20" t="s">
        <v>33</v>
      </c>
      <c r="H148" s="20"/>
      <c r="I148" s="20"/>
      <c r="J148" s="20">
        <v>0</v>
      </c>
      <c r="L148" s="17" t="s">
        <v>26</v>
      </c>
      <c r="M148" s="24">
        <f>((F148-1)*(1-(IF(G148="no",0,'results log'!$B$3)))+1)</f>
        <v>1.2855000000000001</v>
      </c>
      <c r="N148" s="24">
        <f t="shared" si="4"/>
        <v>1</v>
      </c>
      <c r="O148" s="26">
        <f>IF(ISBLANK(L148),,IF(ISBLANK(E148),,(IF(L148="WON-EW",((((E148-1)*I148)*'results log'!$B$2)+('results log'!$B$2*(E148-1))),IF(L148="WON",((((E148-1)*I148)*'results log'!$B$2)+('results log'!$B$2*(E148-1))),IF(L148="PLACED",((((E148-1)*I148)*'results log'!$B$2)-'results log'!$B$2),IF(I148=0,-'results log'!$B$2,IF(I148=0,-'results log'!$B$2,-('results log'!$B$2*2)))))))*D148))</f>
        <v>15.000000000000002</v>
      </c>
      <c r="P148" s="25">
        <f>IF(ISBLANK(L148),,IF(ISBLANK(F148),,(IF(L148="WON-EW",((((M148-1)*I148)*'results log'!$B$2)+('results log'!$B$2*(M148-1))),IF(L148="WON",((((M148-1)*I148)*'results log'!$B$2)+('results log'!$B$2*(M148-1))),IF(L148="PLACED",((((M148-1)*I148)*'results log'!$B$2)-'results log'!$B$2),IF(I148=0,-'results log'!$B$2,IF(I148=0,-'results log'!$B$2,-('results log'!$B$2*2)))))))*D148))</f>
        <v>14.275000000000004</v>
      </c>
      <c r="S148">
        <f t="shared" si="5"/>
        <v>2</v>
      </c>
    </row>
    <row r="149" spans="1:19" x14ac:dyDescent="0.2">
      <c r="A149" s="19">
        <v>42621</v>
      </c>
      <c r="B149" s="16" t="s">
        <v>275</v>
      </c>
      <c r="C149" s="16" t="s">
        <v>276</v>
      </c>
      <c r="D149" s="20">
        <v>1</v>
      </c>
      <c r="E149" s="20">
        <v>1.35</v>
      </c>
      <c r="F149" s="20">
        <v>1.25</v>
      </c>
      <c r="G149" s="20" t="s">
        <v>33</v>
      </c>
      <c r="H149" s="20"/>
      <c r="I149" s="20"/>
      <c r="J149" s="20">
        <v>0</v>
      </c>
      <c r="L149" s="17" t="s">
        <v>29</v>
      </c>
      <c r="M149" s="24">
        <f>((F149-1)*(1-(IF(G149="no",0,'results log'!$B$3)))+1)</f>
        <v>1.25</v>
      </c>
      <c r="N149" s="24">
        <f t="shared" si="4"/>
        <v>1</v>
      </c>
      <c r="O149" s="26">
        <f>IF(ISBLANK(L149),,IF(ISBLANK(E149),,(IF(L149="WON-EW",((((E149-1)*I149)*'results log'!$B$2)+('results log'!$B$2*(E149-1))),IF(L149="WON",((((E149-1)*I149)*'results log'!$B$2)+('results log'!$B$2*(E149-1))),IF(L149="PLACED",((((E149-1)*I149)*'results log'!$B$2)-'results log'!$B$2),IF(I149=0,-'results log'!$B$2,IF(I149=0,-'results log'!$B$2,-('results log'!$B$2*2)))))))*D149))</f>
        <v>-50</v>
      </c>
      <c r="P149" s="25">
        <f>IF(ISBLANK(L149),,IF(ISBLANK(F149),,(IF(L149="WON-EW",((((M149-1)*I149)*'results log'!$B$2)+('results log'!$B$2*(M149-1))),IF(L149="WON",((((M149-1)*I149)*'results log'!$B$2)+('results log'!$B$2*(M149-1))),IF(L149="PLACED",((((M149-1)*I149)*'results log'!$B$2)-'results log'!$B$2),IF(I149=0,-'results log'!$B$2,IF(I149=0,-'results log'!$B$2,-('results log'!$B$2*2)))))))*D149))</f>
        <v>-50</v>
      </c>
      <c r="S149">
        <f t="shared" si="5"/>
        <v>2</v>
      </c>
    </row>
    <row r="150" spans="1:19" x14ac:dyDescent="0.2">
      <c r="A150" s="19">
        <v>42622</v>
      </c>
      <c r="B150" s="16" t="s">
        <v>277</v>
      </c>
      <c r="C150" s="16" t="s">
        <v>114</v>
      </c>
      <c r="D150" s="20">
        <v>1</v>
      </c>
      <c r="E150" s="20">
        <v>1.27</v>
      </c>
      <c r="F150" s="20">
        <v>1.2858000000000001</v>
      </c>
      <c r="G150" s="20" t="s">
        <v>33</v>
      </c>
      <c r="H150" s="20"/>
      <c r="I150" s="20"/>
      <c r="J150" s="20">
        <v>0</v>
      </c>
      <c r="L150" s="17" t="s">
        <v>26</v>
      </c>
      <c r="M150" s="24">
        <f>((F150-1)*(1-(IF(G150="no",0,'results log'!$B$3)))+1)</f>
        <v>1.2858000000000001</v>
      </c>
      <c r="N150" s="24">
        <f t="shared" si="4"/>
        <v>1</v>
      </c>
      <c r="O150" s="26">
        <f>IF(ISBLANK(L150),,IF(ISBLANK(E150),,(IF(L150="WON-EW",((((E150-1)*I150)*'results log'!$B$2)+('results log'!$B$2*(E150-1))),IF(L150="WON",((((E150-1)*I150)*'results log'!$B$2)+('results log'!$B$2*(E150-1))),IF(L150="PLACED",((((E150-1)*I150)*'results log'!$B$2)-'results log'!$B$2),IF(I150=0,-'results log'!$B$2,IF(I150=0,-'results log'!$B$2,-('results log'!$B$2*2)))))))*D150))</f>
        <v>13.5</v>
      </c>
      <c r="P150" s="25">
        <f>IF(ISBLANK(L150),,IF(ISBLANK(F150),,(IF(L150="WON-EW",((((M150-1)*I150)*'results log'!$B$2)+('results log'!$B$2*(M150-1))),IF(L150="WON",((((M150-1)*I150)*'results log'!$B$2)+('results log'!$B$2*(M150-1))),IF(L150="PLACED",((((M150-1)*I150)*'results log'!$B$2)-'results log'!$B$2),IF(I150=0,-'results log'!$B$2,IF(I150=0,-'results log'!$B$2,-('results log'!$B$2*2)))))))*D150))</f>
        <v>14.290000000000003</v>
      </c>
      <c r="S150">
        <f t="shared" si="5"/>
        <v>2</v>
      </c>
    </row>
    <row r="151" spans="1:19" x14ac:dyDescent="0.2">
      <c r="A151" s="19">
        <v>42622</v>
      </c>
      <c r="B151" s="16" t="s">
        <v>278</v>
      </c>
      <c r="C151" s="16" t="s">
        <v>279</v>
      </c>
      <c r="D151" s="20">
        <v>1</v>
      </c>
      <c r="E151" s="20">
        <v>1.34</v>
      </c>
      <c r="F151" s="20">
        <v>1.3333299999999999</v>
      </c>
      <c r="G151" s="20" t="s">
        <v>33</v>
      </c>
      <c r="H151" s="20"/>
      <c r="I151" s="20"/>
      <c r="J151" s="20">
        <v>0</v>
      </c>
      <c r="L151" s="17" t="s">
        <v>26</v>
      </c>
      <c r="M151" s="24">
        <f>((F151-1)*(1-(IF(G151="no",0,'results log'!$B$3)))+1)</f>
        <v>1.3333299999999999</v>
      </c>
      <c r="N151" s="24">
        <f t="shared" si="4"/>
        <v>1</v>
      </c>
      <c r="O151" s="26">
        <f>IF(ISBLANK(L151),,IF(ISBLANK(E151),,(IF(L151="WON-EW",((((E151-1)*I151)*'results log'!$B$2)+('results log'!$B$2*(E151-1))),IF(L151="WON",((((E151-1)*I151)*'results log'!$B$2)+('results log'!$B$2*(E151-1))),IF(L151="PLACED",((((E151-1)*I151)*'results log'!$B$2)-'results log'!$B$2),IF(I151=0,-'results log'!$B$2,IF(I151=0,-'results log'!$B$2,-('results log'!$B$2*2)))))))*D151))</f>
        <v>17.000000000000004</v>
      </c>
      <c r="P151" s="25">
        <f>IF(ISBLANK(L151),,IF(ISBLANK(F151),,(IF(L151="WON-EW",((((M151-1)*I151)*'results log'!$B$2)+('results log'!$B$2*(M151-1))),IF(L151="WON",((((M151-1)*I151)*'results log'!$B$2)+('results log'!$B$2*(M151-1))),IF(L151="PLACED",((((M151-1)*I151)*'results log'!$B$2)-'results log'!$B$2),IF(I151=0,-'results log'!$B$2,IF(I151=0,-'results log'!$B$2,-('results log'!$B$2*2)))))))*D151))</f>
        <v>16.666499999999996</v>
      </c>
      <c r="S151">
        <f t="shared" si="5"/>
        <v>2</v>
      </c>
    </row>
    <row r="152" spans="1:19" x14ac:dyDescent="0.2">
      <c r="A152" s="19">
        <v>42623</v>
      </c>
      <c r="B152" s="16" t="s">
        <v>280</v>
      </c>
      <c r="C152" s="16" t="s">
        <v>175</v>
      </c>
      <c r="D152" s="20">
        <v>1</v>
      </c>
      <c r="E152" s="20">
        <v>1.3635999999999999</v>
      </c>
      <c r="F152" s="20">
        <v>1.3635999999999999</v>
      </c>
      <c r="G152" s="20" t="s">
        <v>33</v>
      </c>
      <c r="H152" s="20"/>
      <c r="I152" s="20"/>
      <c r="J152" s="20">
        <v>0</v>
      </c>
      <c r="L152" s="17" t="s">
        <v>26</v>
      </c>
      <c r="M152" s="24">
        <f>((F152-1)*(1-(IF(G152="no",0,'results log'!$B$3)))+1)</f>
        <v>1.3635999999999999</v>
      </c>
      <c r="N152" s="24">
        <f t="shared" si="4"/>
        <v>1</v>
      </c>
      <c r="O152" s="26">
        <f>IF(ISBLANK(L152),,IF(ISBLANK(E152),,(IF(L152="WON-EW",((((E152-1)*I152)*'results log'!$B$2)+('results log'!$B$2*(E152-1))),IF(L152="WON",((((E152-1)*I152)*'results log'!$B$2)+('results log'!$B$2*(E152-1))),IF(L152="PLACED",((((E152-1)*I152)*'results log'!$B$2)-'results log'!$B$2),IF(I152=0,-'results log'!$B$2,IF(I152=0,-'results log'!$B$2,-('results log'!$B$2*2)))))))*D152))</f>
        <v>18.179999999999996</v>
      </c>
      <c r="P152" s="25">
        <f>IF(ISBLANK(L152),,IF(ISBLANK(F152),,(IF(L152="WON-EW",((((M152-1)*I152)*'results log'!$B$2)+('results log'!$B$2*(M152-1))),IF(L152="WON",((((M152-1)*I152)*'results log'!$B$2)+('results log'!$B$2*(M152-1))),IF(L152="PLACED",((((M152-1)*I152)*'results log'!$B$2)-'results log'!$B$2),IF(I152=0,-'results log'!$B$2,IF(I152=0,-'results log'!$B$2,-('results log'!$B$2*2)))))))*D152))</f>
        <v>18.179999999999996</v>
      </c>
      <c r="S152">
        <f t="shared" si="5"/>
        <v>2</v>
      </c>
    </row>
    <row r="153" spans="1:19" x14ac:dyDescent="0.2">
      <c r="A153" s="19">
        <v>42623</v>
      </c>
      <c r="B153" s="16" t="s">
        <v>281</v>
      </c>
      <c r="C153" s="16" t="s">
        <v>282</v>
      </c>
      <c r="D153" s="20">
        <v>1</v>
      </c>
      <c r="E153" s="20">
        <v>1.36</v>
      </c>
      <c r="F153" s="20">
        <v>1.35</v>
      </c>
      <c r="G153" s="20" t="s">
        <v>33</v>
      </c>
      <c r="H153" s="20"/>
      <c r="I153" s="20"/>
      <c r="J153" s="20">
        <v>0</v>
      </c>
      <c r="L153" s="17" t="s">
        <v>26</v>
      </c>
      <c r="M153" s="24">
        <f>((F153-1)*(1-(IF(G153="no",0,'results log'!$B$3)))+1)</f>
        <v>1.35</v>
      </c>
      <c r="N153" s="24">
        <f t="shared" si="4"/>
        <v>1</v>
      </c>
      <c r="O153" s="26">
        <f>IF(ISBLANK(L153),,IF(ISBLANK(E153),,(IF(L153="WON-EW",((((E153-1)*I153)*'results log'!$B$2)+('results log'!$B$2*(E153-1))),IF(L153="WON",((((E153-1)*I153)*'results log'!$B$2)+('results log'!$B$2*(E153-1))),IF(L153="PLACED",((((E153-1)*I153)*'results log'!$B$2)-'results log'!$B$2),IF(I153=0,-'results log'!$B$2,IF(I153=0,-'results log'!$B$2,-('results log'!$B$2*2)))))))*D153))</f>
        <v>18.000000000000004</v>
      </c>
      <c r="P153" s="25">
        <f>IF(ISBLANK(L153),,IF(ISBLANK(F153),,(IF(L153="WON-EW",((((M153-1)*I153)*'results log'!$B$2)+('results log'!$B$2*(M153-1))),IF(L153="WON",((((M153-1)*I153)*'results log'!$B$2)+('results log'!$B$2*(M153-1))),IF(L153="PLACED",((((M153-1)*I153)*'results log'!$B$2)-'results log'!$B$2),IF(I153=0,-'results log'!$B$2,IF(I153=0,-'results log'!$B$2,-('results log'!$B$2*2)))))))*D153))</f>
        <v>17.500000000000004</v>
      </c>
      <c r="S153">
        <f t="shared" si="5"/>
        <v>2</v>
      </c>
    </row>
    <row r="154" spans="1:19" x14ac:dyDescent="0.2">
      <c r="A154" s="19">
        <v>42623</v>
      </c>
      <c r="B154" s="16" t="s">
        <v>283</v>
      </c>
      <c r="C154" s="16" t="s">
        <v>284</v>
      </c>
      <c r="D154" s="20">
        <v>1</v>
      </c>
      <c r="E154" s="20">
        <v>1.33</v>
      </c>
      <c r="F154" s="20">
        <v>1.26</v>
      </c>
      <c r="G154" s="20" t="s">
        <v>33</v>
      </c>
      <c r="H154" s="20"/>
      <c r="I154" s="20"/>
      <c r="J154" s="20">
        <v>0</v>
      </c>
      <c r="L154" s="17" t="s">
        <v>26</v>
      </c>
      <c r="M154" s="24">
        <f>((F154-1)*(1-(IF(G154="no",0,'results log'!$B$3)))+1)</f>
        <v>1.26</v>
      </c>
      <c r="N154" s="24">
        <f t="shared" si="4"/>
        <v>1</v>
      </c>
      <c r="O154" s="26">
        <f>IF(ISBLANK(L154),,IF(ISBLANK(E154),,(IF(L154="WON-EW",((((E154-1)*I154)*'results log'!$B$2)+('results log'!$B$2*(E154-1))),IF(L154="WON",((((E154-1)*I154)*'results log'!$B$2)+('results log'!$B$2*(E154-1))),IF(L154="PLACED",((((E154-1)*I154)*'results log'!$B$2)-'results log'!$B$2),IF(I154=0,-'results log'!$B$2,IF(I154=0,-'results log'!$B$2,-('results log'!$B$2*2)))))))*D154))</f>
        <v>16.500000000000004</v>
      </c>
      <c r="P154" s="25">
        <f>IF(ISBLANK(L154),,IF(ISBLANK(F154),,(IF(L154="WON-EW",((((M154-1)*I154)*'results log'!$B$2)+('results log'!$B$2*(M154-1))),IF(L154="WON",((((M154-1)*I154)*'results log'!$B$2)+('results log'!$B$2*(M154-1))),IF(L154="PLACED",((((M154-1)*I154)*'results log'!$B$2)-'results log'!$B$2),IF(I154=0,-'results log'!$B$2,IF(I154=0,-'results log'!$B$2,-('results log'!$B$2*2)))))))*D154))</f>
        <v>13</v>
      </c>
      <c r="S154">
        <f t="shared" si="5"/>
        <v>2</v>
      </c>
    </row>
    <row r="155" spans="1:19" x14ac:dyDescent="0.2">
      <c r="A155" s="19">
        <v>42623</v>
      </c>
      <c r="B155" s="16" t="s">
        <v>286</v>
      </c>
      <c r="C155" s="16" t="s">
        <v>221</v>
      </c>
      <c r="D155" s="20">
        <v>1</v>
      </c>
      <c r="E155" s="20">
        <v>1.45</v>
      </c>
      <c r="F155" s="20">
        <v>1.4</v>
      </c>
      <c r="G155" s="20" t="s">
        <v>33</v>
      </c>
      <c r="H155" s="20"/>
      <c r="I155" s="20"/>
      <c r="J155" s="20">
        <v>0</v>
      </c>
      <c r="L155" s="17" t="s">
        <v>26</v>
      </c>
      <c r="M155" s="24">
        <f>((F155-1)*(1-(IF(G155="no",0,'results log'!$B$3)))+1)</f>
        <v>1.4</v>
      </c>
      <c r="N155" s="24">
        <f t="shared" si="4"/>
        <v>1</v>
      </c>
      <c r="O155" s="26">
        <f>IF(ISBLANK(L155),,IF(ISBLANK(E155),,(IF(L155="WON-EW",((((E155-1)*I155)*'results log'!$B$2)+('results log'!$B$2*(E155-1))),IF(L155="WON",((((E155-1)*I155)*'results log'!$B$2)+('results log'!$B$2*(E155-1))),IF(L155="PLACED",((((E155-1)*I155)*'results log'!$B$2)-'results log'!$B$2),IF(I155=0,-'results log'!$B$2,IF(I155=0,-'results log'!$B$2,-('results log'!$B$2*2)))))))*D155))</f>
        <v>22.499999999999996</v>
      </c>
      <c r="P155" s="25">
        <f>IF(ISBLANK(L155),,IF(ISBLANK(F155),,(IF(L155="WON-EW",((((M155-1)*I155)*'results log'!$B$2)+('results log'!$B$2*(M155-1))),IF(L155="WON",((((M155-1)*I155)*'results log'!$B$2)+('results log'!$B$2*(M155-1))),IF(L155="PLACED",((((M155-1)*I155)*'results log'!$B$2)-'results log'!$B$2),IF(I155=0,-'results log'!$B$2,IF(I155=0,-'results log'!$B$2,-('results log'!$B$2*2)))))))*D155))</f>
        <v>19.999999999999996</v>
      </c>
      <c r="S155">
        <f t="shared" si="5"/>
        <v>2</v>
      </c>
    </row>
    <row r="156" spans="1:19" x14ac:dyDescent="0.2">
      <c r="A156" s="19">
        <v>42623</v>
      </c>
      <c r="B156" s="16" t="s">
        <v>285</v>
      </c>
      <c r="C156" s="16" t="s">
        <v>287</v>
      </c>
      <c r="D156" s="20">
        <v>1</v>
      </c>
      <c r="E156" s="20">
        <v>1.4</v>
      </c>
      <c r="F156" s="20">
        <v>1.3635999999999999</v>
      </c>
      <c r="G156" s="20" t="s">
        <v>33</v>
      </c>
      <c r="H156" s="20"/>
      <c r="I156" s="20"/>
      <c r="J156" s="20">
        <v>0</v>
      </c>
      <c r="L156" s="17" t="s">
        <v>26</v>
      </c>
      <c r="M156" s="24">
        <f>((F156-1)*(1-(IF(G156="no",0,'results log'!$B$3)))+1)</f>
        <v>1.3635999999999999</v>
      </c>
      <c r="N156" s="24">
        <f t="shared" si="4"/>
        <v>1</v>
      </c>
      <c r="O156" s="26">
        <f>IF(ISBLANK(L156),,IF(ISBLANK(E156),,(IF(L156="WON-EW",((((E156-1)*I156)*'results log'!$B$2)+('results log'!$B$2*(E156-1))),IF(L156="WON",((((E156-1)*I156)*'results log'!$B$2)+('results log'!$B$2*(E156-1))),IF(L156="PLACED",((((E156-1)*I156)*'results log'!$B$2)-'results log'!$B$2),IF(I156=0,-'results log'!$B$2,IF(I156=0,-'results log'!$B$2,-('results log'!$B$2*2)))))))*D156))</f>
        <v>19.999999999999996</v>
      </c>
      <c r="P156" s="25">
        <f>IF(ISBLANK(L156),,IF(ISBLANK(F156),,(IF(L156="WON-EW",((((M156-1)*I156)*'results log'!$B$2)+('results log'!$B$2*(M156-1))),IF(L156="WON",((((M156-1)*I156)*'results log'!$B$2)+('results log'!$B$2*(M156-1))),IF(L156="PLACED",((((M156-1)*I156)*'results log'!$B$2)-'results log'!$B$2),IF(I156=0,-'results log'!$B$2,IF(I156=0,-'results log'!$B$2,-('results log'!$B$2*2)))))))*D156))</f>
        <v>18.179999999999996</v>
      </c>
      <c r="S156">
        <f t="shared" si="5"/>
        <v>2</v>
      </c>
    </row>
    <row r="157" spans="1:19" x14ac:dyDescent="0.2">
      <c r="A157" s="19">
        <v>42623</v>
      </c>
      <c r="B157" s="16" t="s">
        <v>288</v>
      </c>
      <c r="C157" s="16" t="s">
        <v>289</v>
      </c>
      <c r="D157" s="20">
        <v>1</v>
      </c>
      <c r="E157" s="20">
        <v>1.28</v>
      </c>
      <c r="F157" s="20">
        <v>1.2304999999999999</v>
      </c>
      <c r="G157" s="20" t="s">
        <v>33</v>
      </c>
      <c r="H157" s="20"/>
      <c r="I157" s="20"/>
      <c r="J157" s="20">
        <v>0</v>
      </c>
      <c r="L157" s="17" t="s">
        <v>26</v>
      </c>
      <c r="M157" s="24">
        <f>((F157-1)*(1-(IF(G157="no",0,'results log'!$B$3)))+1)</f>
        <v>1.2304999999999999</v>
      </c>
      <c r="N157" s="24">
        <f t="shared" si="4"/>
        <v>1</v>
      </c>
      <c r="O157" s="26">
        <f>IF(ISBLANK(L157),,IF(ISBLANK(E157),,(IF(L157="WON-EW",((((E157-1)*I157)*'results log'!$B$2)+('results log'!$B$2*(E157-1))),IF(L157="WON",((((E157-1)*I157)*'results log'!$B$2)+('results log'!$B$2*(E157-1))),IF(L157="PLACED",((((E157-1)*I157)*'results log'!$B$2)-'results log'!$B$2),IF(I157=0,-'results log'!$B$2,IF(I157=0,-'results log'!$B$2,-('results log'!$B$2*2)))))))*D157))</f>
        <v>14.000000000000002</v>
      </c>
      <c r="P157" s="25">
        <f>IF(ISBLANK(L157),,IF(ISBLANK(F157),,(IF(L157="WON-EW",((((M157-1)*I157)*'results log'!$B$2)+('results log'!$B$2*(M157-1))),IF(L157="WON",((((M157-1)*I157)*'results log'!$B$2)+('results log'!$B$2*(M157-1))),IF(L157="PLACED",((((M157-1)*I157)*'results log'!$B$2)-'results log'!$B$2),IF(I157=0,-'results log'!$B$2,IF(I157=0,-'results log'!$B$2,-('results log'!$B$2*2)))))))*D157))</f>
        <v>11.524999999999997</v>
      </c>
      <c r="S157">
        <f t="shared" si="5"/>
        <v>2</v>
      </c>
    </row>
    <row r="158" spans="1:19" x14ac:dyDescent="0.2">
      <c r="A158" s="19">
        <v>42624</v>
      </c>
      <c r="B158" s="16" t="s">
        <v>290</v>
      </c>
      <c r="C158" s="16" t="s">
        <v>291</v>
      </c>
      <c r="D158" s="20">
        <v>1</v>
      </c>
      <c r="E158" s="20">
        <v>1.44</v>
      </c>
      <c r="F158" s="20">
        <v>1.42</v>
      </c>
      <c r="G158" s="20" t="s">
        <v>33</v>
      </c>
      <c r="H158" s="20"/>
      <c r="I158" s="20"/>
      <c r="J158" s="20">
        <v>0</v>
      </c>
      <c r="L158" s="17" t="s">
        <v>26</v>
      </c>
      <c r="M158" s="24">
        <f>((F158-1)*(1-(IF(G158="no",0,'results log'!$B$3)))+1)</f>
        <v>1.42</v>
      </c>
      <c r="N158" s="24">
        <f t="shared" si="4"/>
        <v>1</v>
      </c>
      <c r="O158" s="26">
        <f>IF(ISBLANK(L158),,IF(ISBLANK(E158),,(IF(L158="WON-EW",((((E158-1)*I158)*'results log'!$B$2)+('results log'!$B$2*(E158-1))),IF(L158="WON",((((E158-1)*I158)*'results log'!$B$2)+('results log'!$B$2*(E158-1))),IF(L158="PLACED",((((E158-1)*I158)*'results log'!$B$2)-'results log'!$B$2),IF(I158=0,-'results log'!$B$2,IF(I158=0,-'results log'!$B$2,-('results log'!$B$2*2)))))))*D158))</f>
        <v>21.999999999999996</v>
      </c>
      <c r="P158" s="25">
        <f>IF(ISBLANK(L158),,IF(ISBLANK(F158),,(IF(L158="WON-EW",((((M158-1)*I158)*'results log'!$B$2)+('results log'!$B$2*(M158-1))),IF(L158="WON",((((M158-1)*I158)*'results log'!$B$2)+('results log'!$B$2*(M158-1))),IF(L158="PLACED",((((M158-1)*I158)*'results log'!$B$2)-'results log'!$B$2),IF(I158=0,-'results log'!$B$2,IF(I158=0,-'results log'!$B$2,-('results log'!$B$2*2)))))))*D158))</f>
        <v>20.999999999999996</v>
      </c>
      <c r="S158">
        <f t="shared" si="5"/>
        <v>2</v>
      </c>
    </row>
    <row r="159" spans="1:19" x14ac:dyDescent="0.2">
      <c r="A159" s="19">
        <v>42624</v>
      </c>
      <c r="B159" s="16" t="s">
        <v>292</v>
      </c>
      <c r="C159" s="16" t="s">
        <v>293</v>
      </c>
      <c r="D159" s="20">
        <v>1</v>
      </c>
      <c r="E159" s="20">
        <v>1.22</v>
      </c>
      <c r="F159" s="20">
        <v>1.21</v>
      </c>
      <c r="G159" s="20" t="s">
        <v>33</v>
      </c>
      <c r="H159" s="20"/>
      <c r="I159" s="20"/>
      <c r="J159" s="20">
        <v>0</v>
      </c>
      <c r="L159" s="17" t="s">
        <v>26</v>
      </c>
      <c r="M159" s="24">
        <f>((F159-1)*(1-(IF(G159="no",0,'results log'!$B$3)))+1)</f>
        <v>1.21</v>
      </c>
      <c r="N159" s="24">
        <f t="shared" si="4"/>
        <v>1</v>
      </c>
      <c r="O159" s="26">
        <f>IF(ISBLANK(L159),,IF(ISBLANK(E159),,(IF(L159="WON-EW",((((E159-1)*I159)*'results log'!$B$2)+('results log'!$B$2*(E159-1))),IF(L159="WON",((((E159-1)*I159)*'results log'!$B$2)+('results log'!$B$2*(E159-1))),IF(L159="PLACED",((((E159-1)*I159)*'results log'!$B$2)-'results log'!$B$2),IF(I159=0,-'results log'!$B$2,IF(I159=0,-'results log'!$B$2,-('results log'!$B$2*2)))))))*D159))</f>
        <v>10.999999999999998</v>
      </c>
      <c r="P159" s="25">
        <f>IF(ISBLANK(L159),,IF(ISBLANK(F159),,(IF(L159="WON-EW",((((M159-1)*I159)*'results log'!$B$2)+('results log'!$B$2*(M159-1))),IF(L159="WON",((((M159-1)*I159)*'results log'!$B$2)+('results log'!$B$2*(M159-1))),IF(L159="PLACED",((((M159-1)*I159)*'results log'!$B$2)-'results log'!$B$2),IF(I159=0,-'results log'!$B$2,IF(I159=0,-'results log'!$B$2,-('results log'!$B$2*2)))))))*D159))</f>
        <v>10.499999999999998</v>
      </c>
      <c r="S159">
        <f t="shared" si="5"/>
        <v>2</v>
      </c>
    </row>
    <row r="160" spans="1:19" x14ac:dyDescent="0.2">
      <c r="A160" s="19">
        <v>42624</v>
      </c>
      <c r="B160" s="16" t="s">
        <v>294</v>
      </c>
      <c r="C160" s="16" t="s">
        <v>295</v>
      </c>
      <c r="D160" s="20">
        <v>1</v>
      </c>
      <c r="E160" s="20">
        <v>1.35</v>
      </c>
      <c r="F160" s="20">
        <v>1.3635999999999999</v>
      </c>
      <c r="G160" s="20" t="s">
        <v>33</v>
      </c>
      <c r="H160" s="20"/>
      <c r="I160" s="20"/>
      <c r="J160" s="20">
        <v>0</v>
      </c>
      <c r="L160" s="17" t="s">
        <v>29</v>
      </c>
      <c r="M160" s="24">
        <f>((F160-1)*(1-(IF(G160="no",0,'results log'!$B$3)))+1)</f>
        <v>1.3635999999999999</v>
      </c>
      <c r="N160" s="24">
        <f t="shared" si="4"/>
        <v>1</v>
      </c>
      <c r="O160" s="26">
        <f>IF(ISBLANK(L160),,IF(ISBLANK(E160),,(IF(L160="WON-EW",((((E160-1)*I160)*'results log'!$B$2)+('results log'!$B$2*(E160-1))),IF(L160="WON",((((E160-1)*I160)*'results log'!$B$2)+('results log'!$B$2*(E160-1))),IF(L160="PLACED",((((E160-1)*I160)*'results log'!$B$2)-'results log'!$B$2),IF(I160=0,-'results log'!$B$2,IF(I160=0,-'results log'!$B$2,-('results log'!$B$2*2)))))))*D160))</f>
        <v>-50</v>
      </c>
      <c r="P160" s="25">
        <f>IF(ISBLANK(L160),,IF(ISBLANK(F160),,(IF(L160="WON-EW",((((M160-1)*I160)*'results log'!$B$2)+('results log'!$B$2*(M160-1))),IF(L160="WON",((((M160-1)*I160)*'results log'!$B$2)+('results log'!$B$2*(M160-1))),IF(L160="PLACED",((((M160-1)*I160)*'results log'!$B$2)-'results log'!$B$2),IF(I160=0,-'results log'!$B$2,IF(I160=0,-'results log'!$B$2,-('results log'!$B$2*2)))))))*D160))</f>
        <v>-50</v>
      </c>
      <c r="S160">
        <f t="shared" si="5"/>
        <v>2</v>
      </c>
    </row>
    <row r="161" spans="1:19" x14ac:dyDescent="0.2">
      <c r="A161" s="19">
        <v>42625</v>
      </c>
      <c r="B161" s="16" t="s">
        <v>296</v>
      </c>
      <c r="C161" s="16" t="s">
        <v>110</v>
      </c>
      <c r="D161" s="20">
        <v>1</v>
      </c>
      <c r="E161" s="20">
        <v>1.46</v>
      </c>
      <c r="F161" s="20">
        <v>1.4443999999999999</v>
      </c>
      <c r="G161" s="20" t="s">
        <v>33</v>
      </c>
      <c r="H161" s="20"/>
      <c r="I161" s="20"/>
      <c r="J161" s="20">
        <v>0</v>
      </c>
      <c r="L161" s="17" t="s">
        <v>29</v>
      </c>
      <c r="M161" s="24">
        <f>((F161-1)*(1-(IF(G161="no",0,'results log'!$B$3)))+1)</f>
        <v>1.4443999999999999</v>
      </c>
      <c r="N161" s="24">
        <f t="shared" si="4"/>
        <v>1</v>
      </c>
      <c r="O161" s="26">
        <f>IF(ISBLANK(L161),,IF(ISBLANK(E161),,(IF(L161="WON-EW",((((E161-1)*I161)*'results log'!$B$2)+('results log'!$B$2*(E161-1))),IF(L161="WON",((((E161-1)*I161)*'results log'!$B$2)+('results log'!$B$2*(E161-1))),IF(L161="PLACED",((((E161-1)*I161)*'results log'!$B$2)-'results log'!$B$2),IF(I161=0,-'results log'!$B$2,IF(I161=0,-'results log'!$B$2,-('results log'!$B$2*2)))))))*D161))</f>
        <v>-50</v>
      </c>
      <c r="P161" s="25">
        <f>IF(ISBLANK(L161),,IF(ISBLANK(F161),,(IF(L161="WON-EW",((((M161-1)*I161)*'results log'!$B$2)+('results log'!$B$2*(M161-1))),IF(L161="WON",((((M161-1)*I161)*'results log'!$B$2)+('results log'!$B$2*(M161-1))),IF(L161="PLACED",((((M161-1)*I161)*'results log'!$B$2)-'results log'!$B$2),IF(I161=0,-'results log'!$B$2,IF(I161=0,-'results log'!$B$2,-('results log'!$B$2*2)))))))*D161))</f>
        <v>-50</v>
      </c>
      <c r="S161">
        <f t="shared" si="5"/>
        <v>2</v>
      </c>
    </row>
    <row r="162" spans="1:19" x14ac:dyDescent="0.2">
      <c r="A162" s="19">
        <v>42627</v>
      </c>
      <c r="B162" s="16" t="s">
        <v>297</v>
      </c>
      <c r="C162" s="16" t="s">
        <v>194</v>
      </c>
      <c r="D162" s="20">
        <v>1</v>
      </c>
      <c r="E162" s="20">
        <v>1.42</v>
      </c>
      <c r="F162" s="20">
        <v>1.4</v>
      </c>
      <c r="G162" s="20" t="s">
        <v>33</v>
      </c>
      <c r="H162" s="20"/>
      <c r="I162" s="20"/>
      <c r="J162" s="20">
        <v>0</v>
      </c>
      <c r="L162" s="17" t="s">
        <v>26</v>
      </c>
      <c r="M162" s="24">
        <f>((F162-1)*(1-(IF(G162="no",0,'results log'!$B$3)))+1)</f>
        <v>1.4</v>
      </c>
      <c r="N162" s="24">
        <f t="shared" si="4"/>
        <v>1</v>
      </c>
      <c r="O162" s="26">
        <f>IF(ISBLANK(L162),,IF(ISBLANK(E162),,(IF(L162="WON-EW",((((E162-1)*I162)*'results log'!$B$2)+('results log'!$B$2*(E162-1))),IF(L162="WON",((((E162-1)*I162)*'results log'!$B$2)+('results log'!$B$2*(E162-1))),IF(L162="PLACED",((((E162-1)*I162)*'results log'!$B$2)-'results log'!$B$2),IF(I162=0,-'results log'!$B$2,IF(I162=0,-'results log'!$B$2,-('results log'!$B$2*2)))))))*D162))</f>
        <v>20.999999999999996</v>
      </c>
      <c r="P162" s="25">
        <f>IF(ISBLANK(L162),,IF(ISBLANK(F162),,(IF(L162="WON-EW",((((M162-1)*I162)*'results log'!$B$2)+('results log'!$B$2*(M162-1))),IF(L162="WON",((((M162-1)*I162)*'results log'!$B$2)+('results log'!$B$2*(M162-1))),IF(L162="PLACED",((((M162-1)*I162)*'results log'!$B$2)-'results log'!$B$2),IF(I162=0,-'results log'!$B$2,IF(I162=0,-'results log'!$B$2,-('results log'!$B$2*2)))))))*D162))</f>
        <v>19.999999999999996</v>
      </c>
      <c r="S162">
        <f t="shared" si="5"/>
        <v>2</v>
      </c>
    </row>
    <row r="163" spans="1:19" x14ac:dyDescent="0.2">
      <c r="A163" s="19">
        <v>42627</v>
      </c>
      <c r="B163" s="16" t="s">
        <v>298</v>
      </c>
      <c r="C163" s="16" t="s">
        <v>299</v>
      </c>
      <c r="D163" s="20">
        <v>1</v>
      </c>
      <c r="E163" s="20">
        <v>1.37</v>
      </c>
      <c r="F163" s="20">
        <v>1.3635999999999999</v>
      </c>
      <c r="G163" s="20" t="s">
        <v>33</v>
      </c>
      <c r="H163" s="20"/>
      <c r="I163" s="20"/>
      <c r="J163" s="20">
        <v>0</v>
      </c>
      <c r="L163" s="33" t="s">
        <v>26</v>
      </c>
      <c r="M163" s="34">
        <f>((F163-1)*(1-(IF(G163="no",0,'results log'!$B$3)))+1)</f>
        <v>1.3635999999999999</v>
      </c>
      <c r="N163" s="34">
        <f t="shared" ref="N163:N169" si="6">D163*IF(H163="yes",2,1)</f>
        <v>1</v>
      </c>
      <c r="O163" s="26">
        <f>IF(ISBLANK(L163),,IF(ISBLANK(E163),,(IF(L163="WON-EW",((((E163-1)*I163)*'results log'!$B$2)+('results log'!$B$2*(E163-1))),IF(L163="WON",((((E163-1)*I163)*'results log'!$B$2)+('results log'!$B$2*(E163-1))),IF(L163="PLACED",((((E163-1)*I163)*'results log'!$B$2)-'results log'!$B$2),IF(I163=0,-'results log'!$B$2,IF(I163=0,-'results log'!$B$2,-('results log'!$B$2*2)))))))*D163))</f>
        <v>18.500000000000007</v>
      </c>
      <c r="P163" s="25">
        <f>IF(ISBLANK(L163),,IF(ISBLANK(F163),,(IF(L163="WON-EW",((((M163-1)*I163)*'results log'!$B$2)+('results log'!$B$2*(M163-1))),IF(L163="WON",((((M163-1)*I163)*'results log'!$B$2)+('results log'!$B$2*(M163-1))),IF(L163="PLACED",((((M163-1)*I163)*'results log'!$B$2)-'results log'!$B$2),IF(I163=0,-'results log'!$B$2,IF(I163=0,-'results log'!$B$2,-('results log'!$B$2*2)))))))*D163))</f>
        <v>18.179999999999996</v>
      </c>
      <c r="S163">
        <f t="shared" si="5"/>
        <v>2</v>
      </c>
    </row>
    <row r="164" spans="1:19" x14ac:dyDescent="0.2">
      <c r="A164" s="19">
        <v>42627</v>
      </c>
      <c r="B164" s="16" t="s">
        <v>300</v>
      </c>
      <c r="C164" s="16" t="s">
        <v>236</v>
      </c>
      <c r="D164" s="20">
        <v>1</v>
      </c>
      <c r="E164" s="20">
        <v>1.24</v>
      </c>
      <c r="F164" s="20">
        <v>1.25</v>
      </c>
      <c r="G164" s="20" t="s">
        <v>33</v>
      </c>
      <c r="H164" s="20"/>
      <c r="I164" s="20"/>
      <c r="J164" s="20">
        <v>0</v>
      </c>
      <c r="L164" s="33" t="s">
        <v>26</v>
      </c>
      <c r="M164" s="34">
        <f>((F164-1)*(1-(IF(G164="no",0,'results log'!$B$3)))+1)</f>
        <v>1.25</v>
      </c>
      <c r="N164" s="34">
        <f t="shared" si="6"/>
        <v>1</v>
      </c>
      <c r="O164" s="26">
        <f>IF(ISBLANK(L164),,IF(ISBLANK(E164),,(IF(L164="WON-EW",((((E164-1)*I164)*'results log'!$B$2)+('results log'!$B$2*(E164-1))),IF(L164="WON",((((E164-1)*I164)*'results log'!$B$2)+('results log'!$B$2*(E164-1))),IF(L164="PLACED",((((E164-1)*I164)*'results log'!$B$2)-'results log'!$B$2),IF(I164=0,-'results log'!$B$2,IF(I164=0,-'results log'!$B$2,-('results log'!$B$2*2)))))))*D164))</f>
        <v>12</v>
      </c>
      <c r="P164" s="25">
        <f>IF(ISBLANK(L164),,IF(ISBLANK(F164),,(IF(L164="WON-EW",((((M164-1)*I164)*'results log'!$B$2)+('results log'!$B$2*(M164-1))),IF(L164="WON",((((M164-1)*I164)*'results log'!$B$2)+('results log'!$B$2*(M164-1))),IF(L164="PLACED",((((M164-1)*I164)*'results log'!$B$2)-'results log'!$B$2),IF(I164=0,-'results log'!$B$2,IF(I164=0,-'results log'!$B$2,-('results log'!$B$2*2)))))))*D164))</f>
        <v>12.5</v>
      </c>
      <c r="S164">
        <f t="shared" si="5"/>
        <v>2</v>
      </c>
    </row>
    <row r="165" spans="1:19" x14ac:dyDescent="0.2">
      <c r="A165" s="19">
        <v>42630</v>
      </c>
      <c r="B165" s="16" t="s">
        <v>191</v>
      </c>
      <c r="C165" s="16" t="s">
        <v>301</v>
      </c>
      <c r="D165" s="20">
        <v>1</v>
      </c>
      <c r="E165" s="20">
        <v>1.3</v>
      </c>
      <c r="F165" s="20">
        <v>1.35</v>
      </c>
      <c r="G165" s="20" t="s">
        <v>33</v>
      </c>
      <c r="H165" s="20"/>
      <c r="I165" s="20"/>
      <c r="J165" s="20">
        <v>0</v>
      </c>
      <c r="L165" s="33" t="s">
        <v>26</v>
      </c>
      <c r="M165" s="34">
        <f>((F165-1)*(1-(IF(G165="no",0,'results log'!$B$3)))+1)</f>
        <v>1.35</v>
      </c>
      <c r="N165" s="34">
        <f t="shared" si="6"/>
        <v>1</v>
      </c>
      <c r="O165" s="26">
        <f>IF(ISBLANK(L165),,IF(ISBLANK(E165),,(IF(L165="WON-EW",((((E165-1)*I165)*'results log'!$B$2)+('results log'!$B$2*(E165-1))),IF(L165="WON",((((E165-1)*I165)*'results log'!$B$2)+('results log'!$B$2*(E165-1))),IF(L165="PLACED",((((E165-1)*I165)*'results log'!$B$2)-'results log'!$B$2),IF(I165=0,-'results log'!$B$2,IF(I165=0,-'results log'!$B$2,-('results log'!$B$2*2)))))))*D165))</f>
        <v>15.000000000000002</v>
      </c>
      <c r="P165" s="25">
        <f>IF(ISBLANK(L165),,IF(ISBLANK(F165),,(IF(L165="WON-EW",((((M165-1)*I165)*'results log'!$B$2)+('results log'!$B$2*(M165-1))),IF(L165="WON",((((M165-1)*I165)*'results log'!$B$2)+('results log'!$B$2*(M165-1))),IF(L165="PLACED",((((M165-1)*I165)*'results log'!$B$2)-'results log'!$B$2),IF(I165=0,-'results log'!$B$2,IF(I165=0,-'results log'!$B$2,-('results log'!$B$2*2)))))))*D165))</f>
        <v>17.500000000000004</v>
      </c>
      <c r="S165">
        <f t="shared" si="5"/>
        <v>2</v>
      </c>
    </row>
    <row r="166" spans="1:19" x14ac:dyDescent="0.2">
      <c r="A166" s="19">
        <v>42630</v>
      </c>
      <c r="B166" s="16" t="s">
        <v>302</v>
      </c>
      <c r="C166" s="16" t="s">
        <v>303</v>
      </c>
      <c r="D166" s="20">
        <v>1</v>
      </c>
      <c r="E166" s="20">
        <v>1.25</v>
      </c>
      <c r="F166" s="20">
        <v>1.25</v>
      </c>
      <c r="G166" s="20" t="s">
        <v>33</v>
      </c>
      <c r="H166" s="20"/>
      <c r="I166" s="20"/>
      <c r="J166" s="20">
        <v>0</v>
      </c>
      <c r="L166" s="33" t="s">
        <v>29</v>
      </c>
      <c r="M166" s="34">
        <f>((F166-1)*(1-(IF(G166="no",0,'results log'!$B$3)))+1)</f>
        <v>1.25</v>
      </c>
      <c r="N166" s="34">
        <f t="shared" si="6"/>
        <v>1</v>
      </c>
      <c r="O166" s="26">
        <f>IF(ISBLANK(L166),,IF(ISBLANK(E166),,(IF(L166="WON-EW",((((E166-1)*I166)*'results log'!$B$2)+('results log'!$B$2*(E166-1))),IF(L166="WON",((((E166-1)*I166)*'results log'!$B$2)+('results log'!$B$2*(E166-1))),IF(L166="PLACED",((((E166-1)*I166)*'results log'!$B$2)-'results log'!$B$2),IF(I166=0,-'results log'!$B$2,IF(I166=0,-'results log'!$B$2,-('results log'!$B$2*2)))))))*D166))</f>
        <v>-50</v>
      </c>
      <c r="P166" s="25">
        <f>IF(ISBLANK(L166),,IF(ISBLANK(F166),,(IF(L166="WON-EW",((((M166-1)*I166)*'results log'!$B$2)+('results log'!$B$2*(M166-1))),IF(L166="WON",((((M166-1)*I166)*'results log'!$B$2)+('results log'!$B$2*(M166-1))),IF(L166="PLACED",((((M166-1)*I166)*'results log'!$B$2)-'results log'!$B$2),IF(I166=0,-'results log'!$B$2,IF(I166=0,-'results log'!$B$2,-('results log'!$B$2*2)))))))*D166))</f>
        <v>-50</v>
      </c>
      <c r="S166">
        <f t="shared" si="5"/>
        <v>2</v>
      </c>
    </row>
    <row r="167" spans="1:19" x14ac:dyDescent="0.2">
      <c r="A167" s="19">
        <v>42630</v>
      </c>
      <c r="B167" s="16" t="s">
        <v>304</v>
      </c>
      <c r="C167" s="16" t="s">
        <v>194</v>
      </c>
      <c r="D167" s="20">
        <v>1</v>
      </c>
      <c r="E167" s="20">
        <v>1.32</v>
      </c>
      <c r="F167" s="20">
        <v>1.2858000000000001</v>
      </c>
      <c r="G167" s="20" t="s">
        <v>33</v>
      </c>
      <c r="H167" s="20"/>
      <c r="I167" s="20"/>
      <c r="J167" s="20">
        <v>0</v>
      </c>
      <c r="L167" s="33" t="s">
        <v>26</v>
      </c>
      <c r="M167" s="34">
        <f>((F167-1)*(1-(IF(G167="no",0,'results log'!$B$3)))+1)</f>
        <v>1.2858000000000001</v>
      </c>
      <c r="N167" s="34">
        <f t="shared" si="6"/>
        <v>1</v>
      </c>
      <c r="O167" s="26">
        <f>IF(ISBLANK(L167),,IF(ISBLANK(E167),,(IF(L167="WON-EW",((((E167-1)*I167)*'results log'!$B$2)+('results log'!$B$2*(E167-1))),IF(L167="WON",((((E167-1)*I167)*'results log'!$B$2)+('results log'!$B$2*(E167-1))),IF(L167="PLACED",((((E167-1)*I167)*'results log'!$B$2)-'results log'!$B$2),IF(I167=0,-'results log'!$B$2,IF(I167=0,-'results log'!$B$2,-('results log'!$B$2*2)))))))*D167))</f>
        <v>16.000000000000004</v>
      </c>
      <c r="P167" s="25">
        <f>IF(ISBLANK(L167),,IF(ISBLANK(F167),,(IF(L167="WON-EW",((((M167-1)*I167)*'results log'!$B$2)+('results log'!$B$2*(M167-1))),IF(L167="WON",((((M167-1)*I167)*'results log'!$B$2)+('results log'!$B$2*(M167-1))),IF(L167="PLACED",((((M167-1)*I167)*'results log'!$B$2)-'results log'!$B$2),IF(I167=0,-'results log'!$B$2,IF(I167=0,-'results log'!$B$2,-('results log'!$B$2*2)))))))*D167))</f>
        <v>14.290000000000003</v>
      </c>
      <c r="S167">
        <f t="shared" si="5"/>
        <v>2</v>
      </c>
    </row>
    <row r="168" spans="1:19" x14ac:dyDescent="0.2">
      <c r="A168" s="19">
        <v>42630</v>
      </c>
      <c r="B168" s="16" t="s">
        <v>305</v>
      </c>
      <c r="C168" s="16" t="s">
        <v>227</v>
      </c>
      <c r="D168" s="20">
        <v>1</v>
      </c>
      <c r="E168" s="20">
        <v>1.28</v>
      </c>
      <c r="F168" s="20">
        <v>1.24</v>
      </c>
      <c r="G168" s="20" t="s">
        <v>33</v>
      </c>
      <c r="H168" s="20"/>
      <c r="I168" s="20"/>
      <c r="J168" s="20">
        <v>0</v>
      </c>
      <c r="L168" s="33" t="s">
        <v>26</v>
      </c>
      <c r="M168" s="34">
        <f>((F168-1)*(1-(IF(G168="no",0,'results log'!$B$3)))+1)</f>
        <v>1.24</v>
      </c>
      <c r="N168" s="34">
        <f t="shared" si="6"/>
        <v>1</v>
      </c>
      <c r="O168" s="26">
        <f>IF(ISBLANK(L168),,IF(ISBLANK(E168),,(IF(L168="WON-EW",((((E168-1)*I168)*'results log'!$B$2)+('results log'!$B$2*(E168-1))),IF(L168="WON",((((E168-1)*I168)*'results log'!$B$2)+('results log'!$B$2*(E168-1))),IF(L168="PLACED",((((E168-1)*I168)*'results log'!$B$2)-'results log'!$B$2),IF(I168=0,-'results log'!$B$2,IF(I168=0,-'results log'!$B$2,-('results log'!$B$2*2)))))))*D168))</f>
        <v>14.000000000000002</v>
      </c>
      <c r="P168" s="25">
        <f>IF(ISBLANK(L168),,IF(ISBLANK(F168),,(IF(L168="WON-EW",((((M168-1)*I168)*'results log'!$B$2)+('results log'!$B$2*(M168-1))),IF(L168="WON",((((M168-1)*I168)*'results log'!$B$2)+('results log'!$B$2*(M168-1))),IF(L168="PLACED",((((M168-1)*I168)*'results log'!$B$2)-'results log'!$B$2),IF(I168=0,-'results log'!$B$2,IF(I168=0,-'results log'!$B$2,-('results log'!$B$2*2)))))))*D168))</f>
        <v>12</v>
      </c>
      <c r="S168">
        <f t="shared" si="5"/>
        <v>2</v>
      </c>
    </row>
    <row r="169" spans="1:19" x14ac:dyDescent="0.2">
      <c r="A169" s="19">
        <v>42630</v>
      </c>
      <c r="B169" s="16" t="s">
        <v>306</v>
      </c>
      <c r="C169" s="16" t="s">
        <v>40</v>
      </c>
      <c r="D169" s="20">
        <v>1</v>
      </c>
      <c r="E169" s="20">
        <v>1.25</v>
      </c>
      <c r="F169" s="20">
        <v>1.18</v>
      </c>
      <c r="G169" s="20" t="s">
        <v>33</v>
      </c>
      <c r="H169" s="20"/>
      <c r="I169" s="20"/>
      <c r="J169" s="20">
        <v>0</v>
      </c>
      <c r="L169" s="33" t="s">
        <v>26</v>
      </c>
      <c r="M169" s="34">
        <f>((F169-1)*(1-(IF(G169="no",0,'results log'!$B$3)))+1)</f>
        <v>1.18</v>
      </c>
      <c r="N169" s="34">
        <f t="shared" si="6"/>
        <v>1</v>
      </c>
      <c r="O169" s="26">
        <f>IF(ISBLANK(L169),,IF(ISBLANK(E169),,(IF(L169="WON-EW",((((E169-1)*I169)*'results log'!$B$2)+('results log'!$B$2*(E169-1))),IF(L169="WON",((((E169-1)*I169)*'results log'!$B$2)+('results log'!$B$2*(E169-1))),IF(L169="PLACED",((((E169-1)*I169)*'results log'!$B$2)-'results log'!$B$2),IF(I169=0,-'results log'!$B$2,IF(I169=0,-'results log'!$B$2,-('results log'!$B$2*2)))))))*D169))</f>
        <v>12.5</v>
      </c>
      <c r="P169" s="25">
        <f>IF(ISBLANK(L169),,IF(ISBLANK(F169),,(IF(L169="WON-EW",((((M169-1)*I169)*'results log'!$B$2)+('results log'!$B$2*(M169-1))),IF(L169="WON",((((M169-1)*I169)*'results log'!$B$2)+('results log'!$B$2*(M169-1))),IF(L169="PLACED",((((M169-1)*I169)*'results log'!$B$2)-'results log'!$B$2),IF(I169=0,-'results log'!$B$2,IF(I169=0,-'results log'!$B$2,-('results log'!$B$2*2)))))))*D169))</f>
        <v>8.9999999999999964</v>
      </c>
      <c r="S169">
        <f t="shared" si="5"/>
        <v>2</v>
      </c>
    </row>
    <row r="170" spans="1:19" x14ac:dyDescent="0.2">
      <c r="A170" s="19">
        <v>42631</v>
      </c>
      <c r="B170" s="16" t="s">
        <v>307</v>
      </c>
      <c r="C170" s="16" t="s">
        <v>308</v>
      </c>
      <c r="D170" s="20">
        <v>1</v>
      </c>
      <c r="E170" s="20">
        <v>1.29</v>
      </c>
      <c r="F170" s="20">
        <v>1.2858000000000001</v>
      </c>
      <c r="G170" s="20" t="s">
        <v>33</v>
      </c>
      <c r="H170" s="20"/>
      <c r="I170" s="20"/>
      <c r="J170" s="20">
        <v>0</v>
      </c>
      <c r="L170" s="17" t="s">
        <v>26</v>
      </c>
      <c r="M170" s="24">
        <f>((F170-1)*(1-(IF(G170="no",0,'results log'!$B$3)))+1)</f>
        <v>1.2858000000000001</v>
      </c>
      <c r="N170" s="24">
        <f t="shared" si="4"/>
        <v>1</v>
      </c>
      <c r="O170" s="26">
        <f>IF(ISBLANK(L170),,IF(ISBLANK(E170),,(IF(L170="WON-EW",((((E170-1)*I170)*'results log'!$B$2)+('results log'!$B$2*(E170-1))),IF(L170="WON",((((E170-1)*I170)*'results log'!$B$2)+('results log'!$B$2*(E170-1))),IF(L170="PLACED",((((E170-1)*I170)*'results log'!$B$2)-'results log'!$B$2),IF(I170=0,-'results log'!$B$2,IF(I170=0,-'results log'!$B$2,-('results log'!$B$2*2)))))))*D170))</f>
        <v>14.500000000000002</v>
      </c>
      <c r="P170" s="25">
        <f>IF(ISBLANK(L170),,IF(ISBLANK(F170),,(IF(L170="WON-EW",((((M170-1)*I170)*'results log'!$B$2)+('results log'!$B$2*(M170-1))),IF(L170="WON",((((M170-1)*I170)*'results log'!$B$2)+('results log'!$B$2*(M170-1))),IF(L170="PLACED",((((M170-1)*I170)*'results log'!$B$2)-'results log'!$B$2),IF(I170=0,-'results log'!$B$2,IF(I170=0,-'results log'!$B$2,-('results log'!$B$2*2)))))))*D170))</f>
        <v>14.290000000000003</v>
      </c>
      <c r="S170">
        <f t="shared" si="5"/>
        <v>2</v>
      </c>
    </row>
    <row r="171" spans="1:19" x14ac:dyDescent="0.2">
      <c r="A171" s="19">
        <v>42631</v>
      </c>
      <c r="B171" s="16" t="s">
        <v>309</v>
      </c>
      <c r="C171" s="16" t="s">
        <v>218</v>
      </c>
      <c r="D171" s="20">
        <v>1</v>
      </c>
      <c r="E171" s="20">
        <v>1.35</v>
      </c>
      <c r="F171" s="20">
        <v>1.3333299999999999</v>
      </c>
      <c r="G171" s="20" t="s">
        <v>33</v>
      </c>
      <c r="H171" s="20"/>
      <c r="I171" s="20"/>
      <c r="J171" s="20">
        <v>0</v>
      </c>
      <c r="L171" s="17" t="s">
        <v>26</v>
      </c>
      <c r="M171" s="24">
        <f>((F171-1)*(1-(IF(G171="no",0,'results log'!$B$3)))+1)</f>
        <v>1.3333299999999999</v>
      </c>
      <c r="N171" s="24">
        <f t="shared" si="4"/>
        <v>1</v>
      </c>
      <c r="O171" s="26">
        <f>IF(ISBLANK(L171),,IF(ISBLANK(E171),,(IF(L171="WON-EW",((((E171-1)*I171)*'results log'!$B$2)+('results log'!$B$2*(E171-1))),IF(L171="WON",((((E171-1)*I171)*'results log'!$B$2)+('results log'!$B$2*(E171-1))),IF(L171="PLACED",((((E171-1)*I171)*'results log'!$B$2)-'results log'!$B$2),IF(I171=0,-'results log'!$B$2,IF(I171=0,-'results log'!$B$2,-('results log'!$B$2*2)))))))*D171))</f>
        <v>17.500000000000004</v>
      </c>
      <c r="P171" s="25">
        <f>IF(ISBLANK(L171),,IF(ISBLANK(F171),,(IF(L171="WON-EW",((((M171-1)*I171)*'results log'!$B$2)+('results log'!$B$2*(M171-1))),IF(L171="WON",((((M171-1)*I171)*'results log'!$B$2)+('results log'!$B$2*(M171-1))),IF(L171="PLACED",((((M171-1)*I171)*'results log'!$B$2)-'results log'!$B$2),IF(I171=0,-'results log'!$B$2,IF(I171=0,-'results log'!$B$2,-('results log'!$B$2*2)))))))*D171))</f>
        <v>16.666499999999996</v>
      </c>
      <c r="S171">
        <f t="shared" si="5"/>
        <v>2</v>
      </c>
    </row>
    <row r="172" spans="1:19" x14ac:dyDescent="0.2">
      <c r="A172" s="19">
        <v>42631</v>
      </c>
      <c r="B172" s="16" t="s">
        <v>313</v>
      </c>
      <c r="C172" s="16" t="s">
        <v>173</v>
      </c>
      <c r="D172" s="20">
        <v>1</v>
      </c>
      <c r="E172" s="20">
        <v>1.31</v>
      </c>
      <c r="F172" s="20">
        <v>1.2858000000000001</v>
      </c>
      <c r="G172" s="20" t="s">
        <v>33</v>
      </c>
      <c r="H172" s="20"/>
      <c r="I172" s="20"/>
      <c r="J172" s="20">
        <v>0</v>
      </c>
      <c r="L172" s="17" t="s">
        <v>26</v>
      </c>
      <c r="M172" s="24">
        <f>((F172-1)*(1-(IF(G172="no",0,'results log'!$B$3)))+1)</f>
        <v>1.2858000000000001</v>
      </c>
      <c r="N172" s="24">
        <f t="shared" si="4"/>
        <v>1</v>
      </c>
      <c r="O172" s="26">
        <f>IF(ISBLANK(L172),,IF(ISBLANK(E172),,(IF(L172="WON-EW",((((E172-1)*I172)*'results log'!$B$2)+('results log'!$B$2*(E172-1))),IF(L172="WON",((((E172-1)*I172)*'results log'!$B$2)+('results log'!$B$2*(E172-1))),IF(L172="PLACED",((((E172-1)*I172)*'results log'!$B$2)-'results log'!$B$2),IF(I172=0,-'results log'!$B$2,IF(I172=0,-'results log'!$B$2,-('results log'!$B$2*2)))))))*D172))</f>
        <v>15.500000000000004</v>
      </c>
      <c r="P172" s="25">
        <f>IF(ISBLANK(L172),,IF(ISBLANK(F172),,(IF(L172="WON-EW",((((M172-1)*I172)*'results log'!$B$2)+('results log'!$B$2*(M172-1))),IF(L172="WON",((((M172-1)*I172)*'results log'!$B$2)+('results log'!$B$2*(M172-1))),IF(L172="PLACED",((((M172-1)*I172)*'results log'!$B$2)-'results log'!$B$2),IF(I172=0,-'results log'!$B$2,IF(I172=0,-'results log'!$B$2,-('results log'!$B$2*2)))))))*D172))</f>
        <v>14.290000000000003</v>
      </c>
      <c r="S172">
        <f t="shared" si="5"/>
        <v>2</v>
      </c>
    </row>
    <row r="173" spans="1:19" x14ac:dyDescent="0.2">
      <c r="A173" s="19">
        <v>42631</v>
      </c>
      <c r="B173" s="16" t="s">
        <v>310</v>
      </c>
      <c r="C173" s="16" t="s">
        <v>311</v>
      </c>
      <c r="D173" s="20">
        <v>1</v>
      </c>
      <c r="E173" s="20">
        <v>1.36</v>
      </c>
      <c r="F173" s="20">
        <v>1.3635999999999999</v>
      </c>
      <c r="G173" s="20" t="s">
        <v>33</v>
      </c>
      <c r="H173" s="20"/>
      <c r="I173" s="20"/>
      <c r="J173" s="20">
        <v>0</v>
      </c>
      <c r="L173" s="17" t="s">
        <v>26</v>
      </c>
      <c r="M173" s="24">
        <f>((F173-1)*(1-(IF(G173="no",0,'results log'!$B$3)))+1)</f>
        <v>1.3635999999999999</v>
      </c>
      <c r="N173" s="24">
        <f t="shared" si="4"/>
        <v>1</v>
      </c>
      <c r="O173" s="26">
        <f>IF(ISBLANK(L173),,IF(ISBLANK(E173),,(IF(L173="WON-EW",((((E173-1)*I173)*'results log'!$B$2)+('results log'!$B$2*(E173-1))),IF(L173="WON",((((E173-1)*I173)*'results log'!$B$2)+('results log'!$B$2*(E173-1))),IF(L173="PLACED",((((E173-1)*I173)*'results log'!$B$2)-'results log'!$B$2),IF(I173=0,-'results log'!$B$2,IF(I173=0,-'results log'!$B$2,-('results log'!$B$2*2)))))))*D173))</f>
        <v>18.000000000000004</v>
      </c>
      <c r="P173" s="25">
        <f>IF(ISBLANK(L173),,IF(ISBLANK(F173),,(IF(L173="WON-EW",((((M173-1)*I173)*'results log'!$B$2)+('results log'!$B$2*(M173-1))),IF(L173="WON",((((M173-1)*I173)*'results log'!$B$2)+('results log'!$B$2*(M173-1))),IF(L173="PLACED",((((M173-1)*I173)*'results log'!$B$2)-'results log'!$B$2),IF(I173=0,-'results log'!$B$2,IF(I173=0,-'results log'!$B$2,-('results log'!$B$2*2)))))))*D173))</f>
        <v>18.179999999999996</v>
      </c>
      <c r="S173">
        <f t="shared" si="5"/>
        <v>2</v>
      </c>
    </row>
    <row r="174" spans="1:19" x14ac:dyDescent="0.2">
      <c r="A174" s="19">
        <v>42631</v>
      </c>
      <c r="B174" s="16" t="s">
        <v>312</v>
      </c>
      <c r="C174" s="16" t="s">
        <v>314</v>
      </c>
      <c r="D174" s="20">
        <v>1</v>
      </c>
      <c r="E174" s="20">
        <v>1.44</v>
      </c>
      <c r="F174" s="20">
        <v>1.41</v>
      </c>
      <c r="G174" s="20" t="s">
        <v>33</v>
      </c>
      <c r="H174" s="20"/>
      <c r="I174" s="20"/>
      <c r="J174" s="20">
        <v>0</v>
      </c>
      <c r="L174" s="17" t="s">
        <v>26</v>
      </c>
      <c r="M174" s="24">
        <f>((F174-1)*(1-(IF(G174="no",0,'results log'!$B$3)))+1)</f>
        <v>1.41</v>
      </c>
      <c r="N174" s="24">
        <f t="shared" si="4"/>
        <v>1</v>
      </c>
      <c r="O174" s="26">
        <f>IF(ISBLANK(L174),,IF(ISBLANK(E174),,(IF(L174="WON-EW",((((E174-1)*I174)*'results log'!$B$2)+('results log'!$B$2*(E174-1))),IF(L174="WON",((((E174-1)*I174)*'results log'!$B$2)+('results log'!$B$2*(E174-1))),IF(L174="PLACED",((((E174-1)*I174)*'results log'!$B$2)-'results log'!$B$2),IF(I174=0,-'results log'!$B$2,IF(I174=0,-'results log'!$B$2,-('results log'!$B$2*2)))))))*D174))</f>
        <v>21.999999999999996</v>
      </c>
      <c r="P174" s="25">
        <f>IF(ISBLANK(L174),,IF(ISBLANK(F174),,(IF(L174="WON-EW",((((M174-1)*I174)*'results log'!$B$2)+('results log'!$B$2*(M174-1))),IF(L174="WON",((((M174-1)*I174)*'results log'!$B$2)+('results log'!$B$2*(M174-1))),IF(L174="PLACED",((((M174-1)*I174)*'results log'!$B$2)-'results log'!$B$2),IF(I174=0,-'results log'!$B$2,IF(I174=0,-'results log'!$B$2,-('results log'!$B$2*2)))))))*D174))</f>
        <v>20.499999999999996</v>
      </c>
      <c r="S174">
        <f t="shared" si="5"/>
        <v>2</v>
      </c>
    </row>
    <row r="175" spans="1:19" x14ac:dyDescent="0.2">
      <c r="A175" s="19">
        <v>42631</v>
      </c>
      <c r="B175" s="16" t="s">
        <v>315</v>
      </c>
      <c r="C175" s="16" t="s">
        <v>316</v>
      </c>
      <c r="D175" s="20">
        <v>1</v>
      </c>
      <c r="E175" s="20">
        <v>1.4</v>
      </c>
      <c r="F175" s="20">
        <v>1.38</v>
      </c>
      <c r="G175" s="20" t="s">
        <v>33</v>
      </c>
      <c r="H175" s="20"/>
      <c r="I175" s="20"/>
      <c r="J175" s="20">
        <v>0</v>
      </c>
      <c r="L175" s="17" t="s">
        <v>26</v>
      </c>
      <c r="M175" s="24">
        <f>((F175-1)*(1-(IF(G175="no",0,'results log'!$B$3)))+1)</f>
        <v>1.38</v>
      </c>
      <c r="N175" s="24">
        <f t="shared" si="4"/>
        <v>1</v>
      </c>
      <c r="O175" s="26">
        <f>IF(ISBLANK(L175),,IF(ISBLANK(E175),,(IF(L175="WON-EW",((((E175-1)*I175)*'results log'!$B$2)+('results log'!$B$2*(E175-1))),IF(L175="WON",((((E175-1)*I175)*'results log'!$B$2)+('results log'!$B$2*(E175-1))),IF(L175="PLACED",((((E175-1)*I175)*'results log'!$B$2)-'results log'!$B$2),IF(I175=0,-'results log'!$B$2,IF(I175=0,-'results log'!$B$2,-('results log'!$B$2*2)))))))*D175))</f>
        <v>19.999999999999996</v>
      </c>
      <c r="P175" s="25">
        <f>IF(ISBLANK(L175),,IF(ISBLANK(F175),,(IF(L175="WON-EW",((((M175-1)*I175)*'results log'!$B$2)+('results log'!$B$2*(M175-1))),IF(L175="WON",((((M175-1)*I175)*'results log'!$B$2)+('results log'!$B$2*(M175-1))),IF(L175="PLACED",((((M175-1)*I175)*'results log'!$B$2)-'results log'!$B$2),IF(I175=0,-'results log'!$B$2,IF(I175=0,-'results log'!$B$2,-('results log'!$B$2*2)))))))*D175))</f>
        <v>18.999999999999993</v>
      </c>
      <c r="S175">
        <f t="shared" si="5"/>
        <v>2</v>
      </c>
    </row>
    <row r="176" spans="1:19" x14ac:dyDescent="0.2">
      <c r="A176" s="19">
        <v>42634</v>
      </c>
      <c r="B176" s="16" t="s">
        <v>191</v>
      </c>
      <c r="C176" s="16" t="s">
        <v>317</v>
      </c>
      <c r="D176" s="20">
        <v>1</v>
      </c>
      <c r="E176" s="20">
        <v>1.38</v>
      </c>
      <c r="F176" s="20">
        <v>1.373</v>
      </c>
      <c r="G176" s="20" t="s">
        <v>33</v>
      </c>
      <c r="H176" s="20"/>
      <c r="I176" s="20"/>
      <c r="J176" s="20">
        <v>0</v>
      </c>
      <c r="L176" s="17" t="s">
        <v>26</v>
      </c>
      <c r="M176" s="24">
        <f>((F176-1)*(1-(IF(G176="no",0,'results log'!$B$3)))+1)</f>
        <v>1.373</v>
      </c>
      <c r="N176" s="24">
        <f t="shared" si="4"/>
        <v>1</v>
      </c>
      <c r="O176" s="26">
        <f>IF(ISBLANK(L176),,IF(ISBLANK(E176),,(IF(L176="WON-EW",((((E176-1)*I176)*'results log'!$B$2)+('results log'!$B$2*(E176-1))),IF(L176="WON",((((E176-1)*I176)*'results log'!$B$2)+('results log'!$B$2*(E176-1))),IF(L176="PLACED",((((E176-1)*I176)*'results log'!$B$2)-'results log'!$B$2),IF(I176=0,-'results log'!$B$2,IF(I176=0,-'results log'!$B$2,-('results log'!$B$2*2)))))))*D176))</f>
        <v>18.999999999999993</v>
      </c>
      <c r="P176" s="25">
        <f>IF(ISBLANK(L176),,IF(ISBLANK(F176),,(IF(L176="WON-EW",((((M176-1)*I176)*'results log'!$B$2)+('results log'!$B$2*(M176-1))),IF(L176="WON",((((M176-1)*I176)*'results log'!$B$2)+('results log'!$B$2*(M176-1))),IF(L176="PLACED",((((M176-1)*I176)*'results log'!$B$2)-'results log'!$B$2),IF(I176=0,-'results log'!$B$2,IF(I176=0,-'results log'!$B$2,-('results log'!$B$2*2)))))))*D176))</f>
        <v>18.649999999999999</v>
      </c>
      <c r="S176">
        <f t="shared" si="5"/>
        <v>2</v>
      </c>
    </row>
    <row r="177" spans="1:19" x14ac:dyDescent="0.2">
      <c r="A177" s="19">
        <v>42636</v>
      </c>
      <c r="B177" s="16" t="s">
        <v>318</v>
      </c>
      <c r="C177" s="16" t="s">
        <v>287</v>
      </c>
      <c r="D177" s="20">
        <v>1</v>
      </c>
      <c r="E177" s="20">
        <v>1.26</v>
      </c>
      <c r="F177" s="20">
        <v>1.24</v>
      </c>
      <c r="G177" s="20" t="s">
        <v>33</v>
      </c>
      <c r="H177" s="20"/>
      <c r="I177" s="20"/>
      <c r="J177" s="20">
        <v>0</v>
      </c>
      <c r="L177" s="17" t="s">
        <v>26</v>
      </c>
      <c r="M177" s="24">
        <f>((F177-1)*(1-(IF(G177="no",0,'results log'!$B$3)))+1)</f>
        <v>1.24</v>
      </c>
      <c r="N177" s="24">
        <f t="shared" si="4"/>
        <v>1</v>
      </c>
      <c r="O177" s="26">
        <f>IF(ISBLANK(L177),,IF(ISBLANK(E177),,(IF(L177="WON-EW",((((E177-1)*I177)*'results log'!$B$2)+('results log'!$B$2*(E177-1))),IF(L177="WON",((((E177-1)*I177)*'results log'!$B$2)+('results log'!$B$2*(E177-1))),IF(L177="PLACED",((((E177-1)*I177)*'results log'!$B$2)-'results log'!$B$2),IF(I177=0,-'results log'!$B$2,IF(I177=0,-'results log'!$B$2,-('results log'!$B$2*2)))))))*D177))</f>
        <v>13</v>
      </c>
      <c r="P177" s="25">
        <f>IF(ISBLANK(L177),,IF(ISBLANK(F177),,(IF(L177="WON-EW",((((M177-1)*I177)*'results log'!$B$2)+('results log'!$B$2*(M177-1))),IF(L177="WON",((((M177-1)*I177)*'results log'!$B$2)+('results log'!$B$2*(M177-1))),IF(L177="PLACED",((((M177-1)*I177)*'results log'!$B$2)-'results log'!$B$2),IF(I177=0,-'results log'!$B$2,IF(I177=0,-'results log'!$B$2,-('results log'!$B$2*2)))))))*D177))</f>
        <v>12</v>
      </c>
      <c r="S177">
        <f t="shared" si="5"/>
        <v>2</v>
      </c>
    </row>
    <row r="178" spans="1:19" x14ac:dyDescent="0.2">
      <c r="A178" s="19">
        <v>42636</v>
      </c>
      <c r="B178" s="16" t="s">
        <v>319</v>
      </c>
      <c r="C178" s="16" t="s">
        <v>299</v>
      </c>
      <c r="D178" s="20">
        <v>1</v>
      </c>
      <c r="E178" s="20">
        <v>1.25</v>
      </c>
      <c r="F178" s="20">
        <v>1.23</v>
      </c>
      <c r="G178" s="20" t="s">
        <v>33</v>
      </c>
      <c r="H178" s="20"/>
      <c r="I178" s="20"/>
      <c r="J178" s="20">
        <v>0</v>
      </c>
      <c r="L178" s="17" t="s">
        <v>26</v>
      </c>
      <c r="M178" s="24">
        <f>((F178-1)*(1-(IF(G178="no",0,'results log'!$B$3)))+1)</f>
        <v>1.23</v>
      </c>
      <c r="N178" s="24">
        <f t="shared" si="4"/>
        <v>1</v>
      </c>
      <c r="O178" s="26">
        <f>IF(ISBLANK(L178),,IF(ISBLANK(E178),,(IF(L178="WON-EW",((((E178-1)*I178)*'results log'!$B$2)+('results log'!$B$2*(E178-1))),IF(L178="WON",((((E178-1)*I178)*'results log'!$B$2)+('results log'!$B$2*(E178-1))),IF(L178="PLACED",((((E178-1)*I178)*'results log'!$B$2)-'results log'!$B$2),IF(I178=0,-'results log'!$B$2,IF(I178=0,-'results log'!$B$2,-('results log'!$B$2*2)))))))*D178))</f>
        <v>12.5</v>
      </c>
      <c r="P178" s="25">
        <f>IF(ISBLANK(L178),,IF(ISBLANK(F178),,(IF(L178="WON-EW",((((M178-1)*I178)*'results log'!$B$2)+('results log'!$B$2*(M178-1))),IF(L178="WON",((((M178-1)*I178)*'results log'!$B$2)+('results log'!$B$2*(M178-1))),IF(L178="PLACED",((((M178-1)*I178)*'results log'!$B$2)-'results log'!$B$2),IF(I178=0,-'results log'!$B$2,IF(I178=0,-'results log'!$B$2,-('results log'!$B$2*2)))))))*D178))</f>
        <v>11.5</v>
      </c>
      <c r="S178">
        <f t="shared" si="5"/>
        <v>2</v>
      </c>
    </row>
    <row r="179" spans="1:19" x14ac:dyDescent="0.2">
      <c r="A179" s="19">
        <v>42637</v>
      </c>
      <c r="B179" s="16" t="s">
        <v>320</v>
      </c>
      <c r="C179" s="16" t="s">
        <v>279</v>
      </c>
      <c r="D179" s="20">
        <v>1</v>
      </c>
      <c r="E179" s="20">
        <v>1.23</v>
      </c>
      <c r="F179" s="20">
        <v>1.2222</v>
      </c>
      <c r="G179" s="20" t="s">
        <v>33</v>
      </c>
      <c r="H179" s="20"/>
      <c r="I179" s="20"/>
      <c r="J179" s="20">
        <v>0</v>
      </c>
      <c r="L179" s="17" t="s">
        <v>26</v>
      </c>
      <c r="M179" s="24">
        <f>((F179-1)*(1-(IF(G179="no",0,'results log'!$B$3)))+1)</f>
        <v>1.2222</v>
      </c>
      <c r="N179" s="24">
        <f t="shared" si="4"/>
        <v>1</v>
      </c>
      <c r="O179" s="26">
        <f>IF(ISBLANK(L179),,IF(ISBLANK(E179),,(IF(L179="WON-EW",((((E179-1)*I179)*'results log'!$B$2)+('results log'!$B$2*(E179-1))),IF(L179="WON",((((E179-1)*I179)*'results log'!$B$2)+('results log'!$B$2*(E179-1))),IF(L179="PLACED",((((E179-1)*I179)*'results log'!$B$2)-'results log'!$B$2),IF(I179=0,-'results log'!$B$2,IF(I179=0,-'results log'!$B$2,-('results log'!$B$2*2)))))))*D179))</f>
        <v>11.5</v>
      </c>
      <c r="P179" s="25">
        <f>IF(ISBLANK(L179),,IF(ISBLANK(F179),,(IF(L179="WON-EW",((((M179-1)*I179)*'results log'!$B$2)+('results log'!$B$2*(M179-1))),IF(L179="WON",((((M179-1)*I179)*'results log'!$B$2)+('results log'!$B$2*(M179-1))),IF(L179="PLACED",((((M179-1)*I179)*'results log'!$B$2)-'results log'!$B$2),IF(I179=0,-'results log'!$B$2,IF(I179=0,-'results log'!$B$2,-('results log'!$B$2*2)))))))*D179))</f>
        <v>11.109999999999998</v>
      </c>
      <c r="S179">
        <f t="shared" si="5"/>
        <v>2</v>
      </c>
    </row>
    <row r="180" spans="1:19" x14ac:dyDescent="0.2">
      <c r="A180" s="19">
        <v>42637</v>
      </c>
      <c r="B180" s="16" t="s">
        <v>321</v>
      </c>
      <c r="C180" s="16" t="s">
        <v>194</v>
      </c>
      <c r="D180" s="20">
        <v>1</v>
      </c>
      <c r="E180" s="20">
        <v>1.38</v>
      </c>
      <c r="F180" s="20">
        <v>1.37</v>
      </c>
      <c r="G180" s="20" t="s">
        <v>33</v>
      </c>
      <c r="H180" s="20"/>
      <c r="I180" s="20"/>
      <c r="J180" s="20">
        <v>0</v>
      </c>
      <c r="L180" s="17" t="s">
        <v>26</v>
      </c>
      <c r="M180" s="24">
        <f>((F180-1)*(1-(IF(G180="no",0,'results log'!$B$3)))+1)</f>
        <v>1.37</v>
      </c>
      <c r="N180" s="24">
        <f t="shared" si="4"/>
        <v>1</v>
      </c>
      <c r="O180" s="26">
        <f>IF(ISBLANK(L180),,IF(ISBLANK(E180),,(IF(L180="WON-EW",((((E180-1)*I180)*'results log'!$B$2)+('results log'!$B$2*(E180-1))),IF(L180="WON",((((E180-1)*I180)*'results log'!$B$2)+('results log'!$B$2*(E180-1))),IF(L180="PLACED",((((E180-1)*I180)*'results log'!$B$2)-'results log'!$B$2),IF(I180=0,-'results log'!$B$2,IF(I180=0,-'results log'!$B$2,-('results log'!$B$2*2)))))))*D180))</f>
        <v>18.999999999999993</v>
      </c>
      <c r="P180" s="25">
        <f>IF(ISBLANK(L180),,IF(ISBLANK(F180),,(IF(L180="WON-EW",((((M180-1)*I180)*'results log'!$B$2)+('results log'!$B$2*(M180-1))),IF(L180="WON",((((M180-1)*I180)*'results log'!$B$2)+('results log'!$B$2*(M180-1))),IF(L180="PLACED",((((M180-1)*I180)*'results log'!$B$2)-'results log'!$B$2),IF(I180=0,-'results log'!$B$2,IF(I180=0,-'results log'!$B$2,-('results log'!$B$2*2)))))))*D180))</f>
        <v>18.500000000000007</v>
      </c>
      <c r="S180">
        <f t="shared" si="5"/>
        <v>2</v>
      </c>
    </row>
    <row r="181" spans="1:19" x14ac:dyDescent="0.2">
      <c r="A181" s="19">
        <v>42637</v>
      </c>
      <c r="B181" s="16" t="s">
        <v>322</v>
      </c>
      <c r="C181" s="16" t="s">
        <v>183</v>
      </c>
      <c r="D181" s="20">
        <v>1</v>
      </c>
      <c r="E181" s="20">
        <v>1.33</v>
      </c>
      <c r="F181" s="20">
        <v>1.25</v>
      </c>
      <c r="G181" s="20" t="s">
        <v>33</v>
      </c>
      <c r="H181" s="20"/>
      <c r="I181" s="20"/>
      <c r="J181" s="20">
        <v>0</v>
      </c>
      <c r="L181" s="17" t="s">
        <v>26</v>
      </c>
      <c r="M181" s="24">
        <f>((F181-1)*(1-(IF(G181="no",0,'results log'!$B$3)))+1)</f>
        <v>1.25</v>
      </c>
      <c r="N181" s="24">
        <f t="shared" si="4"/>
        <v>1</v>
      </c>
      <c r="O181" s="26">
        <f>IF(ISBLANK(L181),,IF(ISBLANK(E181),,(IF(L181="WON-EW",((((E181-1)*I181)*'results log'!$B$2)+('results log'!$B$2*(E181-1))),IF(L181="WON",((((E181-1)*I181)*'results log'!$B$2)+('results log'!$B$2*(E181-1))),IF(L181="PLACED",((((E181-1)*I181)*'results log'!$B$2)-'results log'!$B$2),IF(I181=0,-'results log'!$B$2,IF(I181=0,-'results log'!$B$2,-('results log'!$B$2*2)))))))*D181))</f>
        <v>16.500000000000004</v>
      </c>
      <c r="P181" s="25">
        <f>IF(ISBLANK(L181),,IF(ISBLANK(F181),,(IF(L181="WON-EW",((((M181-1)*I181)*'results log'!$B$2)+('results log'!$B$2*(M181-1))),IF(L181="WON",((((M181-1)*I181)*'results log'!$B$2)+('results log'!$B$2*(M181-1))),IF(L181="PLACED",((((M181-1)*I181)*'results log'!$B$2)-'results log'!$B$2),IF(I181=0,-'results log'!$B$2,IF(I181=0,-'results log'!$B$2,-('results log'!$B$2*2)))))))*D181))</f>
        <v>12.5</v>
      </c>
      <c r="S181">
        <f t="shared" si="5"/>
        <v>2</v>
      </c>
    </row>
    <row r="182" spans="1:19" x14ac:dyDescent="0.2">
      <c r="A182" s="19">
        <v>42637</v>
      </c>
      <c r="B182" s="16" t="s">
        <v>323</v>
      </c>
      <c r="C182" s="16" t="s">
        <v>324</v>
      </c>
      <c r="D182" s="20">
        <v>1</v>
      </c>
      <c r="E182" s="20">
        <v>1.28</v>
      </c>
      <c r="F182" s="20">
        <v>1.26</v>
      </c>
      <c r="G182" s="20" t="s">
        <v>33</v>
      </c>
      <c r="H182" s="20"/>
      <c r="I182" s="20"/>
      <c r="J182" s="20">
        <v>0</v>
      </c>
      <c r="L182" s="17" t="s">
        <v>26</v>
      </c>
      <c r="M182" s="24">
        <f>((F182-1)*(1-(IF(G182="no",0,'results log'!$B$3)))+1)</f>
        <v>1.26</v>
      </c>
      <c r="N182" s="24">
        <f t="shared" si="4"/>
        <v>1</v>
      </c>
      <c r="O182" s="26">
        <f>IF(ISBLANK(L182),,IF(ISBLANK(E182),,(IF(L182="WON-EW",((((E182-1)*I182)*'results log'!$B$2)+('results log'!$B$2*(E182-1))),IF(L182="WON",((((E182-1)*I182)*'results log'!$B$2)+('results log'!$B$2*(E182-1))),IF(L182="PLACED",((((E182-1)*I182)*'results log'!$B$2)-'results log'!$B$2),IF(I182=0,-'results log'!$B$2,IF(I182=0,-'results log'!$B$2,-('results log'!$B$2*2)))))))*D182))</f>
        <v>14.000000000000002</v>
      </c>
      <c r="P182" s="25">
        <f>IF(ISBLANK(L182),,IF(ISBLANK(F182),,(IF(L182="WON-EW",((((M182-1)*I182)*'results log'!$B$2)+('results log'!$B$2*(M182-1))),IF(L182="WON",((((M182-1)*I182)*'results log'!$B$2)+('results log'!$B$2*(M182-1))),IF(L182="PLACED",((((M182-1)*I182)*'results log'!$B$2)-'results log'!$B$2),IF(I182=0,-'results log'!$B$2,IF(I182=0,-'results log'!$B$2,-('results log'!$B$2*2)))))))*D182))</f>
        <v>13</v>
      </c>
      <c r="S182">
        <f t="shared" si="5"/>
        <v>2</v>
      </c>
    </row>
    <row r="183" spans="1:19" x14ac:dyDescent="0.2">
      <c r="A183" s="19">
        <v>42637</v>
      </c>
      <c r="B183" s="16" t="s">
        <v>325</v>
      </c>
      <c r="C183" s="16" t="s">
        <v>225</v>
      </c>
      <c r="D183" s="20">
        <v>1</v>
      </c>
      <c r="E183" s="20">
        <v>1.38</v>
      </c>
      <c r="F183" s="20">
        <v>1.3332999999999999</v>
      </c>
      <c r="G183" s="20" t="s">
        <v>33</v>
      </c>
      <c r="H183" s="20"/>
      <c r="I183" s="20"/>
      <c r="J183" s="20">
        <v>0</v>
      </c>
      <c r="L183" s="17" t="s">
        <v>26</v>
      </c>
      <c r="M183" s="24">
        <f>((F183-1)*(1-(IF(G183="no",0,'results log'!$B$3)))+1)</f>
        <v>1.3332999999999999</v>
      </c>
      <c r="N183" s="24">
        <f t="shared" si="4"/>
        <v>1</v>
      </c>
      <c r="O183" s="26">
        <f>IF(ISBLANK(L183),,IF(ISBLANK(E183),,(IF(L183="WON-EW",((((E183-1)*I183)*'results log'!$B$2)+('results log'!$B$2*(E183-1))),IF(L183="WON",((((E183-1)*I183)*'results log'!$B$2)+('results log'!$B$2*(E183-1))),IF(L183="PLACED",((((E183-1)*I183)*'results log'!$B$2)-'results log'!$B$2),IF(I183=0,-'results log'!$B$2,IF(I183=0,-'results log'!$B$2,-('results log'!$B$2*2)))))))*D183))</f>
        <v>18.999999999999993</v>
      </c>
      <c r="P183" s="25">
        <f>IF(ISBLANK(L183),,IF(ISBLANK(F183),,(IF(L183="WON-EW",((((M183-1)*I183)*'results log'!$B$2)+('results log'!$B$2*(M183-1))),IF(L183="WON",((((M183-1)*I183)*'results log'!$B$2)+('results log'!$B$2*(M183-1))),IF(L183="PLACED",((((M183-1)*I183)*'results log'!$B$2)-'results log'!$B$2),IF(I183=0,-'results log'!$B$2,IF(I183=0,-'results log'!$B$2,-('results log'!$B$2*2)))))))*D183))</f>
        <v>16.664999999999996</v>
      </c>
      <c r="S183">
        <f t="shared" si="5"/>
        <v>2</v>
      </c>
    </row>
    <row r="184" spans="1:19" x14ac:dyDescent="0.2">
      <c r="A184" s="19">
        <v>42637</v>
      </c>
      <c r="B184" s="16" t="s">
        <v>326</v>
      </c>
      <c r="C184" s="16" t="s">
        <v>327</v>
      </c>
      <c r="D184" s="20">
        <v>1</v>
      </c>
      <c r="E184" s="20">
        <v>1.31</v>
      </c>
      <c r="F184" s="20">
        <v>1.2858000000000001</v>
      </c>
      <c r="G184" s="20" t="s">
        <v>33</v>
      </c>
      <c r="H184" s="20"/>
      <c r="I184" s="20"/>
      <c r="J184" s="20">
        <v>0</v>
      </c>
      <c r="L184" s="17" t="s">
        <v>29</v>
      </c>
      <c r="M184" s="24">
        <f>((F184-1)*(1-(IF(G184="no",0,'results log'!$B$3)))+1)</f>
        <v>1.2858000000000001</v>
      </c>
      <c r="N184" s="24">
        <f t="shared" si="4"/>
        <v>1</v>
      </c>
      <c r="O184" s="26">
        <f>IF(ISBLANK(L184),,IF(ISBLANK(E184),,(IF(L184="WON-EW",((((E184-1)*I184)*'results log'!$B$2)+('results log'!$B$2*(E184-1))),IF(L184="WON",((((E184-1)*I184)*'results log'!$B$2)+('results log'!$B$2*(E184-1))),IF(L184="PLACED",((((E184-1)*I184)*'results log'!$B$2)-'results log'!$B$2),IF(I184=0,-'results log'!$B$2,IF(I184=0,-'results log'!$B$2,-('results log'!$B$2*2)))))))*D184))</f>
        <v>-50</v>
      </c>
      <c r="P184" s="25">
        <f>IF(ISBLANK(L184),,IF(ISBLANK(F184),,(IF(L184="WON-EW",((((M184-1)*I184)*'results log'!$B$2)+('results log'!$B$2*(M184-1))),IF(L184="WON",((((M184-1)*I184)*'results log'!$B$2)+('results log'!$B$2*(M184-1))),IF(L184="PLACED",((((M184-1)*I184)*'results log'!$B$2)-'results log'!$B$2),IF(I184=0,-'results log'!$B$2,IF(I184=0,-'results log'!$B$2,-('results log'!$B$2*2)))))))*D184))</f>
        <v>-50</v>
      </c>
      <c r="S184">
        <f t="shared" si="5"/>
        <v>2</v>
      </c>
    </row>
    <row r="185" spans="1:19" x14ac:dyDescent="0.2">
      <c r="A185" s="19">
        <v>42637</v>
      </c>
      <c r="B185" s="16" t="s">
        <v>288</v>
      </c>
      <c r="C185" s="16" t="s">
        <v>328</v>
      </c>
      <c r="D185" s="20">
        <v>1</v>
      </c>
      <c r="E185" s="20">
        <v>1.3</v>
      </c>
      <c r="F185" s="20">
        <v>1.2765</v>
      </c>
      <c r="G185" s="20" t="s">
        <v>33</v>
      </c>
      <c r="H185" s="20"/>
      <c r="I185" s="20"/>
      <c r="J185" s="20">
        <v>0</v>
      </c>
      <c r="L185" s="17" t="s">
        <v>26</v>
      </c>
      <c r="M185" s="24">
        <f>((F185-1)*(1-(IF(G185="no",0,'results log'!$B$3)))+1)</f>
        <v>1.2765</v>
      </c>
      <c r="N185" s="24">
        <f t="shared" si="4"/>
        <v>1</v>
      </c>
      <c r="O185" s="26">
        <f>IF(ISBLANK(L185),,IF(ISBLANK(E185),,(IF(L185="WON-EW",((((E185-1)*I185)*'results log'!$B$2)+('results log'!$B$2*(E185-1))),IF(L185="WON",((((E185-1)*I185)*'results log'!$B$2)+('results log'!$B$2*(E185-1))),IF(L185="PLACED",((((E185-1)*I185)*'results log'!$B$2)-'results log'!$B$2),IF(I185=0,-'results log'!$B$2,IF(I185=0,-'results log'!$B$2,-('results log'!$B$2*2)))))))*D185))</f>
        <v>15.000000000000002</v>
      </c>
      <c r="P185" s="25">
        <f>IF(ISBLANK(L185),,IF(ISBLANK(F185),,(IF(L185="WON-EW",((((M185-1)*I185)*'results log'!$B$2)+('results log'!$B$2*(M185-1))),IF(L185="WON",((((M185-1)*I185)*'results log'!$B$2)+('results log'!$B$2*(M185-1))),IF(L185="PLACED",((((M185-1)*I185)*'results log'!$B$2)-'results log'!$B$2),IF(I185=0,-'results log'!$B$2,IF(I185=0,-'results log'!$B$2,-('results log'!$B$2*2)))))))*D185))</f>
        <v>13.824999999999999</v>
      </c>
      <c r="S185">
        <f t="shared" si="5"/>
        <v>2</v>
      </c>
    </row>
    <row r="186" spans="1:19" x14ac:dyDescent="0.2">
      <c r="A186" s="19">
        <v>42638</v>
      </c>
      <c r="B186" s="16" t="s">
        <v>329</v>
      </c>
      <c r="C186" s="16" t="s">
        <v>139</v>
      </c>
      <c r="D186" s="20">
        <v>1</v>
      </c>
      <c r="E186" s="20">
        <v>1.35</v>
      </c>
      <c r="F186" s="20">
        <v>1.35</v>
      </c>
      <c r="G186" s="20" t="s">
        <v>33</v>
      </c>
      <c r="H186" s="20"/>
      <c r="I186" s="20"/>
      <c r="J186" s="20">
        <v>0</v>
      </c>
      <c r="L186" s="17" t="s">
        <v>26</v>
      </c>
      <c r="M186" s="24">
        <f>((F186-1)*(1-(IF(G186="no",0,'results log'!$B$3)))+1)</f>
        <v>1.35</v>
      </c>
      <c r="N186" s="24">
        <f t="shared" si="4"/>
        <v>1</v>
      </c>
      <c r="O186" s="26">
        <f>IF(ISBLANK(L186),,IF(ISBLANK(E186),,(IF(L186="WON-EW",((((E186-1)*I186)*'results log'!$B$2)+('results log'!$B$2*(E186-1))),IF(L186="WON",((((E186-1)*I186)*'results log'!$B$2)+('results log'!$B$2*(E186-1))),IF(L186="PLACED",((((E186-1)*I186)*'results log'!$B$2)-'results log'!$B$2),IF(I186=0,-'results log'!$B$2,IF(I186=0,-'results log'!$B$2,-('results log'!$B$2*2)))))))*D186))</f>
        <v>17.500000000000004</v>
      </c>
      <c r="P186" s="25">
        <f>IF(ISBLANK(L186),,IF(ISBLANK(F186),,(IF(L186="WON-EW",((((M186-1)*I186)*'results log'!$B$2)+('results log'!$B$2*(M186-1))),IF(L186="WON",((((M186-1)*I186)*'results log'!$B$2)+('results log'!$B$2*(M186-1))),IF(L186="PLACED",((((M186-1)*I186)*'results log'!$B$2)-'results log'!$B$2),IF(I186=0,-'results log'!$B$2,IF(I186=0,-'results log'!$B$2,-('results log'!$B$2*2)))))))*D186))</f>
        <v>17.500000000000004</v>
      </c>
      <c r="S186">
        <f t="shared" si="5"/>
        <v>2</v>
      </c>
    </row>
    <row r="187" spans="1:19" x14ac:dyDescent="0.2">
      <c r="A187" s="19">
        <v>42638</v>
      </c>
      <c r="B187" s="16" t="s">
        <v>330</v>
      </c>
      <c r="C187" s="16" t="s">
        <v>331</v>
      </c>
      <c r="D187" s="20">
        <v>1</v>
      </c>
      <c r="E187" s="20">
        <v>1.43</v>
      </c>
      <c r="F187" s="20">
        <v>1.4</v>
      </c>
      <c r="G187" s="20" t="s">
        <v>33</v>
      </c>
      <c r="H187" s="20"/>
      <c r="I187" s="20"/>
      <c r="J187" s="20">
        <v>0</v>
      </c>
      <c r="L187" s="17" t="s">
        <v>26</v>
      </c>
      <c r="M187" s="24">
        <f>((F187-1)*(1-(IF(G187="no",0,'results log'!$B$3)))+1)</f>
        <v>1.4</v>
      </c>
      <c r="N187" s="24">
        <f t="shared" si="4"/>
        <v>1</v>
      </c>
      <c r="O187" s="26">
        <f>IF(ISBLANK(L187),,IF(ISBLANK(E187),,(IF(L187="WON-EW",((((E187-1)*I187)*'results log'!$B$2)+('results log'!$B$2*(E187-1))),IF(L187="WON",((((E187-1)*I187)*'results log'!$B$2)+('results log'!$B$2*(E187-1))),IF(L187="PLACED",((((E187-1)*I187)*'results log'!$B$2)-'results log'!$B$2),IF(I187=0,-'results log'!$B$2,IF(I187=0,-'results log'!$B$2,-('results log'!$B$2*2)))))))*D187))</f>
        <v>21.499999999999996</v>
      </c>
      <c r="P187" s="25">
        <f>IF(ISBLANK(L187),,IF(ISBLANK(F187),,(IF(L187="WON-EW",((((M187-1)*I187)*'results log'!$B$2)+('results log'!$B$2*(M187-1))),IF(L187="WON",((((M187-1)*I187)*'results log'!$B$2)+('results log'!$B$2*(M187-1))),IF(L187="PLACED",((((M187-1)*I187)*'results log'!$B$2)-'results log'!$B$2),IF(I187=0,-'results log'!$B$2,IF(I187=0,-'results log'!$B$2,-('results log'!$B$2*2)))))))*D187))</f>
        <v>19.999999999999996</v>
      </c>
      <c r="S187">
        <f t="shared" si="5"/>
        <v>2</v>
      </c>
    </row>
    <row r="188" spans="1:19" x14ac:dyDescent="0.2">
      <c r="A188" s="19">
        <v>42638</v>
      </c>
      <c r="B188" s="16" t="s">
        <v>332</v>
      </c>
      <c r="C188" s="16" t="s">
        <v>198</v>
      </c>
      <c r="D188" s="20">
        <v>1</v>
      </c>
      <c r="E188" s="20">
        <v>1.24</v>
      </c>
      <c r="F188" s="20">
        <v>1.18</v>
      </c>
      <c r="G188" s="20" t="s">
        <v>33</v>
      </c>
      <c r="H188" s="20"/>
      <c r="I188" s="20"/>
      <c r="J188" s="20">
        <v>0</v>
      </c>
      <c r="L188" s="17" t="s">
        <v>26</v>
      </c>
      <c r="M188" s="24">
        <f>((F188-1)*(1-(IF(G188="no",0,'results log'!$B$3)))+1)</f>
        <v>1.18</v>
      </c>
      <c r="N188" s="24">
        <f t="shared" si="4"/>
        <v>1</v>
      </c>
      <c r="O188" s="26">
        <f>IF(ISBLANK(L188),,IF(ISBLANK(E188),,(IF(L188="WON-EW",((((E188-1)*I188)*'results log'!$B$2)+('results log'!$B$2*(E188-1))),IF(L188="WON",((((E188-1)*I188)*'results log'!$B$2)+('results log'!$B$2*(E188-1))),IF(L188="PLACED",((((E188-1)*I188)*'results log'!$B$2)-'results log'!$B$2),IF(I188=0,-'results log'!$B$2,IF(I188=0,-'results log'!$B$2,-('results log'!$B$2*2)))))))*D188))</f>
        <v>12</v>
      </c>
      <c r="P188" s="25">
        <f>IF(ISBLANK(L188),,IF(ISBLANK(F188),,(IF(L188="WON-EW",((((M188-1)*I188)*'results log'!$B$2)+('results log'!$B$2*(M188-1))),IF(L188="WON",((((M188-1)*I188)*'results log'!$B$2)+('results log'!$B$2*(M188-1))),IF(L188="PLACED",((((M188-1)*I188)*'results log'!$B$2)-'results log'!$B$2),IF(I188=0,-'results log'!$B$2,IF(I188=0,-'results log'!$B$2,-('results log'!$B$2*2)))))))*D188))</f>
        <v>8.9999999999999964</v>
      </c>
      <c r="S188">
        <f t="shared" si="5"/>
        <v>2</v>
      </c>
    </row>
    <row r="189" spans="1:19" x14ac:dyDescent="0.2">
      <c r="A189" s="19">
        <v>42638</v>
      </c>
      <c r="B189" s="16" t="s">
        <v>333</v>
      </c>
      <c r="C189" s="16" t="s">
        <v>334</v>
      </c>
      <c r="D189" s="20">
        <v>1</v>
      </c>
      <c r="E189" s="20">
        <v>1.25</v>
      </c>
      <c r="F189" s="20">
        <v>1.2222</v>
      </c>
      <c r="G189" s="20" t="s">
        <v>33</v>
      </c>
      <c r="H189" s="20"/>
      <c r="I189" s="20"/>
      <c r="J189" s="20">
        <v>0</v>
      </c>
      <c r="L189" s="17" t="s">
        <v>29</v>
      </c>
      <c r="M189" s="24">
        <f>((F189-1)*(1-(IF(G189="no",0,'results log'!$B$3)))+1)</f>
        <v>1.2222</v>
      </c>
      <c r="N189" s="24">
        <f t="shared" si="4"/>
        <v>1</v>
      </c>
      <c r="O189" s="26">
        <f>IF(ISBLANK(L189),,IF(ISBLANK(E189),,(IF(L189="WON-EW",((((E189-1)*I189)*'results log'!$B$2)+('results log'!$B$2*(E189-1))),IF(L189="WON",((((E189-1)*I189)*'results log'!$B$2)+('results log'!$B$2*(E189-1))),IF(L189="PLACED",((((E189-1)*I189)*'results log'!$B$2)-'results log'!$B$2),IF(I189=0,-'results log'!$B$2,IF(I189=0,-'results log'!$B$2,-('results log'!$B$2*2)))))))*D189))</f>
        <v>-50</v>
      </c>
      <c r="P189" s="25">
        <f>IF(ISBLANK(L189),,IF(ISBLANK(F189),,(IF(L189="WON-EW",((((M189-1)*I189)*'results log'!$B$2)+('results log'!$B$2*(M189-1))),IF(L189="WON",((((M189-1)*I189)*'results log'!$B$2)+('results log'!$B$2*(M189-1))),IF(L189="PLACED",((((M189-1)*I189)*'results log'!$B$2)-'results log'!$B$2),IF(I189=0,-'results log'!$B$2,IF(I189=0,-'results log'!$B$2,-('results log'!$B$2*2)))))))*D189))</f>
        <v>-50</v>
      </c>
      <c r="S189">
        <f t="shared" si="5"/>
        <v>2</v>
      </c>
    </row>
    <row r="190" spans="1:19" x14ac:dyDescent="0.2">
      <c r="A190" s="19">
        <v>42638</v>
      </c>
      <c r="B190" s="16" t="s">
        <v>335</v>
      </c>
      <c r="C190" s="16" t="s">
        <v>336</v>
      </c>
      <c r="D190" s="20">
        <v>1</v>
      </c>
      <c r="E190" s="20">
        <v>1.36</v>
      </c>
      <c r="F190" s="20">
        <v>1.3333299999999999</v>
      </c>
      <c r="G190" s="20" t="s">
        <v>33</v>
      </c>
      <c r="H190" s="20"/>
      <c r="I190" s="20"/>
      <c r="J190" s="20">
        <v>0</v>
      </c>
      <c r="L190" s="17" t="s">
        <v>26</v>
      </c>
      <c r="M190" s="24">
        <f>((F190-1)*(1-(IF(G190="no",0,'results log'!$B$3)))+1)</f>
        <v>1.3333299999999999</v>
      </c>
      <c r="N190" s="24">
        <f t="shared" si="4"/>
        <v>1</v>
      </c>
      <c r="O190" s="26">
        <f>IF(ISBLANK(L190),,IF(ISBLANK(E190),,(IF(L190="WON-EW",((((E190-1)*I190)*'results log'!$B$2)+('results log'!$B$2*(E190-1))),IF(L190="WON",((((E190-1)*I190)*'results log'!$B$2)+('results log'!$B$2*(E190-1))),IF(L190="PLACED",((((E190-1)*I190)*'results log'!$B$2)-'results log'!$B$2),IF(I190=0,-'results log'!$B$2,IF(I190=0,-'results log'!$B$2,-('results log'!$B$2*2)))))))*D190))</f>
        <v>18.000000000000004</v>
      </c>
      <c r="P190" s="25">
        <f>IF(ISBLANK(L190),,IF(ISBLANK(F190),,(IF(L190="WON-EW",((((M190-1)*I190)*'results log'!$B$2)+('results log'!$B$2*(M190-1))),IF(L190="WON",((((M190-1)*I190)*'results log'!$B$2)+('results log'!$B$2*(M190-1))),IF(L190="PLACED",((((M190-1)*I190)*'results log'!$B$2)-'results log'!$B$2),IF(I190=0,-'results log'!$B$2,IF(I190=0,-'results log'!$B$2,-('results log'!$B$2*2)))))))*D190))</f>
        <v>16.666499999999996</v>
      </c>
      <c r="S190">
        <f t="shared" si="5"/>
        <v>2</v>
      </c>
    </row>
    <row r="191" spans="1:19" x14ac:dyDescent="0.2">
      <c r="A191" s="19">
        <v>42638</v>
      </c>
      <c r="B191" s="16" t="s">
        <v>337</v>
      </c>
      <c r="C191" s="16" t="s">
        <v>338</v>
      </c>
      <c r="D191" s="20">
        <v>1</v>
      </c>
      <c r="E191" s="20">
        <v>1.27</v>
      </c>
      <c r="F191" s="20">
        <v>1.25</v>
      </c>
      <c r="G191" s="20" t="s">
        <v>33</v>
      </c>
      <c r="H191" s="20"/>
      <c r="I191" s="20"/>
      <c r="J191" s="20">
        <v>0</v>
      </c>
      <c r="L191" s="17" t="s">
        <v>26</v>
      </c>
      <c r="M191" s="24">
        <f>((F191-1)*(1-(IF(G191="no",0,'results log'!$B$3)))+1)</f>
        <v>1.25</v>
      </c>
      <c r="N191" s="24">
        <f t="shared" si="4"/>
        <v>1</v>
      </c>
      <c r="O191" s="26">
        <f>IF(ISBLANK(L191),,IF(ISBLANK(E191),,(IF(L191="WON-EW",((((E191-1)*I191)*'results log'!$B$2)+('results log'!$B$2*(E191-1))),IF(L191="WON",((((E191-1)*I191)*'results log'!$B$2)+('results log'!$B$2*(E191-1))),IF(L191="PLACED",((((E191-1)*I191)*'results log'!$B$2)-'results log'!$B$2),IF(I191=0,-'results log'!$B$2,IF(I191=0,-'results log'!$B$2,-('results log'!$B$2*2)))))))*D191))</f>
        <v>13.5</v>
      </c>
      <c r="P191" s="25">
        <f>IF(ISBLANK(L191),,IF(ISBLANK(F191),,(IF(L191="WON-EW",((((M191-1)*I191)*'results log'!$B$2)+('results log'!$B$2*(M191-1))),IF(L191="WON",((((M191-1)*I191)*'results log'!$B$2)+('results log'!$B$2*(M191-1))),IF(L191="PLACED",((((M191-1)*I191)*'results log'!$B$2)-'results log'!$B$2),IF(I191=0,-'results log'!$B$2,IF(I191=0,-'results log'!$B$2,-('results log'!$B$2*2)))))))*D191))</f>
        <v>12.5</v>
      </c>
      <c r="S191">
        <f t="shared" si="5"/>
        <v>2</v>
      </c>
    </row>
    <row r="192" spans="1:19" x14ac:dyDescent="0.2">
      <c r="A192" s="19">
        <v>42638</v>
      </c>
      <c r="B192" s="16" t="s">
        <v>340</v>
      </c>
      <c r="C192" s="16" t="s">
        <v>339</v>
      </c>
      <c r="D192" s="20">
        <v>1</v>
      </c>
      <c r="E192" s="20">
        <v>1.38</v>
      </c>
      <c r="F192" s="20">
        <v>1.4</v>
      </c>
      <c r="G192" s="20" t="s">
        <v>33</v>
      </c>
      <c r="H192" s="20"/>
      <c r="I192" s="20"/>
      <c r="J192" s="20">
        <v>0</v>
      </c>
      <c r="L192" s="17" t="s">
        <v>26</v>
      </c>
      <c r="M192" s="24">
        <f>((F192-1)*(1-(IF(G192="no",0,'results log'!$B$3)))+1)</f>
        <v>1.4</v>
      </c>
      <c r="N192" s="24">
        <f t="shared" si="4"/>
        <v>1</v>
      </c>
      <c r="O192" s="26">
        <f>IF(ISBLANK(L192),,IF(ISBLANK(E192),,(IF(L192="WON-EW",((((E192-1)*I192)*'results log'!$B$2)+('results log'!$B$2*(E192-1))),IF(L192="WON",((((E192-1)*I192)*'results log'!$B$2)+('results log'!$B$2*(E192-1))),IF(L192="PLACED",((((E192-1)*I192)*'results log'!$B$2)-'results log'!$B$2),IF(I192=0,-'results log'!$B$2,IF(I192=0,-'results log'!$B$2,-('results log'!$B$2*2)))))))*D192))</f>
        <v>18.999999999999993</v>
      </c>
      <c r="P192" s="25">
        <f>IF(ISBLANK(L192),,IF(ISBLANK(F192),,(IF(L192="WON-EW",((((M192-1)*I192)*'results log'!$B$2)+('results log'!$B$2*(M192-1))),IF(L192="WON",((((M192-1)*I192)*'results log'!$B$2)+('results log'!$B$2*(M192-1))),IF(L192="PLACED",((((M192-1)*I192)*'results log'!$B$2)-'results log'!$B$2),IF(I192=0,-'results log'!$B$2,IF(I192=0,-'results log'!$B$2,-('results log'!$B$2*2)))))))*D192))</f>
        <v>19.999999999999996</v>
      </c>
      <c r="S192">
        <f t="shared" si="5"/>
        <v>2</v>
      </c>
    </row>
    <row r="193" spans="1:19" x14ac:dyDescent="0.2">
      <c r="A193" s="19">
        <v>42640</v>
      </c>
      <c r="B193" s="16" t="s">
        <v>341</v>
      </c>
      <c r="C193" s="16" t="s">
        <v>282</v>
      </c>
      <c r="D193" s="20">
        <v>1</v>
      </c>
      <c r="E193" s="20">
        <v>1.3</v>
      </c>
      <c r="F193" s="20">
        <v>1.3333299999999999</v>
      </c>
      <c r="G193" s="20" t="s">
        <v>33</v>
      </c>
      <c r="H193" s="20"/>
      <c r="I193" s="20"/>
      <c r="J193" s="20">
        <v>0</v>
      </c>
      <c r="L193" s="17" t="s">
        <v>26</v>
      </c>
      <c r="M193" s="24">
        <f>((F193-1)*(1-(IF(G193="no",0,'results log'!$B$3)))+1)</f>
        <v>1.3333299999999999</v>
      </c>
      <c r="N193" s="24">
        <f t="shared" si="4"/>
        <v>1</v>
      </c>
      <c r="O193" s="26">
        <f>IF(ISBLANK(L193),,IF(ISBLANK(E193),,(IF(L193="WON-EW",((((E193-1)*I193)*'results log'!$B$2)+('results log'!$B$2*(E193-1))),IF(L193="WON",((((E193-1)*I193)*'results log'!$B$2)+('results log'!$B$2*(E193-1))),IF(L193="PLACED",((((E193-1)*I193)*'results log'!$B$2)-'results log'!$B$2),IF(I193=0,-'results log'!$B$2,IF(I193=0,-'results log'!$B$2,-('results log'!$B$2*2)))))))*D193))</f>
        <v>15.000000000000002</v>
      </c>
      <c r="P193" s="25">
        <f>IF(ISBLANK(L193),,IF(ISBLANK(F193),,(IF(L193="WON-EW",((((M193-1)*I193)*'results log'!$B$2)+('results log'!$B$2*(M193-1))),IF(L193="WON",((((M193-1)*I193)*'results log'!$B$2)+('results log'!$B$2*(M193-1))),IF(L193="PLACED",((((M193-1)*I193)*'results log'!$B$2)-'results log'!$B$2),IF(I193=0,-'results log'!$B$2,IF(I193=0,-'results log'!$B$2,-('results log'!$B$2*2)))))))*D193))</f>
        <v>16.666499999999996</v>
      </c>
      <c r="S193">
        <f t="shared" si="5"/>
        <v>2</v>
      </c>
    </row>
    <row r="194" spans="1:19" x14ac:dyDescent="0.2">
      <c r="A194" s="19">
        <v>42640</v>
      </c>
      <c r="B194" s="16" t="s">
        <v>342</v>
      </c>
      <c r="C194" s="16" t="s">
        <v>343</v>
      </c>
      <c r="D194" s="20">
        <v>1</v>
      </c>
      <c r="E194" s="20">
        <v>1.25</v>
      </c>
      <c r="F194" s="20">
        <v>1.25</v>
      </c>
      <c r="G194" s="20" t="s">
        <v>33</v>
      </c>
      <c r="H194" s="20"/>
      <c r="I194" s="20"/>
      <c r="J194" s="20">
        <v>0</v>
      </c>
      <c r="L194" s="17" t="s">
        <v>26</v>
      </c>
      <c r="M194" s="24">
        <f>((F194-1)*(1-(IF(G194="no",0,'results log'!$B$3)))+1)</f>
        <v>1.25</v>
      </c>
      <c r="N194" s="24">
        <f t="shared" si="4"/>
        <v>1</v>
      </c>
      <c r="O194" s="26">
        <f>IF(ISBLANK(L194),,IF(ISBLANK(E194),,(IF(L194="WON-EW",((((E194-1)*I194)*'results log'!$B$2)+('results log'!$B$2*(E194-1))),IF(L194="WON",((((E194-1)*I194)*'results log'!$B$2)+('results log'!$B$2*(E194-1))),IF(L194="PLACED",((((E194-1)*I194)*'results log'!$B$2)-'results log'!$B$2),IF(I194=0,-'results log'!$B$2,IF(I194=0,-'results log'!$B$2,-('results log'!$B$2*2)))))))*D194))</f>
        <v>12.5</v>
      </c>
      <c r="P194" s="25">
        <f>IF(ISBLANK(L194),,IF(ISBLANK(F194),,(IF(L194="WON-EW",((((M194-1)*I194)*'results log'!$B$2)+('results log'!$B$2*(M194-1))),IF(L194="WON",((((M194-1)*I194)*'results log'!$B$2)+('results log'!$B$2*(M194-1))),IF(L194="PLACED",((((M194-1)*I194)*'results log'!$B$2)-'results log'!$B$2),IF(I194=0,-'results log'!$B$2,IF(I194=0,-'results log'!$B$2,-('results log'!$B$2*2)))))))*D194))</f>
        <v>12.5</v>
      </c>
      <c r="S194">
        <f t="shared" si="5"/>
        <v>2</v>
      </c>
    </row>
    <row r="195" spans="1:19" x14ac:dyDescent="0.2">
      <c r="A195" s="19">
        <v>42640</v>
      </c>
      <c r="B195" s="16" t="s">
        <v>344</v>
      </c>
      <c r="C195" s="16" t="s">
        <v>345</v>
      </c>
      <c r="D195" s="20">
        <v>1</v>
      </c>
      <c r="E195" s="20">
        <v>1.34</v>
      </c>
      <c r="F195" s="20">
        <v>1.31</v>
      </c>
      <c r="G195" s="20" t="s">
        <v>33</v>
      </c>
      <c r="H195" s="20"/>
      <c r="I195" s="20"/>
      <c r="J195" s="20">
        <v>0</v>
      </c>
      <c r="L195" s="17" t="s">
        <v>26</v>
      </c>
      <c r="M195" s="24">
        <f>((F195-1)*(1-(IF(G195="no",0,'results log'!$B$3)))+1)</f>
        <v>1.31</v>
      </c>
      <c r="N195" s="24">
        <f t="shared" si="4"/>
        <v>1</v>
      </c>
      <c r="O195" s="26">
        <f>IF(ISBLANK(L195),,IF(ISBLANK(E195),,(IF(L195="WON-EW",((((E195-1)*I195)*'results log'!$B$2)+('results log'!$B$2*(E195-1))),IF(L195="WON",((((E195-1)*I195)*'results log'!$B$2)+('results log'!$B$2*(E195-1))),IF(L195="PLACED",((((E195-1)*I195)*'results log'!$B$2)-'results log'!$B$2),IF(I195=0,-'results log'!$B$2,IF(I195=0,-'results log'!$B$2,-('results log'!$B$2*2)))))))*D195))</f>
        <v>17.000000000000004</v>
      </c>
      <c r="P195" s="25">
        <f>IF(ISBLANK(L195),,IF(ISBLANK(F195),,(IF(L195="WON-EW",((((M195-1)*I195)*'results log'!$B$2)+('results log'!$B$2*(M195-1))),IF(L195="WON",((((M195-1)*I195)*'results log'!$B$2)+('results log'!$B$2*(M195-1))),IF(L195="PLACED",((((M195-1)*I195)*'results log'!$B$2)-'results log'!$B$2),IF(I195=0,-'results log'!$B$2,IF(I195=0,-'results log'!$B$2,-('results log'!$B$2*2)))))))*D195))</f>
        <v>15.500000000000004</v>
      </c>
      <c r="S195">
        <f t="shared" si="5"/>
        <v>2</v>
      </c>
    </row>
    <row r="196" spans="1:19" x14ac:dyDescent="0.2">
      <c r="A196" s="19">
        <v>42641</v>
      </c>
      <c r="B196" s="16" t="s">
        <v>346</v>
      </c>
      <c r="C196" s="16" t="s">
        <v>194</v>
      </c>
      <c r="D196" s="20">
        <v>1</v>
      </c>
      <c r="E196" s="20">
        <v>1.4</v>
      </c>
      <c r="F196" s="20">
        <v>1.3636299999999999</v>
      </c>
      <c r="G196" s="20" t="s">
        <v>33</v>
      </c>
      <c r="H196" s="20"/>
      <c r="I196" s="20"/>
      <c r="J196" s="20">
        <v>0</v>
      </c>
      <c r="L196" s="17" t="s">
        <v>29</v>
      </c>
      <c r="M196" s="24">
        <f>((F196-1)*(1-(IF(G196="no",0,'results log'!$B$3)))+1)</f>
        <v>1.3636299999999999</v>
      </c>
      <c r="N196" s="24">
        <f t="shared" si="4"/>
        <v>1</v>
      </c>
      <c r="O196" s="26">
        <f>IF(ISBLANK(L196),,IF(ISBLANK(E196),,(IF(L196="WON-EW",((((E196-1)*I196)*'results log'!$B$2)+('results log'!$B$2*(E196-1))),IF(L196="WON",((((E196-1)*I196)*'results log'!$B$2)+('results log'!$B$2*(E196-1))),IF(L196="PLACED",((((E196-1)*I196)*'results log'!$B$2)-'results log'!$B$2),IF(I196=0,-'results log'!$B$2,IF(I196=0,-'results log'!$B$2,-('results log'!$B$2*2)))))))*D196))</f>
        <v>-50</v>
      </c>
      <c r="P196" s="25">
        <f>IF(ISBLANK(L196),,IF(ISBLANK(F196),,(IF(L196="WON-EW",((((M196-1)*I196)*'results log'!$B$2)+('results log'!$B$2*(M196-1))),IF(L196="WON",((((M196-1)*I196)*'results log'!$B$2)+('results log'!$B$2*(M196-1))),IF(L196="PLACED",((((M196-1)*I196)*'results log'!$B$2)-'results log'!$B$2),IF(I196=0,-'results log'!$B$2,IF(I196=0,-'results log'!$B$2,-('results log'!$B$2*2)))))))*D196))</f>
        <v>-50</v>
      </c>
      <c r="S196">
        <f t="shared" si="5"/>
        <v>2</v>
      </c>
    </row>
    <row r="197" spans="1:19" x14ac:dyDescent="0.2">
      <c r="A197" s="19">
        <v>42644</v>
      </c>
      <c r="B197" s="16" t="s">
        <v>347</v>
      </c>
      <c r="C197" s="16" t="s">
        <v>279</v>
      </c>
      <c r="D197" s="20">
        <v>1</v>
      </c>
      <c r="E197" s="20">
        <v>1.23</v>
      </c>
      <c r="F197" s="20">
        <v>1.19</v>
      </c>
      <c r="G197" s="20" t="s">
        <v>33</v>
      </c>
      <c r="H197" s="20"/>
      <c r="I197" s="20"/>
      <c r="J197" s="20">
        <v>0</v>
      </c>
      <c r="L197" s="17" t="s">
        <v>29</v>
      </c>
      <c r="M197" s="24">
        <f>((F197-1)*(1-(IF(G197="no",0,'results log'!$B$3)))+1)</f>
        <v>1.19</v>
      </c>
      <c r="N197" s="24">
        <f t="shared" si="4"/>
        <v>1</v>
      </c>
      <c r="O197" s="26">
        <f>IF(ISBLANK(L197),,IF(ISBLANK(E197),,(IF(L197="WON-EW",((((E197-1)*I197)*'results log'!$B$2)+('results log'!$B$2*(E197-1))),IF(L197="WON",((((E197-1)*I197)*'results log'!$B$2)+('results log'!$B$2*(E197-1))),IF(L197="PLACED",((((E197-1)*I197)*'results log'!$B$2)-'results log'!$B$2),IF(I197=0,-'results log'!$B$2,IF(I197=0,-'results log'!$B$2,-('results log'!$B$2*2)))))))*D197))</f>
        <v>-50</v>
      </c>
      <c r="P197" s="25">
        <f>IF(ISBLANK(L197),,IF(ISBLANK(F197),,(IF(L197="WON-EW",((((M197-1)*I197)*'results log'!$B$2)+('results log'!$B$2*(M197-1))),IF(L197="WON",((((M197-1)*I197)*'results log'!$B$2)+('results log'!$B$2*(M197-1))),IF(L197="PLACED",((((M197-1)*I197)*'results log'!$B$2)-'results log'!$B$2),IF(I197=0,-'results log'!$B$2,IF(I197=0,-'results log'!$B$2,-('results log'!$B$2*2)))))))*D197))</f>
        <v>-50</v>
      </c>
      <c r="S197">
        <f t="shared" si="5"/>
        <v>2</v>
      </c>
    </row>
    <row r="198" spans="1:19" x14ac:dyDescent="0.2">
      <c r="A198" s="19">
        <v>42644</v>
      </c>
      <c r="B198" s="16" t="s">
        <v>348</v>
      </c>
      <c r="C198" s="16" t="s">
        <v>349</v>
      </c>
      <c r="D198" s="20">
        <v>1</v>
      </c>
      <c r="E198" s="20">
        <v>1.33</v>
      </c>
      <c r="F198" s="20">
        <v>1.31</v>
      </c>
      <c r="G198" s="20" t="s">
        <v>33</v>
      </c>
      <c r="H198" s="20"/>
      <c r="I198" s="20"/>
      <c r="J198" s="20">
        <v>0</v>
      </c>
      <c r="L198" s="17" t="s">
        <v>26</v>
      </c>
      <c r="M198" s="24">
        <f>((F198-1)*(1-(IF(G198="no",0,'results log'!$B$3)))+1)</f>
        <v>1.31</v>
      </c>
      <c r="N198" s="24">
        <f t="shared" si="4"/>
        <v>1</v>
      </c>
      <c r="O198" s="26">
        <f>IF(ISBLANK(L198),,IF(ISBLANK(E198),,(IF(L198="WON-EW",((((E198-1)*I198)*'results log'!$B$2)+('results log'!$B$2*(E198-1))),IF(L198="WON",((((E198-1)*I198)*'results log'!$B$2)+('results log'!$B$2*(E198-1))),IF(L198="PLACED",((((E198-1)*I198)*'results log'!$B$2)-'results log'!$B$2),IF(I198=0,-'results log'!$B$2,IF(I198=0,-'results log'!$B$2,-('results log'!$B$2*2)))))))*D198))</f>
        <v>16.500000000000004</v>
      </c>
      <c r="P198" s="25">
        <f>IF(ISBLANK(L198),,IF(ISBLANK(F198),,(IF(L198="WON-EW",((((M198-1)*I198)*'results log'!$B$2)+('results log'!$B$2*(M198-1))),IF(L198="WON",((((M198-1)*I198)*'results log'!$B$2)+('results log'!$B$2*(M198-1))),IF(L198="PLACED",((((M198-1)*I198)*'results log'!$B$2)-'results log'!$B$2),IF(I198=0,-'results log'!$B$2,IF(I198=0,-'results log'!$B$2,-('results log'!$B$2*2)))))))*D198))</f>
        <v>15.500000000000004</v>
      </c>
      <c r="S198">
        <f t="shared" si="5"/>
        <v>2</v>
      </c>
    </row>
    <row r="199" spans="1:19" x14ac:dyDescent="0.2">
      <c r="A199" s="19">
        <v>42644</v>
      </c>
      <c r="B199" s="16" t="s">
        <v>350</v>
      </c>
      <c r="C199" s="16" t="s">
        <v>351</v>
      </c>
      <c r="D199" s="20">
        <v>1</v>
      </c>
      <c r="E199" s="20">
        <v>1.38</v>
      </c>
      <c r="F199" s="20">
        <v>1.3287</v>
      </c>
      <c r="G199" s="20" t="s">
        <v>33</v>
      </c>
      <c r="H199" s="20"/>
      <c r="I199" s="20"/>
      <c r="J199" s="20">
        <v>0</v>
      </c>
      <c r="L199" s="17" t="s">
        <v>26</v>
      </c>
      <c r="M199" s="24">
        <f>((F199-1)*(1-(IF(G199="no",0,'results log'!$B$3)))+1)</f>
        <v>1.3287</v>
      </c>
      <c r="N199" s="24">
        <f t="shared" si="4"/>
        <v>1</v>
      </c>
      <c r="O199" s="26">
        <f>IF(ISBLANK(L199),,IF(ISBLANK(E199),,(IF(L199="WON-EW",((((E199-1)*I199)*'results log'!$B$2)+('results log'!$B$2*(E199-1))),IF(L199="WON",((((E199-1)*I199)*'results log'!$B$2)+('results log'!$B$2*(E199-1))),IF(L199="PLACED",((((E199-1)*I199)*'results log'!$B$2)-'results log'!$B$2),IF(I199=0,-'results log'!$B$2,IF(I199=0,-'results log'!$B$2,-('results log'!$B$2*2)))))))*D199))</f>
        <v>18.999999999999993</v>
      </c>
      <c r="P199" s="25">
        <f>IF(ISBLANK(L199),,IF(ISBLANK(F199),,(IF(L199="WON-EW",((((M199-1)*I199)*'results log'!$B$2)+('results log'!$B$2*(M199-1))),IF(L199="WON",((((M199-1)*I199)*'results log'!$B$2)+('results log'!$B$2*(M199-1))),IF(L199="PLACED",((((M199-1)*I199)*'results log'!$B$2)-'results log'!$B$2),IF(I199=0,-'results log'!$B$2,IF(I199=0,-'results log'!$B$2,-('results log'!$B$2*2)))))))*D199))</f>
        <v>16.434999999999999</v>
      </c>
      <c r="S199">
        <f t="shared" si="5"/>
        <v>2</v>
      </c>
    </row>
    <row r="200" spans="1:19" x14ac:dyDescent="0.2">
      <c r="A200" s="19">
        <v>42644</v>
      </c>
      <c r="B200" s="16" t="s">
        <v>352</v>
      </c>
      <c r="C200" s="16" t="s">
        <v>221</v>
      </c>
      <c r="D200" s="20">
        <v>1</v>
      </c>
      <c r="E200" s="20">
        <v>1.28</v>
      </c>
      <c r="F200" s="20">
        <v>1.32</v>
      </c>
      <c r="G200" s="20" t="s">
        <v>33</v>
      </c>
      <c r="H200" s="20"/>
      <c r="I200" s="20"/>
      <c r="J200" s="20">
        <v>0</v>
      </c>
      <c r="L200" s="17" t="s">
        <v>29</v>
      </c>
      <c r="M200" s="24">
        <f>((F200-1)*(1-(IF(G200="no",0,'results log'!$B$3)))+1)</f>
        <v>1.32</v>
      </c>
      <c r="N200" s="24">
        <f t="shared" si="4"/>
        <v>1</v>
      </c>
      <c r="O200" s="26">
        <f>IF(ISBLANK(L200),,IF(ISBLANK(E200),,(IF(L200="WON-EW",((((E200-1)*I200)*'results log'!$B$2)+('results log'!$B$2*(E200-1))),IF(L200="WON",((((E200-1)*I200)*'results log'!$B$2)+('results log'!$B$2*(E200-1))),IF(L200="PLACED",((((E200-1)*I200)*'results log'!$B$2)-'results log'!$B$2),IF(I200=0,-'results log'!$B$2,IF(I200=0,-'results log'!$B$2,-('results log'!$B$2*2)))))))*D200))</f>
        <v>-50</v>
      </c>
      <c r="P200" s="25">
        <f>IF(ISBLANK(L200),,IF(ISBLANK(F200),,(IF(L200="WON-EW",((((M200-1)*I200)*'results log'!$B$2)+('results log'!$B$2*(M200-1))),IF(L200="WON",((((M200-1)*I200)*'results log'!$B$2)+('results log'!$B$2*(M200-1))),IF(L200="PLACED",((((M200-1)*I200)*'results log'!$B$2)-'results log'!$B$2),IF(I200=0,-'results log'!$B$2,IF(I200=0,-'results log'!$B$2,-('results log'!$B$2*2)))))))*D200))</f>
        <v>-50</v>
      </c>
      <c r="S200">
        <f t="shared" si="5"/>
        <v>2</v>
      </c>
    </row>
    <row r="201" spans="1:19" x14ac:dyDescent="0.2">
      <c r="A201" s="19">
        <v>42644</v>
      </c>
      <c r="B201" s="16" t="s">
        <v>353</v>
      </c>
      <c r="C201" s="16" t="s">
        <v>354</v>
      </c>
      <c r="D201" s="20">
        <v>1</v>
      </c>
      <c r="E201" s="20">
        <v>1.4</v>
      </c>
      <c r="F201" s="20">
        <v>1.34</v>
      </c>
      <c r="G201" s="20" t="s">
        <v>33</v>
      </c>
      <c r="H201" s="20"/>
      <c r="I201" s="20"/>
      <c r="J201" s="20">
        <v>0</v>
      </c>
      <c r="L201" s="17" t="s">
        <v>26</v>
      </c>
      <c r="M201" s="24">
        <f>((F201-1)*(1-(IF(G201="no",0,'results log'!$B$3)))+1)</f>
        <v>1.34</v>
      </c>
      <c r="N201" s="24">
        <f t="shared" si="4"/>
        <v>1</v>
      </c>
      <c r="O201" s="26">
        <f>IF(ISBLANK(L201),,IF(ISBLANK(E201),,(IF(L201="WON-EW",((((E201-1)*I201)*'results log'!$B$2)+('results log'!$B$2*(E201-1))),IF(L201="WON",((((E201-1)*I201)*'results log'!$B$2)+('results log'!$B$2*(E201-1))),IF(L201="PLACED",((((E201-1)*I201)*'results log'!$B$2)-'results log'!$B$2),IF(I201=0,-'results log'!$B$2,IF(I201=0,-'results log'!$B$2,-('results log'!$B$2*2)))))))*D201))</f>
        <v>19.999999999999996</v>
      </c>
      <c r="P201" s="25">
        <f>IF(ISBLANK(L201),,IF(ISBLANK(F201),,(IF(L201="WON-EW",((((M201-1)*I201)*'results log'!$B$2)+('results log'!$B$2*(M201-1))),IF(L201="WON",((((M201-1)*I201)*'results log'!$B$2)+('results log'!$B$2*(M201-1))),IF(L201="PLACED",((((M201-1)*I201)*'results log'!$B$2)-'results log'!$B$2),IF(I201=0,-'results log'!$B$2,IF(I201=0,-'results log'!$B$2,-('results log'!$B$2*2)))))))*D201))</f>
        <v>17.000000000000004</v>
      </c>
      <c r="S201">
        <f t="shared" ref="S201:S263" si="7">IF(ISBLANK(J201),1,IF(ISBLANK(K201),2,99))</f>
        <v>2</v>
      </c>
    </row>
    <row r="202" spans="1:19" x14ac:dyDescent="0.2">
      <c r="A202" s="19">
        <v>42645</v>
      </c>
      <c r="B202" s="16" t="s">
        <v>356</v>
      </c>
      <c r="C202" s="16" t="s">
        <v>355</v>
      </c>
      <c r="D202" s="20">
        <v>1</v>
      </c>
      <c r="E202" s="20">
        <v>1.35</v>
      </c>
      <c r="F202" s="20">
        <v>1.3332999999999999</v>
      </c>
      <c r="G202" s="20" t="s">
        <v>33</v>
      </c>
      <c r="H202" s="20"/>
      <c r="I202" s="20"/>
      <c r="J202" s="20">
        <v>0</v>
      </c>
      <c r="L202" s="17" t="s">
        <v>29</v>
      </c>
      <c r="M202" s="24">
        <f>((F202-1)*(1-(IF(G202="no",0,'results log'!$B$3)))+1)</f>
        <v>1.3332999999999999</v>
      </c>
      <c r="N202" s="24">
        <f t="shared" si="4"/>
        <v>1</v>
      </c>
      <c r="O202" s="26">
        <f>IF(ISBLANK(L202),,IF(ISBLANK(E202),,(IF(L202="WON-EW",((((E202-1)*I202)*'results log'!$B$2)+('results log'!$B$2*(E202-1))),IF(L202="WON",((((E202-1)*I202)*'results log'!$B$2)+('results log'!$B$2*(E202-1))),IF(L202="PLACED",((((E202-1)*I202)*'results log'!$B$2)-'results log'!$B$2),IF(I202=0,-'results log'!$B$2,IF(I202=0,-'results log'!$B$2,-('results log'!$B$2*2)))))))*D202))</f>
        <v>-50</v>
      </c>
      <c r="P202" s="25">
        <f>IF(ISBLANK(L202),,IF(ISBLANK(F202),,(IF(L202="WON-EW",((((M202-1)*I202)*'results log'!$B$2)+('results log'!$B$2*(M202-1))),IF(L202="WON",((((M202-1)*I202)*'results log'!$B$2)+('results log'!$B$2*(M202-1))),IF(L202="PLACED",((((M202-1)*I202)*'results log'!$B$2)-'results log'!$B$2),IF(I202=0,-'results log'!$B$2,IF(I202=0,-'results log'!$B$2,-('results log'!$B$2*2)))))))*D202))</f>
        <v>-50</v>
      </c>
      <c r="S202">
        <f t="shared" si="7"/>
        <v>2</v>
      </c>
    </row>
    <row r="203" spans="1:19" x14ac:dyDescent="0.2">
      <c r="A203" s="19">
        <v>42645</v>
      </c>
      <c r="B203" s="16" t="s">
        <v>191</v>
      </c>
      <c r="C203" s="16" t="s">
        <v>357</v>
      </c>
      <c r="D203" s="20">
        <v>1</v>
      </c>
      <c r="E203" s="20">
        <v>1.29</v>
      </c>
      <c r="F203" s="20">
        <v>1.276</v>
      </c>
      <c r="G203" s="20" t="s">
        <v>33</v>
      </c>
      <c r="H203" s="20"/>
      <c r="I203" s="20"/>
      <c r="J203" s="20">
        <v>0</v>
      </c>
      <c r="L203" s="17" t="s">
        <v>29</v>
      </c>
      <c r="M203" s="24">
        <f>((F203-1)*(1-(IF(G203="no",0,'results log'!$B$3)))+1)</f>
        <v>1.276</v>
      </c>
      <c r="N203" s="24">
        <f t="shared" si="4"/>
        <v>1</v>
      </c>
      <c r="O203" s="26">
        <f>IF(ISBLANK(L203),,IF(ISBLANK(E203),,(IF(L203="WON-EW",((((E203-1)*I203)*'results log'!$B$2)+('results log'!$B$2*(E203-1))),IF(L203="WON",((((E203-1)*I203)*'results log'!$B$2)+('results log'!$B$2*(E203-1))),IF(L203="PLACED",((((E203-1)*I203)*'results log'!$B$2)-'results log'!$B$2),IF(I203=0,-'results log'!$B$2,IF(I203=0,-'results log'!$B$2,-('results log'!$B$2*2)))))))*D203))</f>
        <v>-50</v>
      </c>
      <c r="P203" s="25">
        <f>IF(ISBLANK(L203),,IF(ISBLANK(F203),,(IF(L203="WON-EW",((((M203-1)*I203)*'results log'!$B$2)+('results log'!$B$2*(M203-1))),IF(L203="WON",((((M203-1)*I203)*'results log'!$B$2)+('results log'!$B$2*(M203-1))),IF(L203="PLACED",((((M203-1)*I203)*'results log'!$B$2)-'results log'!$B$2),IF(I203=0,-'results log'!$B$2,IF(I203=0,-'results log'!$B$2,-('results log'!$B$2*2)))))))*D203))</f>
        <v>-50</v>
      </c>
      <c r="S203">
        <f t="shared" si="7"/>
        <v>2</v>
      </c>
    </row>
    <row r="204" spans="1:19" x14ac:dyDescent="0.2">
      <c r="A204" s="19">
        <v>42645</v>
      </c>
      <c r="B204" s="16" t="s">
        <v>358</v>
      </c>
      <c r="C204" s="16" t="s">
        <v>359</v>
      </c>
      <c r="D204" s="20">
        <v>1</v>
      </c>
      <c r="E204" s="20">
        <v>1.31</v>
      </c>
      <c r="F204" s="20">
        <v>1.4</v>
      </c>
      <c r="G204" s="20" t="s">
        <v>33</v>
      </c>
      <c r="H204" s="20"/>
      <c r="I204" s="20"/>
      <c r="J204" s="20">
        <v>0</v>
      </c>
      <c r="L204" s="17" t="s">
        <v>26</v>
      </c>
      <c r="M204" s="24">
        <f>((F204-1)*(1-(IF(G204="no",0,'results log'!$B$3)))+1)</f>
        <v>1.4</v>
      </c>
      <c r="N204" s="24">
        <f t="shared" si="4"/>
        <v>1</v>
      </c>
      <c r="O204" s="26">
        <f>IF(ISBLANK(L204),,IF(ISBLANK(E204),,(IF(L204="WON-EW",((((E204-1)*I204)*'results log'!$B$2)+('results log'!$B$2*(E204-1))),IF(L204="WON",((((E204-1)*I204)*'results log'!$B$2)+('results log'!$B$2*(E204-1))),IF(L204="PLACED",((((E204-1)*I204)*'results log'!$B$2)-'results log'!$B$2),IF(I204=0,-'results log'!$B$2,IF(I204=0,-'results log'!$B$2,-('results log'!$B$2*2)))))))*D204))</f>
        <v>15.500000000000004</v>
      </c>
      <c r="P204" s="25">
        <f>IF(ISBLANK(L204),,IF(ISBLANK(F204),,(IF(L204="WON-EW",((((M204-1)*I204)*'results log'!$B$2)+('results log'!$B$2*(M204-1))),IF(L204="WON",((((M204-1)*I204)*'results log'!$B$2)+('results log'!$B$2*(M204-1))),IF(L204="PLACED",((((M204-1)*I204)*'results log'!$B$2)-'results log'!$B$2),IF(I204=0,-'results log'!$B$2,IF(I204=0,-'results log'!$B$2,-('results log'!$B$2*2)))))))*D204))</f>
        <v>19.999999999999996</v>
      </c>
      <c r="S204">
        <f t="shared" si="7"/>
        <v>2</v>
      </c>
    </row>
    <row r="205" spans="1:19" x14ac:dyDescent="0.2">
      <c r="A205" s="19">
        <v>42645</v>
      </c>
      <c r="B205" s="16" t="s">
        <v>360</v>
      </c>
      <c r="C205" s="16" t="s">
        <v>316</v>
      </c>
      <c r="D205" s="20">
        <v>1</v>
      </c>
      <c r="E205" s="20">
        <v>1.38</v>
      </c>
      <c r="F205" s="20">
        <v>1.38</v>
      </c>
      <c r="G205" s="20" t="s">
        <v>33</v>
      </c>
      <c r="H205" s="20"/>
      <c r="I205" s="20"/>
      <c r="J205" s="20">
        <v>0</v>
      </c>
      <c r="L205" s="17" t="s">
        <v>29</v>
      </c>
      <c r="M205" s="24">
        <f>((F205-1)*(1-(IF(G205="no",0,'results log'!$B$3)))+1)</f>
        <v>1.38</v>
      </c>
      <c r="N205" s="24">
        <f t="shared" si="4"/>
        <v>1</v>
      </c>
      <c r="O205" s="26">
        <f>IF(ISBLANK(L205),,IF(ISBLANK(E205),,(IF(L205="WON-EW",((((E205-1)*I205)*'results log'!$B$2)+('results log'!$B$2*(E205-1))),IF(L205="WON",((((E205-1)*I205)*'results log'!$B$2)+('results log'!$B$2*(E205-1))),IF(L205="PLACED",((((E205-1)*I205)*'results log'!$B$2)-'results log'!$B$2),IF(I205=0,-'results log'!$B$2,IF(I205=0,-'results log'!$B$2,-('results log'!$B$2*2)))))))*D205))</f>
        <v>-50</v>
      </c>
      <c r="P205" s="25">
        <f>IF(ISBLANK(L205),,IF(ISBLANK(F205),,(IF(L205="WON-EW",((((M205-1)*I205)*'results log'!$B$2)+('results log'!$B$2*(M205-1))),IF(L205="WON",((((M205-1)*I205)*'results log'!$B$2)+('results log'!$B$2*(M205-1))),IF(L205="PLACED",((((M205-1)*I205)*'results log'!$B$2)-'results log'!$B$2),IF(I205=0,-'results log'!$B$2,IF(I205=0,-'results log'!$B$2,-('results log'!$B$2*2)))))))*D205))</f>
        <v>-50</v>
      </c>
      <c r="S205">
        <f t="shared" si="7"/>
        <v>2</v>
      </c>
    </row>
    <row r="206" spans="1:19" x14ac:dyDescent="0.2">
      <c r="A206" s="19">
        <v>42649</v>
      </c>
      <c r="B206" s="16" t="s">
        <v>361</v>
      </c>
      <c r="C206" s="16" t="s">
        <v>270</v>
      </c>
      <c r="D206" s="20">
        <v>1</v>
      </c>
      <c r="E206" s="20">
        <v>1.33</v>
      </c>
      <c r="F206" s="20">
        <v>1.25</v>
      </c>
      <c r="G206" s="20" t="s">
        <v>33</v>
      </c>
      <c r="H206" s="20"/>
      <c r="I206" s="20"/>
      <c r="J206" s="20">
        <v>0</v>
      </c>
      <c r="L206" s="17" t="s">
        <v>26</v>
      </c>
      <c r="M206" s="24">
        <f>((F206-1)*(1-(IF(G206="no",0,'results log'!$B$3)))+1)</f>
        <v>1.25</v>
      </c>
      <c r="N206" s="24">
        <f t="shared" si="4"/>
        <v>1</v>
      </c>
      <c r="O206" s="26">
        <f>IF(ISBLANK(L206),,IF(ISBLANK(E206),,(IF(L206="WON-EW",((((E206-1)*I206)*'results log'!$B$2)+('results log'!$B$2*(E206-1))),IF(L206="WON",((((E206-1)*I206)*'results log'!$B$2)+('results log'!$B$2*(E206-1))),IF(L206="PLACED",((((E206-1)*I206)*'results log'!$B$2)-'results log'!$B$2),IF(I206=0,-'results log'!$B$2,IF(I206=0,-'results log'!$B$2,-('results log'!$B$2*2)))))))*D206))</f>
        <v>16.500000000000004</v>
      </c>
      <c r="P206" s="25">
        <f>IF(ISBLANK(L206),,IF(ISBLANK(F206),,(IF(L206="WON-EW",((((M206-1)*I206)*'results log'!$B$2)+('results log'!$B$2*(M206-1))),IF(L206="WON",((((M206-1)*I206)*'results log'!$B$2)+('results log'!$B$2*(M206-1))),IF(L206="PLACED",((((M206-1)*I206)*'results log'!$B$2)-'results log'!$B$2),IF(I206=0,-'results log'!$B$2,IF(I206=0,-'results log'!$B$2,-('results log'!$B$2*2)))))))*D206))</f>
        <v>12.5</v>
      </c>
      <c r="S206">
        <f t="shared" si="7"/>
        <v>2</v>
      </c>
    </row>
    <row r="207" spans="1:19" x14ac:dyDescent="0.2">
      <c r="A207" s="19">
        <v>42649</v>
      </c>
      <c r="B207" s="16" t="s">
        <v>362</v>
      </c>
      <c r="C207" s="16" t="s">
        <v>363</v>
      </c>
      <c r="D207" s="20">
        <v>1</v>
      </c>
      <c r="E207" s="20">
        <v>1.33</v>
      </c>
      <c r="F207" s="20">
        <v>1.3</v>
      </c>
      <c r="G207" s="20" t="s">
        <v>33</v>
      </c>
      <c r="H207" s="20"/>
      <c r="I207" s="20"/>
      <c r="J207" s="20">
        <v>0</v>
      </c>
      <c r="L207" s="17" t="s">
        <v>26</v>
      </c>
      <c r="M207" s="24">
        <f>((F207-1)*(1-(IF(G207="no",0,'results log'!$B$3)))+1)</f>
        <v>1.3</v>
      </c>
      <c r="N207" s="24">
        <f t="shared" ref="N207:N270" si="8">D207*IF(H207="yes",2,1)</f>
        <v>1</v>
      </c>
      <c r="O207" s="26">
        <f>IF(ISBLANK(L207),,IF(ISBLANK(E207),,(IF(L207="WON-EW",((((E207-1)*I207)*'results log'!$B$2)+('results log'!$B$2*(E207-1))),IF(L207="WON",((((E207-1)*I207)*'results log'!$B$2)+('results log'!$B$2*(E207-1))),IF(L207="PLACED",((((E207-1)*I207)*'results log'!$B$2)-'results log'!$B$2),IF(I207=0,-'results log'!$B$2,IF(I207=0,-'results log'!$B$2,-('results log'!$B$2*2)))))))*D207))</f>
        <v>16.500000000000004</v>
      </c>
      <c r="P207" s="25">
        <f>IF(ISBLANK(L207),,IF(ISBLANK(F207),,(IF(L207="WON-EW",((((M207-1)*I207)*'results log'!$B$2)+('results log'!$B$2*(M207-1))),IF(L207="WON",((((M207-1)*I207)*'results log'!$B$2)+('results log'!$B$2*(M207-1))),IF(L207="PLACED",((((M207-1)*I207)*'results log'!$B$2)-'results log'!$B$2),IF(I207=0,-'results log'!$B$2,IF(I207=0,-'results log'!$B$2,-('results log'!$B$2*2)))))))*D207))</f>
        <v>15.000000000000002</v>
      </c>
      <c r="S207">
        <f t="shared" si="7"/>
        <v>2</v>
      </c>
    </row>
    <row r="208" spans="1:19" x14ac:dyDescent="0.2">
      <c r="A208" s="19">
        <v>42649</v>
      </c>
      <c r="B208" s="16" t="s">
        <v>364</v>
      </c>
      <c r="C208" s="16" t="s">
        <v>365</v>
      </c>
      <c r="D208" s="20">
        <v>1</v>
      </c>
      <c r="E208" s="20">
        <v>1.29</v>
      </c>
      <c r="F208" s="20">
        <v>1.25</v>
      </c>
      <c r="G208" s="20" t="s">
        <v>33</v>
      </c>
      <c r="H208" s="20"/>
      <c r="I208" s="20"/>
      <c r="J208" s="20">
        <v>0</v>
      </c>
      <c r="L208" s="17" t="s">
        <v>26</v>
      </c>
      <c r="M208" s="24">
        <f>((F208-1)*(1-(IF(G208="no",0,'results log'!$B$3)))+1)</f>
        <v>1.25</v>
      </c>
      <c r="N208" s="24">
        <f t="shared" si="8"/>
        <v>1</v>
      </c>
      <c r="O208" s="26">
        <f>IF(ISBLANK(L208),,IF(ISBLANK(E208),,(IF(L208="WON-EW",((((E208-1)*I208)*'results log'!$B$2)+('results log'!$B$2*(E208-1))),IF(L208="WON",((((E208-1)*I208)*'results log'!$B$2)+('results log'!$B$2*(E208-1))),IF(L208="PLACED",((((E208-1)*I208)*'results log'!$B$2)-'results log'!$B$2),IF(I208=0,-'results log'!$B$2,IF(I208=0,-'results log'!$B$2,-('results log'!$B$2*2)))))))*D208))</f>
        <v>14.500000000000002</v>
      </c>
      <c r="P208" s="25">
        <f>IF(ISBLANK(L208),,IF(ISBLANK(F208),,(IF(L208="WON-EW",((((M208-1)*I208)*'results log'!$B$2)+('results log'!$B$2*(M208-1))),IF(L208="WON",((((M208-1)*I208)*'results log'!$B$2)+('results log'!$B$2*(M208-1))),IF(L208="PLACED",((((M208-1)*I208)*'results log'!$B$2)-'results log'!$B$2),IF(I208=0,-'results log'!$B$2,IF(I208=0,-'results log'!$B$2,-('results log'!$B$2*2)))))))*D208))</f>
        <v>12.5</v>
      </c>
      <c r="S208">
        <f t="shared" si="7"/>
        <v>2</v>
      </c>
    </row>
    <row r="209" spans="1:19" x14ac:dyDescent="0.2">
      <c r="A209" s="19">
        <v>42649</v>
      </c>
      <c r="B209" s="16" t="s">
        <v>366</v>
      </c>
      <c r="C209" s="16" t="s">
        <v>367</v>
      </c>
      <c r="D209" s="20">
        <v>1</v>
      </c>
      <c r="E209" s="20">
        <v>1.4</v>
      </c>
      <c r="F209" s="20">
        <v>1.4</v>
      </c>
      <c r="G209" s="20" t="s">
        <v>33</v>
      </c>
      <c r="H209" s="20"/>
      <c r="I209" s="20"/>
      <c r="J209" s="20">
        <v>0</v>
      </c>
      <c r="L209" s="17" t="s">
        <v>26</v>
      </c>
      <c r="M209" s="24">
        <f>((F209-1)*(1-(IF(G209="no",0,'results log'!$B$3)))+1)</f>
        <v>1.4</v>
      </c>
      <c r="N209" s="24">
        <f t="shared" si="8"/>
        <v>1</v>
      </c>
      <c r="O209" s="26">
        <f>IF(ISBLANK(L209),,IF(ISBLANK(E209),,(IF(L209="WON-EW",((((E209-1)*I209)*'results log'!$B$2)+('results log'!$B$2*(E209-1))),IF(L209="WON",((((E209-1)*I209)*'results log'!$B$2)+('results log'!$B$2*(E209-1))),IF(L209="PLACED",((((E209-1)*I209)*'results log'!$B$2)-'results log'!$B$2),IF(I209=0,-'results log'!$B$2,IF(I209=0,-'results log'!$B$2,-('results log'!$B$2*2)))))))*D209))</f>
        <v>19.999999999999996</v>
      </c>
      <c r="P209" s="25">
        <f>IF(ISBLANK(L209),,IF(ISBLANK(F209),,(IF(L209="WON-EW",((((M209-1)*I209)*'results log'!$B$2)+('results log'!$B$2*(M209-1))),IF(L209="WON",((((M209-1)*I209)*'results log'!$B$2)+('results log'!$B$2*(M209-1))),IF(L209="PLACED",((((M209-1)*I209)*'results log'!$B$2)-'results log'!$B$2),IF(I209=0,-'results log'!$B$2,IF(I209=0,-'results log'!$B$2,-('results log'!$B$2*2)))))))*D209))</f>
        <v>19.999999999999996</v>
      </c>
      <c r="S209">
        <f t="shared" si="7"/>
        <v>2</v>
      </c>
    </row>
    <row r="210" spans="1:19" x14ac:dyDescent="0.2">
      <c r="A210" s="19">
        <v>42649</v>
      </c>
      <c r="B210" s="16" t="s">
        <v>368</v>
      </c>
      <c r="C210" s="16" t="s">
        <v>369</v>
      </c>
      <c r="D210" s="20">
        <v>1</v>
      </c>
      <c r="E210" s="20">
        <v>1.38</v>
      </c>
      <c r="F210" s="20">
        <v>1.35</v>
      </c>
      <c r="G210" s="20" t="s">
        <v>33</v>
      </c>
      <c r="H210" s="20"/>
      <c r="I210" s="20"/>
      <c r="J210" s="20">
        <v>0</v>
      </c>
      <c r="L210" s="17" t="s">
        <v>26</v>
      </c>
      <c r="M210" s="24">
        <f>((F210-1)*(1-(IF(G210="no",0,'results log'!$B$3)))+1)</f>
        <v>1.35</v>
      </c>
      <c r="N210" s="24">
        <f t="shared" si="8"/>
        <v>1</v>
      </c>
      <c r="O210" s="26">
        <f>IF(ISBLANK(L210),,IF(ISBLANK(E210),,(IF(L210="WON-EW",((((E210-1)*I210)*'results log'!$B$2)+('results log'!$B$2*(E210-1))),IF(L210="WON",((((E210-1)*I210)*'results log'!$B$2)+('results log'!$B$2*(E210-1))),IF(L210="PLACED",((((E210-1)*I210)*'results log'!$B$2)-'results log'!$B$2),IF(I210=0,-'results log'!$B$2,IF(I210=0,-'results log'!$B$2,-('results log'!$B$2*2)))))))*D210))</f>
        <v>18.999999999999993</v>
      </c>
      <c r="P210" s="25">
        <f>IF(ISBLANK(L210),,IF(ISBLANK(F210),,(IF(L210="WON-EW",((((M210-1)*I210)*'results log'!$B$2)+('results log'!$B$2*(M210-1))),IF(L210="WON",((((M210-1)*I210)*'results log'!$B$2)+('results log'!$B$2*(M210-1))),IF(L210="PLACED",((((M210-1)*I210)*'results log'!$B$2)-'results log'!$B$2),IF(I210=0,-'results log'!$B$2,IF(I210=0,-'results log'!$B$2,-('results log'!$B$2*2)))))))*D210))</f>
        <v>17.500000000000004</v>
      </c>
      <c r="S210">
        <f t="shared" si="7"/>
        <v>2</v>
      </c>
    </row>
    <row r="211" spans="1:19" x14ac:dyDescent="0.2">
      <c r="A211" s="19">
        <v>42651</v>
      </c>
      <c r="B211" s="16" t="s">
        <v>370</v>
      </c>
      <c r="C211" s="16" t="s">
        <v>371</v>
      </c>
      <c r="D211" s="20">
        <v>1</v>
      </c>
      <c r="E211" s="20">
        <v>1.31</v>
      </c>
      <c r="F211" s="20">
        <v>1.3333299999999999</v>
      </c>
      <c r="G211" s="20" t="s">
        <v>33</v>
      </c>
      <c r="H211" s="20"/>
      <c r="I211" s="20"/>
      <c r="J211" s="20">
        <v>0</v>
      </c>
      <c r="L211" s="17" t="s">
        <v>29</v>
      </c>
      <c r="M211" s="24">
        <f>((F211-1)*(1-(IF(G211="no",0,'results log'!$B$3)))+1)</f>
        <v>1.3333299999999999</v>
      </c>
      <c r="N211" s="24">
        <f t="shared" si="8"/>
        <v>1</v>
      </c>
      <c r="O211" s="26">
        <f>IF(ISBLANK(L211),,IF(ISBLANK(E211),,(IF(L211="WON-EW",((((E211-1)*I211)*'results log'!$B$2)+('results log'!$B$2*(E211-1))),IF(L211="WON",((((E211-1)*I211)*'results log'!$B$2)+('results log'!$B$2*(E211-1))),IF(L211="PLACED",((((E211-1)*I211)*'results log'!$B$2)-'results log'!$B$2),IF(I211=0,-'results log'!$B$2,IF(I211=0,-'results log'!$B$2,-('results log'!$B$2*2)))))))*D211))</f>
        <v>-50</v>
      </c>
      <c r="P211" s="25">
        <f>IF(ISBLANK(L211),,IF(ISBLANK(F211),,(IF(L211="WON-EW",((((M211-1)*I211)*'results log'!$B$2)+('results log'!$B$2*(M211-1))),IF(L211="WON",((((M211-1)*I211)*'results log'!$B$2)+('results log'!$B$2*(M211-1))),IF(L211="PLACED",((((M211-1)*I211)*'results log'!$B$2)-'results log'!$B$2),IF(I211=0,-'results log'!$B$2,IF(I211=0,-'results log'!$B$2,-('results log'!$B$2*2)))))))*D211))</f>
        <v>-50</v>
      </c>
      <c r="S211">
        <f t="shared" si="7"/>
        <v>2</v>
      </c>
    </row>
    <row r="212" spans="1:19" x14ac:dyDescent="0.2">
      <c r="A212" s="19">
        <v>42651</v>
      </c>
      <c r="B212" s="16" t="s">
        <v>372</v>
      </c>
      <c r="C212" s="16" t="s">
        <v>71</v>
      </c>
      <c r="D212" s="20">
        <v>1</v>
      </c>
      <c r="E212" s="20">
        <v>1.26</v>
      </c>
      <c r="F212" s="20">
        <v>1.22</v>
      </c>
      <c r="G212" s="20" t="s">
        <v>33</v>
      </c>
      <c r="H212" s="20"/>
      <c r="I212" s="20"/>
      <c r="J212" s="20">
        <v>0</v>
      </c>
      <c r="L212" s="17" t="s">
        <v>26</v>
      </c>
      <c r="M212" s="24">
        <f>((F212-1)*(1-(IF(G212="no",0,'results log'!$B$3)))+1)</f>
        <v>1.22</v>
      </c>
      <c r="N212" s="24">
        <f t="shared" si="8"/>
        <v>1</v>
      </c>
      <c r="O212" s="26">
        <f>IF(ISBLANK(L212),,IF(ISBLANK(E212),,(IF(L212="WON-EW",((((E212-1)*I212)*'results log'!$B$2)+('results log'!$B$2*(E212-1))),IF(L212="WON",((((E212-1)*I212)*'results log'!$B$2)+('results log'!$B$2*(E212-1))),IF(L212="PLACED",((((E212-1)*I212)*'results log'!$B$2)-'results log'!$B$2),IF(I212=0,-'results log'!$B$2,IF(I212=0,-'results log'!$B$2,-('results log'!$B$2*2)))))))*D212))</f>
        <v>13</v>
      </c>
      <c r="P212" s="25">
        <f>IF(ISBLANK(L212),,IF(ISBLANK(F212),,(IF(L212="WON-EW",((((M212-1)*I212)*'results log'!$B$2)+('results log'!$B$2*(M212-1))),IF(L212="WON",((((M212-1)*I212)*'results log'!$B$2)+('results log'!$B$2*(M212-1))),IF(L212="PLACED",((((M212-1)*I212)*'results log'!$B$2)-'results log'!$B$2),IF(I212=0,-'results log'!$B$2,IF(I212=0,-'results log'!$B$2,-('results log'!$B$2*2)))))))*D212))</f>
        <v>10.999999999999998</v>
      </c>
      <c r="S212">
        <f t="shared" si="7"/>
        <v>2</v>
      </c>
    </row>
    <row r="213" spans="1:19" x14ac:dyDescent="0.2">
      <c r="A213" s="19">
        <v>42651</v>
      </c>
      <c r="B213" s="16" t="s">
        <v>288</v>
      </c>
      <c r="C213" s="16" t="s">
        <v>373</v>
      </c>
      <c r="D213" s="20">
        <v>1</v>
      </c>
      <c r="E213" s="20">
        <v>1.3</v>
      </c>
      <c r="F213" s="20">
        <v>1.2767999999999999</v>
      </c>
      <c r="G213" s="20" t="s">
        <v>33</v>
      </c>
      <c r="H213" s="20"/>
      <c r="I213" s="20"/>
      <c r="J213" s="20">
        <v>0</v>
      </c>
      <c r="L213" s="17" t="s">
        <v>29</v>
      </c>
      <c r="M213" s="24">
        <f>((F213-1)*(1-(IF(G213="no",0,'results log'!$B$3)))+1)</f>
        <v>1.2767999999999999</v>
      </c>
      <c r="N213" s="24">
        <f t="shared" si="8"/>
        <v>1</v>
      </c>
      <c r="O213" s="26">
        <f>IF(ISBLANK(L213),,IF(ISBLANK(E213),,(IF(L213="WON-EW",((((E213-1)*I213)*'results log'!$B$2)+('results log'!$B$2*(E213-1))),IF(L213="WON",((((E213-1)*I213)*'results log'!$B$2)+('results log'!$B$2*(E213-1))),IF(L213="PLACED",((((E213-1)*I213)*'results log'!$B$2)-'results log'!$B$2),IF(I213=0,-'results log'!$B$2,IF(I213=0,-'results log'!$B$2,-('results log'!$B$2*2)))))))*D213))</f>
        <v>-50</v>
      </c>
      <c r="P213" s="25">
        <f>IF(ISBLANK(L213),,IF(ISBLANK(F213),,(IF(L213="WON-EW",((((M213-1)*I213)*'results log'!$B$2)+('results log'!$B$2*(M213-1))),IF(L213="WON",((((M213-1)*I213)*'results log'!$B$2)+('results log'!$B$2*(M213-1))),IF(L213="PLACED",((((M213-1)*I213)*'results log'!$B$2)-'results log'!$B$2),IF(I213=0,-'results log'!$B$2,IF(I213=0,-'results log'!$B$2,-('results log'!$B$2*2)))))))*D213))</f>
        <v>-50</v>
      </c>
      <c r="S213">
        <f t="shared" si="7"/>
        <v>2</v>
      </c>
    </row>
    <row r="214" spans="1:19" x14ac:dyDescent="0.2">
      <c r="A214" s="19">
        <v>42651</v>
      </c>
      <c r="B214" s="16" t="s">
        <v>374</v>
      </c>
      <c r="C214" s="16" t="s">
        <v>375</v>
      </c>
      <c r="D214" s="20">
        <v>1</v>
      </c>
      <c r="E214" s="20">
        <v>1.34</v>
      </c>
      <c r="F214" s="20">
        <v>1.28</v>
      </c>
      <c r="G214" s="20" t="s">
        <v>33</v>
      </c>
      <c r="H214" s="20"/>
      <c r="I214" s="20"/>
      <c r="J214" s="20">
        <v>0</v>
      </c>
      <c r="L214" s="17" t="s">
        <v>26</v>
      </c>
      <c r="M214" s="24">
        <f>((F214-1)*(1-(IF(G214="no",0,'results log'!$B$3)))+1)</f>
        <v>1.28</v>
      </c>
      <c r="N214" s="24">
        <f t="shared" si="8"/>
        <v>1</v>
      </c>
      <c r="O214" s="26">
        <f>IF(ISBLANK(L214),,IF(ISBLANK(E214),,(IF(L214="WON-EW",((((E214-1)*I214)*'results log'!$B$2)+('results log'!$B$2*(E214-1))),IF(L214="WON",((((E214-1)*I214)*'results log'!$B$2)+('results log'!$B$2*(E214-1))),IF(L214="PLACED",((((E214-1)*I214)*'results log'!$B$2)-'results log'!$B$2),IF(I214=0,-'results log'!$B$2,IF(I214=0,-'results log'!$B$2,-('results log'!$B$2*2)))))))*D214))</f>
        <v>17.000000000000004</v>
      </c>
      <c r="P214" s="25">
        <f>IF(ISBLANK(L214),,IF(ISBLANK(F214),,(IF(L214="WON-EW",((((M214-1)*I214)*'results log'!$B$2)+('results log'!$B$2*(M214-1))),IF(L214="WON",((((M214-1)*I214)*'results log'!$B$2)+('results log'!$B$2*(M214-1))),IF(L214="PLACED",((((M214-1)*I214)*'results log'!$B$2)-'results log'!$B$2),IF(I214=0,-'results log'!$B$2,IF(I214=0,-'results log'!$B$2,-('results log'!$B$2*2)))))))*D214))</f>
        <v>14.000000000000002</v>
      </c>
      <c r="S214">
        <f t="shared" si="7"/>
        <v>2</v>
      </c>
    </row>
    <row r="215" spans="1:19" x14ac:dyDescent="0.2">
      <c r="A215" s="19">
        <v>42651</v>
      </c>
      <c r="B215" s="16" t="s">
        <v>376</v>
      </c>
      <c r="C215" s="16" t="s">
        <v>377</v>
      </c>
      <c r="D215" s="20">
        <v>1</v>
      </c>
      <c r="E215" s="20">
        <v>1.3</v>
      </c>
      <c r="F215" s="20">
        <v>1.2858000000000001</v>
      </c>
      <c r="G215" s="20" t="s">
        <v>33</v>
      </c>
      <c r="H215" s="20"/>
      <c r="I215" s="20"/>
      <c r="J215" s="20">
        <v>0</v>
      </c>
      <c r="L215" s="17" t="s">
        <v>26</v>
      </c>
      <c r="M215" s="24">
        <f>((F215-1)*(1-(IF(G215="no",0,'results log'!$B$3)))+1)</f>
        <v>1.2858000000000001</v>
      </c>
      <c r="N215" s="24">
        <f t="shared" si="8"/>
        <v>1</v>
      </c>
      <c r="O215" s="26">
        <f>IF(ISBLANK(L215),,IF(ISBLANK(E215),,(IF(L215="WON-EW",((((E215-1)*I215)*'results log'!$B$2)+('results log'!$B$2*(E215-1))),IF(L215="WON",((((E215-1)*I215)*'results log'!$B$2)+('results log'!$B$2*(E215-1))),IF(L215="PLACED",((((E215-1)*I215)*'results log'!$B$2)-'results log'!$B$2),IF(I215=0,-'results log'!$B$2,IF(I215=0,-'results log'!$B$2,-('results log'!$B$2*2)))))))*D215))</f>
        <v>15.000000000000002</v>
      </c>
      <c r="P215" s="25">
        <f>IF(ISBLANK(L215),,IF(ISBLANK(F215),,(IF(L215="WON-EW",((((M215-1)*I215)*'results log'!$B$2)+('results log'!$B$2*(M215-1))),IF(L215="WON",((((M215-1)*I215)*'results log'!$B$2)+('results log'!$B$2*(M215-1))),IF(L215="PLACED",((((M215-1)*I215)*'results log'!$B$2)-'results log'!$B$2),IF(I215=0,-'results log'!$B$2,IF(I215=0,-'results log'!$B$2,-('results log'!$B$2*2)))))))*D215))</f>
        <v>14.290000000000003</v>
      </c>
      <c r="S215">
        <f t="shared" si="7"/>
        <v>2</v>
      </c>
    </row>
    <row r="216" spans="1:19" x14ac:dyDescent="0.2">
      <c r="A216" s="19">
        <v>42652</v>
      </c>
      <c r="B216" s="16" t="s">
        <v>378</v>
      </c>
      <c r="C216" s="16" t="s">
        <v>379</v>
      </c>
      <c r="D216" s="20">
        <v>1</v>
      </c>
      <c r="E216" s="20">
        <v>1.25</v>
      </c>
      <c r="F216" s="20">
        <v>1.25</v>
      </c>
      <c r="G216" s="20" t="s">
        <v>33</v>
      </c>
      <c r="H216" s="20"/>
      <c r="I216" s="20"/>
      <c r="J216" s="20">
        <v>0</v>
      </c>
      <c r="L216" s="17" t="s">
        <v>26</v>
      </c>
      <c r="M216" s="24">
        <f>((F216-1)*(1-(IF(G216="no",0,'results log'!$B$3)))+1)</f>
        <v>1.25</v>
      </c>
      <c r="N216" s="24">
        <f t="shared" si="8"/>
        <v>1</v>
      </c>
      <c r="O216" s="26">
        <f>IF(ISBLANK(L216),,IF(ISBLANK(E216),,(IF(L216="WON-EW",((((E216-1)*I216)*'results log'!$B$2)+('results log'!$B$2*(E216-1))),IF(L216="WON",((((E216-1)*I216)*'results log'!$B$2)+('results log'!$B$2*(E216-1))),IF(L216="PLACED",((((E216-1)*I216)*'results log'!$B$2)-'results log'!$B$2),IF(I216=0,-'results log'!$B$2,IF(I216=0,-'results log'!$B$2,-('results log'!$B$2*2)))))))*D216))</f>
        <v>12.5</v>
      </c>
      <c r="P216" s="25">
        <f>IF(ISBLANK(L216),,IF(ISBLANK(F216),,(IF(L216="WON-EW",((((M216-1)*I216)*'results log'!$B$2)+('results log'!$B$2*(M216-1))),IF(L216="WON",((((M216-1)*I216)*'results log'!$B$2)+('results log'!$B$2*(M216-1))),IF(L216="PLACED",((((M216-1)*I216)*'results log'!$B$2)-'results log'!$B$2),IF(I216=0,-'results log'!$B$2,IF(I216=0,-'results log'!$B$2,-('results log'!$B$2*2)))))))*D216))</f>
        <v>12.5</v>
      </c>
      <c r="S216">
        <f t="shared" si="7"/>
        <v>2</v>
      </c>
    </row>
    <row r="217" spans="1:19" x14ac:dyDescent="0.2">
      <c r="A217" s="19">
        <v>42652</v>
      </c>
      <c r="B217" s="16" t="s">
        <v>380</v>
      </c>
      <c r="C217" s="16" t="s">
        <v>316</v>
      </c>
      <c r="D217" s="20">
        <v>1</v>
      </c>
      <c r="E217" s="20">
        <v>1.23</v>
      </c>
      <c r="F217" s="20">
        <v>1.2222</v>
      </c>
      <c r="G217" s="20" t="s">
        <v>33</v>
      </c>
      <c r="H217" s="20"/>
      <c r="I217" s="20"/>
      <c r="J217" s="20">
        <v>0</v>
      </c>
      <c r="L217" s="17" t="s">
        <v>26</v>
      </c>
      <c r="M217" s="24">
        <f>((F217-1)*(1-(IF(G217="no",0,'results log'!$B$3)))+1)</f>
        <v>1.2222</v>
      </c>
      <c r="N217" s="24">
        <f t="shared" si="8"/>
        <v>1</v>
      </c>
      <c r="O217" s="26">
        <f>IF(ISBLANK(L217),,IF(ISBLANK(E217),,(IF(L217="WON-EW",((((E217-1)*I217)*'results log'!$B$2)+('results log'!$B$2*(E217-1))),IF(L217="WON",((((E217-1)*I217)*'results log'!$B$2)+('results log'!$B$2*(E217-1))),IF(L217="PLACED",((((E217-1)*I217)*'results log'!$B$2)-'results log'!$B$2),IF(I217=0,-'results log'!$B$2,IF(I217=0,-'results log'!$B$2,-('results log'!$B$2*2)))))))*D217))</f>
        <v>11.5</v>
      </c>
      <c r="P217" s="25">
        <f>IF(ISBLANK(L217),,IF(ISBLANK(F217),,(IF(L217="WON-EW",((((M217-1)*I217)*'results log'!$B$2)+('results log'!$B$2*(M217-1))),IF(L217="WON",((((M217-1)*I217)*'results log'!$B$2)+('results log'!$B$2*(M217-1))),IF(L217="PLACED",((((M217-1)*I217)*'results log'!$B$2)-'results log'!$B$2),IF(I217=0,-'results log'!$B$2,IF(I217=0,-'results log'!$B$2,-('results log'!$B$2*2)))))))*D217))</f>
        <v>11.109999999999998</v>
      </c>
      <c r="S217">
        <f t="shared" si="7"/>
        <v>2</v>
      </c>
    </row>
    <row r="218" spans="1:19" x14ac:dyDescent="0.2">
      <c r="A218" s="19">
        <v>42652</v>
      </c>
      <c r="B218" s="16" t="s">
        <v>381</v>
      </c>
      <c r="C218" s="16" t="s">
        <v>382</v>
      </c>
      <c r="D218" s="20">
        <v>1</v>
      </c>
      <c r="E218" s="20">
        <v>1.32</v>
      </c>
      <c r="F218" s="20">
        <v>1.31</v>
      </c>
      <c r="G218" s="20" t="s">
        <v>33</v>
      </c>
      <c r="H218" s="20"/>
      <c r="I218" s="20"/>
      <c r="J218" s="20">
        <v>0</v>
      </c>
      <c r="L218" s="17" t="s">
        <v>26</v>
      </c>
      <c r="M218" s="24">
        <f>((F218-1)*(1-(IF(G218="no",0,'results log'!$B$3)))+1)</f>
        <v>1.31</v>
      </c>
      <c r="N218" s="24">
        <f t="shared" si="8"/>
        <v>1</v>
      </c>
      <c r="O218" s="26">
        <f>IF(ISBLANK(L218),,IF(ISBLANK(E218),,(IF(L218="WON-EW",((((E218-1)*I218)*'results log'!$B$2)+('results log'!$B$2*(E218-1))),IF(L218="WON",((((E218-1)*I218)*'results log'!$B$2)+('results log'!$B$2*(E218-1))),IF(L218="PLACED",((((E218-1)*I218)*'results log'!$B$2)-'results log'!$B$2),IF(I218=0,-'results log'!$B$2,IF(I218=0,-'results log'!$B$2,-('results log'!$B$2*2)))))))*D218))</f>
        <v>16.000000000000004</v>
      </c>
      <c r="P218" s="25">
        <f>IF(ISBLANK(L218),,IF(ISBLANK(F218),,(IF(L218="WON-EW",((((M218-1)*I218)*'results log'!$B$2)+('results log'!$B$2*(M218-1))),IF(L218="WON",((((M218-1)*I218)*'results log'!$B$2)+('results log'!$B$2*(M218-1))),IF(L218="PLACED",((((M218-1)*I218)*'results log'!$B$2)-'results log'!$B$2),IF(I218=0,-'results log'!$B$2,IF(I218=0,-'results log'!$B$2,-('results log'!$B$2*2)))))))*D218))</f>
        <v>15.500000000000004</v>
      </c>
      <c r="S218">
        <f t="shared" si="7"/>
        <v>2</v>
      </c>
    </row>
    <row r="219" spans="1:19" x14ac:dyDescent="0.2">
      <c r="A219" s="19">
        <v>42652</v>
      </c>
      <c r="B219" s="16" t="s">
        <v>383</v>
      </c>
      <c r="C219" s="16" t="s">
        <v>384</v>
      </c>
      <c r="D219" s="20">
        <v>1</v>
      </c>
      <c r="E219" s="20">
        <v>1.3701000000000001</v>
      </c>
      <c r="F219" s="20">
        <v>1.3701000000000001</v>
      </c>
      <c r="G219" s="20" t="s">
        <v>33</v>
      </c>
      <c r="H219" s="20"/>
      <c r="I219" s="20"/>
      <c r="J219" s="20">
        <v>0</v>
      </c>
      <c r="L219" s="17" t="s">
        <v>26</v>
      </c>
      <c r="M219" s="24">
        <f>((F219-1)*(1-(IF(G219="no",0,'results log'!$B$3)))+1)</f>
        <v>1.3701000000000001</v>
      </c>
      <c r="N219" s="24">
        <f t="shared" si="8"/>
        <v>1</v>
      </c>
      <c r="O219" s="26">
        <f>IF(ISBLANK(L219),,IF(ISBLANK(E219),,(IF(L219="WON-EW",((((E219-1)*I219)*'results log'!$B$2)+('results log'!$B$2*(E219-1))),IF(L219="WON",((((E219-1)*I219)*'results log'!$B$2)+('results log'!$B$2*(E219-1))),IF(L219="PLACED",((((E219-1)*I219)*'results log'!$B$2)-'results log'!$B$2),IF(I219=0,-'results log'!$B$2,IF(I219=0,-'results log'!$B$2,-('results log'!$B$2*2)))))))*D219))</f>
        <v>18.505000000000006</v>
      </c>
      <c r="P219" s="25">
        <f>IF(ISBLANK(L219),,IF(ISBLANK(F219),,(IF(L219="WON-EW",((((M219-1)*I219)*'results log'!$B$2)+('results log'!$B$2*(M219-1))),IF(L219="WON",((((M219-1)*I219)*'results log'!$B$2)+('results log'!$B$2*(M219-1))),IF(L219="PLACED",((((M219-1)*I219)*'results log'!$B$2)-'results log'!$B$2),IF(I219=0,-'results log'!$B$2,IF(I219=0,-'results log'!$B$2,-('results log'!$B$2*2)))))))*D219))</f>
        <v>18.505000000000006</v>
      </c>
      <c r="S219">
        <f t="shared" si="7"/>
        <v>2</v>
      </c>
    </row>
    <row r="220" spans="1:19" x14ac:dyDescent="0.2">
      <c r="A220" s="19">
        <v>42652</v>
      </c>
      <c r="B220" s="16" t="s">
        <v>385</v>
      </c>
      <c r="C220" s="16" t="s">
        <v>386</v>
      </c>
      <c r="D220" s="20">
        <v>1</v>
      </c>
      <c r="E220" s="20">
        <v>1.31</v>
      </c>
      <c r="F220" s="20">
        <v>1.25</v>
      </c>
      <c r="G220" s="20" t="s">
        <v>33</v>
      </c>
      <c r="H220" s="20"/>
      <c r="I220" s="20"/>
      <c r="J220" s="20">
        <v>0</v>
      </c>
      <c r="L220" s="17" t="s">
        <v>26</v>
      </c>
      <c r="M220" s="24">
        <f>((F220-1)*(1-(IF(G220="no",0,'results log'!$B$3)))+1)</f>
        <v>1.25</v>
      </c>
      <c r="N220" s="24">
        <f t="shared" si="8"/>
        <v>1</v>
      </c>
      <c r="O220" s="26">
        <f>IF(ISBLANK(L220),,IF(ISBLANK(E220),,(IF(L220="WON-EW",((((E220-1)*I220)*'results log'!$B$2)+('results log'!$B$2*(E220-1))),IF(L220="WON",((((E220-1)*I220)*'results log'!$B$2)+('results log'!$B$2*(E220-1))),IF(L220="PLACED",((((E220-1)*I220)*'results log'!$B$2)-'results log'!$B$2),IF(I220=0,-'results log'!$B$2,IF(I220=0,-'results log'!$B$2,-('results log'!$B$2*2)))))))*D220))</f>
        <v>15.500000000000004</v>
      </c>
      <c r="P220" s="25">
        <f>IF(ISBLANK(L220),,IF(ISBLANK(F220),,(IF(L220="WON-EW",((((M220-1)*I220)*'results log'!$B$2)+('results log'!$B$2*(M220-1))),IF(L220="WON",((((M220-1)*I220)*'results log'!$B$2)+('results log'!$B$2*(M220-1))),IF(L220="PLACED",((((M220-1)*I220)*'results log'!$B$2)-'results log'!$B$2),IF(I220=0,-'results log'!$B$2,IF(I220=0,-'results log'!$B$2,-('results log'!$B$2*2)))))))*D220))</f>
        <v>12.5</v>
      </c>
      <c r="S220">
        <f t="shared" si="7"/>
        <v>2</v>
      </c>
    </row>
    <row r="221" spans="1:19" x14ac:dyDescent="0.2">
      <c r="A221" s="19">
        <v>42653</v>
      </c>
      <c r="B221" s="16" t="s">
        <v>387</v>
      </c>
      <c r="C221" s="16" t="s">
        <v>274</v>
      </c>
      <c r="D221" s="20">
        <v>1</v>
      </c>
      <c r="E221" s="20">
        <v>1.2858000000000001</v>
      </c>
      <c r="F221" s="20">
        <v>1.2858000000000001</v>
      </c>
      <c r="G221" s="20" t="s">
        <v>33</v>
      </c>
      <c r="H221" s="20"/>
      <c r="I221" s="20"/>
      <c r="J221" s="20">
        <v>0</v>
      </c>
      <c r="L221" s="17" t="s">
        <v>26</v>
      </c>
      <c r="M221" s="24">
        <f>((F221-1)*(1-(IF(G221="no",0,'results log'!$B$3)))+1)</f>
        <v>1.2858000000000001</v>
      </c>
      <c r="N221" s="24">
        <f t="shared" si="8"/>
        <v>1</v>
      </c>
      <c r="O221" s="26">
        <f>IF(ISBLANK(L221),,IF(ISBLANK(E221),,(IF(L221="WON-EW",((((E221-1)*I221)*'results log'!$B$2)+('results log'!$B$2*(E221-1))),IF(L221="WON",((((E221-1)*I221)*'results log'!$B$2)+('results log'!$B$2*(E221-1))),IF(L221="PLACED",((((E221-1)*I221)*'results log'!$B$2)-'results log'!$B$2),IF(I221=0,-'results log'!$B$2,IF(I221=0,-'results log'!$B$2,-('results log'!$B$2*2)))))))*D221))</f>
        <v>14.290000000000003</v>
      </c>
      <c r="P221" s="25">
        <f>IF(ISBLANK(L221),,IF(ISBLANK(F221),,(IF(L221="WON-EW",((((M221-1)*I221)*'results log'!$B$2)+('results log'!$B$2*(M221-1))),IF(L221="WON",((((M221-1)*I221)*'results log'!$B$2)+('results log'!$B$2*(M221-1))),IF(L221="PLACED",((((M221-1)*I221)*'results log'!$B$2)-'results log'!$B$2),IF(I221=0,-'results log'!$B$2,IF(I221=0,-'results log'!$B$2,-('results log'!$B$2*2)))))))*D221))</f>
        <v>14.290000000000003</v>
      </c>
      <c r="S221">
        <f t="shared" si="7"/>
        <v>2</v>
      </c>
    </row>
    <row r="222" spans="1:19" x14ac:dyDescent="0.2">
      <c r="A222" s="19">
        <v>42654</v>
      </c>
      <c r="B222" s="16" t="s">
        <v>191</v>
      </c>
      <c r="C222" s="16" t="s">
        <v>388</v>
      </c>
      <c r="D222" s="20">
        <v>1</v>
      </c>
      <c r="E222" s="20">
        <v>1.35</v>
      </c>
      <c r="F222" s="20">
        <v>1.3293999999999999</v>
      </c>
      <c r="G222" s="20" t="s">
        <v>33</v>
      </c>
      <c r="H222" s="20"/>
      <c r="I222" s="20"/>
      <c r="J222" s="20">
        <v>0</v>
      </c>
      <c r="L222" s="17" t="s">
        <v>26</v>
      </c>
      <c r="M222" s="24">
        <f>((F222-1)*(1-(IF(G222="no",0,'results log'!$B$3)))+1)</f>
        <v>1.3293999999999999</v>
      </c>
      <c r="N222" s="24">
        <f t="shared" si="8"/>
        <v>1</v>
      </c>
      <c r="O222" s="26">
        <f>IF(ISBLANK(L222),,IF(ISBLANK(E222),,(IF(L222="WON-EW",((((E222-1)*I222)*'results log'!$B$2)+('results log'!$B$2*(E222-1))),IF(L222="WON",((((E222-1)*I222)*'results log'!$B$2)+('results log'!$B$2*(E222-1))),IF(L222="PLACED",((((E222-1)*I222)*'results log'!$B$2)-'results log'!$B$2),IF(I222=0,-'results log'!$B$2,IF(I222=0,-'results log'!$B$2,-('results log'!$B$2*2)))))))*D222))</f>
        <v>17.500000000000004</v>
      </c>
      <c r="P222" s="25">
        <f>IF(ISBLANK(L222),,IF(ISBLANK(F222),,(IF(L222="WON-EW",((((M222-1)*I222)*'results log'!$B$2)+('results log'!$B$2*(M222-1))),IF(L222="WON",((((M222-1)*I222)*'results log'!$B$2)+('results log'!$B$2*(M222-1))),IF(L222="PLACED",((((M222-1)*I222)*'results log'!$B$2)-'results log'!$B$2),IF(I222=0,-'results log'!$B$2,IF(I222=0,-'results log'!$B$2,-('results log'!$B$2*2)))))))*D222))</f>
        <v>16.469999999999995</v>
      </c>
      <c r="S222">
        <f t="shared" si="7"/>
        <v>2</v>
      </c>
    </row>
    <row r="223" spans="1:19" x14ac:dyDescent="0.2">
      <c r="A223" s="19">
        <v>42656</v>
      </c>
      <c r="B223" s="16" t="s">
        <v>389</v>
      </c>
      <c r="C223" s="16" t="s">
        <v>390</v>
      </c>
      <c r="D223" s="20">
        <v>1</v>
      </c>
      <c r="E223" s="20">
        <v>1.42</v>
      </c>
      <c r="F223" s="20">
        <v>1.4</v>
      </c>
      <c r="G223" s="20" t="s">
        <v>33</v>
      </c>
      <c r="H223" s="20"/>
      <c r="I223" s="20"/>
      <c r="J223" s="20">
        <v>0</v>
      </c>
      <c r="L223" s="17" t="s">
        <v>26</v>
      </c>
      <c r="M223" s="24">
        <f>((F223-1)*(1-(IF(G223="no",0,'results log'!$B$3)))+1)</f>
        <v>1.4</v>
      </c>
      <c r="N223" s="24">
        <f t="shared" si="8"/>
        <v>1</v>
      </c>
      <c r="O223" s="26">
        <f>IF(ISBLANK(L223),,IF(ISBLANK(E223),,(IF(L223="WON-EW",((((E223-1)*I223)*'results log'!$B$2)+('results log'!$B$2*(E223-1))),IF(L223="WON",((((E223-1)*I223)*'results log'!$B$2)+('results log'!$B$2*(E223-1))),IF(L223="PLACED",((((E223-1)*I223)*'results log'!$B$2)-'results log'!$B$2),IF(I223=0,-'results log'!$B$2,IF(I223=0,-'results log'!$B$2,-('results log'!$B$2*2)))))))*D223))</f>
        <v>20.999999999999996</v>
      </c>
      <c r="P223" s="25">
        <f>IF(ISBLANK(L223),,IF(ISBLANK(F223),,(IF(L223="WON-EW",((((M223-1)*I223)*'results log'!$B$2)+('results log'!$B$2*(M223-1))),IF(L223="WON",((((M223-1)*I223)*'results log'!$B$2)+('results log'!$B$2*(M223-1))),IF(L223="PLACED",((((M223-1)*I223)*'results log'!$B$2)-'results log'!$B$2),IF(I223=0,-'results log'!$B$2,IF(I223=0,-'results log'!$B$2,-('results log'!$B$2*2)))))))*D223))</f>
        <v>19.999999999999996</v>
      </c>
      <c r="S223">
        <f t="shared" si="7"/>
        <v>2</v>
      </c>
    </row>
    <row r="224" spans="1:19" x14ac:dyDescent="0.2">
      <c r="A224" s="19">
        <v>42657</v>
      </c>
      <c r="B224" s="16" t="s">
        <v>391</v>
      </c>
      <c r="C224" s="16" t="s">
        <v>126</v>
      </c>
      <c r="D224" s="20">
        <v>1</v>
      </c>
      <c r="E224" s="20">
        <v>1.6</v>
      </c>
      <c r="F224" s="20">
        <v>1.47</v>
      </c>
      <c r="G224" s="20" t="s">
        <v>33</v>
      </c>
      <c r="H224" s="20"/>
      <c r="I224" s="20"/>
      <c r="J224" s="20">
        <v>0</v>
      </c>
      <c r="L224" s="17" t="s">
        <v>26</v>
      </c>
      <c r="M224" s="24">
        <f>((F224-1)*(1-(IF(G224="no",0,'results log'!$B$3)))+1)</f>
        <v>1.47</v>
      </c>
      <c r="N224" s="24">
        <f t="shared" si="8"/>
        <v>1</v>
      </c>
      <c r="O224" s="26">
        <f>IF(ISBLANK(L224),,IF(ISBLANK(E224),,(IF(L224="WON-EW",((((E224-1)*I224)*'results log'!$B$2)+('results log'!$B$2*(E224-1))),IF(L224="WON",((((E224-1)*I224)*'results log'!$B$2)+('results log'!$B$2*(E224-1))),IF(L224="PLACED",((((E224-1)*I224)*'results log'!$B$2)-'results log'!$B$2),IF(I224=0,-'results log'!$B$2,IF(I224=0,-'results log'!$B$2,-('results log'!$B$2*2)))))))*D224))</f>
        <v>30.000000000000004</v>
      </c>
      <c r="P224" s="25">
        <f>IF(ISBLANK(L224),,IF(ISBLANK(F224),,(IF(L224="WON-EW",((((M224-1)*I224)*'results log'!$B$2)+('results log'!$B$2*(M224-1))),IF(L224="WON",((((M224-1)*I224)*'results log'!$B$2)+('results log'!$B$2*(M224-1))),IF(L224="PLACED",((((M224-1)*I224)*'results log'!$B$2)-'results log'!$B$2),IF(I224=0,-'results log'!$B$2,IF(I224=0,-'results log'!$B$2,-('results log'!$B$2*2)))))))*D224))</f>
        <v>23.5</v>
      </c>
      <c r="S224">
        <f t="shared" si="7"/>
        <v>2</v>
      </c>
    </row>
    <row r="225" spans="1:19" x14ac:dyDescent="0.2">
      <c r="A225" s="19">
        <v>42657</v>
      </c>
      <c r="B225" s="16" t="s">
        <v>288</v>
      </c>
      <c r="C225" s="16" t="s">
        <v>392</v>
      </c>
      <c r="D225" s="20">
        <v>1</v>
      </c>
      <c r="E225" s="20">
        <v>1.3</v>
      </c>
      <c r="F225" s="20">
        <v>1.26</v>
      </c>
      <c r="G225" s="20" t="s">
        <v>33</v>
      </c>
      <c r="H225" s="20"/>
      <c r="I225" s="20"/>
      <c r="J225" s="20">
        <v>0</v>
      </c>
      <c r="L225" s="17" t="s">
        <v>26</v>
      </c>
      <c r="M225" s="24">
        <f>((F225-1)*(1-(IF(G225="no",0,'results log'!$B$3)))+1)</f>
        <v>1.26</v>
      </c>
      <c r="N225" s="24">
        <f t="shared" si="8"/>
        <v>1</v>
      </c>
      <c r="O225" s="26">
        <f>IF(ISBLANK(L225),,IF(ISBLANK(E225),,(IF(L225="WON-EW",((((E225-1)*I225)*'results log'!$B$2)+('results log'!$B$2*(E225-1))),IF(L225="WON",((((E225-1)*I225)*'results log'!$B$2)+('results log'!$B$2*(E225-1))),IF(L225="PLACED",((((E225-1)*I225)*'results log'!$B$2)-'results log'!$B$2),IF(I225=0,-'results log'!$B$2,IF(I225=0,-'results log'!$B$2,-('results log'!$B$2*2)))))))*D225))</f>
        <v>15.000000000000002</v>
      </c>
      <c r="P225" s="25">
        <f>IF(ISBLANK(L225),,IF(ISBLANK(F225),,(IF(L225="WON-EW",((((M225-1)*I225)*'results log'!$B$2)+('results log'!$B$2*(M225-1))),IF(L225="WON",((((M225-1)*I225)*'results log'!$B$2)+('results log'!$B$2*(M225-1))),IF(L225="PLACED",((((M225-1)*I225)*'results log'!$B$2)-'results log'!$B$2),IF(I225=0,-'results log'!$B$2,IF(I225=0,-'results log'!$B$2,-('results log'!$B$2*2)))))))*D225))</f>
        <v>13</v>
      </c>
      <c r="S225">
        <f t="shared" si="7"/>
        <v>2</v>
      </c>
    </row>
    <row r="226" spans="1:19" x14ac:dyDescent="0.2">
      <c r="A226" s="19">
        <v>42658</v>
      </c>
      <c r="B226" s="16" t="s">
        <v>393</v>
      </c>
      <c r="C226" s="16" t="s">
        <v>394</v>
      </c>
      <c r="D226" s="20">
        <v>1</v>
      </c>
      <c r="E226" s="20">
        <v>1.35</v>
      </c>
      <c r="F226" s="20">
        <v>1.35</v>
      </c>
      <c r="G226" s="20" t="s">
        <v>33</v>
      </c>
      <c r="H226" s="20"/>
      <c r="I226" s="20"/>
      <c r="J226" s="20">
        <v>0</v>
      </c>
      <c r="L226" s="17" t="s">
        <v>26</v>
      </c>
      <c r="M226" s="24">
        <f>((F226-1)*(1-(IF(G226="no",0,'results log'!$B$3)))+1)</f>
        <v>1.35</v>
      </c>
      <c r="N226" s="24">
        <f t="shared" si="8"/>
        <v>1</v>
      </c>
      <c r="O226" s="26">
        <f>IF(ISBLANK(L226),,IF(ISBLANK(E226),,(IF(L226="WON-EW",((((E226-1)*I226)*'results log'!$B$2)+('results log'!$B$2*(E226-1))),IF(L226="WON",((((E226-1)*I226)*'results log'!$B$2)+('results log'!$B$2*(E226-1))),IF(L226="PLACED",((((E226-1)*I226)*'results log'!$B$2)-'results log'!$B$2),IF(I226=0,-'results log'!$B$2,IF(I226=0,-'results log'!$B$2,-('results log'!$B$2*2)))))))*D226))</f>
        <v>17.500000000000004</v>
      </c>
      <c r="P226" s="25">
        <f>IF(ISBLANK(L226),,IF(ISBLANK(F226),,(IF(L226="WON-EW",((((M226-1)*I226)*'results log'!$B$2)+('results log'!$B$2*(M226-1))),IF(L226="WON",((((M226-1)*I226)*'results log'!$B$2)+('results log'!$B$2*(M226-1))),IF(L226="PLACED",((((M226-1)*I226)*'results log'!$B$2)-'results log'!$B$2),IF(I226=0,-'results log'!$B$2,IF(I226=0,-'results log'!$B$2,-('results log'!$B$2*2)))))))*D226))</f>
        <v>17.500000000000004</v>
      </c>
      <c r="S226">
        <f t="shared" si="7"/>
        <v>2</v>
      </c>
    </row>
    <row r="227" spans="1:19" x14ac:dyDescent="0.2">
      <c r="A227" s="19">
        <v>42658</v>
      </c>
      <c r="B227" s="16" t="s">
        <v>395</v>
      </c>
      <c r="C227" s="16" t="s">
        <v>396</v>
      </c>
      <c r="D227" s="20">
        <v>1</v>
      </c>
      <c r="E227" s="20">
        <v>1.37</v>
      </c>
      <c r="F227" s="20">
        <v>1.4443999999999999</v>
      </c>
      <c r="G227" s="20" t="s">
        <v>33</v>
      </c>
      <c r="H227" s="20"/>
      <c r="I227" s="20"/>
      <c r="J227" s="20">
        <v>0</v>
      </c>
      <c r="L227" s="17" t="s">
        <v>26</v>
      </c>
      <c r="M227" s="24">
        <f>((F227-1)*(1-(IF(G227="no",0,'results log'!$B$3)))+1)</f>
        <v>1.4443999999999999</v>
      </c>
      <c r="N227" s="24">
        <f t="shared" si="8"/>
        <v>1</v>
      </c>
      <c r="O227" s="26">
        <f>IF(ISBLANK(L227),,IF(ISBLANK(E227),,(IF(L227="WON-EW",((((E227-1)*I227)*'results log'!$B$2)+('results log'!$B$2*(E227-1))),IF(L227="WON",((((E227-1)*I227)*'results log'!$B$2)+('results log'!$B$2*(E227-1))),IF(L227="PLACED",((((E227-1)*I227)*'results log'!$B$2)-'results log'!$B$2),IF(I227=0,-'results log'!$B$2,IF(I227=0,-'results log'!$B$2,-('results log'!$B$2*2)))))))*D227))</f>
        <v>18.500000000000007</v>
      </c>
      <c r="P227" s="25">
        <f>IF(ISBLANK(L227),,IF(ISBLANK(F227),,(IF(L227="WON-EW",((((M227-1)*I227)*'results log'!$B$2)+('results log'!$B$2*(M227-1))),IF(L227="WON",((((M227-1)*I227)*'results log'!$B$2)+('results log'!$B$2*(M227-1))),IF(L227="PLACED",((((M227-1)*I227)*'results log'!$B$2)-'results log'!$B$2),IF(I227=0,-'results log'!$B$2,IF(I227=0,-'results log'!$B$2,-('results log'!$B$2*2)))))))*D227))</f>
        <v>22.219999999999995</v>
      </c>
      <c r="S227">
        <f t="shared" si="7"/>
        <v>2</v>
      </c>
    </row>
    <row r="228" spans="1:19" x14ac:dyDescent="0.2">
      <c r="A228" s="19">
        <v>42658</v>
      </c>
      <c r="B228" s="16" t="s">
        <v>397</v>
      </c>
      <c r="C228" s="16" t="s">
        <v>160</v>
      </c>
      <c r="D228" s="20">
        <v>1</v>
      </c>
      <c r="E228" s="20">
        <v>1.25</v>
      </c>
      <c r="F228" s="20">
        <v>1.24</v>
      </c>
      <c r="G228" s="20" t="s">
        <v>33</v>
      </c>
      <c r="H228" s="20"/>
      <c r="I228" s="20"/>
      <c r="J228" s="20">
        <v>0</v>
      </c>
      <c r="L228" s="17" t="s">
        <v>26</v>
      </c>
      <c r="M228" s="24">
        <f>((F228-1)*(1-(IF(G228="no",0,'results log'!$B$3)))+1)</f>
        <v>1.24</v>
      </c>
      <c r="N228" s="24">
        <f t="shared" si="8"/>
        <v>1</v>
      </c>
      <c r="O228" s="26">
        <f>IF(ISBLANK(L228),,IF(ISBLANK(E228),,(IF(L228="WON-EW",((((E228-1)*I228)*'results log'!$B$2)+('results log'!$B$2*(E228-1))),IF(L228="WON",((((E228-1)*I228)*'results log'!$B$2)+('results log'!$B$2*(E228-1))),IF(L228="PLACED",((((E228-1)*I228)*'results log'!$B$2)-'results log'!$B$2),IF(I228=0,-'results log'!$B$2,IF(I228=0,-'results log'!$B$2,-('results log'!$B$2*2)))))))*D228))</f>
        <v>12.5</v>
      </c>
      <c r="P228" s="25">
        <f>IF(ISBLANK(L228),,IF(ISBLANK(F228),,(IF(L228="WON-EW",((((M228-1)*I228)*'results log'!$B$2)+('results log'!$B$2*(M228-1))),IF(L228="WON",((((M228-1)*I228)*'results log'!$B$2)+('results log'!$B$2*(M228-1))),IF(L228="PLACED",((((M228-1)*I228)*'results log'!$B$2)-'results log'!$B$2),IF(I228=0,-'results log'!$B$2,IF(I228=0,-'results log'!$B$2,-('results log'!$B$2*2)))))))*D228))</f>
        <v>12</v>
      </c>
      <c r="S228">
        <f t="shared" si="7"/>
        <v>2</v>
      </c>
    </row>
    <row r="229" spans="1:19" x14ac:dyDescent="0.2">
      <c r="A229" s="19">
        <v>42658</v>
      </c>
      <c r="B229" s="16" t="s">
        <v>191</v>
      </c>
      <c r="C229" s="16" t="s">
        <v>398</v>
      </c>
      <c r="D229" s="20">
        <v>1</v>
      </c>
      <c r="E229" s="20">
        <v>1.38</v>
      </c>
      <c r="F229" s="20">
        <v>1.3472</v>
      </c>
      <c r="G229" s="20" t="s">
        <v>33</v>
      </c>
      <c r="H229" s="20"/>
      <c r="I229" s="20"/>
      <c r="J229" s="20">
        <v>0</v>
      </c>
      <c r="L229" s="17" t="s">
        <v>29</v>
      </c>
      <c r="M229" s="24">
        <f>((F229-1)*(1-(IF(G229="no",0,'results log'!$B$3)))+1)</f>
        <v>1.3472</v>
      </c>
      <c r="N229" s="24">
        <f t="shared" si="8"/>
        <v>1</v>
      </c>
      <c r="O229" s="26">
        <f>IF(ISBLANK(L229),,IF(ISBLANK(E229),,(IF(L229="WON-EW",((((E229-1)*I229)*'results log'!$B$2)+('results log'!$B$2*(E229-1))),IF(L229="WON",((((E229-1)*I229)*'results log'!$B$2)+('results log'!$B$2*(E229-1))),IF(L229="PLACED",((((E229-1)*I229)*'results log'!$B$2)-'results log'!$B$2),IF(I229=0,-'results log'!$B$2,IF(I229=0,-'results log'!$B$2,-('results log'!$B$2*2)))))))*D229))</f>
        <v>-50</v>
      </c>
      <c r="P229" s="25">
        <f>IF(ISBLANK(L229),,IF(ISBLANK(F229),,(IF(L229="WON-EW",((((M229-1)*I229)*'results log'!$B$2)+('results log'!$B$2*(M229-1))),IF(L229="WON",((((M229-1)*I229)*'results log'!$B$2)+('results log'!$B$2*(M229-1))),IF(L229="PLACED",((((M229-1)*I229)*'results log'!$B$2)-'results log'!$B$2),IF(I229=0,-'results log'!$B$2,IF(I229=0,-'results log'!$B$2,-('results log'!$B$2*2)))))))*D229))</f>
        <v>-50</v>
      </c>
      <c r="S229">
        <f t="shared" si="7"/>
        <v>2</v>
      </c>
    </row>
    <row r="230" spans="1:19" x14ac:dyDescent="0.2">
      <c r="A230" s="19">
        <v>42659</v>
      </c>
      <c r="B230" s="16" t="s">
        <v>399</v>
      </c>
      <c r="C230" s="16" t="s">
        <v>400</v>
      </c>
      <c r="D230" s="20">
        <v>1</v>
      </c>
      <c r="E230" s="20">
        <v>1.23</v>
      </c>
      <c r="F230" s="20">
        <v>1.2222</v>
      </c>
      <c r="G230" s="20" t="s">
        <v>33</v>
      </c>
      <c r="H230" s="20"/>
      <c r="I230" s="20"/>
      <c r="J230" s="20">
        <v>0</v>
      </c>
      <c r="L230" s="17" t="s">
        <v>26</v>
      </c>
      <c r="M230" s="24">
        <f>((F230-1)*(1-(IF(G230="no",0,'results log'!$B$3)))+1)</f>
        <v>1.2222</v>
      </c>
      <c r="N230" s="24">
        <f t="shared" si="8"/>
        <v>1</v>
      </c>
      <c r="O230" s="26">
        <f>IF(ISBLANK(L230),,IF(ISBLANK(E230),,(IF(L230="WON-EW",((((E230-1)*I230)*'results log'!$B$2)+('results log'!$B$2*(E230-1))),IF(L230="WON",((((E230-1)*I230)*'results log'!$B$2)+('results log'!$B$2*(E230-1))),IF(L230="PLACED",((((E230-1)*I230)*'results log'!$B$2)-'results log'!$B$2),IF(I230=0,-'results log'!$B$2,IF(I230=0,-'results log'!$B$2,-('results log'!$B$2*2)))))))*D230))</f>
        <v>11.5</v>
      </c>
      <c r="P230" s="25">
        <f>IF(ISBLANK(L230),,IF(ISBLANK(F230),,(IF(L230="WON-EW",((((M230-1)*I230)*'results log'!$B$2)+('results log'!$B$2*(M230-1))),IF(L230="WON",((((M230-1)*I230)*'results log'!$B$2)+('results log'!$B$2*(M230-1))),IF(L230="PLACED",((((M230-1)*I230)*'results log'!$B$2)-'results log'!$B$2),IF(I230=0,-'results log'!$B$2,IF(I230=0,-'results log'!$B$2,-('results log'!$B$2*2)))))))*D230))</f>
        <v>11.109999999999998</v>
      </c>
      <c r="S230">
        <f t="shared" si="7"/>
        <v>2</v>
      </c>
    </row>
    <row r="231" spans="1:19" x14ac:dyDescent="0.2">
      <c r="A231" s="19">
        <v>42659</v>
      </c>
      <c r="B231" s="16" t="s">
        <v>401</v>
      </c>
      <c r="C231" s="16" t="s">
        <v>359</v>
      </c>
      <c r="D231" s="20">
        <v>1</v>
      </c>
      <c r="E231" s="20">
        <v>1.29</v>
      </c>
      <c r="F231" s="20">
        <v>1.3635999999999999</v>
      </c>
      <c r="G231" s="20" t="s">
        <v>33</v>
      </c>
      <c r="H231" s="20"/>
      <c r="I231" s="20"/>
      <c r="J231" s="20">
        <v>0</v>
      </c>
      <c r="L231" s="17" t="s">
        <v>26</v>
      </c>
      <c r="M231" s="24">
        <f>((F231-1)*(1-(IF(G231="no",0,'results log'!$B$3)))+1)</f>
        <v>1.3635999999999999</v>
      </c>
      <c r="N231" s="24">
        <f t="shared" si="8"/>
        <v>1</v>
      </c>
      <c r="O231" s="26">
        <f>IF(ISBLANK(L231),,IF(ISBLANK(E231),,(IF(L231="WON-EW",((((E231-1)*I231)*'results log'!$B$2)+('results log'!$B$2*(E231-1))),IF(L231="WON",((((E231-1)*I231)*'results log'!$B$2)+('results log'!$B$2*(E231-1))),IF(L231="PLACED",((((E231-1)*I231)*'results log'!$B$2)-'results log'!$B$2),IF(I231=0,-'results log'!$B$2,IF(I231=0,-'results log'!$B$2,-('results log'!$B$2*2)))))))*D231))</f>
        <v>14.500000000000002</v>
      </c>
      <c r="P231" s="25">
        <f>IF(ISBLANK(L231),,IF(ISBLANK(F231),,(IF(L231="WON-EW",((((M231-1)*I231)*'results log'!$B$2)+('results log'!$B$2*(M231-1))),IF(L231="WON",((((M231-1)*I231)*'results log'!$B$2)+('results log'!$B$2*(M231-1))),IF(L231="PLACED",((((M231-1)*I231)*'results log'!$B$2)-'results log'!$B$2),IF(I231=0,-'results log'!$B$2,IF(I231=0,-'results log'!$B$2,-('results log'!$B$2*2)))))))*D231))</f>
        <v>18.179999999999996</v>
      </c>
      <c r="S231">
        <f t="shared" si="7"/>
        <v>2</v>
      </c>
    </row>
    <row r="232" spans="1:19" x14ac:dyDescent="0.2">
      <c r="A232" s="19">
        <v>42659</v>
      </c>
      <c r="B232" s="16" t="s">
        <v>402</v>
      </c>
      <c r="C232" s="16" t="s">
        <v>403</v>
      </c>
      <c r="D232" s="20">
        <v>1</v>
      </c>
      <c r="E232" s="20">
        <v>1.22</v>
      </c>
      <c r="F232" s="20">
        <v>1.1818</v>
      </c>
      <c r="G232" s="20" t="s">
        <v>33</v>
      </c>
      <c r="H232" s="20"/>
      <c r="I232" s="20"/>
      <c r="J232" s="20">
        <v>0</v>
      </c>
      <c r="L232" s="17" t="s">
        <v>26</v>
      </c>
      <c r="M232" s="24">
        <f>((F232-1)*(1-(IF(G232="no",0,'results log'!$B$3)))+1)</f>
        <v>1.1818</v>
      </c>
      <c r="N232" s="24">
        <f t="shared" si="8"/>
        <v>1</v>
      </c>
      <c r="O232" s="26">
        <f>IF(ISBLANK(L232),,IF(ISBLANK(E232),,(IF(L232="WON-EW",((((E232-1)*I232)*'results log'!$B$2)+('results log'!$B$2*(E232-1))),IF(L232="WON",((((E232-1)*I232)*'results log'!$B$2)+('results log'!$B$2*(E232-1))),IF(L232="PLACED",((((E232-1)*I232)*'results log'!$B$2)-'results log'!$B$2),IF(I232=0,-'results log'!$B$2,IF(I232=0,-'results log'!$B$2,-('results log'!$B$2*2)))))))*D232))</f>
        <v>10.999999999999998</v>
      </c>
      <c r="P232" s="25">
        <f>IF(ISBLANK(L232),,IF(ISBLANK(F232),,(IF(L232="WON-EW",((((M232-1)*I232)*'results log'!$B$2)+('results log'!$B$2*(M232-1))),IF(L232="WON",((((M232-1)*I232)*'results log'!$B$2)+('results log'!$B$2*(M232-1))),IF(L232="PLACED",((((M232-1)*I232)*'results log'!$B$2)-'results log'!$B$2),IF(I232=0,-'results log'!$B$2,IF(I232=0,-'results log'!$B$2,-('results log'!$B$2*2)))))))*D232))</f>
        <v>9.0899999999999981</v>
      </c>
      <c r="S232">
        <f t="shared" si="7"/>
        <v>2</v>
      </c>
    </row>
    <row r="233" spans="1:19" x14ac:dyDescent="0.2">
      <c r="A233" s="19">
        <v>42659</v>
      </c>
      <c r="B233" s="16" t="s">
        <v>404</v>
      </c>
      <c r="C233" s="16" t="s">
        <v>334</v>
      </c>
      <c r="D233" s="20">
        <v>1</v>
      </c>
      <c r="E233" s="20">
        <v>1.45</v>
      </c>
      <c r="F233" s="20">
        <v>1.44</v>
      </c>
      <c r="G233" s="20" t="s">
        <v>33</v>
      </c>
      <c r="H233" s="20"/>
      <c r="I233" s="20"/>
      <c r="J233" s="20">
        <v>0</v>
      </c>
      <c r="L233" s="17" t="s">
        <v>26</v>
      </c>
      <c r="M233" s="24">
        <f>((F233-1)*(1-(IF(G233="no",0,'results log'!$B$3)))+1)</f>
        <v>1.44</v>
      </c>
      <c r="N233" s="24">
        <f t="shared" si="8"/>
        <v>1</v>
      </c>
      <c r="O233" s="26">
        <f>IF(ISBLANK(L233),,IF(ISBLANK(E233),,(IF(L233="WON-EW",((((E233-1)*I233)*'results log'!$B$2)+('results log'!$B$2*(E233-1))),IF(L233="WON",((((E233-1)*I233)*'results log'!$B$2)+('results log'!$B$2*(E233-1))),IF(L233="PLACED",((((E233-1)*I233)*'results log'!$B$2)-'results log'!$B$2),IF(I233=0,-'results log'!$B$2,IF(I233=0,-'results log'!$B$2,-('results log'!$B$2*2)))))))*D233))</f>
        <v>22.499999999999996</v>
      </c>
      <c r="P233" s="25">
        <f>IF(ISBLANK(L233),,IF(ISBLANK(F233),,(IF(L233="WON-EW",((((M233-1)*I233)*'results log'!$B$2)+('results log'!$B$2*(M233-1))),IF(L233="WON",((((M233-1)*I233)*'results log'!$B$2)+('results log'!$B$2*(M233-1))),IF(L233="PLACED",((((M233-1)*I233)*'results log'!$B$2)-'results log'!$B$2),IF(I233=0,-'results log'!$B$2,IF(I233=0,-'results log'!$B$2,-('results log'!$B$2*2)))))))*D233))</f>
        <v>21.999999999999996</v>
      </c>
      <c r="S233">
        <f t="shared" si="7"/>
        <v>2</v>
      </c>
    </row>
    <row r="234" spans="1:19" x14ac:dyDescent="0.2">
      <c r="A234" s="19">
        <v>42659</v>
      </c>
      <c r="B234" s="16" t="s">
        <v>405</v>
      </c>
      <c r="C234" s="16" t="s">
        <v>406</v>
      </c>
      <c r="D234" s="20">
        <v>1</v>
      </c>
      <c r="E234" s="20">
        <v>1.29</v>
      </c>
      <c r="F234" s="20">
        <v>1.29</v>
      </c>
      <c r="G234" s="20" t="s">
        <v>33</v>
      </c>
      <c r="H234" s="20"/>
      <c r="I234" s="20"/>
      <c r="J234" s="20">
        <v>0</v>
      </c>
      <c r="L234" s="17" t="s">
        <v>26</v>
      </c>
      <c r="M234" s="24">
        <f>((F234-1)*(1-(IF(G234="no",0,'results log'!$B$3)))+1)</f>
        <v>1.29</v>
      </c>
      <c r="N234" s="24">
        <f t="shared" si="8"/>
        <v>1</v>
      </c>
      <c r="O234" s="26">
        <f>IF(ISBLANK(L234),,IF(ISBLANK(E234),,(IF(L234="WON-EW",((((E234-1)*I234)*'results log'!$B$2)+('results log'!$B$2*(E234-1))),IF(L234="WON",((((E234-1)*I234)*'results log'!$B$2)+('results log'!$B$2*(E234-1))),IF(L234="PLACED",((((E234-1)*I234)*'results log'!$B$2)-'results log'!$B$2),IF(I234=0,-'results log'!$B$2,IF(I234=0,-'results log'!$B$2,-('results log'!$B$2*2)))))))*D234))</f>
        <v>14.500000000000002</v>
      </c>
      <c r="P234" s="25">
        <f>IF(ISBLANK(L234),,IF(ISBLANK(F234),,(IF(L234="WON-EW",((((M234-1)*I234)*'results log'!$B$2)+('results log'!$B$2*(M234-1))),IF(L234="WON",((((M234-1)*I234)*'results log'!$B$2)+('results log'!$B$2*(M234-1))),IF(L234="PLACED",((((M234-1)*I234)*'results log'!$B$2)-'results log'!$B$2),IF(I234=0,-'results log'!$B$2,IF(I234=0,-'results log'!$B$2,-('results log'!$B$2*2)))))))*D234))</f>
        <v>14.500000000000002</v>
      </c>
      <c r="S234">
        <f t="shared" si="7"/>
        <v>2</v>
      </c>
    </row>
    <row r="235" spans="1:19" x14ac:dyDescent="0.2">
      <c r="A235" s="19">
        <v>42659</v>
      </c>
      <c r="B235" s="16" t="s">
        <v>407</v>
      </c>
      <c r="C235" s="16" t="s">
        <v>382</v>
      </c>
      <c r="D235" s="20">
        <v>1</v>
      </c>
      <c r="E235" s="20">
        <v>1.33</v>
      </c>
      <c r="F235" s="20">
        <v>1.32</v>
      </c>
      <c r="G235" s="20" t="s">
        <v>33</v>
      </c>
      <c r="H235" s="20"/>
      <c r="I235" s="20"/>
      <c r="J235" s="20">
        <v>0</v>
      </c>
      <c r="L235" s="17" t="s">
        <v>29</v>
      </c>
      <c r="M235" s="24">
        <f>((F235-1)*(1-(IF(G235="no",0,'results log'!$B$3)))+1)</f>
        <v>1.32</v>
      </c>
      <c r="N235" s="24">
        <f t="shared" si="8"/>
        <v>1</v>
      </c>
      <c r="O235" s="26">
        <f>IF(ISBLANK(L235),,IF(ISBLANK(E235),,(IF(L235="WON-EW",((((E235-1)*I235)*'results log'!$B$2)+('results log'!$B$2*(E235-1))),IF(L235="WON",((((E235-1)*I235)*'results log'!$B$2)+('results log'!$B$2*(E235-1))),IF(L235="PLACED",((((E235-1)*I235)*'results log'!$B$2)-'results log'!$B$2),IF(I235=0,-'results log'!$B$2,IF(I235=0,-'results log'!$B$2,-('results log'!$B$2*2)))))))*D235))</f>
        <v>-50</v>
      </c>
      <c r="P235" s="25">
        <f>IF(ISBLANK(L235),,IF(ISBLANK(F235),,(IF(L235="WON-EW",((((M235-1)*I235)*'results log'!$B$2)+('results log'!$B$2*(M235-1))),IF(L235="WON",((((M235-1)*I235)*'results log'!$B$2)+('results log'!$B$2*(M235-1))),IF(L235="PLACED",((((M235-1)*I235)*'results log'!$B$2)-'results log'!$B$2),IF(I235=0,-'results log'!$B$2,IF(I235=0,-'results log'!$B$2,-('results log'!$B$2*2)))))))*D235))</f>
        <v>-50</v>
      </c>
      <c r="S235">
        <f t="shared" si="7"/>
        <v>2</v>
      </c>
    </row>
    <row r="236" spans="1:19" x14ac:dyDescent="0.2">
      <c r="A236" s="19">
        <v>42659</v>
      </c>
      <c r="B236" s="16" t="s">
        <v>408</v>
      </c>
      <c r="C236" s="16" t="s">
        <v>316</v>
      </c>
      <c r="D236" s="20">
        <v>1</v>
      </c>
      <c r="E236" s="20">
        <v>1.28</v>
      </c>
      <c r="F236" s="20">
        <v>1.28</v>
      </c>
      <c r="G236" s="20" t="s">
        <v>33</v>
      </c>
      <c r="H236" s="20"/>
      <c r="I236" s="20"/>
      <c r="J236" s="20">
        <v>0</v>
      </c>
      <c r="L236" s="17" t="s">
        <v>26</v>
      </c>
      <c r="M236" s="24">
        <f>((F236-1)*(1-(IF(G236="no",0,'results log'!$B$3)))+1)</f>
        <v>1.28</v>
      </c>
      <c r="N236" s="24">
        <f t="shared" si="8"/>
        <v>1</v>
      </c>
      <c r="O236" s="26">
        <f>IF(ISBLANK(L236),,IF(ISBLANK(E236),,(IF(L236="WON-EW",((((E236-1)*I236)*'results log'!$B$2)+('results log'!$B$2*(E236-1))),IF(L236="WON",((((E236-1)*I236)*'results log'!$B$2)+('results log'!$B$2*(E236-1))),IF(L236="PLACED",((((E236-1)*I236)*'results log'!$B$2)-'results log'!$B$2),IF(I236=0,-'results log'!$B$2,IF(I236=0,-'results log'!$B$2,-('results log'!$B$2*2)))))))*D236))</f>
        <v>14.000000000000002</v>
      </c>
      <c r="P236" s="25">
        <f>IF(ISBLANK(L236),,IF(ISBLANK(F236),,(IF(L236="WON-EW",((((M236-1)*I236)*'results log'!$B$2)+('results log'!$B$2*(M236-1))),IF(L236="WON",((((M236-1)*I236)*'results log'!$B$2)+('results log'!$B$2*(M236-1))),IF(L236="PLACED",((((M236-1)*I236)*'results log'!$B$2)-'results log'!$B$2),IF(I236=0,-'results log'!$B$2,IF(I236=0,-'results log'!$B$2,-('results log'!$B$2*2)))))))*D236))</f>
        <v>14.000000000000002</v>
      </c>
      <c r="S236">
        <f t="shared" si="7"/>
        <v>2</v>
      </c>
    </row>
    <row r="237" spans="1:19" x14ac:dyDescent="0.2">
      <c r="A237" s="19">
        <v>42660</v>
      </c>
      <c r="B237" s="16" t="s">
        <v>409</v>
      </c>
      <c r="C237" s="16" t="s">
        <v>295</v>
      </c>
      <c r="D237" s="20">
        <v>1</v>
      </c>
      <c r="E237" s="20">
        <v>1.33</v>
      </c>
      <c r="F237" s="20">
        <v>1.32</v>
      </c>
      <c r="G237" s="20" t="s">
        <v>33</v>
      </c>
      <c r="H237" s="20"/>
      <c r="I237" s="20"/>
      <c r="J237" s="20">
        <v>0</v>
      </c>
      <c r="L237" s="17" t="s">
        <v>26</v>
      </c>
      <c r="M237" s="24">
        <f>((F237-1)*(1-(IF(G237="no",0,'results log'!$B$3)))+1)</f>
        <v>1.32</v>
      </c>
      <c r="N237" s="24">
        <f t="shared" si="8"/>
        <v>1</v>
      </c>
      <c r="O237" s="26">
        <f>IF(ISBLANK(L237),,IF(ISBLANK(E237),,(IF(L237="WON-EW",((((E237-1)*I237)*'results log'!$B$2)+('results log'!$B$2*(E237-1))),IF(L237="WON",((((E237-1)*I237)*'results log'!$B$2)+('results log'!$B$2*(E237-1))),IF(L237="PLACED",((((E237-1)*I237)*'results log'!$B$2)-'results log'!$B$2),IF(I237=0,-'results log'!$B$2,IF(I237=0,-'results log'!$B$2,-('results log'!$B$2*2)))))))*D237))</f>
        <v>16.500000000000004</v>
      </c>
      <c r="P237" s="25">
        <f>IF(ISBLANK(L237),,IF(ISBLANK(F237),,(IF(L237="WON-EW",((((M237-1)*I237)*'results log'!$B$2)+('results log'!$B$2*(M237-1))),IF(L237="WON",((((M237-1)*I237)*'results log'!$B$2)+('results log'!$B$2*(M237-1))),IF(L237="PLACED",((((M237-1)*I237)*'results log'!$B$2)-'results log'!$B$2),IF(I237=0,-'results log'!$B$2,IF(I237=0,-'results log'!$B$2,-('results log'!$B$2*2)))))))*D237))</f>
        <v>16.000000000000004</v>
      </c>
      <c r="S237">
        <f t="shared" si="7"/>
        <v>2</v>
      </c>
    </row>
    <row r="238" spans="1:19" x14ac:dyDescent="0.2">
      <c r="A238" s="19">
        <v>42662</v>
      </c>
      <c r="B238" s="16" t="s">
        <v>410</v>
      </c>
      <c r="C238" s="16" t="s">
        <v>279</v>
      </c>
      <c r="D238" s="20">
        <v>1</v>
      </c>
      <c r="E238" s="20">
        <v>1.22</v>
      </c>
      <c r="F238" s="20">
        <v>1.23</v>
      </c>
      <c r="G238" s="20" t="s">
        <v>33</v>
      </c>
      <c r="H238" s="20"/>
      <c r="I238" s="20"/>
      <c r="J238" s="20">
        <v>0</v>
      </c>
      <c r="L238" s="17" t="s">
        <v>26</v>
      </c>
      <c r="M238" s="24">
        <f>((F238-1)*(1-(IF(G238="no",0,'results log'!$B$3)))+1)</f>
        <v>1.23</v>
      </c>
      <c r="N238" s="24">
        <f t="shared" si="8"/>
        <v>1</v>
      </c>
      <c r="O238" s="26">
        <f>IF(ISBLANK(L238),,IF(ISBLANK(E238),,(IF(L238="WON-EW",((((E238-1)*I238)*'results log'!$B$2)+('results log'!$B$2*(E238-1))),IF(L238="WON",((((E238-1)*I238)*'results log'!$B$2)+('results log'!$B$2*(E238-1))),IF(L238="PLACED",((((E238-1)*I238)*'results log'!$B$2)-'results log'!$B$2),IF(I238=0,-'results log'!$B$2,IF(I238=0,-'results log'!$B$2,-('results log'!$B$2*2)))))))*D238))</f>
        <v>10.999999999999998</v>
      </c>
      <c r="P238" s="25">
        <f>IF(ISBLANK(L238),,IF(ISBLANK(F238),,(IF(L238="WON-EW",((((M238-1)*I238)*'results log'!$B$2)+('results log'!$B$2*(M238-1))),IF(L238="WON",((((M238-1)*I238)*'results log'!$B$2)+('results log'!$B$2*(M238-1))),IF(L238="PLACED",((((M238-1)*I238)*'results log'!$B$2)-'results log'!$B$2),IF(I238=0,-'results log'!$B$2,IF(I238=0,-'results log'!$B$2,-('results log'!$B$2*2)))))))*D238))</f>
        <v>11.5</v>
      </c>
      <c r="S238">
        <f t="shared" si="7"/>
        <v>2</v>
      </c>
    </row>
    <row r="239" spans="1:19" x14ac:dyDescent="0.2">
      <c r="A239" s="19">
        <v>42662</v>
      </c>
      <c r="B239" s="16" t="s">
        <v>411</v>
      </c>
      <c r="C239" s="16" t="s">
        <v>396</v>
      </c>
      <c r="D239" s="20">
        <v>1</v>
      </c>
      <c r="E239" s="20">
        <v>1.23</v>
      </c>
      <c r="F239" s="20">
        <v>1.23</v>
      </c>
      <c r="G239" s="20" t="s">
        <v>33</v>
      </c>
      <c r="H239" s="20"/>
      <c r="I239" s="20"/>
      <c r="J239" s="20">
        <v>0</v>
      </c>
      <c r="L239" s="17" t="s">
        <v>26</v>
      </c>
      <c r="M239" s="24">
        <f>((F239-1)*(1-(IF(G239="no",0,'results log'!$B$3)))+1)</f>
        <v>1.23</v>
      </c>
      <c r="N239" s="24">
        <f t="shared" si="8"/>
        <v>1</v>
      </c>
      <c r="O239" s="26">
        <f>IF(ISBLANK(L239),,IF(ISBLANK(E239),,(IF(L239="WON-EW",((((E239-1)*I239)*'results log'!$B$2)+('results log'!$B$2*(E239-1))),IF(L239="WON",((((E239-1)*I239)*'results log'!$B$2)+('results log'!$B$2*(E239-1))),IF(L239="PLACED",((((E239-1)*I239)*'results log'!$B$2)-'results log'!$B$2),IF(I239=0,-'results log'!$B$2,IF(I239=0,-'results log'!$B$2,-('results log'!$B$2*2)))))))*D239))</f>
        <v>11.5</v>
      </c>
      <c r="P239" s="25">
        <f>IF(ISBLANK(L239),,IF(ISBLANK(F239),,(IF(L239="WON-EW",((((M239-1)*I239)*'results log'!$B$2)+('results log'!$B$2*(M239-1))),IF(L239="WON",((((M239-1)*I239)*'results log'!$B$2)+('results log'!$B$2*(M239-1))),IF(L239="PLACED",((((M239-1)*I239)*'results log'!$B$2)-'results log'!$B$2),IF(I239=0,-'results log'!$B$2,IF(I239=0,-'results log'!$B$2,-('results log'!$B$2*2)))))))*D239))</f>
        <v>11.5</v>
      </c>
      <c r="S239">
        <f t="shared" si="7"/>
        <v>2</v>
      </c>
    </row>
    <row r="240" spans="1:19" x14ac:dyDescent="0.2">
      <c r="A240" s="19">
        <v>42663</v>
      </c>
      <c r="B240" s="16" t="s">
        <v>412</v>
      </c>
      <c r="C240" s="16" t="s">
        <v>413</v>
      </c>
      <c r="D240" s="20">
        <v>1</v>
      </c>
      <c r="E240" s="20">
        <v>1.2858000000000001</v>
      </c>
      <c r="F240" s="20">
        <v>1.2858000000000001</v>
      </c>
      <c r="G240" s="20" t="s">
        <v>33</v>
      </c>
      <c r="H240" s="20"/>
      <c r="I240" s="20"/>
      <c r="J240" s="20">
        <v>0</v>
      </c>
      <c r="L240" s="17" t="s">
        <v>29</v>
      </c>
      <c r="M240" s="24">
        <f>((F240-1)*(1-(IF(G240="no",0,'results log'!$B$3)))+1)</f>
        <v>1.2858000000000001</v>
      </c>
      <c r="N240" s="24">
        <f t="shared" si="8"/>
        <v>1</v>
      </c>
      <c r="O240" s="26">
        <f>IF(ISBLANK(L240),,IF(ISBLANK(E240),,(IF(L240="WON-EW",((((E240-1)*I240)*'results log'!$B$2)+('results log'!$B$2*(E240-1))),IF(L240="WON",((((E240-1)*I240)*'results log'!$B$2)+('results log'!$B$2*(E240-1))),IF(L240="PLACED",((((E240-1)*I240)*'results log'!$B$2)-'results log'!$B$2),IF(I240=0,-'results log'!$B$2,IF(I240=0,-'results log'!$B$2,-('results log'!$B$2*2)))))))*D240))</f>
        <v>-50</v>
      </c>
      <c r="P240" s="25">
        <f>IF(ISBLANK(L240),,IF(ISBLANK(F240),,(IF(L240="WON-EW",((((M240-1)*I240)*'results log'!$B$2)+('results log'!$B$2*(M240-1))),IF(L240="WON",((((M240-1)*I240)*'results log'!$B$2)+('results log'!$B$2*(M240-1))),IF(L240="PLACED",((((M240-1)*I240)*'results log'!$B$2)-'results log'!$B$2),IF(I240=0,-'results log'!$B$2,IF(I240=0,-'results log'!$B$2,-('results log'!$B$2*2)))))))*D240))</f>
        <v>-50</v>
      </c>
      <c r="S240">
        <f t="shared" si="7"/>
        <v>2</v>
      </c>
    </row>
    <row r="241" spans="1:19" x14ac:dyDescent="0.2">
      <c r="A241" s="19">
        <v>42663</v>
      </c>
      <c r="B241" s="16" t="s">
        <v>414</v>
      </c>
      <c r="C241" s="16" t="s">
        <v>181</v>
      </c>
      <c r="D241" s="20">
        <v>1</v>
      </c>
      <c r="E241" s="20">
        <v>1.45</v>
      </c>
      <c r="F241" s="20">
        <v>1.4443999999999999</v>
      </c>
      <c r="G241" s="20" t="s">
        <v>33</v>
      </c>
      <c r="H241" s="20"/>
      <c r="I241" s="20"/>
      <c r="J241" s="20">
        <v>0</v>
      </c>
      <c r="L241" s="17" t="s">
        <v>29</v>
      </c>
      <c r="M241" s="24">
        <f>((F241-1)*(1-(IF(G241="no",0,'results log'!$B$3)))+1)</f>
        <v>1.4443999999999999</v>
      </c>
      <c r="N241" s="24">
        <f t="shared" si="8"/>
        <v>1</v>
      </c>
      <c r="O241" s="26">
        <f>IF(ISBLANK(L241),,IF(ISBLANK(E241),,(IF(L241="WON-EW",((((E241-1)*I241)*'results log'!$B$2)+('results log'!$B$2*(E241-1))),IF(L241="WON",((((E241-1)*I241)*'results log'!$B$2)+('results log'!$B$2*(E241-1))),IF(L241="PLACED",((((E241-1)*I241)*'results log'!$B$2)-'results log'!$B$2),IF(I241=0,-'results log'!$B$2,IF(I241=0,-'results log'!$B$2,-('results log'!$B$2*2)))))))*D241))</f>
        <v>-50</v>
      </c>
      <c r="P241" s="25">
        <f>IF(ISBLANK(L241),,IF(ISBLANK(F241),,(IF(L241="WON-EW",((((M241-1)*I241)*'results log'!$B$2)+('results log'!$B$2*(M241-1))),IF(L241="WON",((((M241-1)*I241)*'results log'!$B$2)+('results log'!$B$2*(M241-1))),IF(L241="PLACED",((((M241-1)*I241)*'results log'!$B$2)-'results log'!$B$2),IF(I241=0,-'results log'!$B$2,IF(I241=0,-'results log'!$B$2,-('results log'!$B$2*2)))))))*D241))</f>
        <v>-50</v>
      </c>
      <c r="S241">
        <f t="shared" si="7"/>
        <v>2</v>
      </c>
    </row>
    <row r="242" spans="1:19" x14ac:dyDescent="0.2">
      <c r="A242" s="19">
        <v>42665</v>
      </c>
      <c r="B242" s="16" t="s">
        <v>415</v>
      </c>
      <c r="C242" s="16" t="s">
        <v>416</v>
      </c>
      <c r="D242" s="20">
        <v>1</v>
      </c>
      <c r="E242" s="20">
        <v>1.27</v>
      </c>
      <c r="F242" s="20">
        <v>1.2858000000000001</v>
      </c>
      <c r="G242" s="20" t="s">
        <v>33</v>
      </c>
      <c r="H242" s="20"/>
      <c r="I242" s="20"/>
      <c r="J242" s="20">
        <v>0</v>
      </c>
      <c r="L242" s="17" t="s">
        <v>29</v>
      </c>
      <c r="M242" s="24">
        <f>((F242-1)*(1-(IF(G242="no",0,'results log'!$B$3)))+1)</f>
        <v>1.2858000000000001</v>
      </c>
      <c r="N242" s="24">
        <f t="shared" si="8"/>
        <v>1</v>
      </c>
      <c r="O242" s="26">
        <f>IF(ISBLANK(L242),,IF(ISBLANK(E242),,(IF(L242="WON-EW",((((E242-1)*I242)*'results log'!$B$2)+('results log'!$B$2*(E242-1))),IF(L242="WON",((((E242-1)*I242)*'results log'!$B$2)+('results log'!$B$2*(E242-1))),IF(L242="PLACED",((((E242-1)*I242)*'results log'!$B$2)-'results log'!$B$2),IF(I242=0,-'results log'!$B$2,IF(I242=0,-'results log'!$B$2,-('results log'!$B$2*2)))))))*D242))</f>
        <v>-50</v>
      </c>
      <c r="P242" s="25">
        <f>IF(ISBLANK(L242),,IF(ISBLANK(F242),,(IF(L242="WON-EW",((((M242-1)*I242)*'results log'!$B$2)+('results log'!$B$2*(M242-1))),IF(L242="WON",((((M242-1)*I242)*'results log'!$B$2)+('results log'!$B$2*(M242-1))),IF(L242="PLACED",((((M242-1)*I242)*'results log'!$B$2)-'results log'!$B$2),IF(I242=0,-'results log'!$B$2,IF(I242=0,-'results log'!$B$2,-('results log'!$B$2*2)))))))*D242))</f>
        <v>-50</v>
      </c>
      <c r="S242">
        <f t="shared" si="7"/>
        <v>2</v>
      </c>
    </row>
    <row r="243" spans="1:19" x14ac:dyDescent="0.2">
      <c r="A243" s="19">
        <v>42665</v>
      </c>
      <c r="B243" s="16" t="s">
        <v>417</v>
      </c>
      <c r="C243" s="16" t="s">
        <v>418</v>
      </c>
      <c r="D243" s="20">
        <v>1</v>
      </c>
      <c r="E243" s="20">
        <v>1.43</v>
      </c>
      <c r="F243" s="20">
        <v>1.42</v>
      </c>
      <c r="G243" s="20" t="s">
        <v>33</v>
      </c>
      <c r="H243" s="20"/>
      <c r="I243" s="20"/>
      <c r="J243" s="20">
        <v>0</v>
      </c>
      <c r="L243" s="17" t="s">
        <v>29</v>
      </c>
      <c r="M243" s="24">
        <f>((F243-1)*(1-(IF(G243="no",0,'results log'!$B$3)))+1)</f>
        <v>1.42</v>
      </c>
      <c r="N243" s="24">
        <f t="shared" si="8"/>
        <v>1</v>
      </c>
      <c r="O243" s="26">
        <f>IF(ISBLANK(L243),,IF(ISBLANK(E243),,(IF(L243="WON-EW",((((E243-1)*I243)*'results log'!$B$2)+('results log'!$B$2*(E243-1))),IF(L243="WON",((((E243-1)*I243)*'results log'!$B$2)+('results log'!$B$2*(E243-1))),IF(L243="PLACED",((((E243-1)*I243)*'results log'!$B$2)-'results log'!$B$2),IF(I243=0,-'results log'!$B$2,IF(I243=0,-'results log'!$B$2,-('results log'!$B$2*2)))))))*D243))</f>
        <v>-50</v>
      </c>
      <c r="P243" s="25">
        <f>IF(ISBLANK(L243),,IF(ISBLANK(F243),,(IF(L243="WON-EW",((((M243-1)*I243)*'results log'!$B$2)+('results log'!$B$2*(M243-1))),IF(L243="WON",((((M243-1)*I243)*'results log'!$B$2)+('results log'!$B$2*(M243-1))),IF(L243="PLACED",((((M243-1)*I243)*'results log'!$B$2)-'results log'!$B$2),IF(I243=0,-'results log'!$B$2,IF(I243=0,-'results log'!$B$2,-('results log'!$B$2*2)))))))*D243))</f>
        <v>-50</v>
      </c>
      <c r="S243">
        <f t="shared" si="7"/>
        <v>2</v>
      </c>
    </row>
    <row r="244" spans="1:19" x14ac:dyDescent="0.2">
      <c r="A244" s="19">
        <v>42665</v>
      </c>
      <c r="B244" s="16" t="s">
        <v>419</v>
      </c>
      <c r="C244" s="16" t="s">
        <v>139</v>
      </c>
      <c r="D244" s="20">
        <v>1</v>
      </c>
      <c r="E244" s="20">
        <v>1.38</v>
      </c>
      <c r="F244" s="20">
        <v>1.37</v>
      </c>
      <c r="G244" s="20" t="s">
        <v>33</v>
      </c>
      <c r="H244" s="20"/>
      <c r="I244" s="20"/>
      <c r="J244" s="20">
        <v>0</v>
      </c>
      <c r="L244" s="17" t="s">
        <v>29</v>
      </c>
      <c r="M244" s="24">
        <f>((F244-1)*(1-(IF(G244="no",0,'results log'!$B$3)))+1)</f>
        <v>1.37</v>
      </c>
      <c r="N244" s="24">
        <f t="shared" si="8"/>
        <v>1</v>
      </c>
      <c r="O244" s="26">
        <f>IF(ISBLANK(L244),,IF(ISBLANK(E244),,(IF(L244="WON-EW",((((E244-1)*I244)*'results log'!$B$2)+('results log'!$B$2*(E244-1))),IF(L244="WON",((((E244-1)*I244)*'results log'!$B$2)+('results log'!$B$2*(E244-1))),IF(L244="PLACED",((((E244-1)*I244)*'results log'!$B$2)-'results log'!$B$2),IF(I244=0,-'results log'!$B$2,IF(I244=0,-'results log'!$B$2,-('results log'!$B$2*2)))))))*D244))</f>
        <v>-50</v>
      </c>
      <c r="P244" s="25">
        <f>IF(ISBLANK(L244),,IF(ISBLANK(F244),,(IF(L244="WON-EW",((((M244-1)*I244)*'results log'!$B$2)+('results log'!$B$2*(M244-1))),IF(L244="WON",((((M244-1)*I244)*'results log'!$B$2)+('results log'!$B$2*(M244-1))),IF(L244="PLACED",((((M244-1)*I244)*'results log'!$B$2)-'results log'!$B$2),IF(I244=0,-'results log'!$B$2,IF(I244=0,-'results log'!$B$2,-('results log'!$B$2*2)))))))*D244))</f>
        <v>-50</v>
      </c>
      <c r="S244">
        <f t="shared" si="7"/>
        <v>2</v>
      </c>
    </row>
    <row r="245" spans="1:19" x14ac:dyDescent="0.2">
      <c r="A245" s="19">
        <v>42665</v>
      </c>
      <c r="B245" s="16" t="s">
        <v>191</v>
      </c>
      <c r="C245" s="16" t="s">
        <v>420</v>
      </c>
      <c r="D245" s="20">
        <v>1</v>
      </c>
      <c r="E245" s="20">
        <v>1.44</v>
      </c>
      <c r="F245" s="20">
        <v>1.5</v>
      </c>
      <c r="G245" s="20" t="s">
        <v>33</v>
      </c>
      <c r="H245" s="20"/>
      <c r="I245" s="20"/>
      <c r="J245" s="20">
        <v>0</v>
      </c>
      <c r="L245" s="17" t="s">
        <v>29</v>
      </c>
      <c r="M245" s="24">
        <f>((F245-1)*(1-(IF(G245="no",0,'results log'!$B$3)))+1)</f>
        <v>1.5</v>
      </c>
      <c r="N245" s="24">
        <f t="shared" si="8"/>
        <v>1</v>
      </c>
      <c r="O245" s="26">
        <f>IF(ISBLANK(L245),,IF(ISBLANK(E245),,(IF(L245="WON-EW",((((E245-1)*I245)*'results log'!$B$2)+('results log'!$B$2*(E245-1))),IF(L245="WON",((((E245-1)*I245)*'results log'!$B$2)+('results log'!$B$2*(E245-1))),IF(L245="PLACED",((((E245-1)*I245)*'results log'!$B$2)-'results log'!$B$2),IF(I245=0,-'results log'!$B$2,IF(I245=0,-'results log'!$B$2,-('results log'!$B$2*2)))))))*D245))</f>
        <v>-50</v>
      </c>
      <c r="P245" s="25">
        <f>IF(ISBLANK(L245),,IF(ISBLANK(F245),,(IF(L245="WON-EW",((((M245-1)*I245)*'results log'!$B$2)+('results log'!$B$2*(M245-1))),IF(L245="WON",((((M245-1)*I245)*'results log'!$B$2)+('results log'!$B$2*(M245-1))),IF(L245="PLACED",((((M245-1)*I245)*'results log'!$B$2)-'results log'!$B$2),IF(I245=0,-'results log'!$B$2,IF(I245=0,-'results log'!$B$2,-('results log'!$B$2*2)))))))*D245))</f>
        <v>-50</v>
      </c>
      <c r="S245">
        <f t="shared" si="7"/>
        <v>2</v>
      </c>
    </row>
    <row r="246" spans="1:19" x14ac:dyDescent="0.2">
      <c r="A246" s="19">
        <v>42665</v>
      </c>
      <c r="B246" s="16" t="s">
        <v>421</v>
      </c>
      <c r="C246" s="16" t="s">
        <v>422</v>
      </c>
      <c r="D246" s="20">
        <v>1</v>
      </c>
      <c r="E246" s="20">
        <v>1.25</v>
      </c>
      <c r="F246" s="20">
        <v>1.2222</v>
      </c>
      <c r="G246" s="20" t="s">
        <v>33</v>
      </c>
      <c r="H246" s="20"/>
      <c r="I246" s="20"/>
      <c r="J246" s="20">
        <v>0</v>
      </c>
      <c r="L246" s="17" t="s">
        <v>26</v>
      </c>
      <c r="M246" s="24">
        <f>((F246-1)*(1-(IF(G246="no",0,'results log'!$B$3)))+1)</f>
        <v>1.2222</v>
      </c>
      <c r="N246" s="24">
        <f t="shared" si="8"/>
        <v>1</v>
      </c>
      <c r="O246" s="26">
        <f>IF(ISBLANK(L246),,IF(ISBLANK(E246),,(IF(L246="WON-EW",((((E246-1)*I246)*'results log'!$B$2)+('results log'!$B$2*(E246-1))),IF(L246="WON",((((E246-1)*I246)*'results log'!$B$2)+('results log'!$B$2*(E246-1))),IF(L246="PLACED",((((E246-1)*I246)*'results log'!$B$2)-'results log'!$B$2),IF(I246=0,-'results log'!$B$2,IF(I246=0,-'results log'!$B$2,-('results log'!$B$2*2)))))))*D246))</f>
        <v>12.5</v>
      </c>
      <c r="P246" s="25">
        <f>IF(ISBLANK(L246),,IF(ISBLANK(F246),,(IF(L246="WON-EW",((((M246-1)*I246)*'results log'!$B$2)+('results log'!$B$2*(M246-1))),IF(L246="WON",((((M246-1)*I246)*'results log'!$B$2)+('results log'!$B$2*(M246-1))),IF(L246="PLACED",((((M246-1)*I246)*'results log'!$B$2)-'results log'!$B$2),IF(I246=0,-'results log'!$B$2,IF(I246=0,-'results log'!$B$2,-('results log'!$B$2*2)))))))*D246))</f>
        <v>11.109999999999998</v>
      </c>
      <c r="S246">
        <f t="shared" si="7"/>
        <v>2</v>
      </c>
    </row>
    <row r="247" spans="1:19" x14ac:dyDescent="0.2">
      <c r="A247" s="19">
        <v>42666</v>
      </c>
      <c r="B247" s="16" t="s">
        <v>423</v>
      </c>
      <c r="C247" s="16" t="s">
        <v>424</v>
      </c>
      <c r="D247" s="20">
        <v>1</v>
      </c>
      <c r="E247" s="20">
        <v>1.4</v>
      </c>
      <c r="F247" s="20">
        <v>1.4</v>
      </c>
      <c r="G247" s="20" t="s">
        <v>33</v>
      </c>
      <c r="H247" s="20"/>
      <c r="I247" s="20"/>
      <c r="J247" s="20">
        <v>0</v>
      </c>
      <c r="L247" s="17" t="s">
        <v>26</v>
      </c>
      <c r="M247" s="24">
        <f>((F247-1)*(1-(IF(G247="no",0,'results log'!$B$3)))+1)</f>
        <v>1.4</v>
      </c>
      <c r="N247" s="24">
        <f t="shared" si="8"/>
        <v>1</v>
      </c>
      <c r="O247" s="26">
        <f>IF(ISBLANK(L247),,IF(ISBLANK(E247),,(IF(L247="WON-EW",((((E247-1)*I247)*'results log'!$B$2)+('results log'!$B$2*(E247-1))),IF(L247="WON",((((E247-1)*I247)*'results log'!$B$2)+('results log'!$B$2*(E247-1))),IF(L247="PLACED",((((E247-1)*I247)*'results log'!$B$2)-'results log'!$B$2),IF(I247=0,-'results log'!$B$2,IF(I247=0,-'results log'!$B$2,-('results log'!$B$2*2)))))))*D247))</f>
        <v>19.999999999999996</v>
      </c>
      <c r="P247" s="25">
        <f>IF(ISBLANK(L247),,IF(ISBLANK(F247),,(IF(L247="WON-EW",((((M247-1)*I247)*'results log'!$B$2)+('results log'!$B$2*(M247-1))),IF(L247="WON",((((M247-1)*I247)*'results log'!$B$2)+('results log'!$B$2*(M247-1))),IF(L247="PLACED",((((M247-1)*I247)*'results log'!$B$2)-'results log'!$B$2),IF(I247=0,-'results log'!$B$2,IF(I247=0,-'results log'!$B$2,-('results log'!$B$2*2)))))))*D247))</f>
        <v>19.999999999999996</v>
      </c>
      <c r="S247">
        <f t="shared" si="7"/>
        <v>2</v>
      </c>
    </row>
    <row r="248" spans="1:19" x14ac:dyDescent="0.2">
      <c r="A248" s="19">
        <v>42666</v>
      </c>
      <c r="B248" s="16" t="s">
        <v>425</v>
      </c>
      <c r="C248" s="16" t="s">
        <v>371</v>
      </c>
      <c r="D248" s="20">
        <v>1</v>
      </c>
      <c r="E248" s="20">
        <v>1.27</v>
      </c>
      <c r="F248" s="20">
        <v>1.3</v>
      </c>
      <c r="G248" s="20" t="s">
        <v>33</v>
      </c>
      <c r="H248" s="20"/>
      <c r="I248" s="20"/>
      <c r="J248" s="20">
        <v>0</v>
      </c>
      <c r="L248" s="17" t="s">
        <v>26</v>
      </c>
      <c r="M248" s="24">
        <f>((F248-1)*(1-(IF(G248="no",0,'results log'!$B$3)))+1)</f>
        <v>1.3</v>
      </c>
      <c r="N248" s="24">
        <f t="shared" si="8"/>
        <v>1</v>
      </c>
      <c r="O248" s="26">
        <f>IF(ISBLANK(L248),,IF(ISBLANK(E248),,(IF(L248="WON-EW",((((E248-1)*I248)*'results log'!$B$2)+('results log'!$B$2*(E248-1))),IF(L248="WON",((((E248-1)*I248)*'results log'!$B$2)+('results log'!$B$2*(E248-1))),IF(L248="PLACED",((((E248-1)*I248)*'results log'!$B$2)-'results log'!$B$2),IF(I248=0,-'results log'!$B$2,IF(I248=0,-'results log'!$B$2,-('results log'!$B$2*2)))))))*D248))</f>
        <v>13.5</v>
      </c>
      <c r="P248" s="25">
        <f>IF(ISBLANK(L248),,IF(ISBLANK(F248),,(IF(L248="WON-EW",((((M248-1)*I248)*'results log'!$B$2)+('results log'!$B$2*(M248-1))),IF(L248="WON",((((M248-1)*I248)*'results log'!$B$2)+('results log'!$B$2*(M248-1))),IF(L248="PLACED",((((M248-1)*I248)*'results log'!$B$2)-'results log'!$B$2),IF(I248=0,-'results log'!$B$2,IF(I248=0,-'results log'!$B$2,-('results log'!$B$2*2)))))))*D248))</f>
        <v>15.000000000000002</v>
      </c>
      <c r="S248">
        <f t="shared" si="7"/>
        <v>2</v>
      </c>
    </row>
    <row r="249" spans="1:19" x14ac:dyDescent="0.2">
      <c r="A249" s="19">
        <v>42666</v>
      </c>
      <c r="B249" s="16" t="s">
        <v>426</v>
      </c>
      <c r="C249" s="16" t="s">
        <v>74</v>
      </c>
      <c r="D249" s="20">
        <v>1</v>
      </c>
      <c r="E249" s="20">
        <v>1.4443999999999999</v>
      </c>
      <c r="F249" s="20">
        <v>1.4443999999999999</v>
      </c>
      <c r="G249" s="20" t="s">
        <v>33</v>
      </c>
      <c r="H249" s="20"/>
      <c r="I249" s="20"/>
      <c r="J249" s="20">
        <v>0</v>
      </c>
      <c r="L249" s="17" t="s">
        <v>26</v>
      </c>
      <c r="M249" s="24">
        <f>((F249-1)*(1-(IF(G249="no",0,'results log'!$B$3)))+1)</f>
        <v>1.4443999999999999</v>
      </c>
      <c r="N249" s="24">
        <f t="shared" si="8"/>
        <v>1</v>
      </c>
      <c r="O249" s="26">
        <f>IF(ISBLANK(L249),,IF(ISBLANK(E249),,(IF(L249="WON-EW",((((E249-1)*I249)*'results log'!$B$2)+('results log'!$B$2*(E249-1))),IF(L249="WON",((((E249-1)*I249)*'results log'!$B$2)+('results log'!$B$2*(E249-1))),IF(L249="PLACED",((((E249-1)*I249)*'results log'!$B$2)-'results log'!$B$2),IF(I249=0,-'results log'!$B$2,IF(I249=0,-'results log'!$B$2,-('results log'!$B$2*2)))))))*D249))</f>
        <v>22.219999999999995</v>
      </c>
      <c r="P249" s="25">
        <f>IF(ISBLANK(L249),,IF(ISBLANK(F249),,(IF(L249="WON-EW",((((M249-1)*I249)*'results log'!$B$2)+('results log'!$B$2*(M249-1))),IF(L249="WON",((((M249-1)*I249)*'results log'!$B$2)+('results log'!$B$2*(M249-1))),IF(L249="PLACED",((((M249-1)*I249)*'results log'!$B$2)-'results log'!$B$2),IF(I249=0,-'results log'!$B$2,IF(I249=0,-'results log'!$B$2,-('results log'!$B$2*2)))))))*D249))</f>
        <v>22.219999999999995</v>
      </c>
      <c r="S249">
        <f t="shared" si="7"/>
        <v>2</v>
      </c>
    </row>
    <row r="250" spans="1:19" x14ac:dyDescent="0.2">
      <c r="A250" s="19">
        <v>42666</v>
      </c>
      <c r="B250" s="16" t="s">
        <v>427</v>
      </c>
      <c r="C250" s="16" t="s">
        <v>390</v>
      </c>
      <c r="D250" s="20">
        <v>1</v>
      </c>
      <c r="E250" s="20">
        <v>1.3635999999999999</v>
      </c>
      <c r="F250" s="20">
        <v>1.3635999999999999</v>
      </c>
      <c r="G250" s="20" t="s">
        <v>33</v>
      </c>
      <c r="H250" s="20"/>
      <c r="I250" s="20"/>
      <c r="J250" s="20">
        <v>0</v>
      </c>
      <c r="L250" s="17" t="s">
        <v>26</v>
      </c>
      <c r="M250" s="24">
        <f>((F250-1)*(1-(IF(G250="no",0,'results log'!$B$3)))+1)</f>
        <v>1.3635999999999999</v>
      </c>
      <c r="N250" s="24">
        <f t="shared" si="8"/>
        <v>1</v>
      </c>
      <c r="O250" s="26">
        <f>IF(ISBLANK(L250),,IF(ISBLANK(E250),,(IF(L250="WON-EW",((((E250-1)*I250)*'results log'!$B$2)+('results log'!$B$2*(E250-1))),IF(L250="WON",((((E250-1)*I250)*'results log'!$B$2)+('results log'!$B$2*(E250-1))),IF(L250="PLACED",((((E250-1)*I250)*'results log'!$B$2)-'results log'!$B$2),IF(I250=0,-'results log'!$B$2,IF(I250=0,-'results log'!$B$2,-('results log'!$B$2*2)))))))*D250))</f>
        <v>18.179999999999996</v>
      </c>
      <c r="P250" s="25">
        <f>IF(ISBLANK(L250),,IF(ISBLANK(F250),,(IF(L250="WON-EW",((((M250-1)*I250)*'results log'!$B$2)+('results log'!$B$2*(M250-1))),IF(L250="WON",((((M250-1)*I250)*'results log'!$B$2)+('results log'!$B$2*(M250-1))),IF(L250="PLACED",((((M250-1)*I250)*'results log'!$B$2)-'results log'!$B$2),IF(I250=0,-'results log'!$B$2,IF(I250=0,-'results log'!$B$2,-('results log'!$B$2*2)))))))*D250))</f>
        <v>18.179999999999996</v>
      </c>
      <c r="S250">
        <f t="shared" si="7"/>
        <v>2</v>
      </c>
    </row>
    <row r="251" spans="1:19" x14ac:dyDescent="0.2">
      <c r="A251" s="19">
        <v>42666</v>
      </c>
      <c r="B251" s="16" t="s">
        <v>428</v>
      </c>
      <c r="C251" s="16" t="s">
        <v>316</v>
      </c>
      <c r="D251" s="20">
        <v>1</v>
      </c>
      <c r="E251" s="20">
        <v>1.35</v>
      </c>
      <c r="F251" s="20">
        <v>1.34</v>
      </c>
      <c r="G251" s="20" t="s">
        <v>33</v>
      </c>
      <c r="H251" s="20"/>
      <c r="I251" s="20"/>
      <c r="J251" s="20">
        <v>0</v>
      </c>
      <c r="L251" s="17" t="s">
        <v>26</v>
      </c>
      <c r="M251" s="24">
        <f>((F251-1)*(1-(IF(G251="no",0,'results log'!$B$3)))+1)</f>
        <v>1.34</v>
      </c>
      <c r="N251" s="24">
        <f t="shared" si="8"/>
        <v>1</v>
      </c>
      <c r="O251" s="26">
        <f>IF(ISBLANK(L251),,IF(ISBLANK(E251),,(IF(L251="WON-EW",((((E251-1)*I251)*'results log'!$B$2)+('results log'!$B$2*(E251-1))),IF(L251="WON",((((E251-1)*I251)*'results log'!$B$2)+('results log'!$B$2*(E251-1))),IF(L251="PLACED",((((E251-1)*I251)*'results log'!$B$2)-'results log'!$B$2),IF(I251=0,-'results log'!$B$2,IF(I251=0,-'results log'!$B$2,-('results log'!$B$2*2)))))))*D251))</f>
        <v>17.500000000000004</v>
      </c>
      <c r="P251" s="25">
        <f>IF(ISBLANK(L251),,IF(ISBLANK(F251),,(IF(L251="WON-EW",((((M251-1)*I251)*'results log'!$B$2)+('results log'!$B$2*(M251-1))),IF(L251="WON",((((M251-1)*I251)*'results log'!$B$2)+('results log'!$B$2*(M251-1))),IF(L251="PLACED",((((M251-1)*I251)*'results log'!$B$2)-'results log'!$B$2),IF(I251=0,-'results log'!$B$2,IF(I251=0,-'results log'!$B$2,-('results log'!$B$2*2)))))))*D251))</f>
        <v>17.000000000000004</v>
      </c>
      <c r="S251">
        <f t="shared" si="7"/>
        <v>2</v>
      </c>
    </row>
    <row r="252" spans="1:19" x14ac:dyDescent="0.2">
      <c r="A252" s="19">
        <v>42667</v>
      </c>
      <c r="B252" s="16" t="s">
        <v>429</v>
      </c>
      <c r="C252" s="16" t="s">
        <v>430</v>
      </c>
      <c r="D252" s="20">
        <v>1</v>
      </c>
      <c r="E252" s="20">
        <v>1.25</v>
      </c>
      <c r="F252" s="20">
        <v>1.25</v>
      </c>
      <c r="G252" s="20" t="s">
        <v>33</v>
      </c>
      <c r="H252" s="20"/>
      <c r="I252" s="20"/>
      <c r="J252" s="20">
        <v>0</v>
      </c>
      <c r="L252" s="17" t="s">
        <v>26</v>
      </c>
      <c r="M252" s="24">
        <f>((F252-1)*(1-(IF(G252="no",0,'results log'!$B$3)))+1)</f>
        <v>1.25</v>
      </c>
      <c r="N252" s="24">
        <f t="shared" si="8"/>
        <v>1</v>
      </c>
      <c r="O252" s="26">
        <f>IF(ISBLANK(L252),,IF(ISBLANK(E252),,(IF(L252="WON-EW",((((E252-1)*I252)*'results log'!$B$2)+('results log'!$B$2*(E252-1))),IF(L252="WON",((((E252-1)*I252)*'results log'!$B$2)+('results log'!$B$2*(E252-1))),IF(L252="PLACED",((((E252-1)*I252)*'results log'!$B$2)-'results log'!$B$2),IF(I252=0,-'results log'!$B$2,IF(I252=0,-'results log'!$B$2,-('results log'!$B$2*2)))))))*D252))</f>
        <v>12.5</v>
      </c>
      <c r="P252" s="25">
        <f>IF(ISBLANK(L252),,IF(ISBLANK(F252),,(IF(L252="WON-EW",((((M252-1)*I252)*'results log'!$B$2)+('results log'!$B$2*(M252-1))),IF(L252="WON",((((M252-1)*I252)*'results log'!$B$2)+('results log'!$B$2*(M252-1))),IF(L252="PLACED",((((M252-1)*I252)*'results log'!$B$2)-'results log'!$B$2),IF(I252=0,-'results log'!$B$2,IF(I252=0,-'results log'!$B$2,-('results log'!$B$2*2)))))))*D252))</f>
        <v>12.5</v>
      </c>
      <c r="S252">
        <f t="shared" si="7"/>
        <v>2</v>
      </c>
    </row>
    <row r="253" spans="1:19" x14ac:dyDescent="0.2">
      <c r="A253" s="19">
        <v>42667</v>
      </c>
      <c r="B253" s="16" t="s">
        <v>431</v>
      </c>
      <c r="C253" s="16" t="s">
        <v>432</v>
      </c>
      <c r="D253" s="20">
        <v>1</v>
      </c>
      <c r="E253" s="20">
        <v>1.29</v>
      </c>
      <c r="F253" s="20">
        <v>1.2858000000000001</v>
      </c>
      <c r="G253" s="20" t="s">
        <v>33</v>
      </c>
      <c r="H253" s="20"/>
      <c r="I253" s="20"/>
      <c r="J253" s="20">
        <v>0</v>
      </c>
      <c r="L253" s="17" t="s">
        <v>26</v>
      </c>
      <c r="M253" s="24">
        <f>((F253-1)*(1-(IF(G253="no",0,'results log'!$B$3)))+1)</f>
        <v>1.2858000000000001</v>
      </c>
      <c r="N253" s="24">
        <f t="shared" si="8"/>
        <v>1</v>
      </c>
      <c r="O253" s="26">
        <f>IF(ISBLANK(L253),,IF(ISBLANK(E253),,(IF(L253="WON-EW",((((E253-1)*I253)*'results log'!$B$2)+('results log'!$B$2*(E253-1))),IF(L253="WON",((((E253-1)*I253)*'results log'!$B$2)+('results log'!$B$2*(E253-1))),IF(L253="PLACED",((((E253-1)*I253)*'results log'!$B$2)-'results log'!$B$2),IF(I253=0,-'results log'!$B$2,IF(I253=0,-'results log'!$B$2,-('results log'!$B$2*2)))))))*D253))</f>
        <v>14.500000000000002</v>
      </c>
      <c r="P253" s="25">
        <f>IF(ISBLANK(L253),,IF(ISBLANK(F253),,(IF(L253="WON-EW",((((M253-1)*I253)*'results log'!$B$2)+('results log'!$B$2*(M253-1))),IF(L253="WON",((((M253-1)*I253)*'results log'!$B$2)+('results log'!$B$2*(M253-1))),IF(L253="PLACED",((((M253-1)*I253)*'results log'!$B$2)-'results log'!$B$2),IF(I253=0,-'results log'!$B$2,IF(I253=0,-'results log'!$B$2,-('results log'!$B$2*2)))))))*D253))</f>
        <v>14.290000000000003</v>
      </c>
      <c r="S253">
        <f t="shared" si="7"/>
        <v>2</v>
      </c>
    </row>
    <row r="254" spans="1:19" x14ac:dyDescent="0.2">
      <c r="A254" s="19">
        <v>42669</v>
      </c>
      <c r="B254" s="16" t="s">
        <v>433</v>
      </c>
      <c r="C254" s="16" t="s">
        <v>200</v>
      </c>
      <c r="D254" s="20">
        <v>1</v>
      </c>
      <c r="E254" s="20">
        <v>1.27</v>
      </c>
      <c r="F254" s="20">
        <v>1.25</v>
      </c>
      <c r="G254" s="20" t="s">
        <v>33</v>
      </c>
      <c r="H254" s="20"/>
      <c r="I254" s="20"/>
      <c r="J254" s="20">
        <v>0</v>
      </c>
      <c r="L254" s="17" t="s">
        <v>26</v>
      </c>
      <c r="M254" s="24">
        <f>((F254-1)*(1-(IF(G254="no",0,'results log'!$B$3)))+1)</f>
        <v>1.25</v>
      </c>
      <c r="N254" s="24">
        <f t="shared" si="8"/>
        <v>1</v>
      </c>
      <c r="O254" s="26">
        <f>IF(ISBLANK(L254),,IF(ISBLANK(E254),,(IF(L254="WON-EW",((((E254-1)*I254)*'results log'!$B$2)+('results log'!$B$2*(E254-1))),IF(L254="WON",((((E254-1)*I254)*'results log'!$B$2)+('results log'!$B$2*(E254-1))),IF(L254="PLACED",((((E254-1)*I254)*'results log'!$B$2)-'results log'!$B$2),IF(I254=0,-'results log'!$B$2,IF(I254=0,-'results log'!$B$2,-('results log'!$B$2*2)))))))*D254))</f>
        <v>13.5</v>
      </c>
      <c r="P254" s="25">
        <f>IF(ISBLANK(L254),,IF(ISBLANK(F254),,(IF(L254="WON-EW",((((M254-1)*I254)*'results log'!$B$2)+('results log'!$B$2*(M254-1))),IF(L254="WON",((((M254-1)*I254)*'results log'!$B$2)+('results log'!$B$2*(M254-1))),IF(L254="PLACED",((((M254-1)*I254)*'results log'!$B$2)-'results log'!$B$2),IF(I254=0,-'results log'!$B$2,IF(I254=0,-'results log'!$B$2,-('results log'!$B$2*2)))))))*D254))</f>
        <v>12.5</v>
      </c>
      <c r="S254">
        <f t="shared" si="7"/>
        <v>2</v>
      </c>
    </row>
    <row r="255" spans="1:19" x14ac:dyDescent="0.2">
      <c r="A255" s="19">
        <v>42669</v>
      </c>
      <c r="B255" s="16" t="s">
        <v>434</v>
      </c>
      <c r="C255" s="16" t="s">
        <v>282</v>
      </c>
      <c r="D255" s="20">
        <v>1</v>
      </c>
      <c r="E255" s="17">
        <v>1.24</v>
      </c>
      <c r="F255" s="20">
        <v>1.2222</v>
      </c>
      <c r="G255" s="20" t="s">
        <v>33</v>
      </c>
      <c r="H255" s="20"/>
      <c r="I255" s="20"/>
      <c r="J255" s="20">
        <v>0</v>
      </c>
      <c r="L255" s="17" t="s">
        <v>26</v>
      </c>
      <c r="M255" s="24">
        <f>((F255-1)*(1-(IF(G255="no",0,'results log'!$B$3)))+1)</f>
        <v>1.2222</v>
      </c>
      <c r="N255" s="24">
        <f t="shared" si="8"/>
        <v>1</v>
      </c>
      <c r="O255" s="26">
        <f>IF(ISBLANK(L255),,IF(ISBLANK(E255),,(IF(L255="WON-EW",((((E255-1)*I255)*'results log'!$B$2)+('results log'!$B$2*(E255-1))),IF(L255="WON",((((E255-1)*I255)*'results log'!$B$2)+('results log'!$B$2*(E255-1))),IF(L255="PLACED",((((E255-1)*I255)*'results log'!$B$2)-'results log'!$B$2),IF(I255=0,-'results log'!$B$2,IF(I255=0,-'results log'!$B$2,-('results log'!$B$2*2)))))))*D255))</f>
        <v>12</v>
      </c>
      <c r="P255" s="25">
        <f>IF(ISBLANK(L255),,IF(ISBLANK(F255),,(IF(L255="WON-EW",((((M255-1)*I255)*'results log'!$B$2)+('results log'!$B$2*(M255-1))),IF(L255="WON",((((M255-1)*I255)*'results log'!$B$2)+('results log'!$B$2*(M255-1))),IF(L255="PLACED",((((M255-1)*I255)*'results log'!$B$2)-'results log'!$B$2),IF(I255=0,-'results log'!$B$2,IF(I255=0,-'results log'!$B$2,-('results log'!$B$2*2)))))))*D255))</f>
        <v>11.109999999999998</v>
      </c>
      <c r="S255">
        <f t="shared" si="7"/>
        <v>2</v>
      </c>
    </row>
    <row r="256" spans="1:19" x14ac:dyDescent="0.2">
      <c r="A256" s="19">
        <v>42669</v>
      </c>
      <c r="B256" s="16" t="s">
        <v>435</v>
      </c>
      <c r="C256" s="16" t="s">
        <v>436</v>
      </c>
      <c r="D256" s="20">
        <v>1</v>
      </c>
      <c r="E256" s="20">
        <v>1.3332999999999999</v>
      </c>
      <c r="F256" s="20">
        <v>1.3332999999999999</v>
      </c>
      <c r="G256" s="20" t="s">
        <v>33</v>
      </c>
      <c r="H256" s="20"/>
      <c r="I256" s="20"/>
      <c r="J256" s="20">
        <v>0</v>
      </c>
      <c r="L256" s="17" t="s">
        <v>29</v>
      </c>
      <c r="M256" s="24">
        <f>((F256-1)*(1-(IF(G256="no",0,'results log'!$B$3)))+1)</f>
        <v>1.3332999999999999</v>
      </c>
      <c r="N256" s="24">
        <f t="shared" si="8"/>
        <v>1</v>
      </c>
      <c r="O256" s="26">
        <f>IF(ISBLANK(L256),,IF(ISBLANK(E256),,(IF(L256="WON-EW",((((E256-1)*I256)*'results log'!$B$2)+('results log'!$B$2*(E256-1))),IF(L256="WON",((((E256-1)*I256)*'results log'!$B$2)+('results log'!$B$2*(E256-1))),IF(L256="PLACED",((((E256-1)*I256)*'results log'!$B$2)-'results log'!$B$2),IF(I256=0,-'results log'!$B$2,IF(I256=0,-'results log'!$B$2,-('results log'!$B$2*2)))))))*D256))</f>
        <v>-50</v>
      </c>
      <c r="P256" s="25">
        <f>IF(ISBLANK(L256),,IF(ISBLANK(F256),,(IF(L256="WON-EW",((((M256-1)*I256)*'results log'!$B$2)+('results log'!$B$2*(M256-1))),IF(L256="WON",((((M256-1)*I256)*'results log'!$B$2)+('results log'!$B$2*(M256-1))),IF(L256="PLACED",((((M256-1)*I256)*'results log'!$B$2)-'results log'!$B$2),IF(I256=0,-'results log'!$B$2,IF(I256=0,-'results log'!$B$2,-('results log'!$B$2*2)))))))*D256))</f>
        <v>-50</v>
      </c>
      <c r="S256">
        <f t="shared" si="7"/>
        <v>2</v>
      </c>
    </row>
    <row r="257" spans="1:19" x14ac:dyDescent="0.2">
      <c r="A257" s="19">
        <v>42671</v>
      </c>
      <c r="B257" s="16" t="s">
        <v>437</v>
      </c>
      <c r="C257" s="16" t="s">
        <v>438</v>
      </c>
      <c r="D257" s="20">
        <v>1</v>
      </c>
      <c r="E257" s="20">
        <v>1.22</v>
      </c>
      <c r="F257" s="20">
        <v>1.25</v>
      </c>
      <c r="G257" s="20" t="s">
        <v>33</v>
      </c>
      <c r="H257" s="20"/>
      <c r="I257" s="20"/>
      <c r="J257" s="20">
        <v>0</v>
      </c>
      <c r="L257" s="17" t="s">
        <v>26</v>
      </c>
      <c r="M257" s="24">
        <f>((F257-1)*(1-(IF(G257="no",0,'results log'!$B$3)))+1)</f>
        <v>1.25</v>
      </c>
      <c r="N257" s="24">
        <f t="shared" si="8"/>
        <v>1</v>
      </c>
      <c r="O257" s="26">
        <f>IF(ISBLANK(L257),,IF(ISBLANK(E257),,(IF(L257="WON-EW",((((E257-1)*I257)*'results log'!$B$2)+('results log'!$B$2*(E257-1))),IF(L257="WON",((((E257-1)*I257)*'results log'!$B$2)+('results log'!$B$2*(E257-1))),IF(L257="PLACED",((((E257-1)*I257)*'results log'!$B$2)-'results log'!$B$2),IF(I257=0,-'results log'!$B$2,IF(I257=0,-'results log'!$B$2,-('results log'!$B$2*2)))))))*D257))</f>
        <v>10.999999999999998</v>
      </c>
      <c r="P257" s="25">
        <f>IF(ISBLANK(L257),,IF(ISBLANK(F257),,(IF(L257="WON-EW",((((M257-1)*I257)*'results log'!$B$2)+('results log'!$B$2*(M257-1))),IF(L257="WON",((((M257-1)*I257)*'results log'!$B$2)+('results log'!$B$2*(M257-1))),IF(L257="PLACED",((((M257-1)*I257)*'results log'!$B$2)-'results log'!$B$2),IF(I257=0,-'results log'!$B$2,IF(I257=0,-'results log'!$B$2,-('results log'!$B$2*2)))))))*D257))</f>
        <v>12.5</v>
      </c>
      <c r="S257">
        <f t="shared" si="7"/>
        <v>2</v>
      </c>
    </row>
    <row r="258" spans="1:19" x14ac:dyDescent="0.2">
      <c r="A258" s="19">
        <v>42672</v>
      </c>
      <c r="B258" s="16" t="s">
        <v>191</v>
      </c>
      <c r="C258" s="16" t="s">
        <v>439</v>
      </c>
      <c r="D258" s="20">
        <v>1</v>
      </c>
      <c r="E258" s="20">
        <v>1.36</v>
      </c>
      <c r="F258" s="20">
        <v>1.31</v>
      </c>
      <c r="G258" s="20" t="s">
        <v>33</v>
      </c>
      <c r="H258" s="20"/>
      <c r="I258" s="20"/>
      <c r="J258" s="20">
        <v>0</v>
      </c>
      <c r="L258" s="17" t="s">
        <v>26</v>
      </c>
      <c r="M258" s="24">
        <f>((F258-1)*(1-(IF(G258="no",0,'results log'!$B$3)))+1)</f>
        <v>1.31</v>
      </c>
      <c r="N258" s="24">
        <f t="shared" si="8"/>
        <v>1</v>
      </c>
      <c r="O258" s="26">
        <f>IF(ISBLANK(L258),,IF(ISBLANK(E258),,(IF(L258="WON-EW",((((E258-1)*I258)*'results log'!$B$2)+('results log'!$B$2*(E258-1))),IF(L258="WON",((((E258-1)*I258)*'results log'!$B$2)+('results log'!$B$2*(E258-1))),IF(L258="PLACED",((((E258-1)*I258)*'results log'!$B$2)-'results log'!$B$2),IF(I258=0,-'results log'!$B$2,IF(I258=0,-'results log'!$B$2,-('results log'!$B$2*2)))))))*D258))</f>
        <v>18.000000000000004</v>
      </c>
      <c r="P258" s="25">
        <f>IF(ISBLANK(L258),,IF(ISBLANK(F258),,(IF(L258="WON-EW",((((M258-1)*I258)*'results log'!$B$2)+('results log'!$B$2*(M258-1))),IF(L258="WON",((((M258-1)*I258)*'results log'!$B$2)+('results log'!$B$2*(M258-1))),IF(L258="PLACED",((((M258-1)*I258)*'results log'!$B$2)-'results log'!$B$2),IF(I258=0,-'results log'!$B$2,IF(I258=0,-'results log'!$B$2,-('results log'!$B$2*2)))))))*D258))</f>
        <v>15.500000000000004</v>
      </c>
      <c r="S258">
        <f t="shared" si="7"/>
        <v>2</v>
      </c>
    </row>
    <row r="259" spans="1:19" x14ac:dyDescent="0.2">
      <c r="A259" s="19">
        <v>42672</v>
      </c>
      <c r="B259" s="16" t="s">
        <v>440</v>
      </c>
      <c r="C259" s="16" t="s">
        <v>303</v>
      </c>
      <c r="D259" s="20">
        <v>1</v>
      </c>
      <c r="E259" s="20">
        <v>1.38</v>
      </c>
      <c r="F259" s="20">
        <v>1.3</v>
      </c>
      <c r="G259" s="20" t="s">
        <v>33</v>
      </c>
      <c r="H259" s="20"/>
      <c r="I259" s="20"/>
      <c r="J259" s="20">
        <v>0</v>
      </c>
      <c r="L259" s="17" t="s">
        <v>26</v>
      </c>
      <c r="M259" s="24">
        <f>((F259-1)*(1-(IF(G259="no",0,'results log'!$B$3)))+1)</f>
        <v>1.3</v>
      </c>
      <c r="N259" s="24">
        <f t="shared" si="8"/>
        <v>1</v>
      </c>
      <c r="O259" s="26">
        <f>IF(ISBLANK(L259),,IF(ISBLANK(E259),,(IF(L259="WON-EW",((((E259-1)*I259)*'results log'!$B$2)+('results log'!$B$2*(E259-1))),IF(L259="WON",((((E259-1)*I259)*'results log'!$B$2)+('results log'!$B$2*(E259-1))),IF(L259="PLACED",((((E259-1)*I259)*'results log'!$B$2)-'results log'!$B$2),IF(I259=0,-'results log'!$B$2,IF(I259=0,-'results log'!$B$2,-('results log'!$B$2*2)))))))*D259))</f>
        <v>18.999999999999993</v>
      </c>
      <c r="P259" s="25">
        <f>IF(ISBLANK(L259),,IF(ISBLANK(F259),,(IF(L259="WON-EW",((((M259-1)*I259)*'results log'!$B$2)+('results log'!$B$2*(M259-1))),IF(L259="WON",((((M259-1)*I259)*'results log'!$B$2)+('results log'!$B$2*(M259-1))),IF(L259="PLACED",((((M259-1)*I259)*'results log'!$B$2)-'results log'!$B$2),IF(I259=0,-'results log'!$B$2,IF(I259=0,-'results log'!$B$2,-('results log'!$B$2*2)))))))*D259))</f>
        <v>15.000000000000002</v>
      </c>
      <c r="S259">
        <f t="shared" si="7"/>
        <v>2</v>
      </c>
    </row>
    <row r="260" spans="1:19" x14ac:dyDescent="0.2">
      <c r="A260" s="19">
        <v>42672</v>
      </c>
      <c r="B260" s="16" t="s">
        <v>441</v>
      </c>
      <c r="C260" s="16" t="s">
        <v>177</v>
      </c>
      <c r="D260" s="20">
        <v>1</v>
      </c>
      <c r="E260" s="20">
        <v>1.31</v>
      </c>
      <c r="F260" s="20">
        <v>1.26</v>
      </c>
      <c r="G260" s="20" t="s">
        <v>33</v>
      </c>
      <c r="H260" s="20"/>
      <c r="I260" s="20"/>
      <c r="J260" s="20">
        <v>0</v>
      </c>
      <c r="L260" s="17" t="s">
        <v>26</v>
      </c>
      <c r="M260" s="24">
        <f>((F260-1)*(1-(IF(G260="no",0,'results log'!$B$3)))+1)</f>
        <v>1.26</v>
      </c>
      <c r="N260" s="24">
        <f t="shared" si="8"/>
        <v>1</v>
      </c>
      <c r="O260" s="26">
        <f>IF(ISBLANK(L260),,IF(ISBLANK(E260),,(IF(L260="WON-EW",((((E260-1)*I260)*'results log'!$B$2)+('results log'!$B$2*(E260-1))),IF(L260="WON",((((E260-1)*I260)*'results log'!$B$2)+('results log'!$B$2*(E260-1))),IF(L260="PLACED",((((E260-1)*I260)*'results log'!$B$2)-'results log'!$B$2),IF(I260=0,-'results log'!$B$2,IF(I260=0,-'results log'!$B$2,-('results log'!$B$2*2)))))))*D260))</f>
        <v>15.500000000000004</v>
      </c>
      <c r="P260" s="25">
        <f>IF(ISBLANK(L260),,IF(ISBLANK(F260),,(IF(L260="WON-EW",((((M260-1)*I260)*'results log'!$B$2)+('results log'!$B$2*(M260-1))),IF(L260="WON",((((M260-1)*I260)*'results log'!$B$2)+('results log'!$B$2*(M260-1))),IF(L260="PLACED",((((M260-1)*I260)*'results log'!$B$2)-'results log'!$B$2),IF(I260=0,-'results log'!$B$2,IF(I260=0,-'results log'!$B$2,-('results log'!$B$2*2)))))))*D260))</f>
        <v>13</v>
      </c>
      <c r="S260">
        <f t="shared" si="7"/>
        <v>2</v>
      </c>
    </row>
    <row r="261" spans="1:19" x14ac:dyDescent="0.2">
      <c r="A261" s="19">
        <v>42672</v>
      </c>
      <c r="B261" s="16" t="s">
        <v>442</v>
      </c>
      <c r="C261" s="16" t="s">
        <v>227</v>
      </c>
      <c r="D261" s="20">
        <v>1</v>
      </c>
      <c r="E261" s="20">
        <v>1.25</v>
      </c>
      <c r="F261" s="20">
        <v>1.25</v>
      </c>
      <c r="G261" s="20" t="s">
        <v>33</v>
      </c>
      <c r="H261" s="20"/>
      <c r="I261" s="20"/>
      <c r="J261" s="20">
        <v>0</v>
      </c>
      <c r="L261" s="17" t="s">
        <v>26</v>
      </c>
      <c r="M261" s="24">
        <f>((F261-1)*(1-(IF(G261="no",0,'results log'!$B$3)))+1)</f>
        <v>1.25</v>
      </c>
      <c r="N261" s="24">
        <f t="shared" si="8"/>
        <v>1</v>
      </c>
      <c r="O261" s="26">
        <f>IF(ISBLANK(L261),,IF(ISBLANK(E261),,(IF(L261="WON-EW",((((E261-1)*I261)*'results log'!$B$2)+('results log'!$B$2*(E261-1))),IF(L261="WON",((((E261-1)*I261)*'results log'!$B$2)+('results log'!$B$2*(E261-1))),IF(L261="PLACED",((((E261-1)*I261)*'results log'!$B$2)-'results log'!$B$2),IF(I261=0,-'results log'!$B$2,IF(I261=0,-'results log'!$B$2,-('results log'!$B$2*2)))))))*D261))</f>
        <v>12.5</v>
      </c>
      <c r="P261" s="25">
        <f>IF(ISBLANK(L261),,IF(ISBLANK(F261),,(IF(L261="WON-EW",((((M261-1)*I261)*'results log'!$B$2)+('results log'!$B$2*(M261-1))),IF(L261="WON",((((M261-1)*I261)*'results log'!$B$2)+('results log'!$B$2*(M261-1))),IF(L261="PLACED",((((M261-1)*I261)*'results log'!$B$2)-'results log'!$B$2),IF(I261=0,-'results log'!$B$2,IF(I261=0,-'results log'!$B$2,-('results log'!$B$2*2)))))))*D261))</f>
        <v>12.5</v>
      </c>
      <c r="S261">
        <f t="shared" si="7"/>
        <v>2</v>
      </c>
    </row>
    <row r="262" spans="1:19" x14ac:dyDescent="0.2">
      <c r="A262" s="19">
        <v>42672</v>
      </c>
      <c r="B262" s="16" t="s">
        <v>443</v>
      </c>
      <c r="C262" s="16" t="s">
        <v>444</v>
      </c>
      <c r="D262" s="20">
        <v>1</v>
      </c>
      <c r="E262" s="20">
        <v>1.35</v>
      </c>
      <c r="F262" s="20">
        <v>1.35</v>
      </c>
      <c r="G262" s="20" t="s">
        <v>33</v>
      </c>
      <c r="H262" s="20"/>
      <c r="I262" s="20"/>
      <c r="J262" s="20">
        <v>0</v>
      </c>
      <c r="L262" s="17" t="s">
        <v>26</v>
      </c>
      <c r="M262" s="24">
        <f>((F262-1)*(1-(IF(G262="no",0,'results log'!$B$3)))+1)</f>
        <v>1.35</v>
      </c>
      <c r="N262" s="24">
        <f t="shared" si="8"/>
        <v>1</v>
      </c>
      <c r="O262" s="26">
        <f>IF(ISBLANK(L262),,IF(ISBLANK(E262),,(IF(L262="WON-EW",((((E262-1)*I262)*'results log'!$B$2)+('results log'!$B$2*(E262-1))),IF(L262="WON",((((E262-1)*I262)*'results log'!$B$2)+('results log'!$B$2*(E262-1))),IF(L262="PLACED",((((E262-1)*I262)*'results log'!$B$2)-'results log'!$B$2),IF(I262=0,-'results log'!$B$2,IF(I262=0,-'results log'!$B$2,-('results log'!$B$2*2)))))))*D262))</f>
        <v>17.500000000000004</v>
      </c>
      <c r="P262" s="25">
        <f>IF(ISBLANK(L262),,IF(ISBLANK(F262),,(IF(L262="WON-EW",((((M262-1)*I262)*'results log'!$B$2)+('results log'!$B$2*(M262-1))),IF(L262="WON",((((M262-1)*I262)*'results log'!$B$2)+('results log'!$B$2*(M262-1))),IF(L262="PLACED",((((M262-1)*I262)*'results log'!$B$2)-'results log'!$B$2),IF(I262=0,-'results log'!$B$2,IF(I262=0,-'results log'!$B$2,-('results log'!$B$2*2)))))))*D262))</f>
        <v>17.500000000000004</v>
      </c>
      <c r="S262">
        <f t="shared" si="7"/>
        <v>2</v>
      </c>
    </row>
    <row r="263" spans="1:19" x14ac:dyDescent="0.2">
      <c r="A263" s="19">
        <v>42672</v>
      </c>
      <c r="B263" s="16" t="s">
        <v>445</v>
      </c>
      <c r="C263" s="16" t="s">
        <v>446</v>
      </c>
      <c r="D263" s="20">
        <v>1</v>
      </c>
      <c r="E263" s="20">
        <v>1.51</v>
      </c>
      <c r="F263" s="20">
        <v>1.45</v>
      </c>
      <c r="G263" s="20" t="s">
        <v>33</v>
      </c>
      <c r="H263" s="20"/>
      <c r="I263" s="20"/>
      <c r="J263" s="20">
        <v>0</v>
      </c>
      <c r="L263" s="17" t="s">
        <v>26</v>
      </c>
      <c r="M263" s="24">
        <f>((F263-1)*(1-(IF(G263="no",0,'results log'!$B$3)))+1)</f>
        <v>1.45</v>
      </c>
      <c r="N263" s="24">
        <f t="shared" si="8"/>
        <v>1</v>
      </c>
      <c r="O263" s="26">
        <f>IF(ISBLANK(L263),,IF(ISBLANK(E263),,(IF(L263="WON-EW",((((E263-1)*I263)*'results log'!$B$2)+('results log'!$B$2*(E263-1))),IF(L263="WON",((((E263-1)*I263)*'results log'!$B$2)+('results log'!$B$2*(E263-1))),IF(L263="PLACED",((((E263-1)*I263)*'results log'!$B$2)-'results log'!$B$2),IF(I263=0,-'results log'!$B$2,IF(I263=0,-'results log'!$B$2,-('results log'!$B$2*2)))))))*D263))</f>
        <v>25.5</v>
      </c>
      <c r="P263" s="25">
        <f>IF(ISBLANK(L263),,IF(ISBLANK(F263),,(IF(L263="WON-EW",((((M263-1)*I263)*'results log'!$B$2)+('results log'!$B$2*(M263-1))),IF(L263="WON",((((M263-1)*I263)*'results log'!$B$2)+('results log'!$B$2*(M263-1))),IF(L263="PLACED",((((M263-1)*I263)*'results log'!$B$2)-'results log'!$B$2),IF(I263=0,-'results log'!$B$2,IF(I263=0,-'results log'!$B$2,-('results log'!$B$2*2)))))))*D263))</f>
        <v>22.499999999999996</v>
      </c>
      <c r="S263">
        <f t="shared" si="7"/>
        <v>2</v>
      </c>
    </row>
    <row r="264" spans="1:19" x14ac:dyDescent="0.2">
      <c r="A264" s="19">
        <v>42673</v>
      </c>
      <c r="B264" s="16" t="s">
        <v>449</v>
      </c>
      <c r="C264" s="16" t="s">
        <v>450</v>
      </c>
      <c r="D264" s="20">
        <v>1</v>
      </c>
      <c r="E264" s="20">
        <v>1.2858000000000001</v>
      </c>
      <c r="F264" s="20">
        <v>1.2858000000000001</v>
      </c>
      <c r="G264" s="20" t="s">
        <v>33</v>
      </c>
      <c r="H264" s="20"/>
      <c r="I264" s="20"/>
      <c r="J264" s="20">
        <v>0</v>
      </c>
      <c r="L264" s="17" t="s">
        <v>26</v>
      </c>
      <c r="M264" s="24">
        <f>((F264-1)*(1-(IF(G264="no",0,'results log'!$B$3)))+1)</f>
        <v>1.2858000000000001</v>
      </c>
      <c r="N264" s="24">
        <f>D264*IF(H264="yes",2,1)</f>
        <v>1</v>
      </c>
      <c r="O264" s="26">
        <f>IF(ISBLANK(L264),,IF(ISBLANK(E264),,(IF(L264="WON-EW",((((E264-1)*I264)*'results log'!$B$2)+('results log'!$B$2*(E264-1))),IF(L264="WON",((((E264-1)*I264)*'results log'!$B$2)+('results log'!$B$2*(E264-1))),IF(L264="PLACED",((((E264-1)*I264)*'results log'!$B$2)-'results log'!$B$2),IF(I264=0,-'results log'!$B$2,IF(I264=0,-'results log'!$B$2,-('results log'!$B$2*2)))))))*D264))</f>
        <v>14.290000000000003</v>
      </c>
      <c r="P264" s="25">
        <f>IF(ISBLANK(L264),,IF(ISBLANK(F264),,(IF(L264="WON-EW",((((M264-1)*I264)*'results log'!$B$2)+('results log'!$B$2*(M264-1))),IF(L264="WON",((((M264-1)*I264)*'results log'!$B$2)+('results log'!$B$2*(M264-1))),IF(L264="PLACED",((((M264-1)*I264)*'results log'!$B$2)-'results log'!$B$2),IF(I264=0,-'results log'!$B$2,IF(I264=0,-'results log'!$B$2,-('results log'!$B$2*2)))))))*D264))</f>
        <v>14.290000000000003</v>
      </c>
      <c r="S264">
        <f>IF(ISBLANK(J264),1,IF(ISBLANK(K264),2,99))</f>
        <v>2</v>
      </c>
    </row>
    <row r="265" spans="1:19" x14ac:dyDescent="0.2">
      <c r="A265" s="19">
        <v>42673</v>
      </c>
      <c r="B265" s="16" t="s">
        <v>447</v>
      </c>
      <c r="C265" s="16" t="s">
        <v>448</v>
      </c>
      <c r="D265" s="20">
        <v>1</v>
      </c>
      <c r="E265" s="20">
        <v>1.45</v>
      </c>
      <c r="F265" s="20">
        <v>1.4443999999999999</v>
      </c>
      <c r="G265" s="20" t="s">
        <v>33</v>
      </c>
      <c r="H265" s="20"/>
      <c r="I265" s="20"/>
      <c r="J265" s="20">
        <v>0</v>
      </c>
      <c r="L265" s="17" t="s">
        <v>26</v>
      </c>
      <c r="M265" s="24">
        <f>((F265-1)*(1-(IF(G265="no",0,'results log'!$B$3)))+1)</f>
        <v>1.4443999999999999</v>
      </c>
      <c r="N265" s="24">
        <f>D265*IF(H265="yes",2,1)</f>
        <v>1</v>
      </c>
      <c r="O265" s="26">
        <f>IF(ISBLANK(L265),,IF(ISBLANK(E265),,(IF(L265="WON-EW",((((E265-1)*I265)*'results log'!$B$2)+('results log'!$B$2*(E265-1))),IF(L265="WON",((((E265-1)*I265)*'results log'!$B$2)+('results log'!$B$2*(E265-1))),IF(L265="PLACED",((((E265-1)*I265)*'results log'!$B$2)-'results log'!$B$2),IF(I265=0,-'results log'!$B$2,IF(I265=0,-'results log'!$B$2,-('results log'!$B$2*2)))))))*D265))</f>
        <v>22.499999999999996</v>
      </c>
      <c r="P265" s="25">
        <f>IF(ISBLANK(L265),,IF(ISBLANK(F265),,(IF(L265="WON-EW",((((M265-1)*I265)*'results log'!$B$2)+('results log'!$B$2*(M265-1))),IF(L265="WON",((((M265-1)*I265)*'results log'!$B$2)+('results log'!$B$2*(M265-1))),IF(L265="PLACED",((((M265-1)*I265)*'results log'!$B$2)-'results log'!$B$2),IF(I265=0,-'results log'!$B$2,IF(I265=0,-'results log'!$B$2,-('results log'!$B$2*2)))))))*D265))</f>
        <v>22.219999999999995</v>
      </c>
      <c r="S265">
        <f>IF(ISBLANK(J265),1,IF(ISBLANK(K265),2,99))</f>
        <v>2</v>
      </c>
    </row>
    <row r="266" spans="1:19" x14ac:dyDescent="0.2">
      <c r="A266" s="19">
        <v>42673</v>
      </c>
      <c r="B266" s="16" t="s">
        <v>451</v>
      </c>
      <c r="C266" s="16" t="s">
        <v>452</v>
      </c>
      <c r="D266" s="20">
        <v>1</v>
      </c>
      <c r="E266" s="20">
        <v>1.43</v>
      </c>
      <c r="F266" s="20">
        <v>1.41</v>
      </c>
      <c r="G266" s="20" t="s">
        <v>33</v>
      </c>
      <c r="H266" s="20"/>
      <c r="I266" s="20"/>
      <c r="J266" s="20">
        <v>0</v>
      </c>
      <c r="L266" s="17" t="s">
        <v>29</v>
      </c>
      <c r="M266" s="24">
        <f>((F266-1)*(1-(IF(G266="no",0,'results log'!$B$3)))+1)</f>
        <v>1.41</v>
      </c>
      <c r="N266" s="24">
        <f t="shared" si="8"/>
        <v>1</v>
      </c>
      <c r="O266" s="26">
        <f>IF(ISBLANK(L266),,IF(ISBLANK(E266),,(IF(L266="WON-EW",((((E266-1)*I266)*'results log'!$B$2)+('results log'!$B$2*(E266-1))),IF(L266="WON",((((E266-1)*I266)*'results log'!$B$2)+('results log'!$B$2*(E266-1))),IF(L266="PLACED",((((E266-1)*I266)*'results log'!$B$2)-'results log'!$B$2),IF(I266=0,-'results log'!$B$2,IF(I266=0,-'results log'!$B$2,-('results log'!$B$2*2)))))))*D266))</f>
        <v>-50</v>
      </c>
      <c r="P266" s="25">
        <f>IF(ISBLANK(L266),,IF(ISBLANK(F266),,(IF(L266="WON-EW",((((M266-1)*I266)*'results log'!$B$2)+('results log'!$B$2*(M266-1))),IF(L266="WON",((((M266-1)*I266)*'results log'!$B$2)+('results log'!$B$2*(M266-1))),IF(L266="PLACED",((((M266-1)*I266)*'results log'!$B$2)-'results log'!$B$2),IF(I266=0,-'results log'!$B$2,IF(I266=0,-'results log'!$B$2,-('results log'!$B$2*2)))))))*D266))</f>
        <v>-50</v>
      </c>
      <c r="S266">
        <f t="shared" ref="S266:S328" si="9">IF(ISBLANK(J266),1,IF(ISBLANK(K266),2,99))</f>
        <v>2</v>
      </c>
    </row>
    <row r="267" spans="1:19" x14ac:dyDescent="0.2">
      <c r="A267" s="19">
        <v>42673</v>
      </c>
      <c r="B267" s="16" t="s">
        <v>453</v>
      </c>
      <c r="C267" s="16" t="s">
        <v>454</v>
      </c>
      <c r="D267" s="20">
        <v>1</v>
      </c>
      <c r="E267" s="20">
        <v>1.59</v>
      </c>
      <c r="F267" s="20">
        <v>1.57</v>
      </c>
      <c r="G267" s="20" t="s">
        <v>33</v>
      </c>
      <c r="H267" s="20"/>
      <c r="I267" s="20"/>
      <c r="J267" s="20">
        <v>0</v>
      </c>
      <c r="L267" s="17" t="s">
        <v>26</v>
      </c>
      <c r="M267" s="24">
        <f>((F267-1)*(1-(IF(G267="no",0,'results log'!$B$3)))+1)</f>
        <v>1.57</v>
      </c>
      <c r="N267" s="24">
        <f t="shared" si="8"/>
        <v>1</v>
      </c>
      <c r="O267" s="26">
        <f>IF(ISBLANK(L267),,IF(ISBLANK(E267),,(IF(L267="WON-EW",((((E267-1)*I267)*'results log'!$B$2)+('results log'!$B$2*(E267-1))),IF(L267="WON",((((E267-1)*I267)*'results log'!$B$2)+('results log'!$B$2*(E267-1))),IF(L267="PLACED",((((E267-1)*I267)*'results log'!$B$2)-'results log'!$B$2),IF(I267=0,-'results log'!$B$2,IF(I267=0,-'results log'!$B$2,-('results log'!$B$2*2)))))))*D267))</f>
        <v>29.500000000000004</v>
      </c>
      <c r="P267" s="25">
        <f>IF(ISBLANK(L267),,IF(ISBLANK(F267),,(IF(L267="WON-EW",((((M267-1)*I267)*'results log'!$B$2)+('results log'!$B$2*(M267-1))),IF(L267="WON",((((M267-1)*I267)*'results log'!$B$2)+('results log'!$B$2*(M267-1))),IF(L267="PLACED",((((M267-1)*I267)*'results log'!$B$2)-'results log'!$B$2),IF(I267=0,-'results log'!$B$2,IF(I267=0,-'results log'!$B$2,-('results log'!$B$2*2)))))))*D267))</f>
        <v>28.500000000000004</v>
      </c>
      <c r="S267">
        <f t="shared" si="9"/>
        <v>2</v>
      </c>
    </row>
    <row r="268" spans="1:19" x14ac:dyDescent="0.2">
      <c r="A268" s="19">
        <v>42674</v>
      </c>
      <c r="B268" s="16" t="s">
        <v>455</v>
      </c>
      <c r="C268" s="16" t="s">
        <v>384</v>
      </c>
      <c r="D268" s="20">
        <v>1</v>
      </c>
      <c r="E268" s="20">
        <v>1.5</v>
      </c>
      <c r="F268" s="20">
        <v>1.5</v>
      </c>
      <c r="G268" s="20" t="s">
        <v>33</v>
      </c>
      <c r="H268" s="20"/>
      <c r="I268" s="20"/>
      <c r="J268" s="20">
        <v>0</v>
      </c>
      <c r="L268" s="17" t="s">
        <v>29</v>
      </c>
      <c r="M268" s="24">
        <f>((F268-1)*(1-(IF(G268="no",0,'results log'!$B$3)))+1)</f>
        <v>1.5</v>
      </c>
      <c r="N268" s="24">
        <f t="shared" si="8"/>
        <v>1</v>
      </c>
      <c r="O268" s="26">
        <f>IF(ISBLANK(L268),,IF(ISBLANK(E268),,(IF(L268="WON-EW",((((E268-1)*I268)*'results log'!$B$2)+('results log'!$B$2*(E268-1))),IF(L268="WON",((((E268-1)*I268)*'results log'!$B$2)+('results log'!$B$2*(E268-1))),IF(L268="PLACED",((((E268-1)*I268)*'results log'!$B$2)-'results log'!$B$2),IF(I268=0,-'results log'!$B$2,IF(I268=0,-'results log'!$B$2,-('results log'!$B$2*2)))))))*D268))</f>
        <v>-50</v>
      </c>
      <c r="P268" s="25">
        <f>IF(ISBLANK(L268),,IF(ISBLANK(F268),,(IF(L268="WON-EW",((((M268-1)*I268)*'results log'!$B$2)+('results log'!$B$2*(M268-1))),IF(L268="WON",((((M268-1)*I268)*'results log'!$B$2)+('results log'!$B$2*(M268-1))),IF(L268="PLACED",((((M268-1)*I268)*'results log'!$B$2)-'results log'!$B$2),IF(I268=0,-'results log'!$B$2,IF(I268=0,-'results log'!$B$2,-('results log'!$B$2*2)))))))*D268))</f>
        <v>-50</v>
      </c>
      <c r="S268">
        <f t="shared" si="9"/>
        <v>2</v>
      </c>
    </row>
    <row r="269" spans="1:19" x14ac:dyDescent="0.2">
      <c r="A269" s="19">
        <v>42675</v>
      </c>
      <c r="B269" s="16" t="s">
        <v>456</v>
      </c>
      <c r="C269" s="16" t="s">
        <v>279</v>
      </c>
      <c r="D269" s="20">
        <v>1</v>
      </c>
      <c r="E269" s="20">
        <v>1.4443999999999999</v>
      </c>
      <c r="F269" s="20">
        <v>1.4</v>
      </c>
      <c r="G269" s="20" t="s">
        <v>33</v>
      </c>
      <c r="H269" s="20"/>
      <c r="I269" s="20"/>
      <c r="J269" s="20">
        <v>0</v>
      </c>
      <c r="L269" s="17" t="s">
        <v>26</v>
      </c>
      <c r="M269" s="24">
        <f>((F269-1)*(1-(IF(G269="no",0,'results log'!$B$3)))+1)</f>
        <v>1.4</v>
      </c>
      <c r="N269" s="24">
        <f t="shared" si="8"/>
        <v>1</v>
      </c>
      <c r="O269" s="26">
        <f>IF(ISBLANK(L269),,IF(ISBLANK(E269),,(IF(L269="WON-EW",((((E269-1)*I269)*'results log'!$B$2)+('results log'!$B$2*(E269-1))),IF(L269="WON",((((E269-1)*I269)*'results log'!$B$2)+('results log'!$B$2*(E269-1))),IF(L269="PLACED",((((E269-1)*I269)*'results log'!$B$2)-'results log'!$B$2),IF(I269=0,-'results log'!$B$2,IF(I269=0,-'results log'!$B$2,-('results log'!$B$2*2)))))))*D269))</f>
        <v>22.219999999999995</v>
      </c>
      <c r="P269" s="25">
        <f>IF(ISBLANK(L269),,IF(ISBLANK(F269),,(IF(L269="WON-EW",((((M269-1)*I269)*'results log'!$B$2)+('results log'!$B$2*(M269-1))),IF(L269="WON",((((M269-1)*I269)*'results log'!$B$2)+('results log'!$B$2*(M269-1))),IF(L269="PLACED",((((M269-1)*I269)*'results log'!$B$2)-'results log'!$B$2),IF(I269=0,-'results log'!$B$2,IF(I269=0,-'results log'!$B$2,-('results log'!$B$2*2)))))))*D269))</f>
        <v>19.999999999999996</v>
      </c>
      <c r="S269">
        <f t="shared" si="9"/>
        <v>2</v>
      </c>
    </row>
    <row r="270" spans="1:19" x14ac:dyDescent="0.2">
      <c r="A270" s="19">
        <v>42675</v>
      </c>
      <c r="B270" s="16" t="s">
        <v>457</v>
      </c>
      <c r="C270" s="16" t="s">
        <v>416</v>
      </c>
      <c r="D270" s="20">
        <v>1</v>
      </c>
      <c r="E270" s="20">
        <v>1.37</v>
      </c>
      <c r="F270" s="20">
        <v>1.3635999999999999</v>
      </c>
      <c r="G270" s="20" t="s">
        <v>33</v>
      </c>
      <c r="H270" s="20"/>
      <c r="I270" s="20"/>
      <c r="J270" s="20">
        <v>0</v>
      </c>
      <c r="L270" s="17" t="s">
        <v>26</v>
      </c>
      <c r="M270" s="24">
        <f>((F270-1)*(1-(IF(G270="no",0,'results log'!$B$3)))+1)</f>
        <v>1.3635999999999999</v>
      </c>
      <c r="N270" s="24">
        <f t="shared" si="8"/>
        <v>1</v>
      </c>
      <c r="O270" s="26">
        <f>IF(ISBLANK(L270),,IF(ISBLANK(E270),,(IF(L270="WON-EW",((((E270-1)*I270)*'results log'!$B$2)+('results log'!$B$2*(E270-1))),IF(L270="WON",((((E270-1)*I270)*'results log'!$B$2)+('results log'!$B$2*(E270-1))),IF(L270="PLACED",((((E270-1)*I270)*'results log'!$B$2)-'results log'!$B$2),IF(I270=0,-'results log'!$B$2,IF(I270=0,-'results log'!$B$2,-('results log'!$B$2*2)))))))*D270))</f>
        <v>18.500000000000007</v>
      </c>
      <c r="P270" s="25">
        <f>IF(ISBLANK(L270),,IF(ISBLANK(F270),,(IF(L270="WON-EW",((((M270-1)*I270)*'results log'!$B$2)+('results log'!$B$2*(M270-1))),IF(L270="WON",((((M270-1)*I270)*'results log'!$B$2)+('results log'!$B$2*(M270-1))),IF(L270="PLACED",((((M270-1)*I270)*'results log'!$B$2)-'results log'!$B$2),IF(I270=0,-'results log'!$B$2,IF(I270=0,-'results log'!$B$2,-('results log'!$B$2*2)))))))*D270))</f>
        <v>18.179999999999996</v>
      </c>
      <c r="S270">
        <f t="shared" si="9"/>
        <v>2</v>
      </c>
    </row>
    <row r="271" spans="1:19" x14ac:dyDescent="0.2">
      <c r="A271" s="19">
        <v>42676</v>
      </c>
      <c r="B271" s="16" t="s">
        <v>458</v>
      </c>
      <c r="C271" s="16" t="s">
        <v>287</v>
      </c>
      <c r="D271" s="20">
        <v>1</v>
      </c>
      <c r="E271" s="20">
        <v>1.3332999999999999</v>
      </c>
      <c r="F271" s="20">
        <v>1.3332999999999999</v>
      </c>
      <c r="G271" s="20" t="s">
        <v>33</v>
      </c>
      <c r="H271" s="20"/>
      <c r="I271" s="20"/>
      <c r="J271" s="20">
        <v>0</v>
      </c>
      <c r="L271" s="17" t="s">
        <v>26</v>
      </c>
      <c r="M271" s="24">
        <f>((F271-1)*(1-(IF(G271="no",0,'results log'!$B$3)))+1)</f>
        <v>1.3332999999999999</v>
      </c>
      <c r="N271" s="24">
        <f t="shared" ref="N271:N334" si="10">D271*IF(H271="yes",2,1)</f>
        <v>1</v>
      </c>
      <c r="O271" s="26">
        <f>IF(ISBLANK(L271),,IF(ISBLANK(E271),,(IF(L271="WON-EW",((((E271-1)*I271)*'results log'!$B$2)+('results log'!$B$2*(E271-1))),IF(L271="WON",((((E271-1)*I271)*'results log'!$B$2)+('results log'!$B$2*(E271-1))),IF(L271="PLACED",((((E271-1)*I271)*'results log'!$B$2)-'results log'!$B$2),IF(I271=0,-'results log'!$B$2,IF(I271=0,-'results log'!$B$2,-('results log'!$B$2*2)))))))*D271))</f>
        <v>16.664999999999996</v>
      </c>
      <c r="P271" s="25">
        <f>IF(ISBLANK(L271),,IF(ISBLANK(F271),,(IF(L271="WON-EW",((((M271-1)*I271)*'results log'!$B$2)+('results log'!$B$2*(M271-1))),IF(L271="WON",((((M271-1)*I271)*'results log'!$B$2)+('results log'!$B$2*(M271-1))),IF(L271="PLACED",((((M271-1)*I271)*'results log'!$B$2)-'results log'!$B$2),IF(I271=0,-'results log'!$B$2,IF(I271=0,-'results log'!$B$2,-('results log'!$B$2*2)))))))*D271))</f>
        <v>16.664999999999996</v>
      </c>
      <c r="S271">
        <f t="shared" si="9"/>
        <v>2</v>
      </c>
    </row>
    <row r="272" spans="1:19" x14ac:dyDescent="0.2">
      <c r="A272" s="19">
        <v>42676</v>
      </c>
      <c r="B272" s="16" t="s">
        <v>191</v>
      </c>
      <c r="C272" s="16" t="s">
        <v>459</v>
      </c>
      <c r="D272" s="20">
        <v>1</v>
      </c>
      <c r="E272" s="20">
        <v>1.4</v>
      </c>
      <c r="F272" s="20">
        <v>1.3888</v>
      </c>
      <c r="G272" s="20" t="s">
        <v>33</v>
      </c>
      <c r="H272" s="20"/>
      <c r="I272" s="20"/>
      <c r="J272" s="20">
        <v>0</v>
      </c>
      <c r="L272" s="17" t="s">
        <v>29</v>
      </c>
      <c r="M272" s="24">
        <f>((F272-1)*(1-(IF(G272="no",0,'results log'!$B$3)))+1)</f>
        <v>1.3888</v>
      </c>
      <c r="N272" s="24">
        <f t="shared" si="10"/>
        <v>1</v>
      </c>
      <c r="O272" s="26">
        <f>IF(ISBLANK(L272),,IF(ISBLANK(E272),,(IF(L272="WON-EW",((((E272-1)*I272)*'results log'!$B$2)+('results log'!$B$2*(E272-1))),IF(L272="WON",((((E272-1)*I272)*'results log'!$B$2)+('results log'!$B$2*(E272-1))),IF(L272="PLACED",((((E272-1)*I272)*'results log'!$B$2)-'results log'!$B$2),IF(I272=0,-'results log'!$B$2,IF(I272=0,-'results log'!$B$2,-('results log'!$B$2*2)))))))*D272))</f>
        <v>-50</v>
      </c>
      <c r="P272" s="25">
        <f>IF(ISBLANK(L272),,IF(ISBLANK(F272),,(IF(L272="WON-EW",((((M272-1)*I272)*'results log'!$B$2)+('results log'!$B$2*(M272-1))),IF(L272="WON",((((M272-1)*I272)*'results log'!$B$2)+('results log'!$B$2*(M272-1))),IF(L272="PLACED",((((M272-1)*I272)*'results log'!$B$2)-'results log'!$B$2),IF(I272=0,-'results log'!$B$2,IF(I272=0,-'results log'!$B$2,-('results log'!$B$2*2)))))))*D272))</f>
        <v>-50</v>
      </c>
      <c r="S272">
        <f t="shared" si="9"/>
        <v>2</v>
      </c>
    </row>
    <row r="273" spans="1:19" x14ac:dyDescent="0.2">
      <c r="A273" s="19">
        <v>42677</v>
      </c>
      <c r="B273" s="16" t="s">
        <v>460</v>
      </c>
      <c r="C273" s="16" t="s">
        <v>436</v>
      </c>
      <c r="D273" s="20">
        <v>1</v>
      </c>
      <c r="E273" s="20">
        <v>1.29</v>
      </c>
      <c r="F273" s="20">
        <v>1.3</v>
      </c>
      <c r="G273" s="20" t="s">
        <v>33</v>
      </c>
      <c r="H273" s="20"/>
      <c r="I273" s="20"/>
      <c r="J273" s="20">
        <v>0</v>
      </c>
      <c r="L273" s="17" t="s">
        <v>26</v>
      </c>
      <c r="M273" s="24">
        <f>((F273-1)*(1-(IF(G273="no",0,'results log'!$B$3)))+1)</f>
        <v>1.3</v>
      </c>
      <c r="N273" s="24">
        <f t="shared" si="10"/>
        <v>1</v>
      </c>
      <c r="O273" s="26">
        <f>IF(ISBLANK(L273),,IF(ISBLANK(E273),,(IF(L273="WON-EW",((((E273-1)*I273)*'results log'!$B$2)+('results log'!$B$2*(E273-1))),IF(L273="WON",((((E273-1)*I273)*'results log'!$B$2)+('results log'!$B$2*(E273-1))),IF(L273="PLACED",((((E273-1)*I273)*'results log'!$B$2)-'results log'!$B$2),IF(I273=0,-'results log'!$B$2,IF(I273=0,-'results log'!$B$2,-('results log'!$B$2*2)))))))*D273))</f>
        <v>14.500000000000002</v>
      </c>
      <c r="P273" s="25">
        <f>IF(ISBLANK(L273),,IF(ISBLANK(F273),,(IF(L273="WON-EW",((((M273-1)*I273)*'results log'!$B$2)+('results log'!$B$2*(M273-1))),IF(L273="WON",((((M273-1)*I273)*'results log'!$B$2)+('results log'!$B$2*(M273-1))),IF(L273="PLACED",((((M273-1)*I273)*'results log'!$B$2)-'results log'!$B$2),IF(I273=0,-'results log'!$B$2,IF(I273=0,-'results log'!$B$2,-('results log'!$B$2*2)))))))*D273))</f>
        <v>15.000000000000002</v>
      </c>
      <c r="S273">
        <f t="shared" si="9"/>
        <v>2</v>
      </c>
    </row>
    <row r="274" spans="1:19" x14ac:dyDescent="0.2">
      <c r="A274" s="19">
        <v>42678</v>
      </c>
      <c r="B274" s="16" t="s">
        <v>461</v>
      </c>
      <c r="C274" s="16" t="s">
        <v>311</v>
      </c>
      <c r="D274" s="20">
        <v>1</v>
      </c>
      <c r="E274" s="20">
        <v>1.46</v>
      </c>
      <c r="F274" s="20">
        <v>1.4</v>
      </c>
      <c r="G274" s="20" t="s">
        <v>33</v>
      </c>
      <c r="H274" s="20"/>
      <c r="I274" s="20"/>
      <c r="J274" s="20">
        <v>0</v>
      </c>
      <c r="L274" s="17" t="s">
        <v>26</v>
      </c>
      <c r="M274" s="24">
        <f>((F274-1)*(1-(IF(G274="no",0,'results log'!$B$3)))+1)</f>
        <v>1.4</v>
      </c>
      <c r="N274" s="24">
        <f t="shared" si="10"/>
        <v>1</v>
      </c>
      <c r="O274" s="26">
        <f>IF(ISBLANK(L274),,IF(ISBLANK(E274),,(IF(L274="WON-EW",((((E274-1)*I274)*'results log'!$B$2)+('results log'!$B$2*(E274-1))),IF(L274="WON",((((E274-1)*I274)*'results log'!$B$2)+('results log'!$B$2*(E274-1))),IF(L274="PLACED",((((E274-1)*I274)*'results log'!$B$2)-'results log'!$B$2),IF(I274=0,-'results log'!$B$2,IF(I274=0,-'results log'!$B$2,-('results log'!$B$2*2)))))))*D274))</f>
        <v>23</v>
      </c>
      <c r="P274" s="25">
        <f>IF(ISBLANK(L274),,IF(ISBLANK(F274),,(IF(L274="WON-EW",((((M274-1)*I274)*'results log'!$B$2)+('results log'!$B$2*(M274-1))),IF(L274="WON",((((M274-1)*I274)*'results log'!$B$2)+('results log'!$B$2*(M274-1))),IF(L274="PLACED",((((M274-1)*I274)*'results log'!$B$2)-'results log'!$B$2),IF(I274=0,-'results log'!$B$2,IF(I274=0,-'results log'!$B$2,-('results log'!$B$2*2)))))))*D274))</f>
        <v>19.999999999999996</v>
      </c>
      <c r="S274">
        <f t="shared" si="9"/>
        <v>2</v>
      </c>
    </row>
    <row r="275" spans="1:19" x14ac:dyDescent="0.2">
      <c r="A275" s="19">
        <v>42679</v>
      </c>
      <c r="B275" s="16" t="s">
        <v>462</v>
      </c>
      <c r="C275" s="16" t="s">
        <v>463</v>
      </c>
      <c r="D275" s="20">
        <v>1</v>
      </c>
      <c r="E275" s="20">
        <v>1.3</v>
      </c>
      <c r="F275" s="20">
        <v>1.24</v>
      </c>
      <c r="G275" s="20" t="s">
        <v>33</v>
      </c>
      <c r="H275" s="20"/>
      <c r="I275" s="20"/>
      <c r="J275" s="20">
        <v>0</v>
      </c>
      <c r="L275" s="17" t="s">
        <v>26</v>
      </c>
      <c r="M275" s="24">
        <f>((F275-1)*(1-(IF(G275="no",0,'results log'!$B$3)))+1)</f>
        <v>1.24</v>
      </c>
      <c r="N275" s="24">
        <f t="shared" si="10"/>
        <v>1</v>
      </c>
      <c r="O275" s="26">
        <f>IF(ISBLANK(L275),,IF(ISBLANK(E275),,(IF(L275="WON-EW",((((E275-1)*I275)*'results log'!$B$2)+('results log'!$B$2*(E275-1))),IF(L275="WON",((((E275-1)*I275)*'results log'!$B$2)+('results log'!$B$2*(E275-1))),IF(L275="PLACED",((((E275-1)*I275)*'results log'!$B$2)-'results log'!$B$2),IF(I275=0,-'results log'!$B$2,IF(I275=0,-'results log'!$B$2,-('results log'!$B$2*2)))))))*D275))</f>
        <v>15.000000000000002</v>
      </c>
      <c r="P275" s="25">
        <f>IF(ISBLANK(L275),,IF(ISBLANK(F275),,(IF(L275="WON-EW",((((M275-1)*I275)*'results log'!$B$2)+('results log'!$B$2*(M275-1))),IF(L275="WON",((((M275-1)*I275)*'results log'!$B$2)+('results log'!$B$2*(M275-1))),IF(L275="PLACED",((((M275-1)*I275)*'results log'!$B$2)-'results log'!$B$2),IF(I275=0,-'results log'!$B$2,IF(I275=0,-'results log'!$B$2,-('results log'!$B$2*2)))))))*D275))</f>
        <v>12</v>
      </c>
      <c r="S275">
        <f t="shared" si="9"/>
        <v>2</v>
      </c>
    </row>
    <row r="276" spans="1:19" x14ac:dyDescent="0.2">
      <c r="A276" s="19">
        <v>42679</v>
      </c>
      <c r="B276" s="16" t="s">
        <v>464</v>
      </c>
      <c r="C276" s="16" t="s">
        <v>418</v>
      </c>
      <c r="D276" s="20">
        <v>1</v>
      </c>
      <c r="E276" s="20">
        <v>1.3332999999999999</v>
      </c>
      <c r="F276" s="20">
        <v>1.3332999999999999</v>
      </c>
      <c r="G276" s="20" t="s">
        <v>33</v>
      </c>
      <c r="H276" s="20"/>
      <c r="I276" s="20"/>
      <c r="J276" s="20">
        <v>0</v>
      </c>
      <c r="L276" s="17" t="s">
        <v>29</v>
      </c>
      <c r="M276" s="24">
        <f>((F276-1)*(1-(IF(G276="no",0,'results log'!$B$3)))+1)</f>
        <v>1.3332999999999999</v>
      </c>
      <c r="N276" s="24">
        <f t="shared" si="10"/>
        <v>1</v>
      </c>
      <c r="O276" s="26">
        <f>IF(ISBLANK(L276),,IF(ISBLANK(E276),,(IF(L276="WON-EW",((((E276-1)*I276)*'results log'!$B$2)+('results log'!$B$2*(E276-1))),IF(L276="WON",((((E276-1)*I276)*'results log'!$B$2)+('results log'!$B$2*(E276-1))),IF(L276="PLACED",((((E276-1)*I276)*'results log'!$B$2)-'results log'!$B$2),IF(I276=0,-'results log'!$B$2,IF(I276=0,-'results log'!$B$2,-('results log'!$B$2*2)))))))*D276))</f>
        <v>-50</v>
      </c>
      <c r="P276" s="25">
        <f>IF(ISBLANK(L276),,IF(ISBLANK(F276),,(IF(L276="WON-EW",((((M276-1)*I276)*'results log'!$B$2)+('results log'!$B$2*(M276-1))),IF(L276="WON",((((M276-1)*I276)*'results log'!$B$2)+('results log'!$B$2*(M276-1))),IF(L276="PLACED",((((M276-1)*I276)*'results log'!$B$2)-'results log'!$B$2),IF(I276=0,-'results log'!$B$2,IF(I276=0,-'results log'!$B$2,-('results log'!$B$2*2)))))))*D276))</f>
        <v>-50</v>
      </c>
      <c r="S276">
        <f t="shared" si="9"/>
        <v>2</v>
      </c>
    </row>
    <row r="277" spans="1:19" x14ac:dyDescent="0.2">
      <c r="A277" s="19">
        <v>42679</v>
      </c>
      <c r="B277" s="16" t="s">
        <v>465</v>
      </c>
      <c r="C277" s="16" t="s">
        <v>466</v>
      </c>
      <c r="D277" s="20">
        <v>1</v>
      </c>
      <c r="E277" s="20">
        <v>1.49</v>
      </c>
      <c r="F277" s="20">
        <v>1.48</v>
      </c>
      <c r="G277" s="20" t="s">
        <v>33</v>
      </c>
      <c r="H277" s="20"/>
      <c r="I277" s="20"/>
      <c r="J277" s="20">
        <v>0</v>
      </c>
      <c r="L277" s="17" t="s">
        <v>26</v>
      </c>
      <c r="M277" s="24">
        <f>((F277-1)*(1-(IF(G277="no",0,'results log'!$B$3)))+1)</f>
        <v>1.48</v>
      </c>
      <c r="N277" s="24">
        <f t="shared" si="10"/>
        <v>1</v>
      </c>
      <c r="O277" s="26">
        <f>IF(ISBLANK(L277),,IF(ISBLANK(E277),,(IF(L277="WON-EW",((((E277-1)*I277)*'results log'!$B$2)+('results log'!$B$2*(E277-1))),IF(L277="WON",((((E277-1)*I277)*'results log'!$B$2)+('results log'!$B$2*(E277-1))),IF(L277="PLACED",((((E277-1)*I277)*'results log'!$B$2)-'results log'!$B$2),IF(I277=0,-'results log'!$B$2,IF(I277=0,-'results log'!$B$2,-('results log'!$B$2*2)))))))*D277))</f>
        <v>24.5</v>
      </c>
      <c r="P277" s="25">
        <f>IF(ISBLANK(L277),,IF(ISBLANK(F277),,(IF(L277="WON-EW",((((M277-1)*I277)*'results log'!$B$2)+('results log'!$B$2*(M277-1))),IF(L277="WON",((((M277-1)*I277)*'results log'!$B$2)+('results log'!$B$2*(M277-1))),IF(L277="PLACED",((((M277-1)*I277)*'results log'!$B$2)-'results log'!$B$2),IF(I277=0,-'results log'!$B$2,IF(I277=0,-'results log'!$B$2,-('results log'!$B$2*2)))))))*D277))</f>
        <v>24</v>
      </c>
      <c r="S277">
        <f t="shared" si="9"/>
        <v>2</v>
      </c>
    </row>
    <row r="278" spans="1:19" x14ac:dyDescent="0.2">
      <c r="A278" s="19">
        <v>42679</v>
      </c>
      <c r="B278" s="16" t="s">
        <v>467</v>
      </c>
      <c r="C278" s="16" t="s">
        <v>468</v>
      </c>
      <c r="D278" s="20">
        <v>1</v>
      </c>
      <c r="E278" s="20">
        <v>1.26</v>
      </c>
      <c r="F278" s="20">
        <v>1.26</v>
      </c>
      <c r="G278" s="20" t="s">
        <v>33</v>
      </c>
      <c r="H278" s="20"/>
      <c r="I278" s="20"/>
      <c r="J278" s="20">
        <v>0</v>
      </c>
      <c r="L278" s="17" t="s">
        <v>29</v>
      </c>
      <c r="M278" s="24">
        <f>((F278-1)*(1-(IF(G278="no",0,'results log'!$B$3)))+1)</f>
        <v>1.26</v>
      </c>
      <c r="N278" s="24">
        <f t="shared" si="10"/>
        <v>1</v>
      </c>
      <c r="O278" s="26">
        <f>IF(ISBLANK(L278),,IF(ISBLANK(E278),,(IF(L278="WON-EW",((((E278-1)*I278)*'results log'!$B$2)+('results log'!$B$2*(E278-1))),IF(L278="WON",((((E278-1)*I278)*'results log'!$B$2)+('results log'!$B$2*(E278-1))),IF(L278="PLACED",((((E278-1)*I278)*'results log'!$B$2)-'results log'!$B$2),IF(I278=0,-'results log'!$B$2,IF(I278=0,-'results log'!$B$2,-('results log'!$B$2*2)))))))*D278))</f>
        <v>-50</v>
      </c>
      <c r="P278" s="25">
        <f>IF(ISBLANK(L278),,IF(ISBLANK(F278),,(IF(L278="WON-EW",((((M278-1)*I278)*'results log'!$B$2)+('results log'!$B$2*(M278-1))),IF(L278="WON",((((M278-1)*I278)*'results log'!$B$2)+('results log'!$B$2*(M278-1))),IF(L278="PLACED",((((M278-1)*I278)*'results log'!$B$2)-'results log'!$B$2),IF(I278=0,-'results log'!$B$2,IF(I278=0,-'results log'!$B$2,-('results log'!$B$2*2)))))))*D278))</f>
        <v>-50</v>
      </c>
      <c r="S278">
        <f t="shared" si="9"/>
        <v>2</v>
      </c>
    </row>
    <row r="279" spans="1:19" x14ac:dyDescent="0.2">
      <c r="A279" s="19">
        <v>42679</v>
      </c>
      <c r="B279" s="16" t="s">
        <v>469</v>
      </c>
      <c r="C279" s="16" t="s">
        <v>221</v>
      </c>
      <c r="D279" s="20">
        <v>1</v>
      </c>
      <c r="E279" s="20">
        <v>1.31</v>
      </c>
      <c r="F279" s="20">
        <v>1.2858000000000001</v>
      </c>
      <c r="G279" s="20" t="s">
        <v>33</v>
      </c>
      <c r="H279" s="20"/>
      <c r="I279" s="20"/>
      <c r="J279" s="20">
        <v>0</v>
      </c>
      <c r="L279" s="17" t="s">
        <v>26</v>
      </c>
      <c r="M279" s="24">
        <f>((F279-1)*(1-(IF(G279="no",0,'results log'!$B$3)))+1)</f>
        <v>1.2858000000000001</v>
      </c>
      <c r="N279" s="24">
        <f t="shared" si="10"/>
        <v>1</v>
      </c>
      <c r="O279" s="26">
        <f>IF(ISBLANK(L279),,IF(ISBLANK(E279),,(IF(L279="WON-EW",((((E279-1)*I279)*'results log'!$B$2)+('results log'!$B$2*(E279-1))),IF(L279="WON",((((E279-1)*I279)*'results log'!$B$2)+('results log'!$B$2*(E279-1))),IF(L279="PLACED",((((E279-1)*I279)*'results log'!$B$2)-'results log'!$B$2),IF(I279=0,-'results log'!$B$2,IF(I279=0,-'results log'!$B$2,-('results log'!$B$2*2)))))))*D279))</f>
        <v>15.500000000000004</v>
      </c>
      <c r="P279" s="25">
        <f>IF(ISBLANK(L279),,IF(ISBLANK(F279),,(IF(L279="WON-EW",((((M279-1)*I279)*'results log'!$B$2)+('results log'!$B$2*(M279-1))),IF(L279="WON",((((M279-1)*I279)*'results log'!$B$2)+('results log'!$B$2*(M279-1))),IF(L279="PLACED",((((M279-1)*I279)*'results log'!$B$2)-'results log'!$B$2),IF(I279=0,-'results log'!$B$2,IF(I279=0,-'results log'!$B$2,-('results log'!$B$2*2)))))))*D279))</f>
        <v>14.290000000000003</v>
      </c>
      <c r="S279">
        <f t="shared" si="9"/>
        <v>2</v>
      </c>
    </row>
    <row r="280" spans="1:19" x14ac:dyDescent="0.2">
      <c r="A280" s="19">
        <v>42679</v>
      </c>
      <c r="B280" s="16" t="s">
        <v>288</v>
      </c>
      <c r="C280" s="16" t="s">
        <v>470</v>
      </c>
      <c r="D280" s="20">
        <v>1</v>
      </c>
      <c r="E280" s="20">
        <v>1.29</v>
      </c>
      <c r="F280" s="20">
        <v>1.2769999999999999</v>
      </c>
      <c r="G280" s="20" t="s">
        <v>33</v>
      </c>
      <c r="H280" s="20"/>
      <c r="I280" s="20"/>
      <c r="J280" s="20">
        <v>0</v>
      </c>
      <c r="L280" s="17" t="s">
        <v>26</v>
      </c>
      <c r="M280" s="24">
        <f>((F280-1)*(1-(IF(G280="no",0,'results log'!$B$3)))+1)</f>
        <v>1.2769999999999999</v>
      </c>
      <c r="N280" s="24">
        <f t="shared" si="10"/>
        <v>1</v>
      </c>
      <c r="O280" s="26">
        <f>IF(ISBLANK(L280),,IF(ISBLANK(E280),,(IF(L280="WON-EW",((((E280-1)*I280)*'results log'!$B$2)+('results log'!$B$2*(E280-1))),IF(L280="WON",((((E280-1)*I280)*'results log'!$B$2)+('results log'!$B$2*(E280-1))),IF(L280="PLACED",((((E280-1)*I280)*'results log'!$B$2)-'results log'!$B$2),IF(I280=0,-'results log'!$B$2,IF(I280=0,-'results log'!$B$2,-('results log'!$B$2*2)))))))*D280))</f>
        <v>14.500000000000002</v>
      </c>
      <c r="P280" s="25">
        <f>IF(ISBLANK(L280),,IF(ISBLANK(F280),,(IF(L280="WON-EW",((((M280-1)*I280)*'results log'!$B$2)+('results log'!$B$2*(M280-1))),IF(L280="WON",((((M280-1)*I280)*'results log'!$B$2)+('results log'!$B$2*(M280-1))),IF(L280="PLACED",((((M280-1)*I280)*'results log'!$B$2)-'results log'!$B$2),IF(I280=0,-'results log'!$B$2,IF(I280=0,-'results log'!$B$2,-('results log'!$B$2*2)))))))*D280))</f>
        <v>13.849999999999996</v>
      </c>
      <c r="S280">
        <f t="shared" si="9"/>
        <v>2</v>
      </c>
    </row>
    <row r="281" spans="1:19" x14ac:dyDescent="0.2">
      <c r="A281" s="19">
        <v>42680</v>
      </c>
      <c r="B281" s="16" t="s">
        <v>471</v>
      </c>
      <c r="C281" s="16" t="s">
        <v>472</v>
      </c>
      <c r="D281" s="20">
        <v>1</v>
      </c>
      <c r="E281" s="20">
        <v>1.31</v>
      </c>
      <c r="F281" s="20">
        <v>1.2858000000000001</v>
      </c>
      <c r="G281" s="20" t="s">
        <v>33</v>
      </c>
      <c r="H281" s="20"/>
      <c r="I281" s="20"/>
      <c r="J281" s="20">
        <v>0</v>
      </c>
      <c r="L281" s="17" t="s">
        <v>26</v>
      </c>
      <c r="M281" s="24">
        <f>((F281-1)*(1-(IF(G281="no",0,'results log'!$B$3)))+1)</f>
        <v>1.2858000000000001</v>
      </c>
      <c r="N281" s="24">
        <f t="shared" si="10"/>
        <v>1</v>
      </c>
      <c r="O281" s="26">
        <f>IF(ISBLANK(L281),,IF(ISBLANK(E281),,(IF(L281="WON-EW",((((E281-1)*I281)*'results log'!$B$2)+('results log'!$B$2*(E281-1))),IF(L281="WON",((((E281-1)*I281)*'results log'!$B$2)+('results log'!$B$2*(E281-1))),IF(L281="PLACED",((((E281-1)*I281)*'results log'!$B$2)-'results log'!$B$2),IF(I281=0,-'results log'!$B$2,IF(I281=0,-'results log'!$B$2,-('results log'!$B$2*2)))))))*D281))</f>
        <v>15.500000000000004</v>
      </c>
      <c r="P281" s="25">
        <f>IF(ISBLANK(L281),,IF(ISBLANK(F281),,(IF(L281="WON-EW",((((M281-1)*I281)*'results log'!$B$2)+('results log'!$B$2*(M281-1))),IF(L281="WON",((((M281-1)*I281)*'results log'!$B$2)+('results log'!$B$2*(M281-1))),IF(L281="PLACED",((((M281-1)*I281)*'results log'!$B$2)-'results log'!$B$2),IF(I281=0,-'results log'!$B$2,IF(I281=0,-'results log'!$B$2,-('results log'!$B$2*2)))))))*D281))</f>
        <v>14.290000000000003</v>
      </c>
      <c r="S281">
        <f t="shared" si="9"/>
        <v>2</v>
      </c>
    </row>
    <row r="282" spans="1:19" x14ac:dyDescent="0.2">
      <c r="A282" s="19">
        <v>42680</v>
      </c>
      <c r="B282" s="16" t="s">
        <v>473</v>
      </c>
      <c r="C282" s="16" t="s">
        <v>234</v>
      </c>
      <c r="D282" s="20">
        <v>1</v>
      </c>
      <c r="E282" s="20">
        <v>1.4</v>
      </c>
      <c r="F282" s="20">
        <v>1.38</v>
      </c>
      <c r="G282" s="20" t="s">
        <v>33</v>
      </c>
      <c r="H282" s="20"/>
      <c r="I282" s="20"/>
      <c r="J282" s="20">
        <v>0</v>
      </c>
      <c r="L282" s="17" t="s">
        <v>29</v>
      </c>
      <c r="M282" s="24">
        <f>((F282-1)*(1-(IF(G282="no",0,'results log'!$B$3)))+1)</f>
        <v>1.38</v>
      </c>
      <c r="N282" s="24">
        <f t="shared" si="10"/>
        <v>1</v>
      </c>
      <c r="O282" s="26">
        <f>IF(ISBLANK(L282),,IF(ISBLANK(E282),,(IF(L282="WON-EW",((((E282-1)*I282)*'results log'!$B$2)+('results log'!$B$2*(E282-1))),IF(L282="WON",((((E282-1)*I282)*'results log'!$B$2)+('results log'!$B$2*(E282-1))),IF(L282="PLACED",((((E282-1)*I282)*'results log'!$B$2)-'results log'!$B$2),IF(I282=0,-'results log'!$B$2,IF(I282=0,-'results log'!$B$2,-('results log'!$B$2*2)))))))*D282))</f>
        <v>-50</v>
      </c>
      <c r="P282" s="25">
        <f>IF(ISBLANK(L282),,IF(ISBLANK(F282),,(IF(L282="WON-EW",((((M282-1)*I282)*'results log'!$B$2)+('results log'!$B$2*(M282-1))),IF(L282="WON",((((M282-1)*I282)*'results log'!$B$2)+('results log'!$B$2*(M282-1))),IF(L282="PLACED",((((M282-1)*I282)*'results log'!$B$2)-'results log'!$B$2),IF(I282=0,-'results log'!$B$2,IF(I282=0,-'results log'!$B$2,-('results log'!$B$2*2)))))))*D282))</f>
        <v>-50</v>
      </c>
      <c r="S282">
        <f t="shared" si="9"/>
        <v>2</v>
      </c>
    </row>
    <row r="283" spans="1:19" x14ac:dyDescent="0.2">
      <c r="A283" s="19">
        <v>42680</v>
      </c>
      <c r="B283" s="16" t="s">
        <v>474</v>
      </c>
      <c r="C283" s="16" t="s">
        <v>475</v>
      </c>
      <c r="D283" s="20">
        <v>1</v>
      </c>
      <c r="E283" s="20">
        <v>1.35</v>
      </c>
      <c r="F283" s="20">
        <v>1.3125</v>
      </c>
      <c r="G283" s="20" t="s">
        <v>33</v>
      </c>
      <c r="H283" s="20"/>
      <c r="I283" s="20"/>
      <c r="J283" s="20">
        <v>0</v>
      </c>
      <c r="L283" s="17" t="s">
        <v>26</v>
      </c>
      <c r="M283" s="24">
        <f>((F283-1)*(1-(IF(G283="no",0,'results log'!$B$3)))+1)</f>
        <v>1.3125</v>
      </c>
      <c r="N283" s="24">
        <f t="shared" si="10"/>
        <v>1</v>
      </c>
      <c r="O283" s="26">
        <f>IF(ISBLANK(L283),,IF(ISBLANK(E283),,(IF(L283="WON-EW",((((E283-1)*I283)*'results log'!$B$2)+('results log'!$B$2*(E283-1))),IF(L283="WON",((((E283-1)*I283)*'results log'!$B$2)+('results log'!$B$2*(E283-1))),IF(L283="PLACED",((((E283-1)*I283)*'results log'!$B$2)-'results log'!$B$2),IF(I283=0,-'results log'!$B$2,IF(I283=0,-'results log'!$B$2,-('results log'!$B$2*2)))))))*D283))</f>
        <v>17.500000000000004</v>
      </c>
      <c r="P283" s="25">
        <f>IF(ISBLANK(L283),,IF(ISBLANK(F283),,(IF(L283="WON-EW",((((M283-1)*I283)*'results log'!$B$2)+('results log'!$B$2*(M283-1))),IF(L283="WON",((((M283-1)*I283)*'results log'!$B$2)+('results log'!$B$2*(M283-1))),IF(L283="PLACED",((((M283-1)*I283)*'results log'!$B$2)-'results log'!$B$2),IF(I283=0,-'results log'!$B$2,IF(I283=0,-'results log'!$B$2,-('results log'!$B$2*2)))))))*D283))</f>
        <v>15.625</v>
      </c>
      <c r="S283">
        <f t="shared" si="9"/>
        <v>2</v>
      </c>
    </row>
    <row r="284" spans="1:19" x14ac:dyDescent="0.2">
      <c r="A284" s="19">
        <v>42680</v>
      </c>
      <c r="B284" s="16" t="s">
        <v>476</v>
      </c>
      <c r="C284" s="16" t="s">
        <v>339</v>
      </c>
      <c r="D284" s="20">
        <v>1</v>
      </c>
      <c r="E284" s="20">
        <v>1.35</v>
      </c>
      <c r="F284" s="20">
        <v>1.3332999999999999</v>
      </c>
      <c r="G284" s="20" t="s">
        <v>33</v>
      </c>
      <c r="H284" s="20"/>
      <c r="I284" s="20"/>
      <c r="J284" s="20">
        <v>0</v>
      </c>
      <c r="L284" s="17" t="s">
        <v>26</v>
      </c>
      <c r="M284" s="24">
        <f>((F284-1)*(1-(IF(G284="no",0,'results log'!$B$3)))+1)</f>
        <v>1.3332999999999999</v>
      </c>
      <c r="N284" s="24">
        <f t="shared" si="10"/>
        <v>1</v>
      </c>
      <c r="O284" s="26">
        <f>IF(ISBLANK(L284),,IF(ISBLANK(E284),,(IF(L284="WON-EW",((((E284-1)*I284)*'results log'!$B$2)+('results log'!$B$2*(E284-1))),IF(L284="WON",((((E284-1)*I284)*'results log'!$B$2)+('results log'!$B$2*(E284-1))),IF(L284="PLACED",((((E284-1)*I284)*'results log'!$B$2)-'results log'!$B$2),IF(I284=0,-'results log'!$B$2,IF(I284=0,-'results log'!$B$2,-('results log'!$B$2*2)))))))*D284))</f>
        <v>17.500000000000004</v>
      </c>
      <c r="P284" s="25">
        <f>IF(ISBLANK(L284),,IF(ISBLANK(F284),,(IF(L284="WON-EW",((((M284-1)*I284)*'results log'!$B$2)+('results log'!$B$2*(M284-1))),IF(L284="WON",((((M284-1)*I284)*'results log'!$B$2)+('results log'!$B$2*(M284-1))),IF(L284="PLACED",((((M284-1)*I284)*'results log'!$B$2)-'results log'!$B$2),IF(I284=0,-'results log'!$B$2,IF(I284=0,-'results log'!$B$2,-('results log'!$B$2*2)))))))*D284))</f>
        <v>16.664999999999996</v>
      </c>
      <c r="S284">
        <f t="shared" si="9"/>
        <v>2</v>
      </c>
    </row>
    <row r="285" spans="1:19" x14ac:dyDescent="0.2">
      <c r="A285" s="19">
        <v>42680</v>
      </c>
      <c r="B285" s="16" t="s">
        <v>477</v>
      </c>
      <c r="C285" s="16" t="s">
        <v>225</v>
      </c>
      <c r="D285" s="20">
        <v>1</v>
      </c>
      <c r="E285" s="20">
        <v>1.39</v>
      </c>
      <c r="F285" s="20">
        <v>1.3635999999999999</v>
      </c>
      <c r="G285" s="20" t="s">
        <v>33</v>
      </c>
      <c r="H285" s="20"/>
      <c r="I285" s="20"/>
      <c r="J285" s="20">
        <v>0</v>
      </c>
      <c r="L285" s="17" t="s">
        <v>26</v>
      </c>
      <c r="M285" s="24">
        <f>((F285-1)*(1-(IF(G285="no",0,'results log'!$B$3)))+1)</f>
        <v>1.3635999999999999</v>
      </c>
      <c r="N285" s="24">
        <f t="shared" si="10"/>
        <v>1</v>
      </c>
      <c r="O285" s="26">
        <f>IF(ISBLANK(L285),,IF(ISBLANK(E285),,(IF(L285="WON-EW",((((E285-1)*I285)*'results log'!$B$2)+('results log'!$B$2*(E285-1))),IF(L285="WON",((((E285-1)*I285)*'results log'!$B$2)+('results log'!$B$2*(E285-1))),IF(L285="PLACED",((((E285-1)*I285)*'results log'!$B$2)-'results log'!$B$2),IF(I285=0,-'results log'!$B$2,IF(I285=0,-'results log'!$B$2,-('results log'!$B$2*2)))))))*D285))</f>
        <v>19.499999999999996</v>
      </c>
      <c r="P285" s="25">
        <f>IF(ISBLANK(L285),,IF(ISBLANK(F285),,(IF(L285="WON-EW",((((M285-1)*I285)*'results log'!$B$2)+('results log'!$B$2*(M285-1))),IF(L285="WON",((((M285-1)*I285)*'results log'!$B$2)+('results log'!$B$2*(M285-1))),IF(L285="PLACED",((((M285-1)*I285)*'results log'!$B$2)-'results log'!$B$2),IF(I285=0,-'results log'!$B$2,IF(I285=0,-'results log'!$B$2,-('results log'!$B$2*2)))))))*D285))</f>
        <v>18.179999999999996</v>
      </c>
      <c r="S285">
        <f t="shared" si="9"/>
        <v>2</v>
      </c>
    </row>
    <row r="286" spans="1:19" x14ac:dyDescent="0.2">
      <c r="A286" s="19">
        <v>42680</v>
      </c>
      <c r="B286" s="16" t="s">
        <v>478</v>
      </c>
      <c r="C286" s="16" t="s">
        <v>413</v>
      </c>
      <c r="D286" s="20">
        <v>1</v>
      </c>
      <c r="E286" s="20">
        <v>1.3</v>
      </c>
      <c r="F286" s="20">
        <v>1.3</v>
      </c>
      <c r="G286" s="20" t="s">
        <v>33</v>
      </c>
      <c r="H286" s="20"/>
      <c r="I286" s="20"/>
      <c r="J286" s="20">
        <v>0</v>
      </c>
      <c r="L286" s="17" t="s">
        <v>26</v>
      </c>
      <c r="M286" s="24">
        <f>((F286-1)*(1-(IF(G286="no",0,'results log'!$B$3)))+1)</f>
        <v>1.3</v>
      </c>
      <c r="N286" s="24">
        <f t="shared" si="10"/>
        <v>1</v>
      </c>
      <c r="O286" s="26">
        <f>IF(ISBLANK(L286),,IF(ISBLANK(E286),,(IF(L286="WON-EW",((((E286-1)*I286)*'results log'!$B$2)+('results log'!$B$2*(E286-1))),IF(L286="WON",((((E286-1)*I286)*'results log'!$B$2)+('results log'!$B$2*(E286-1))),IF(L286="PLACED",((((E286-1)*I286)*'results log'!$B$2)-'results log'!$B$2),IF(I286=0,-'results log'!$B$2,IF(I286=0,-'results log'!$B$2,-('results log'!$B$2*2)))))))*D286))</f>
        <v>15.000000000000002</v>
      </c>
      <c r="P286" s="25">
        <f>IF(ISBLANK(L286),,IF(ISBLANK(F286),,(IF(L286="WON-EW",((((M286-1)*I286)*'results log'!$B$2)+('results log'!$B$2*(M286-1))),IF(L286="WON",((((M286-1)*I286)*'results log'!$B$2)+('results log'!$B$2*(M286-1))),IF(L286="PLACED",((((M286-1)*I286)*'results log'!$B$2)-'results log'!$B$2),IF(I286=0,-'results log'!$B$2,IF(I286=0,-'results log'!$B$2,-('results log'!$B$2*2)))))))*D286))</f>
        <v>15.000000000000002</v>
      </c>
      <c r="S286">
        <f t="shared" si="9"/>
        <v>2</v>
      </c>
    </row>
    <row r="287" spans="1:19" x14ac:dyDescent="0.2">
      <c r="A287" s="19">
        <v>42682</v>
      </c>
      <c r="B287" s="16" t="s">
        <v>481</v>
      </c>
      <c r="C287" s="16" t="s">
        <v>482</v>
      </c>
      <c r="D287" s="20">
        <v>1</v>
      </c>
      <c r="E287" s="20">
        <v>1.33</v>
      </c>
      <c r="F287" s="20">
        <v>1.2858000000000001</v>
      </c>
      <c r="G287" s="20" t="s">
        <v>33</v>
      </c>
      <c r="H287" s="20"/>
      <c r="I287" s="20"/>
      <c r="J287" s="20">
        <v>0</v>
      </c>
      <c r="L287" s="17" t="s">
        <v>26</v>
      </c>
      <c r="M287" s="24">
        <f>((F287-1)*(1-(IF(G287="no",0,'results log'!$B$3)))+1)</f>
        <v>1.2858000000000001</v>
      </c>
      <c r="N287" s="24">
        <f t="shared" si="10"/>
        <v>1</v>
      </c>
      <c r="O287" s="26">
        <f>IF(ISBLANK(L287),,IF(ISBLANK(E287),,(IF(L287="WON-EW",((((E287-1)*I287)*'results log'!$B$2)+('results log'!$B$2*(E287-1))),IF(L287="WON",((((E287-1)*I287)*'results log'!$B$2)+('results log'!$B$2*(E287-1))),IF(L287="PLACED",((((E287-1)*I287)*'results log'!$B$2)-'results log'!$B$2),IF(I287=0,-'results log'!$B$2,IF(I287=0,-'results log'!$B$2,-('results log'!$B$2*2)))))))*D287))</f>
        <v>16.500000000000004</v>
      </c>
      <c r="P287" s="25">
        <f>IF(ISBLANK(L287),,IF(ISBLANK(F287),,(IF(L287="WON-EW",((((M287-1)*I287)*'results log'!$B$2)+('results log'!$B$2*(M287-1))),IF(L287="WON",((((M287-1)*I287)*'results log'!$B$2)+('results log'!$B$2*(M287-1))),IF(L287="PLACED",((((M287-1)*I287)*'results log'!$B$2)-'results log'!$B$2),IF(I287=0,-'results log'!$B$2,IF(I287=0,-'results log'!$B$2,-('results log'!$B$2*2)))))))*D287))</f>
        <v>14.290000000000003</v>
      </c>
      <c r="S287">
        <f t="shared" si="9"/>
        <v>2</v>
      </c>
    </row>
    <row r="288" spans="1:19" x14ac:dyDescent="0.2">
      <c r="A288" s="19">
        <v>42683</v>
      </c>
      <c r="B288" s="16" t="s">
        <v>479</v>
      </c>
      <c r="C288" s="16" t="s">
        <v>480</v>
      </c>
      <c r="D288" s="20">
        <v>1</v>
      </c>
      <c r="E288" s="20">
        <v>1.41</v>
      </c>
      <c r="F288" s="20">
        <v>1.35</v>
      </c>
      <c r="G288" s="20" t="s">
        <v>33</v>
      </c>
      <c r="H288" s="20"/>
      <c r="I288" s="20"/>
      <c r="J288" s="20">
        <v>0</v>
      </c>
      <c r="L288" s="17" t="s">
        <v>26</v>
      </c>
      <c r="M288" s="24">
        <f>((F288-1)*(1-(IF(G288="no",0,'results log'!$B$3)))+1)</f>
        <v>1.35</v>
      </c>
      <c r="N288" s="24">
        <f t="shared" si="10"/>
        <v>1</v>
      </c>
      <c r="O288" s="26">
        <f>IF(ISBLANK(L288),,IF(ISBLANK(E288),,(IF(L288="WON-EW",((((E288-1)*I288)*'results log'!$B$2)+('results log'!$B$2*(E288-1))),IF(L288="WON",((((E288-1)*I288)*'results log'!$B$2)+('results log'!$B$2*(E288-1))),IF(L288="PLACED",((((E288-1)*I288)*'results log'!$B$2)-'results log'!$B$2),IF(I288=0,-'results log'!$B$2,IF(I288=0,-'results log'!$B$2,-('results log'!$B$2*2)))))))*D288))</f>
        <v>20.499999999999996</v>
      </c>
      <c r="P288" s="25">
        <f>IF(ISBLANK(L288),,IF(ISBLANK(F288),,(IF(L288="WON-EW",((((M288-1)*I288)*'results log'!$B$2)+('results log'!$B$2*(M288-1))),IF(L288="WON",((((M288-1)*I288)*'results log'!$B$2)+('results log'!$B$2*(M288-1))),IF(L288="PLACED",((((M288-1)*I288)*'results log'!$B$2)-'results log'!$B$2),IF(I288=0,-'results log'!$B$2,IF(I288=0,-'results log'!$B$2,-('results log'!$B$2*2)))))))*D288))</f>
        <v>17.500000000000004</v>
      </c>
      <c r="S288">
        <f t="shared" si="9"/>
        <v>2</v>
      </c>
    </row>
    <row r="289" spans="1:19" x14ac:dyDescent="0.2">
      <c r="A289" s="19">
        <v>42684</v>
      </c>
      <c r="B289" s="16" t="s">
        <v>483</v>
      </c>
      <c r="C289" s="16" t="s">
        <v>484</v>
      </c>
      <c r="D289" s="20">
        <v>1</v>
      </c>
      <c r="E289" s="20">
        <v>1.26</v>
      </c>
      <c r="F289" s="20">
        <v>1.25</v>
      </c>
      <c r="G289" s="20" t="s">
        <v>33</v>
      </c>
      <c r="H289" s="20"/>
      <c r="I289" s="20"/>
      <c r="J289" s="20">
        <v>0</v>
      </c>
      <c r="L289" s="17" t="s">
        <v>29</v>
      </c>
      <c r="M289" s="24">
        <f>((F289-1)*(1-(IF(G289="no",0,'results log'!$B$3)))+1)</f>
        <v>1.25</v>
      </c>
      <c r="N289" s="24">
        <f t="shared" si="10"/>
        <v>1</v>
      </c>
      <c r="O289" s="26">
        <f>IF(ISBLANK(L289),,IF(ISBLANK(E289),,(IF(L289="WON-EW",((((E289-1)*I289)*'results log'!$B$2)+('results log'!$B$2*(E289-1))),IF(L289="WON",((((E289-1)*I289)*'results log'!$B$2)+('results log'!$B$2*(E289-1))),IF(L289="PLACED",((((E289-1)*I289)*'results log'!$B$2)-'results log'!$B$2),IF(I289=0,-'results log'!$B$2,IF(I289=0,-'results log'!$B$2,-('results log'!$B$2*2)))))))*D289))</f>
        <v>-50</v>
      </c>
      <c r="P289" s="25">
        <f>IF(ISBLANK(L289),,IF(ISBLANK(F289),,(IF(L289="WON-EW",((((M289-1)*I289)*'results log'!$B$2)+('results log'!$B$2*(M289-1))),IF(L289="WON",((((M289-1)*I289)*'results log'!$B$2)+('results log'!$B$2*(M289-1))),IF(L289="PLACED",((((M289-1)*I289)*'results log'!$B$2)-'results log'!$B$2),IF(I289=0,-'results log'!$B$2,IF(I289=0,-'results log'!$B$2,-('results log'!$B$2*2)))))))*D289))</f>
        <v>-50</v>
      </c>
      <c r="S289">
        <f t="shared" si="9"/>
        <v>2</v>
      </c>
    </row>
    <row r="290" spans="1:19" x14ac:dyDescent="0.2">
      <c r="A290" s="19">
        <v>42685</v>
      </c>
      <c r="B290" s="16" t="s">
        <v>485</v>
      </c>
      <c r="C290" s="16" t="s">
        <v>486</v>
      </c>
      <c r="D290" s="20">
        <v>1</v>
      </c>
      <c r="E290" s="20">
        <v>1.39</v>
      </c>
      <c r="F290" s="20">
        <v>1.37</v>
      </c>
      <c r="G290" s="20" t="s">
        <v>33</v>
      </c>
      <c r="H290" s="20"/>
      <c r="I290" s="20"/>
      <c r="J290" s="20">
        <v>0</v>
      </c>
      <c r="L290" s="17" t="s">
        <v>26</v>
      </c>
      <c r="M290" s="24">
        <f>((F290-1)*(1-(IF(G290="no",0,'results log'!$B$3)))+1)</f>
        <v>1.37</v>
      </c>
      <c r="N290" s="24">
        <f t="shared" si="10"/>
        <v>1</v>
      </c>
      <c r="O290" s="26">
        <f>IF(ISBLANK(L290),,IF(ISBLANK(E290),,(IF(L290="WON-EW",((((E290-1)*I290)*'results log'!$B$2)+('results log'!$B$2*(E290-1))),IF(L290="WON",((((E290-1)*I290)*'results log'!$B$2)+('results log'!$B$2*(E290-1))),IF(L290="PLACED",((((E290-1)*I290)*'results log'!$B$2)-'results log'!$B$2),IF(I290=0,-'results log'!$B$2,IF(I290=0,-'results log'!$B$2,-('results log'!$B$2*2)))))))*D290))</f>
        <v>19.499999999999996</v>
      </c>
      <c r="P290" s="25">
        <f>IF(ISBLANK(L290),,IF(ISBLANK(F290),,(IF(L290="WON-EW",((((M290-1)*I290)*'results log'!$B$2)+('results log'!$B$2*(M290-1))),IF(L290="WON",((((M290-1)*I290)*'results log'!$B$2)+('results log'!$B$2*(M290-1))),IF(L290="PLACED",((((M290-1)*I290)*'results log'!$B$2)-'results log'!$B$2),IF(I290=0,-'results log'!$B$2,IF(I290=0,-'results log'!$B$2,-('results log'!$B$2*2)))))))*D290))</f>
        <v>18.500000000000007</v>
      </c>
      <c r="S290">
        <f t="shared" si="9"/>
        <v>2</v>
      </c>
    </row>
    <row r="291" spans="1:19" x14ac:dyDescent="0.2">
      <c r="A291" s="19">
        <v>42686</v>
      </c>
      <c r="B291" s="16" t="s">
        <v>191</v>
      </c>
      <c r="C291" s="16" t="s">
        <v>487</v>
      </c>
      <c r="D291" s="20">
        <v>1</v>
      </c>
      <c r="E291" s="20">
        <v>1.23</v>
      </c>
      <c r="F291" s="20">
        <v>1.2146999999999999</v>
      </c>
      <c r="G291" s="20" t="s">
        <v>33</v>
      </c>
      <c r="H291" s="20"/>
      <c r="I291" s="20"/>
      <c r="J291" s="20">
        <v>0</v>
      </c>
      <c r="L291" s="17" t="s">
        <v>26</v>
      </c>
      <c r="M291" s="24">
        <f>((F291-1)*(1-(IF(G291="no",0,'results log'!$B$3)))+1)</f>
        <v>1.2146999999999999</v>
      </c>
      <c r="N291" s="24">
        <f t="shared" si="10"/>
        <v>1</v>
      </c>
      <c r="O291" s="26">
        <f>IF(ISBLANK(L291),,IF(ISBLANK(E291),,(IF(L291="WON-EW",((((E291-1)*I291)*'results log'!$B$2)+('results log'!$B$2*(E291-1))),IF(L291="WON",((((E291-1)*I291)*'results log'!$B$2)+('results log'!$B$2*(E291-1))),IF(L291="PLACED",((((E291-1)*I291)*'results log'!$B$2)-'results log'!$B$2),IF(I291=0,-'results log'!$B$2,IF(I291=0,-'results log'!$B$2,-('results log'!$B$2*2)))))))*D291))</f>
        <v>11.5</v>
      </c>
      <c r="P291" s="25">
        <f>IF(ISBLANK(L291),,IF(ISBLANK(F291),,(IF(L291="WON-EW",((((M291-1)*I291)*'results log'!$B$2)+('results log'!$B$2*(M291-1))),IF(L291="WON",((((M291-1)*I291)*'results log'!$B$2)+('results log'!$B$2*(M291-1))),IF(L291="PLACED",((((M291-1)*I291)*'results log'!$B$2)-'results log'!$B$2),IF(I291=0,-'results log'!$B$2,IF(I291=0,-'results log'!$B$2,-('results log'!$B$2*2)))))))*D291))</f>
        <v>10.734999999999994</v>
      </c>
      <c r="S291">
        <f t="shared" si="9"/>
        <v>2</v>
      </c>
    </row>
    <row r="292" spans="1:19" x14ac:dyDescent="0.2">
      <c r="A292" s="19">
        <v>42686</v>
      </c>
      <c r="B292" s="16" t="s">
        <v>288</v>
      </c>
      <c r="C292" s="16" t="s">
        <v>488</v>
      </c>
      <c r="D292" s="20">
        <v>1</v>
      </c>
      <c r="E292" s="20">
        <v>1.23</v>
      </c>
      <c r="F292" s="20">
        <v>1.204</v>
      </c>
      <c r="G292" s="20" t="s">
        <v>33</v>
      </c>
      <c r="H292" s="20"/>
      <c r="I292" s="20"/>
      <c r="J292" s="20">
        <v>0</v>
      </c>
      <c r="L292" s="17" t="s">
        <v>29</v>
      </c>
      <c r="M292" s="24">
        <f>((F292-1)*(1-(IF(G292="no",0,'results log'!$B$3)))+1)</f>
        <v>1.204</v>
      </c>
      <c r="N292" s="24">
        <f t="shared" si="10"/>
        <v>1</v>
      </c>
      <c r="O292" s="26">
        <f>IF(ISBLANK(L292),,IF(ISBLANK(E292),,(IF(L292="WON-EW",((((E292-1)*I292)*'results log'!$B$2)+('results log'!$B$2*(E292-1))),IF(L292="WON",((((E292-1)*I292)*'results log'!$B$2)+('results log'!$B$2*(E292-1))),IF(L292="PLACED",((((E292-1)*I292)*'results log'!$B$2)-'results log'!$B$2),IF(I292=0,-'results log'!$B$2,IF(I292=0,-'results log'!$B$2,-('results log'!$B$2*2)))))))*D292))</f>
        <v>-50</v>
      </c>
      <c r="P292" s="25">
        <f>IF(ISBLANK(L292),,IF(ISBLANK(F292),,(IF(L292="WON-EW",((((M292-1)*I292)*'results log'!$B$2)+('results log'!$B$2*(M292-1))),IF(L292="WON",((((M292-1)*I292)*'results log'!$B$2)+('results log'!$B$2*(M292-1))),IF(L292="PLACED",((((M292-1)*I292)*'results log'!$B$2)-'results log'!$B$2),IF(I292=0,-'results log'!$B$2,IF(I292=0,-'results log'!$B$2,-('results log'!$B$2*2)))))))*D292))</f>
        <v>-50</v>
      </c>
      <c r="S292">
        <f t="shared" si="9"/>
        <v>2</v>
      </c>
    </row>
    <row r="293" spans="1:19" x14ac:dyDescent="0.2">
      <c r="A293" s="19">
        <v>42686</v>
      </c>
      <c r="B293" s="16" t="s">
        <v>489</v>
      </c>
      <c r="C293" s="16" t="s">
        <v>379</v>
      </c>
      <c r="D293" s="20">
        <v>1</v>
      </c>
      <c r="E293" s="20">
        <v>1.3635999999999999</v>
      </c>
      <c r="F293" s="20">
        <v>1.3635999999999999</v>
      </c>
      <c r="G293" s="20" t="s">
        <v>33</v>
      </c>
      <c r="H293" s="20"/>
      <c r="I293" s="20"/>
      <c r="J293" s="20">
        <v>0</v>
      </c>
      <c r="L293" s="17" t="s">
        <v>26</v>
      </c>
      <c r="M293" s="24">
        <f>((F293-1)*(1-(IF(G293="no",0,'results log'!$B$3)))+1)</f>
        <v>1.3635999999999999</v>
      </c>
      <c r="N293" s="24">
        <f t="shared" si="10"/>
        <v>1</v>
      </c>
      <c r="O293" s="26">
        <f>IF(ISBLANK(L293),,IF(ISBLANK(E293),,(IF(L293="WON-EW",((((E293-1)*I293)*'results log'!$B$2)+('results log'!$B$2*(E293-1))),IF(L293="WON",((((E293-1)*I293)*'results log'!$B$2)+('results log'!$B$2*(E293-1))),IF(L293="PLACED",((((E293-1)*I293)*'results log'!$B$2)-'results log'!$B$2),IF(I293=0,-'results log'!$B$2,IF(I293=0,-'results log'!$B$2,-('results log'!$B$2*2)))))))*D293))</f>
        <v>18.179999999999996</v>
      </c>
      <c r="P293" s="25">
        <f>IF(ISBLANK(L293),,IF(ISBLANK(F293),,(IF(L293="WON-EW",((((M293-1)*I293)*'results log'!$B$2)+('results log'!$B$2*(M293-1))),IF(L293="WON",((((M293-1)*I293)*'results log'!$B$2)+('results log'!$B$2*(M293-1))),IF(L293="PLACED",((((M293-1)*I293)*'results log'!$B$2)-'results log'!$B$2),IF(I293=0,-'results log'!$B$2,IF(I293=0,-'results log'!$B$2,-('results log'!$B$2*2)))))))*D293))</f>
        <v>18.179999999999996</v>
      </c>
      <c r="S293">
        <f t="shared" si="9"/>
        <v>2</v>
      </c>
    </row>
    <row r="294" spans="1:19" x14ac:dyDescent="0.2">
      <c r="A294" s="19">
        <v>42686</v>
      </c>
      <c r="B294" s="16" t="s">
        <v>490</v>
      </c>
      <c r="C294" s="16" t="s">
        <v>375</v>
      </c>
      <c r="D294" s="20">
        <v>1</v>
      </c>
      <c r="E294" s="20">
        <v>1.34</v>
      </c>
      <c r="F294" s="20">
        <v>1.3332999999999999</v>
      </c>
      <c r="G294" s="20" t="s">
        <v>33</v>
      </c>
      <c r="H294" s="20"/>
      <c r="I294" s="20"/>
      <c r="J294" s="20">
        <v>0</v>
      </c>
      <c r="L294" s="17" t="s">
        <v>29</v>
      </c>
      <c r="M294" s="24">
        <f>((F294-1)*(1-(IF(G294="no",0,'results log'!$B$3)))+1)</f>
        <v>1.3332999999999999</v>
      </c>
      <c r="N294" s="24">
        <f t="shared" si="10"/>
        <v>1</v>
      </c>
      <c r="O294" s="26">
        <f>IF(ISBLANK(L294),,IF(ISBLANK(E294),,(IF(L294="WON-EW",((((E294-1)*I294)*'results log'!$B$2)+('results log'!$B$2*(E294-1))),IF(L294="WON",((((E294-1)*I294)*'results log'!$B$2)+('results log'!$B$2*(E294-1))),IF(L294="PLACED",((((E294-1)*I294)*'results log'!$B$2)-'results log'!$B$2),IF(I294=0,-'results log'!$B$2,IF(I294=0,-'results log'!$B$2,-('results log'!$B$2*2)))))))*D294))</f>
        <v>-50</v>
      </c>
      <c r="P294" s="25">
        <f>IF(ISBLANK(L294),,IF(ISBLANK(F294),,(IF(L294="WON-EW",((((M294-1)*I294)*'results log'!$B$2)+('results log'!$B$2*(M294-1))),IF(L294="WON",((((M294-1)*I294)*'results log'!$B$2)+('results log'!$B$2*(M294-1))),IF(L294="PLACED",((((M294-1)*I294)*'results log'!$B$2)-'results log'!$B$2),IF(I294=0,-'results log'!$B$2,IF(I294=0,-'results log'!$B$2,-('results log'!$B$2*2)))))))*D294))</f>
        <v>-50</v>
      </c>
      <c r="S294">
        <f t="shared" si="9"/>
        <v>2</v>
      </c>
    </row>
    <row r="295" spans="1:19" x14ac:dyDescent="0.2">
      <c r="A295" s="19">
        <v>42687</v>
      </c>
      <c r="B295" s="16" t="s">
        <v>491</v>
      </c>
      <c r="C295" s="16" t="s">
        <v>480</v>
      </c>
      <c r="D295" s="20">
        <v>1</v>
      </c>
      <c r="E295" s="20">
        <v>1.41</v>
      </c>
      <c r="F295" s="20">
        <v>1.37</v>
      </c>
      <c r="G295" s="20" t="s">
        <v>33</v>
      </c>
      <c r="H295" s="20"/>
      <c r="I295" s="20"/>
      <c r="J295" s="20">
        <v>0</v>
      </c>
      <c r="L295" s="17" t="s">
        <v>26</v>
      </c>
      <c r="M295" s="24">
        <f>((F295-1)*(1-(IF(G295="no",0,'results log'!$B$3)))+1)</f>
        <v>1.37</v>
      </c>
      <c r="N295" s="24">
        <f t="shared" si="10"/>
        <v>1</v>
      </c>
      <c r="O295" s="26">
        <f>IF(ISBLANK(L295),,IF(ISBLANK(E295),,(IF(L295="WON-EW",((((E295-1)*I295)*'results log'!$B$2)+('results log'!$B$2*(E295-1))),IF(L295="WON",((((E295-1)*I295)*'results log'!$B$2)+('results log'!$B$2*(E295-1))),IF(L295="PLACED",((((E295-1)*I295)*'results log'!$B$2)-'results log'!$B$2),IF(I295=0,-'results log'!$B$2,IF(I295=0,-'results log'!$B$2,-('results log'!$B$2*2)))))))*D295))</f>
        <v>20.499999999999996</v>
      </c>
      <c r="P295" s="25">
        <f>IF(ISBLANK(L295),,IF(ISBLANK(F295),,(IF(L295="WON-EW",((((M295-1)*I295)*'results log'!$B$2)+('results log'!$B$2*(M295-1))),IF(L295="WON",((((M295-1)*I295)*'results log'!$B$2)+('results log'!$B$2*(M295-1))),IF(L295="PLACED",((((M295-1)*I295)*'results log'!$B$2)-'results log'!$B$2),IF(I295=0,-'results log'!$B$2,IF(I295=0,-'results log'!$B$2,-('results log'!$B$2*2)))))))*D295))</f>
        <v>18.500000000000007</v>
      </c>
      <c r="S295">
        <f t="shared" si="9"/>
        <v>2</v>
      </c>
    </row>
    <row r="296" spans="1:19" x14ac:dyDescent="0.2">
      <c r="A296" s="19">
        <v>42687</v>
      </c>
      <c r="B296" s="16" t="s">
        <v>191</v>
      </c>
      <c r="C296" s="16" t="s">
        <v>492</v>
      </c>
      <c r="D296" s="20">
        <v>1</v>
      </c>
      <c r="E296" s="20">
        <v>1.22</v>
      </c>
      <c r="F296" s="20">
        <v>1.177</v>
      </c>
      <c r="G296" s="20" t="s">
        <v>33</v>
      </c>
      <c r="H296" s="20"/>
      <c r="I296" s="20"/>
      <c r="J296" s="20">
        <v>0</v>
      </c>
      <c r="L296" s="17" t="s">
        <v>26</v>
      </c>
      <c r="M296" s="24">
        <f>((F296-1)*(1-(IF(G296="no",0,'results log'!$B$3)))+1)</f>
        <v>1.177</v>
      </c>
      <c r="N296" s="24">
        <f t="shared" si="10"/>
        <v>1</v>
      </c>
      <c r="O296" s="26">
        <f>IF(ISBLANK(L296),,IF(ISBLANK(E296),,(IF(L296="WON-EW",((((E296-1)*I296)*'results log'!$B$2)+('results log'!$B$2*(E296-1))),IF(L296="WON",((((E296-1)*I296)*'results log'!$B$2)+('results log'!$B$2*(E296-1))),IF(L296="PLACED",((((E296-1)*I296)*'results log'!$B$2)-'results log'!$B$2),IF(I296=0,-'results log'!$B$2,IF(I296=0,-'results log'!$B$2,-('results log'!$B$2*2)))))))*D296))</f>
        <v>10.999999999999998</v>
      </c>
      <c r="P296" s="25">
        <f>IF(ISBLANK(L296),,IF(ISBLANK(F296),,(IF(L296="WON-EW",((((M296-1)*I296)*'results log'!$B$2)+('results log'!$B$2*(M296-1))),IF(L296="WON",((((M296-1)*I296)*'results log'!$B$2)+('results log'!$B$2*(M296-1))),IF(L296="PLACED",((((M296-1)*I296)*'results log'!$B$2)-'results log'!$B$2),IF(I296=0,-'results log'!$B$2,IF(I296=0,-'results log'!$B$2,-('results log'!$B$2*2)))))))*D296))</f>
        <v>8.8500000000000014</v>
      </c>
      <c r="S296">
        <f t="shared" si="9"/>
        <v>2</v>
      </c>
    </row>
    <row r="297" spans="1:19" x14ac:dyDescent="0.2">
      <c r="A297" s="19">
        <v>42687</v>
      </c>
      <c r="B297" s="16" t="s">
        <v>191</v>
      </c>
      <c r="C297" s="16" t="s">
        <v>493</v>
      </c>
      <c r="D297" s="20">
        <v>1</v>
      </c>
      <c r="E297" s="20">
        <v>1.25</v>
      </c>
      <c r="F297" s="20">
        <v>1.2242999999999999</v>
      </c>
      <c r="G297" s="20" t="s">
        <v>33</v>
      </c>
      <c r="H297" s="20"/>
      <c r="I297" s="20"/>
      <c r="J297" s="20">
        <v>0</v>
      </c>
      <c r="L297" s="17" t="s">
        <v>26</v>
      </c>
      <c r="M297" s="24">
        <f>((F297-1)*(1-(IF(G297="no",0,'results log'!$B$3)))+1)</f>
        <v>1.2242999999999999</v>
      </c>
      <c r="N297" s="24">
        <f t="shared" si="10"/>
        <v>1</v>
      </c>
      <c r="O297" s="26">
        <f>IF(ISBLANK(L297),,IF(ISBLANK(E297),,(IF(L297="WON-EW",((((E297-1)*I297)*'results log'!$B$2)+('results log'!$B$2*(E297-1))),IF(L297="WON",((((E297-1)*I297)*'results log'!$B$2)+('results log'!$B$2*(E297-1))),IF(L297="PLACED",((((E297-1)*I297)*'results log'!$B$2)-'results log'!$B$2),IF(I297=0,-'results log'!$B$2,IF(I297=0,-'results log'!$B$2,-('results log'!$B$2*2)))))))*D297))</f>
        <v>12.5</v>
      </c>
      <c r="P297" s="25">
        <f>IF(ISBLANK(L297),,IF(ISBLANK(F297),,(IF(L297="WON-EW",((((M297-1)*I297)*'results log'!$B$2)+('results log'!$B$2*(M297-1))),IF(L297="WON",((((M297-1)*I297)*'results log'!$B$2)+('results log'!$B$2*(M297-1))),IF(L297="PLACED",((((M297-1)*I297)*'results log'!$B$2)-'results log'!$B$2),IF(I297=0,-'results log'!$B$2,IF(I297=0,-'results log'!$B$2,-('results log'!$B$2*2)))))))*D297))</f>
        <v>11.214999999999996</v>
      </c>
      <c r="S297">
        <f t="shared" si="9"/>
        <v>2</v>
      </c>
    </row>
    <row r="298" spans="1:19" x14ac:dyDescent="0.2">
      <c r="A298" s="19">
        <v>42689</v>
      </c>
      <c r="B298" s="16" t="s">
        <v>494</v>
      </c>
      <c r="C298" s="16" t="s">
        <v>495</v>
      </c>
      <c r="D298" s="20">
        <v>1</v>
      </c>
      <c r="E298" s="20">
        <v>1.25</v>
      </c>
      <c r="F298" s="20">
        <v>1.25</v>
      </c>
      <c r="G298" s="20" t="s">
        <v>33</v>
      </c>
      <c r="H298" s="20"/>
      <c r="I298" s="20"/>
      <c r="J298" s="20">
        <v>0</v>
      </c>
      <c r="L298" s="17" t="s">
        <v>29</v>
      </c>
      <c r="M298" s="24">
        <f>((F298-1)*(1-(IF(G298="no",0,'results log'!$B$3)))+1)</f>
        <v>1.25</v>
      </c>
      <c r="N298" s="24">
        <f t="shared" si="10"/>
        <v>1</v>
      </c>
      <c r="O298" s="26">
        <f>IF(ISBLANK(L298),,IF(ISBLANK(E298),,(IF(L298="WON-EW",((((E298-1)*I298)*'results log'!$B$2)+('results log'!$B$2*(E298-1))),IF(L298="WON",((((E298-1)*I298)*'results log'!$B$2)+('results log'!$B$2*(E298-1))),IF(L298="PLACED",((((E298-1)*I298)*'results log'!$B$2)-'results log'!$B$2),IF(I298=0,-'results log'!$B$2,IF(I298=0,-'results log'!$B$2,-('results log'!$B$2*2)))))))*D298))</f>
        <v>-50</v>
      </c>
      <c r="P298" s="25">
        <f>IF(ISBLANK(L298),,IF(ISBLANK(F298),,(IF(L298="WON-EW",((((M298-1)*I298)*'results log'!$B$2)+('results log'!$B$2*(M298-1))),IF(L298="WON",((((M298-1)*I298)*'results log'!$B$2)+('results log'!$B$2*(M298-1))),IF(L298="PLACED",((((M298-1)*I298)*'results log'!$B$2)-'results log'!$B$2),IF(I298=0,-'results log'!$B$2,IF(I298=0,-'results log'!$B$2,-('results log'!$B$2*2)))))))*D298))</f>
        <v>-50</v>
      </c>
      <c r="S298">
        <f t="shared" si="9"/>
        <v>2</v>
      </c>
    </row>
    <row r="299" spans="1:19" x14ac:dyDescent="0.2">
      <c r="A299" s="19">
        <v>42691</v>
      </c>
      <c r="B299" s="16" t="s">
        <v>496</v>
      </c>
      <c r="C299" s="16" t="s">
        <v>242</v>
      </c>
      <c r="D299" s="20">
        <v>1</v>
      </c>
      <c r="E299" s="20">
        <v>1.5</v>
      </c>
      <c r="F299" s="20">
        <v>1.44</v>
      </c>
      <c r="G299" s="20" t="s">
        <v>33</v>
      </c>
      <c r="H299" s="20"/>
      <c r="I299" s="20"/>
      <c r="J299" s="20">
        <v>0</v>
      </c>
      <c r="L299" s="17" t="s">
        <v>26</v>
      </c>
      <c r="M299" s="24">
        <f>((F299-1)*(1-(IF(G299="no",0,'results log'!$B$3)))+1)</f>
        <v>1.44</v>
      </c>
      <c r="N299" s="24">
        <f t="shared" si="10"/>
        <v>1</v>
      </c>
      <c r="O299" s="26">
        <f>IF(ISBLANK(L299),,IF(ISBLANK(E299),,(IF(L299="WON-EW",((((E299-1)*I299)*'results log'!$B$2)+('results log'!$B$2*(E299-1))),IF(L299="WON",((((E299-1)*I299)*'results log'!$B$2)+('results log'!$B$2*(E299-1))),IF(L299="PLACED",((((E299-1)*I299)*'results log'!$B$2)-'results log'!$B$2),IF(I299=0,-'results log'!$B$2,IF(I299=0,-'results log'!$B$2,-('results log'!$B$2*2)))))))*D299))</f>
        <v>25</v>
      </c>
      <c r="P299" s="25">
        <f>IF(ISBLANK(L299),,IF(ISBLANK(F299),,(IF(L299="WON-EW",((((M299-1)*I299)*'results log'!$B$2)+('results log'!$B$2*(M299-1))),IF(L299="WON",((((M299-1)*I299)*'results log'!$B$2)+('results log'!$B$2*(M299-1))),IF(L299="PLACED",((((M299-1)*I299)*'results log'!$B$2)-'results log'!$B$2),IF(I299=0,-'results log'!$B$2,IF(I299=0,-'results log'!$B$2,-('results log'!$B$2*2)))))))*D299))</f>
        <v>21.999999999999996</v>
      </c>
      <c r="S299">
        <f t="shared" si="9"/>
        <v>2</v>
      </c>
    </row>
    <row r="300" spans="1:19" x14ac:dyDescent="0.2">
      <c r="A300" s="19">
        <v>42692</v>
      </c>
      <c r="B300" s="16" t="s">
        <v>191</v>
      </c>
      <c r="C300" s="16" t="s">
        <v>497</v>
      </c>
      <c r="D300" s="20">
        <v>1</v>
      </c>
      <c r="E300" s="20">
        <v>1.25</v>
      </c>
      <c r="F300" s="20">
        <v>1.2834000000000001</v>
      </c>
      <c r="G300" s="20" t="s">
        <v>33</v>
      </c>
      <c r="H300" s="20"/>
      <c r="I300" s="20"/>
      <c r="J300" s="20">
        <v>0</v>
      </c>
      <c r="L300" s="17" t="s">
        <v>29</v>
      </c>
      <c r="M300" s="24">
        <f>((F300-1)*(1-(IF(G300="no",0,'results log'!$B$3)))+1)</f>
        <v>1.2834000000000001</v>
      </c>
      <c r="N300" s="24">
        <f t="shared" si="10"/>
        <v>1</v>
      </c>
      <c r="O300" s="26">
        <f>IF(ISBLANK(L300),,IF(ISBLANK(E300),,(IF(L300="WON-EW",((((E300-1)*I300)*'results log'!$B$2)+('results log'!$B$2*(E300-1))),IF(L300="WON",((((E300-1)*I300)*'results log'!$B$2)+('results log'!$B$2*(E300-1))),IF(L300="PLACED",((((E300-1)*I300)*'results log'!$B$2)-'results log'!$B$2),IF(I300=0,-'results log'!$B$2,IF(I300=0,-'results log'!$B$2,-('results log'!$B$2*2)))))))*D300))</f>
        <v>-50</v>
      </c>
      <c r="P300" s="25">
        <f>IF(ISBLANK(L300),,IF(ISBLANK(F300),,(IF(L300="WON-EW",((((M300-1)*I300)*'results log'!$B$2)+('results log'!$B$2*(M300-1))),IF(L300="WON",((((M300-1)*I300)*'results log'!$B$2)+('results log'!$B$2*(M300-1))),IF(L300="PLACED",((((M300-1)*I300)*'results log'!$B$2)-'results log'!$B$2),IF(I300=0,-'results log'!$B$2,IF(I300=0,-'results log'!$B$2,-('results log'!$B$2*2)))))))*D300))</f>
        <v>-50</v>
      </c>
      <c r="S300">
        <f t="shared" si="9"/>
        <v>2</v>
      </c>
    </row>
    <row r="301" spans="1:19" x14ac:dyDescent="0.2">
      <c r="A301" s="19">
        <v>42693</v>
      </c>
      <c r="B301" s="16" t="s">
        <v>191</v>
      </c>
      <c r="C301" s="16" t="s">
        <v>498</v>
      </c>
      <c r="D301" s="20">
        <v>1</v>
      </c>
      <c r="E301" s="20">
        <v>1.33</v>
      </c>
      <c r="F301" s="20">
        <v>1.3141</v>
      </c>
      <c r="G301" s="20" t="s">
        <v>33</v>
      </c>
      <c r="H301" s="20"/>
      <c r="I301" s="20"/>
      <c r="J301" s="20">
        <v>0</v>
      </c>
      <c r="L301" s="17" t="s">
        <v>29</v>
      </c>
      <c r="M301" s="24">
        <f>((F301-1)*(1-(IF(G301="no",0,'results log'!$B$3)))+1)</f>
        <v>1.3141</v>
      </c>
      <c r="N301" s="24">
        <f t="shared" si="10"/>
        <v>1</v>
      </c>
      <c r="O301" s="26">
        <f>IF(ISBLANK(L301),,IF(ISBLANK(E301),,(IF(L301="WON-EW",((((E301-1)*I301)*'results log'!$B$2)+('results log'!$B$2*(E301-1))),IF(L301="WON",((((E301-1)*I301)*'results log'!$B$2)+('results log'!$B$2*(E301-1))),IF(L301="PLACED",((((E301-1)*I301)*'results log'!$B$2)-'results log'!$B$2),IF(I301=0,-'results log'!$B$2,IF(I301=0,-'results log'!$B$2,-('results log'!$B$2*2)))))))*D301))</f>
        <v>-50</v>
      </c>
      <c r="P301" s="25">
        <f>IF(ISBLANK(L301),,IF(ISBLANK(F301),,(IF(L301="WON-EW",((((M301-1)*I301)*'results log'!$B$2)+('results log'!$B$2*(M301-1))),IF(L301="WON",((((M301-1)*I301)*'results log'!$B$2)+('results log'!$B$2*(M301-1))),IF(L301="PLACED",((((M301-1)*I301)*'results log'!$B$2)-'results log'!$B$2),IF(I301=0,-'results log'!$B$2,IF(I301=0,-'results log'!$B$2,-('results log'!$B$2*2)))))))*D301))</f>
        <v>-50</v>
      </c>
      <c r="S301">
        <f t="shared" si="9"/>
        <v>2</v>
      </c>
    </row>
    <row r="302" spans="1:19" x14ac:dyDescent="0.2">
      <c r="A302" s="19">
        <v>42693</v>
      </c>
      <c r="B302" s="16" t="s">
        <v>499</v>
      </c>
      <c r="C302" s="16" t="s">
        <v>311</v>
      </c>
      <c r="D302" s="20">
        <v>1</v>
      </c>
      <c r="E302" s="20">
        <v>1.22</v>
      </c>
      <c r="F302" s="20">
        <v>1.1818</v>
      </c>
      <c r="G302" s="20" t="s">
        <v>33</v>
      </c>
      <c r="H302" s="20"/>
      <c r="I302" s="20"/>
      <c r="J302" s="20">
        <v>0</v>
      </c>
      <c r="L302" s="17" t="s">
        <v>26</v>
      </c>
      <c r="M302" s="24">
        <f>((F302-1)*(1-(IF(G302="no",0,'results log'!$B$3)))+1)</f>
        <v>1.1818</v>
      </c>
      <c r="N302" s="24">
        <f t="shared" si="10"/>
        <v>1</v>
      </c>
      <c r="O302" s="26">
        <f>IF(ISBLANK(L302),,IF(ISBLANK(E302),,(IF(L302="WON-EW",((((E302-1)*I302)*'results log'!$B$2)+('results log'!$B$2*(E302-1))),IF(L302="WON",((((E302-1)*I302)*'results log'!$B$2)+('results log'!$B$2*(E302-1))),IF(L302="PLACED",((((E302-1)*I302)*'results log'!$B$2)-'results log'!$B$2),IF(I302=0,-'results log'!$B$2,IF(I302=0,-'results log'!$B$2,-('results log'!$B$2*2)))))))*D302))</f>
        <v>10.999999999999998</v>
      </c>
      <c r="P302" s="25">
        <f>IF(ISBLANK(L302),,IF(ISBLANK(F302),,(IF(L302="WON-EW",((((M302-1)*I302)*'results log'!$B$2)+('results log'!$B$2*(M302-1))),IF(L302="WON",((((M302-1)*I302)*'results log'!$B$2)+('results log'!$B$2*(M302-1))),IF(L302="PLACED",((((M302-1)*I302)*'results log'!$B$2)-'results log'!$B$2),IF(I302=0,-'results log'!$B$2,IF(I302=0,-'results log'!$B$2,-('results log'!$B$2*2)))))))*D302))</f>
        <v>9.0899999999999981</v>
      </c>
      <c r="S302">
        <f t="shared" si="9"/>
        <v>2</v>
      </c>
    </row>
    <row r="303" spans="1:19" x14ac:dyDescent="0.2">
      <c r="A303" s="19">
        <v>42693</v>
      </c>
      <c r="B303" s="16" t="s">
        <v>500</v>
      </c>
      <c r="C303" s="16" t="s">
        <v>221</v>
      </c>
      <c r="D303" s="20">
        <v>1</v>
      </c>
      <c r="E303" s="20">
        <v>1.25</v>
      </c>
      <c r="F303" s="20">
        <v>1.23</v>
      </c>
      <c r="G303" s="20" t="s">
        <v>33</v>
      </c>
      <c r="H303" s="20"/>
      <c r="I303" s="20"/>
      <c r="J303" s="20">
        <v>0</v>
      </c>
      <c r="L303" s="17" t="s">
        <v>26</v>
      </c>
      <c r="M303" s="24">
        <f>((F303-1)*(1-(IF(G303="no",0,'results log'!$B$3)))+1)</f>
        <v>1.23</v>
      </c>
      <c r="N303" s="24">
        <f t="shared" si="10"/>
        <v>1</v>
      </c>
      <c r="O303" s="26">
        <f>IF(ISBLANK(L303),,IF(ISBLANK(E303),,(IF(L303="WON-EW",((((E303-1)*I303)*'results log'!$B$2)+('results log'!$B$2*(E303-1))),IF(L303="WON",((((E303-1)*I303)*'results log'!$B$2)+('results log'!$B$2*(E303-1))),IF(L303="PLACED",((((E303-1)*I303)*'results log'!$B$2)-'results log'!$B$2),IF(I303=0,-'results log'!$B$2,IF(I303=0,-'results log'!$B$2,-('results log'!$B$2*2)))))))*D303))</f>
        <v>12.5</v>
      </c>
      <c r="P303" s="25">
        <f>IF(ISBLANK(L303),,IF(ISBLANK(F303),,(IF(L303="WON-EW",((((M303-1)*I303)*'results log'!$B$2)+('results log'!$B$2*(M303-1))),IF(L303="WON",((((M303-1)*I303)*'results log'!$B$2)+('results log'!$B$2*(M303-1))),IF(L303="PLACED",((((M303-1)*I303)*'results log'!$B$2)-'results log'!$B$2),IF(I303=0,-'results log'!$B$2,IF(I303=0,-'results log'!$B$2,-('results log'!$B$2*2)))))))*D303))</f>
        <v>11.5</v>
      </c>
      <c r="S303">
        <f t="shared" si="9"/>
        <v>2</v>
      </c>
    </row>
    <row r="304" spans="1:19" x14ac:dyDescent="0.2">
      <c r="A304" s="19">
        <v>42693</v>
      </c>
      <c r="B304" s="16" t="s">
        <v>501</v>
      </c>
      <c r="C304" s="16" t="s">
        <v>482</v>
      </c>
      <c r="D304" s="20">
        <v>1</v>
      </c>
      <c r="E304" s="20">
        <v>1.3</v>
      </c>
      <c r="F304" s="20">
        <v>1.3</v>
      </c>
      <c r="G304" s="20" t="s">
        <v>33</v>
      </c>
      <c r="H304" s="20"/>
      <c r="I304" s="20"/>
      <c r="J304" s="20">
        <v>0</v>
      </c>
      <c r="L304" s="17" t="s">
        <v>26</v>
      </c>
      <c r="M304" s="24">
        <f>((F304-1)*(1-(IF(G304="no",0,'results log'!$B$3)))+1)</f>
        <v>1.3</v>
      </c>
      <c r="N304" s="24">
        <f t="shared" si="10"/>
        <v>1</v>
      </c>
      <c r="O304" s="26">
        <f>IF(ISBLANK(L304),,IF(ISBLANK(E304),,(IF(L304="WON-EW",((((E304-1)*I304)*'results log'!$B$2)+('results log'!$B$2*(E304-1))),IF(L304="WON",((((E304-1)*I304)*'results log'!$B$2)+('results log'!$B$2*(E304-1))),IF(L304="PLACED",((((E304-1)*I304)*'results log'!$B$2)-'results log'!$B$2),IF(I304=0,-'results log'!$B$2,IF(I304=0,-'results log'!$B$2,-('results log'!$B$2*2)))))))*D304))</f>
        <v>15.000000000000002</v>
      </c>
      <c r="P304" s="25">
        <f>IF(ISBLANK(L304),,IF(ISBLANK(F304),,(IF(L304="WON-EW",((((M304-1)*I304)*'results log'!$B$2)+('results log'!$B$2*(M304-1))),IF(L304="WON",((((M304-1)*I304)*'results log'!$B$2)+('results log'!$B$2*(M304-1))),IF(L304="PLACED",((((M304-1)*I304)*'results log'!$B$2)-'results log'!$B$2),IF(I304=0,-'results log'!$B$2,IF(I304=0,-'results log'!$B$2,-('results log'!$B$2*2)))))))*D304))</f>
        <v>15.000000000000002</v>
      </c>
      <c r="S304">
        <f t="shared" si="9"/>
        <v>2</v>
      </c>
    </row>
    <row r="305" spans="1:19" x14ac:dyDescent="0.2">
      <c r="A305" s="19">
        <v>42694</v>
      </c>
      <c r="B305" s="16" t="s">
        <v>502</v>
      </c>
      <c r="C305" s="16" t="s">
        <v>234</v>
      </c>
      <c r="D305" s="20">
        <v>1</v>
      </c>
      <c r="E305" s="20">
        <v>1.3</v>
      </c>
      <c r="F305" s="20">
        <v>1.31</v>
      </c>
      <c r="G305" s="20" t="s">
        <v>33</v>
      </c>
      <c r="H305" s="20"/>
      <c r="I305" s="20"/>
      <c r="J305" s="20">
        <v>0</v>
      </c>
      <c r="L305" s="17" t="s">
        <v>26</v>
      </c>
      <c r="M305" s="24">
        <f>((F305-1)*(1-(IF(G305="no",0,'results log'!$B$3)))+1)</f>
        <v>1.31</v>
      </c>
      <c r="N305" s="24">
        <f t="shared" si="10"/>
        <v>1</v>
      </c>
      <c r="O305" s="26">
        <f>IF(ISBLANK(L305),,IF(ISBLANK(E305),,(IF(L305="WON-EW",((((E305-1)*I305)*'results log'!$B$2)+('results log'!$B$2*(E305-1))),IF(L305="WON",((((E305-1)*I305)*'results log'!$B$2)+('results log'!$B$2*(E305-1))),IF(L305="PLACED",((((E305-1)*I305)*'results log'!$B$2)-'results log'!$B$2),IF(I305=0,-'results log'!$B$2,IF(I305=0,-'results log'!$B$2,-('results log'!$B$2*2)))))))*D305))</f>
        <v>15.000000000000002</v>
      </c>
      <c r="P305" s="25">
        <f>IF(ISBLANK(L305),,IF(ISBLANK(F305),,(IF(L305="WON-EW",((((M305-1)*I305)*'results log'!$B$2)+('results log'!$B$2*(M305-1))),IF(L305="WON",((((M305-1)*I305)*'results log'!$B$2)+('results log'!$B$2*(M305-1))),IF(L305="PLACED",((((M305-1)*I305)*'results log'!$B$2)-'results log'!$B$2),IF(I305=0,-'results log'!$B$2,IF(I305=0,-'results log'!$B$2,-('results log'!$B$2*2)))))))*D305))</f>
        <v>15.500000000000004</v>
      </c>
      <c r="S305">
        <f t="shared" si="9"/>
        <v>2</v>
      </c>
    </row>
    <row r="306" spans="1:19" x14ac:dyDescent="0.2">
      <c r="A306" s="19">
        <v>42694</v>
      </c>
      <c r="B306" s="16" t="s">
        <v>503</v>
      </c>
      <c r="C306" s="16" t="s">
        <v>430</v>
      </c>
      <c r="D306" s="20">
        <v>1</v>
      </c>
      <c r="E306" s="20">
        <v>1.3332999999999999</v>
      </c>
      <c r="F306" s="20">
        <v>1.3332999999999999</v>
      </c>
      <c r="G306" s="20" t="s">
        <v>33</v>
      </c>
      <c r="H306" s="20"/>
      <c r="I306" s="20"/>
      <c r="J306" s="20">
        <v>0</v>
      </c>
      <c r="L306" s="17" t="s">
        <v>26</v>
      </c>
      <c r="M306" s="24">
        <f>((F306-1)*(1-(IF(G306="no",0,'results log'!$B$3)))+1)</f>
        <v>1.3332999999999999</v>
      </c>
      <c r="N306" s="24">
        <f t="shared" si="10"/>
        <v>1</v>
      </c>
      <c r="O306" s="26">
        <f>IF(ISBLANK(L306),,IF(ISBLANK(E306),,(IF(L306="WON-EW",((((E306-1)*I306)*'results log'!$B$2)+('results log'!$B$2*(E306-1))),IF(L306="WON",((((E306-1)*I306)*'results log'!$B$2)+('results log'!$B$2*(E306-1))),IF(L306="PLACED",((((E306-1)*I306)*'results log'!$B$2)-'results log'!$B$2),IF(I306=0,-'results log'!$B$2,IF(I306=0,-'results log'!$B$2,-('results log'!$B$2*2)))))))*D306))</f>
        <v>16.664999999999996</v>
      </c>
      <c r="P306" s="25">
        <f>IF(ISBLANK(L306),,IF(ISBLANK(F306),,(IF(L306="WON-EW",((((M306-1)*I306)*'results log'!$B$2)+('results log'!$B$2*(M306-1))),IF(L306="WON",((((M306-1)*I306)*'results log'!$B$2)+('results log'!$B$2*(M306-1))),IF(L306="PLACED",((((M306-1)*I306)*'results log'!$B$2)-'results log'!$B$2),IF(I306=0,-'results log'!$B$2,IF(I306=0,-'results log'!$B$2,-('results log'!$B$2*2)))))))*D306))</f>
        <v>16.664999999999996</v>
      </c>
      <c r="S306">
        <f t="shared" si="9"/>
        <v>2</v>
      </c>
    </row>
    <row r="307" spans="1:19" x14ac:dyDescent="0.2">
      <c r="A307" s="19">
        <v>42694</v>
      </c>
      <c r="B307" s="16" t="s">
        <v>504</v>
      </c>
      <c r="C307" s="16" t="s">
        <v>454</v>
      </c>
      <c r="D307" s="20">
        <v>1</v>
      </c>
      <c r="E307" s="20">
        <v>1.27</v>
      </c>
      <c r="F307" s="20">
        <v>1.24</v>
      </c>
      <c r="G307" s="20" t="s">
        <v>33</v>
      </c>
      <c r="H307" s="20"/>
      <c r="I307" s="20"/>
      <c r="J307" s="20">
        <v>0</v>
      </c>
      <c r="L307" s="17" t="s">
        <v>26</v>
      </c>
      <c r="M307" s="24">
        <f>((F307-1)*(1-(IF(G307="no",0,'results log'!$B$3)))+1)</f>
        <v>1.24</v>
      </c>
      <c r="N307" s="24">
        <f t="shared" si="10"/>
        <v>1</v>
      </c>
      <c r="O307" s="26">
        <f>IF(ISBLANK(L307),,IF(ISBLANK(E307),,(IF(L307="WON-EW",((((E307-1)*I307)*'results log'!$B$2)+('results log'!$B$2*(E307-1))),IF(L307="WON",((((E307-1)*I307)*'results log'!$B$2)+('results log'!$B$2*(E307-1))),IF(L307="PLACED",((((E307-1)*I307)*'results log'!$B$2)-'results log'!$B$2),IF(I307=0,-'results log'!$B$2,IF(I307=0,-'results log'!$B$2,-('results log'!$B$2*2)))))))*D307))</f>
        <v>13.5</v>
      </c>
      <c r="P307" s="25">
        <f>IF(ISBLANK(L307),,IF(ISBLANK(F307),,(IF(L307="WON-EW",((((M307-1)*I307)*'results log'!$B$2)+('results log'!$B$2*(M307-1))),IF(L307="WON",((((M307-1)*I307)*'results log'!$B$2)+('results log'!$B$2*(M307-1))),IF(L307="PLACED",((((M307-1)*I307)*'results log'!$B$2)-'results log'!$B$2),IF(I307=0,-'results log'!$B$2,IF(I307=0,-'results log'!$B$2,-('results log'!$B$2*2)))))))*D307))</f>
        <v>12</v>
      </c>
      <c r="S307">
        <f t="shared" si="9"/>
        <v>2</v>
      </c>
    </row>
    <row r="308" spans="1:19" x14ac:dyDescent="0.2">
      <c r="A308" s="46"/>
      <c r="D308" s="20"/>
      <c r="E308" s="37"/>
      <c r="G308" s="20"/>
      <c r="H308" s="20"/>
      <c r="I308" s="20"/>
      <c r="J308" s="20"/>
      <c r="L308" s="17"/>
      <c r="M308" s="24">
        <f>((F308-1)*(1-(IF(G308="no",0,'results log'!$B$3)))+1)</f>
        <v>5.0000000000000044E-2</v>
      </c>
      <c r="N308" s="24">
        <f t="shared" si="10"/>
        <v>0</v>
      </c>
      <c r="O308" s="26">
        <f>IF(ISBLANK(L308),,IF(ISBLANK(E308),,(IF(L308="WON-EW",((((E308-1)*I308)*'results log'!$B$2)+('results log'!$B$2*(E308-1))),IF(L308="WON",((((E308-1)*I308)*'results log'!$B$2)+('results log'!$B$2*(E308-1))),IF(L308="PLACED",((((E308-1)*I308)*'results log'!$B$2)-'results log'!$B$2),IF(I308=0,-'results log'!$B$2,IF(I308=0,-'results log'!$B$2,-('results log'!$B$2*2)))))))*D308))</f>
        <v>0</v>
      </c>
      <c r="P308" s="25">
        <f>IF(ISBLANK(L308),,IF(ISBLANK(F308),,(IF(L308="WON-EW",((((M308-1)*I308)*'results log'!$B$2)+('results log'!$B$2*(M308-1))),IF(L308="WON",((((M308-1)*I308)*'results log'!$B$2)+('results log'!$B$2*(M308-1))),IF(L308="PLACED",((((M308-1)*I308)*'results log'!$B$2)-'results log'!$B$2),IF(I308=0,-'results log'!$B$2,IF(I308=0,-'results log'!$B$2,-('results log'!$B$2*2)))))))*D308))</f>
        <v>0</v>
      </c>
      <c r="S308">
        <f t="shared" si="9"/>
        <v>1</v>
      </c>
    </row>
    <row r="309" spans="1:19" x14ac:dyDescent="0.2">
      <c r="A309" s="46"/>
      <c r="E309" s="37"/>
      <c r="G309" s="20"/>
      <c r="H309" s="20"/>
      <c r="I309" s="20"/>
      <c r="L309" s="17"/>
      <c r="M309" s="24">
        <f>((F309-1)*(1-(IF(G309="no",0,'results log'!$B$3)))+1)</f>
        <v>5.0000000000000044E-2</v>
      </c>
      <c r="N309" s="24">
        <f t="shared" si="10"/>
        <v>0</v>
      </c>
      <c r="O309" s="26">
        <f>IF(ISBLANK(L309),,IF(ISBLANK(E309),,(IF(L309="WON-EW",((((E309-1)*I309)*'results log'!$B$2)+('results log'!$B$2*(E309-1))),IF(L309="WON",((((E309-1)*I309)*'results log'!$B$2)+('results log'!$B$2*(E309-1))),IF(L309="PLACED",((((E309-1)*I309)*'results log'!$B$2)-'results log'!$B$2),IF(I309=0,-'results log'!$B$2,IF(I309=0,-'results log'!$B$2,-('results log'!$B$2*2)))))))*D309))</f>
        <v>0</v>
      </c>
      <c r="P309" s="25">
        <f>IF(ISBLANK(L309),,IF(ISBLANK(F309),,(IF(L309="WON-EW",((((M309-1)*I309)*'results log'!$B$2)+('results log'!$B$2*(M309-1))),IF(L309="WON",((((M309-1)*I309)*'results log'!$B$2)+('results log'!$B$2*(M309-1))),IF(L309="PLACED",((((M309-1)*I309)*'results log'!$B$2)-'results log'!$B$2),IF(I309=0,-'results log'!$B$2,IF(I309=0,-'results log'!$B$2,-('results log'!$B$2*2)))))))*D309))</f>
        <v>0</v>
      </c>
      <c r="S309">
        <f t="shared" si="9"/>
        <v>1</v>
      </c>
    </row>
    <row r="310" spans="1:19" x14ac:dyDescent="0.2">
      <c r="A310" s="46"/>
      <c r="E310" s="37"/>
      <c r="G310" s="20"/>
      <c r="H310" s="20"/>
      <c r="I310" s="20"/>
      <c r="L310" s="17"/>
      <c r="M310" s="24">
        <f>((F310-1)*(1-(IF(G310="no",0,'results log'!$B$3)))+1)</f>
        <v>5.0000000000000044E-2</v>
      </c>
      <c r="N310" s="24">
        <f t="shared" si="10"/>
        <v>0</v>
      </c>
      <c r="O310" s="26">
        <f>IF(ISBLANK(L310),,IF(ISBLANK(E310),,(IF(L310="WON-EW",((((E310-1)*I310)*'results log'!$B$2)+('results log'!$B$2*(E310-1))),IF(L310="WON",((((E310-1)*I310)*'results log'!$B$2)+('results log'!$B$2*(E310-1))),IF(L310="PLACED",((((E310-1)*I310)*'results log'!$B$2)-'results log'!$B$2),IF(I310=0,-'results log'!$B$2,IF(I310=0,-'results log'!$B$2,-('results log'!$B$2*2)))))))*D310))</f>
        <v>0</v>
      </c>
      <c r="P310" s="25">
        <f>IF(ISBLANK(L310),,IF(ISBLANK(F310),,(IF(L310="WON-EW",((((M310-1)*I310)*'results log'!$B$2)+('results log'!$B$2*(M310-1))),IF(L310="WON",((((M310-1)*I310)*'results log'!$B$2)+('results log'!$B$2*(M310-1))),IF(L310="PLACED",((((M310-1)*I310)*'results log'!$B$2)-'results log'!$B$2),IF(I310=0,-'results log'!$B$2,IF(I310=0,-'results log'!$B$2,-('results log'!$B$2*2)))))))*D310))</f>
        <v>0</v>
      </c>
      <c r="S310">
        <f t="shared" si="9"/>
        <v>1</v>
      </c>
    </row>
    <row r="311" spans="1:19" x14ac:dyDescent="0.2">
      <c r="A311" s="46"/>
      <c r="E311" s="37"/>
      <c r="G311" s="20"/>
      <c r="H311" s="20"/>
      <c r="I311" s="20"/>
      <c r="L311" s="17"/>
      <c r="M311" s="24">
        <f>((F311-1)*(1-(IF(G311="no",0,'results log'!$B$3)))+1)</f>
        <v>5.0000000000000044E-2</v>
      </c>
      <c r="N311" s="24">
        <f t="shared" si="10"/>
        <v>0</v>
      </c>
      <c r="O311" s="26">
        <f>IF(ISBLANK(L311),,IF(ISBLANK(E311),,(IF(L311="WON-EW",((((E311-1)*I311)*'results log'!$B$2)+('results log'!$B$2*(E311-1))),IF(L311="WON",((((E311-1)*I311)*'results log'!$B$2)+('results log'!$B$2*(E311-1))),IF(L311="PLACED",((((E311-1)*I311)*'results log'!$B$2)-'results log'!$B$2),IF(I311=0,-'results log'!$B$2,IF(I311=0,-'results log'!$B$2,-('results log'!$B$2*2)))))))*D311))</f>
        <v>0</v>
      </c>
      <c r="P311" s="25">
        <f>IF(ISBLANK(L311),,IF(ISBLANK(F311),,(IF(L311="WON-EW",((((M311-1)*I311)*'results log'!$B$2)+('results log'!$B$2*(M311-1))),IF(L311="WON",((((M311-1)*I311)*'results log'!$B$2)+('results log'!$B$2*(M311-1))),IF(L311="PLACED",((((M311-1)*I311)*'results log'!$B$2)-'results log'!$B$2),IF(I311=0,-'results log'!$B$2,IF(I311=0,-'results log'!$B$2,-('results log'!$B$2*2)))))))*D311))</f>
        <v>0</v>
      </c>
      <c r="S311">
        <f t="shared" si="9"/>
        <v>1</v>
      </c>
    </row>
    <row r="312" spans="1:19" x14ac:dyDescent="0.2">
      <c r="A312" s="46"/>
      <c r="E312" s="37"/>
      <c r="G312" s="20"/>
      <c r="H312" s="20"/>
      <c r="I312" s="20"/>
      <c r="L312" s="17"/>
      <c r="M312" s="24">
        <f>((F312-1)*(1-(IF(G312="no",0,'results log'!$B$3)))+1)</f>
        <v>5.0000000000000044E-2</v>
      </c>
      <c r="N312" s="24">
        <f t="shared" si="10"/>
        <v>0</v>
      </c>
      <c r="O312" s="26">
        <f>IF(ISBLANK(L312),,IF(ISBLANK(E312),,(IF(L312="WON-EW",((((E312-1)*I312)*'results log'!$B$2)+('results log'!$B$2*(E312-1))),IF(L312="WON",((((E312-1)*I312)*'results log'!$B$2)+('results log'!$B$2*(E312-1))),IF(L312="PLACED",((((E312-1)*I312)*'results log'!$B$2)-'results log'!$B$2),IF(I312=0,-'results log'!$B$2,IF(I312=0,-'results log'!$B$2,-('results log'!$B$2*2)))))))*D312))</f>
        <v>0</v>
      </c>
      <c r="P312" s="25">
        <f>IF(ISBLANK(L312),,IF(ISBLANK(F312),,(IF(L312="WON-EW",((((M312-1)*I312)*'results log'!$B$2)+('results log'!$B$2*(M312-1))),IF(L312="WON",((((M312-1)*I312)*'results log'!$B$2)+('results log'!$B$2*(M312-1))),IF(L312="PLACED",((((M312-1)*I312)*'results log'!$B$2)-'results log'!$B$2),IF(I312=0,-'results log'!$B$2,IF(I312=0,-'results log'!$B$2,-('results log'!$B$2*2)))))))*D312))</f>
        <v>0</v>
      </c>
      <c r="S312">
        <f t="shared" si="9"/>
        <v>1</v>
      </c>
    </row>
    <row r="313" spans="1:19" x14ac:dyDescent="0.2">
      <c r="A313" s="46"/>
      <c r="E313" s="37"/>
      <c r="G313" s="20"/>
      <c r="H313" s="20"/>
      <c r="I313" s="20"/>
      <c r="L313" s="17"/>
      <c r="M313" s="24">
        <f>((F313-1)*(1-(IF(G313="no",0,'results log'!$B$3)))+1)</f>
        <v>5.0000000000000044E-2</v>
      </c>
      <c r="N313" s="24">
        <f t="shared" si="10"/>
        <v>0</v>
      </c>
      <c r="O313" s="26">
        <f>IF(ISBLANK(L313),,IF(ISBLANK(E313),,(IF(L313="WON-EW",((((E313-1)*I313)*'results log'!$B$2)+('results log'!$B$2*(E313-1))),IF(L313="WON",((((E313-1)*I313)*'results log'!$B$2)+('results log'!$B$2*(E313-1))),IF(L313="PLACED",((((E313-1)*I313)*'results log'!$B$2)-'results log'!$B$2),IF(I313=0,-'results log'!$B$2,IF(I313=0,-'results log'!$B$2,-('results log'!$B$2*2)))))))*D313))</f>
        <v>0</v>
      </c>
      <c r="P313" s="25">
        <f>IF(ISBLANK(L313),,IF(ISBLANK(F313),,(IF(L313="WON-EW",((((M313-1)*I313)*'results log'!$B$2)+('results log'!$B$2*(M313-1))),IF(L313="WON",((((M313-1)*I313)*'results log'!$B$2)+('results log'!$B$2*(M313-1))),IF(L313="PLACED",((((M313-1)*I313)*'results log'!$B$2)-'results log'!$B$2),IF(I313=0,-'results log'!$B$2,IF(I313=0,-'results log'!$B$2,-('results log'!$B$2*2)))))))*D313))</f>
        <v>0</v>
      </c>
      <c r="S313">
        <f t="shared" si="9"/>
        <v>1</v>
      </c>
    </row>
    <row r="314" spans="1:19" x14ac:dyDescent="0.2">
      <c r="A314" s="46"/>
      <c r="E314" s="37"/>
      <c r="G314" s="20"/>
      <c r="H314" s="20"/>
      <c r="I314" s="20"/>
      <c r="L314" s="17"/>
      <c r="M314" s="24">
        <f>((F314-1)*(1-(IF(G314="no",0,'results log'!$B$3)))+1)</f>
        <v>5.0000000000000044E-2</v>
      </c>
      <c r="N314" s="24">
        <f t="shared" si="10"/>
        <v>0</v>
      </c>
      <c r="O314" s="26">
        <f>IF(ISBLANK(L314),,IF(ISBLANK(E314),,(IF(L314="WON-EW",((((E314-1)*I314)*'results log'!$B$2)+('results log'!$B$2*(E314-1))),IF(L314="WON",((((E314-1)*I314)*'results log'!$B$2)+('results log'!$B$2*(E314-1))),IF(L314="PLACED",((((E314-1)*I314)*'results log'!$B$2)-'results log'!$B$2),IF(I314=0,-'results log'!$B$2,IF(I314=0,-'results log'!$B$2,-('results log'!$B$2*2)))))))*D314))</f>
        <v>0</v>
      </c>
      <c r="P314" s="25">
        <f>IF(ISBLANK(L314),,IF(ISBLANK(F314),,(IF(L314="WON-EW",((((M314-1)*I314)*'results log'!$B$2)+('results log'!$B$2*(M314-1))),IF(L314="WON",((((M314-1)*I314)*'results log'!$B$2)+('results log'!$B$2*(M314-1))),IF(L314="PLACED",((((M314-1)*I314)*'results log'!$B$2)-'results log'!$B$2),IF(I314=0,-'results log'!$B$2,IF(I314=0,-'results log'!$B$2,-('results log'!$B$2*2)))))))*D314))</f>
        <v>0</v>
      </c>
      <c r="S314">
        <f t="shared" si="9"/>
        <v>1</v>
      </c>
    </row>
    <row r="315" spans="1:19" x14ac:dyDescent="0.2">
      <c r="E315" s="37"/>
      <c r="G315" s="20"/>
      <c r="H315" s="20"/>
      <c r="I315" s="20"/>
      <c r="L315" s="17"/>
      <c r="M315" s="24">
        <f>((F315-1)*(1-(IF(G315="no",0,'results log'!$B$3)))+1)</f>
        <v>5.0000000000000044E-2</v>
      </c>
      <c r="N315" s="24">
        <f t="shared" si="10"/>
        <v>0</v>
      </c>
      <c r="O315" s="26">
        <f>IF(ISBLANK(L315),,IF(ISBLANK(E315),,(IF(L315="WON-EW",((((E315-1)*I315)*'results log'!$B$2)+('results log'!$B$2*(E315-1))),IF(L315="WON",((((E315-1)*I315)*'results log'!$B$2)+('results log'!$B$2*(E315-1))),IF(L315="PLACED",((((E315-1)*I315)*'results log'!$B$2)-'results log'!$B$2),IF(I315=0,-'results log'!$B$2,IF(I315=0,-'results log'!$B$2,-('results log'!$B$2*2)))))))*D315))</f>
        <v>0</v>
      </c>
      <c r="P315" s="25">
        <f>IF(ISBLANK(L315),,IF(ISBLANK(F315),,(IF(L315="WON-EW",((((M315-1)*I315)*'results log'!$B$2)+('results log'!$B$2*(M315-1))),IF(L315="WON",((((M315-1)*I315)*'results log'!$B$2)+('results log'!$B$2*(M315-1))),IF(L315="PLACED",((((M315-1)*I315)*'results log'!$B$2)-'results log'!$B$2),IF(I315=0,-'results log'!$B$2,IF(I315=0,-'results log'!$B$2,-('results log'!$B$2*2)))))))*D315))</f>
        <v>0</v>
      </c>
      <c r="S315">
        <f t="shared" si="9"/>
        <v>1</v>
      </c>
    </row>
    <row r="316" spans="1:19" x14ac:dyDescent="0.2">
      <c r="E316" s="37"/>
      <c r="G316" s="20"/>
      <c r="H316" s="20"/>
      <c r="I316" s="20"/>
      <c r="L316" s="17"/>
      <c r="M316" s="24">
        <f>((F316-1)*(1-(IF(G316="no",0,'results log'!$B$3)))+1)</f>
        <v>5.0000000000000044E-2</v>
      </c>
      <c r="N316" s="24">
        <f t="shared" si="10"/>
        <v>0</v>
      </c>
      <c r="O316" s="26">
        <f>IF(ISBLANK(L316),,IF(ISBLANK(E316),,(IF(L316="WON-EW",((((E316-1)*I316)*'results log'!$B$2)+('results log'!$B$2*(E316-1))),IF(L316="WON",((((E316-1)*I316)*'results log'!$B$2)+('results log'!$B$2*(E316-1))),IF(L316="PLACED",((((E316-1)*I316)*'results log'!$B$2)-'results log'!$B$2),IF(I316=0,-'results log'!$B$2,IF(I316=0,-'results log'!$B$2,-('results log'!$B$2*2)))))))*D316))</f>
        <v>0</v>
      </c>
      <c r="P316" s="25">
        <f>IF(ISBLANK(L316),,IF(ISBLANK(F316),,(IF(L316="WON-EW",((((M316-1)*I316)*'results log'!$B$2)+('results log'!$B$2*(M316-1))),IF(L316="WON",((((M316-1)*I316)*'results log'!$B$2)+('results log'!$B$2*(M316-1))),IF(L316="PLACED",((((M316-1)*I316)*'results log'!$B$2)-'results log'!$B$2),IF(I316=0,-'results log'!$B$2,IF(I316=0,-'results log'!$B$2,-('results log'!$B$2*2)))))))*D316))</f>
        <v>0</v>
      </c>
      <c r="S316">
        <f t="shared" si="9"/>
        <v>1</v>
      </c>
    </row>
    <row r="317" spans="1:19" x14ac:dyDescent="0.2">
      <c r="E317" s="37"/>
      <c r="G317" s="20"/>
      <c r="H317" s="20"/>
      <c r="I317" s="20"/>
      <c r="L317" s="17"/>
      <c r="M317" s="24">
        <f>((F317-1)*(1-(IF(G317="no",0,'results log'!$B$3)))+1)</f>
        <v>5.0000000000000044E-2</v>
      </c>
      <c r="N317" s="24">
        <f t="shared" si="10"/>
        <v>0</v>
      </c>
      <c r="O317" s="26">
        <f>IF(ISBLANK(L317),,IF(ISBLANK(E317),,(IF(L317="WON-EW",((((E317-1)*I317)*'results log'!$B$2)+('results log'!$B$2*(E317-1))),IF(L317="WON",((((E317-1)*I317)*'results log'!$B$2)+('results log'!$B$2*(E317-1))),IF(L317="PLACED",((((E317-1)*I317)*'results log'!$B$2)-'results log'!$B$2),IF(I317=0,-'results log'!$B$2,IF(I317=0,-'results log'!$B$2,-('results log'!$B$2*2)))))))*D317))</f>
        <v>0</v>
      </c>
      <c r="P317" s="25">
        <f>IF(ISBLANK(L317),,IF(ISBLANK(F317),,(IF(L317="WON-EW",((((M317-1)*I317)*'results log'!$B$2)+('results log'!$B$2*(M317-1))),IF(L317="WON",((((M317-1)*I317)*'results log'!$B$2)+('results log'!$B$2*(M317-1))),IF(L317="PLACED",((((M317-1)*I317)*'results log'!$B$2)-'results log'!$B$2),IF(I317=0,-'results log'!$B$2,IF(I317=0,-'results log'!$B$2,-('results log'!$B$2*2)))))))*D317))</f>
        <v>0</v>
      </c>
      <c r="S317">
        <f t="shared" si="9"/>
        <v>1</v>
      </c>
    </row>
    <row r="318" spans="1:19" x14ac:dyDescent="0.2">
      <c r="E318" s="37"/>
      <c r="G318" s="20"/>
      <c r="H318" s="20"/>
      <c r="I318" s="20"/>
      <c r="L318" s="17"/>
      <c r="M318" s="24">
        <f>((F318-1)*(1-(IF(G318="no",0,'results log'!$B$3)))+1)</f>
        <v>5.0000000000000044E-2</v>
      </c>
      <c r="N318" s="24">
        <f t="shared" si="10"/>
        <v>0</v>
      </c>
      <c r="O318" s="26">
        <f>IF(ISBLANK(L318),,IF(ISBLANK(E318),,(IF(L318="WON-EW",((((E318-1)*I318)*'results log'!$B$2)+('results log'!$B$2*(E318-1))),IF(L318="WON",((((E318-1)*I318)*'results log'!$B$2)+('results log'!$B$2*(E318-1))),IF(L318="PLACED",((((E318-1)*I318)*'results log'!$B$2)-'results log'!$B$2),IF(I318=0,-'results log'!$B$2,IF(I318=0,-'results log'!$B$2,-('results log'!$B$2*2)))))))*D318))</f>
        <v>0</v>
      </c>
      <c r="P318" s="25">
        <f>IF(ISBLANK(L318),,IF(ISBLANK(F318),,(IF(L318="WON-EW",((((M318-1)*I318)*'results log'!$B$2)+('results log'!$B$2*(M318-1))),IF(L318="WON",((((M318-1)*I318)*'results log'!$B$2)+('results log'!$B$2*(M318-1))),IF(L318="PLACED",((((M318-1)*I318)*'results log'!$B$2)-'results log'!$B$2),IF(I318=0,-'results log'!$B$2,IF(I318=0,-'results log'!$B$2,-('results log'!$B$2*2)))))))*D318))</f>
        <v>0</v>
      </c>
      <c r="S318">
        <f t="shared" si="9"/>
        <v>1</v>
      </c>
    </row>
    <row r="319" spans="1:19" x14ac:dyDescent="0.2">
      <c r="E319" s="37"/>
      <c r="G319" s="20"/>
      <c r="H319" s="20"/>
      <c r="I319" s="20"/>
      <c r="L319" s="17"/>
      <c r="M319" s="24">
        <f>((F319-1)*(1-(IF(G319="no",0,'results log'!$B$3)))+1)</f>
        <v>5.0000000000000044E-2</v>
      </c>
      <c r="N319" s="24">
        <f t="shared" si="10"/>
        <v>0</v>
      </c>
      <c r="O319" s="26">
        <f>IF(ISBLANK(L319),,IF(ISBLANK(E319),,(IF(L319="WON-EW",((((E319-1)*I319)*'results log'!$B$2)+('results log'!$B$2*(E319-1))),IF(L319="WON",((((E319-1)*I319)*'results log'!$B$2)+('results log'!$B$2*(E319-1))),IF(L319="PLACED",((((E319-1)*I319)*'results log'!$B$2)-'results log'!$B$2),IF(I319=0,-'results log'!$B$2,IF(I319=0,-'results log'!$B$2,-('results log'!$B$2*2)))))))*D319))</f>
        <v>0</v>
      </c>
      <c r="P319" s="25">
        <f>IF(ISBLANK(L319),,IF(ISBLANK(F319),,(IF(L319="WON-EW",((((M319-1)*I319)*'results log'!$B$2)+('results log'!$B$2*(M319-1))),IF(L319="WON",((((M319-1)*I319)*'results log'!$B$2)+('results log'!$B$2*(M319-1))),IF(L319="PLACED",((((M319-1)*I319)*'results log'!$B$2)-'results log'!$B$2),IF(I319=0,-'results log'!$B$2,IF(I319=0,-'results log'!$B$2,-('results log'!$B$2*2)))))))*D319))</f>
        <v>0</v>
      </c>
      <c r="S319">
        <f t="shared" si="9"/>
        <v>1</v>
      </c>
    </row>
    <row r="320" spans="1:19" x14ac:dyDescent="0.2">
      <c r="E320" s="37"/>
      <c r="G320" s="20"/>
      <c r="H320" s="20"/>
      <c r="I320" s="20"/>
      <c r="L320" s="17"/>
      <c r="M320" s="24">
        <f>((F320-1)*(1-(IF(G320="no",0,'results log'!$B$3)))+1)</f>
        <v>5.0000000000000044E-2</v>
      </c>
      <c r="N320" s="24">
        <f t="shared" si="10"/>
        <v>0</v>
      </c>
      <c r="O320" s="26">
        <f>IF(ISBLANK(L320),,IF(ISBLANK(E320),,(IF(L320="WON-EW",((((E320-1)*I320)*'results log'!$B$2)+('results log'!$B$2*(E320-1))),IF(L320="WON",((((E320-1)*I320)*'results log'!$B$2)+('results log'!$B$2*(E320-1))),IF(L320="PLACED",((((E320-1)*I320)*'results log'!$B$2)-'results log'!$B$2),IF(I320=0,-'results log'!$B$2,IF(I320=0,-'results log'!$B$2,-('results log'!$B$2*2)))))))*D320))</f>
        <v>0</v>
      </c>
      <c r="P320" s="25">
        <f>IF(ISBLANK(L320),,IF(ISBLANK(F320),,(IF(L320="WON-EW",((((M320-1)*I320)*'results log'!$B$2)+('results log'!$B$2*(M320-1))),IF(L320="WON",((((M320-1)*I320)*'results log'!$B$2)+('results log'!$B$2*(M320-1))),IF(L320="PLACED",((((M320-1)*I320)*'results log'!$B$2)-'results log'!$B$2),IF(I320=0,-'results log'!$B$2,IF(I320=0,-'results log'!$B$2,-('results log'!$B$2*2)))))))*D320))</f>
        <v>0</v>
      </c>
      <c r="S320">
        <f t="shared" si="9"/>
        <v>1</v>
      </c>
    </row>
    <row r="321" spans="7:19" x14ac:dyDescent="0.2">
      <c r="G321" s="20"/>
      <c r="H321" s="20"/>
      <c r="I321" s="20"/>
      <c r="L321" s="17"/>
      <c r="M321" s="24">
        <f>((F321-1)*(1-(IF(G321="no",0,'results log'!$B$3)))+1)</f>
        <v>5.0000000000000044E-2</v>
      </c>
      <c r="N321" s="24">
        <f t="shared" si="10"/>
        <v>0</v>
      </c>
      <c r="O321" s="26">
        <f>IF(ISBLANK(L321),,IF(ISBLANK(E321),,(IF(L321="WON-EW",((((E321-1)*I321)*'results log'!$B$2)+('results log'!$B$2*(E321-1))),IF(L321="WON",((((E321-1)*I321)*'results log'!$B$2)+('results log'!$B$2*(E321-1))),IF(L321="PLACED",((((E321-1)*I321)*'results log'!$B$2)-'results log'!$B$2),IF(I321=0,-'results log'!$B$2,IF(I321=0,-'results log'!$B$2,-('results log'!$B$2*2)))))))*D321))</f>
        <v>0</v>
      </c>
      <c r="P321" s="25">
        <f>IF(ISBLANK(L321),,IF(ISBLANK(F321),,(IF(L321="WON-EW",((((M321-1)*I321)*'results log'!$B$2)+('results log'!$B$2*(M321-1))),IF(L321="WON",((((M321-1)*I321)*'results log'!$B$2)+('results log'!$B$2*(M321-1))),IF(L321="PLACED",((((M321-1)*I321)*'results log'!$B$2)-'results log'!$B$2),IF(I321=0,-'results log'!$B$2,IF(I321=0,-'results log'!$B$2,-('results log'!$B$2*2)))))))*D321))</f>
        <v>0</v>
      </c>
      <c r="S321">
        <f t="shared" si="9"/>
        <v>1</v>
      </c>
    </row>
    <row r="322" spans="7:19" x14ac:dyDescent="0.2">
      <c r="G322" s="20"/>
      <c r="H322" s="20"/>
      <c r="I322" s="20"/>
      <c r="L322" s="17"/>
      <c r="M322" s="24">
        <f>((F322-1)*(1-(IF(G322="no",0,'results log'!$B$3)))+1)</f>
        <v>5.0000000000000044E-2</v>
      </c>
      <c r="N322" s="24">
        <f t="shared" si="10"/>
        <v>0</v>
      </c>
      <c r="O322" s="26">
        <f>IF(ISBLANK(L322),,IF(ISBLANK(E322),,(IF(L322="WON-EW",((((E322-1)*I322)*'results log'!$B$2)+('results log'!$B$2*(E322-1))),IF(L322="WON",((((E322-1)*I322)*'results log'!$B$2)+('results log'!$B$2*(E322-1))),IF(L322="PLACED",((((E322-1)*I322)*'results log'!$B$2)-'results log'!$B$2),IF(I322=0,-'results log'!$B$2,IF(I322=0,-'results log'!$B$2,-('results log'!$B$2*2)))))))*D322))</f>
        <v>0</v>
      </c>
      <c r="P322" s="25">
        <f>IF(ISBLANK(L322),,IF(ISBLANK(F322),,(IF(L322="WON-EW",((((M322-1)*I322)*'results log'!$B$2)+('results log'!$B$2*(M322-1))),IF(L322="WON",((((M322-1)*I322)*'results log'!$B$2)+('results log'!$B$2*(M322-1))),IF(L322="PLACED",((((M322-1)*I322)*'results log'!$B$2)-'results log'!$B$2),IF(I322=0,-'results log'!$B$2,IF(I322=0,-'results log'!$B$2,-('results log'!$B$2*2)))))))*D322))</f>
        <v>0</v>
      </c>
      <c r="S322">
        <f t="shared" si="9"/>
        <v>1</v>
      </c>
    </row>
    <row r="323" spans="7:19" x14ac:dyDescent="0.2">
      <c r="G323" s="20"/>
      <c r="H323" s="20"/>
      <c r="I323" s="20"/>
      <c r="L323" s="17"/>
      <c r="M323" s="24">
        <f>((F323-1)*(1-(IF(G323="no",0,'results log'!$B$3)))+1)</f>
        <v>5.0000000000000044E-2</v>
      </c>
      <c r="N323" s="24">
        <f t="shared" si="10"/>
        <v>0</v>
      </c>
      <c r="O323" s="26">
        <f>IF(ISBLANK(L323),,IF(ISBLANK(E323),,(IF(L323="WON-EW",((((E323-1)*I323)*'results log'!$B$2)+('results log'!$B$2*(E323-1))),IF(L323="WON",((((E323-1)*I323)*'results log'!$B$2)+('results log'!$B$2*(E323-1))),IF(L323="PLACED",((((E323-1)*I323)*'results log'!$B$2)-'results log'!$B$2),IF(I323=0,-'results log'!$B$2,IF(I323=0,-'results log'!$B$2,-('results log'!$B$2*2)))))))*D323))</f>
        <v>0</v>
      </c>
      <c r="P323" s="25">
        <f>IF(ISBLANK(L323),,IF(ISBLANK(F323),,(IF(L323="WON-EW",((((M323-1)*I323)*'results log'!$B$2)+('results log'!$B$2*(M323-1))),IF(L323="WON",((((M323-1)*I323)*'results log'!$B$2)+('results log'!$B$2*(M323-1))),IF(L323="PLACED",((((M323-1)*I323)*'results log'!$B$2)-'results log'!$B$2),IF(I323=0,-'results log'!$B$2,IF(I323=0,-'results log'!$B$2,-('results log'!$B$2*2)))))))*D323))</f>
        <v>0</v>
      </c>
      <c r="S323">
        <f t="shared" si="9"/>
        <v>1</v>
      </c>
    </row>
    <row r="324" spans="7:19" x14ac:dyDescent="0.2">
      <c r="G324" s="20"/>
      <c r="H324" s="20"/>
      <c r="I324" s="20"/>
      <c r="L324" s="17"/>
      <c r="M324" s="24">
        <f>((F324-1)*(1-(IF(G324="no",0,'results log'!$B$3)))+1)</f>
        <v>5.0000000000000044E-2</v>
      </c>
      <c r="N324" s="24">
        <f t="shared" si="10"/>
        <v>0</v>
      </c>
      <c r="O324" s="26">
        <f>IF(ISBLANK(L324),,IF(ISBLANK(E324),,(IF(L324="WON-EW",((((E324-1)*I324)*'results log'!$B$2)+('results log'!$B$2*(E324-1))),IF(L324="WON",((((E324-1)*I324)*'results log'!$B$2)+('results log'!$B$2*(E324-1))),IF(L324="PLACED",((((E324-1)*I324)*'results log'!$B$2)-'results log'!$B$2),IF(I324=0,-'results log'!$B$2,IF(I324=0,-'results log'!$B$2,-('results log'!$B$2*2)))))))*D324))</f>
        <v>0</v>
      </c>
      <c r="P324" s="25">
        <f>IF(ISBLANK(L324),,IF(ISBLANK(F324),,(IF(L324="WON-EW",((((M324-1)*I324)*'results log'!$B$2)+('results log'!$B$2*(M324-1))),IF(L324="WON",((((M324-1)*I324)*'results log'!$B$2)+('results log'!$B$2*(M324-1))),IF(L324="PLACED",((((M324-1)*I324)*'results log'!$B$2)-'results log'!$B$2),IF(I324=0,-'results log'!$B$2,IF(I324=0,-'results log'!$B$2,-('results log'!$B$2*2)))))))*D324))</f>
        <v>0</v>
      </c>
      <c r="S324">
        <f t="shared" si="9"/>
        <v>1</v>
      </c>
    </row>
    <row r="325" spans="7:19" x14ac:dyDescent="0.2">
      <c r="G325" s="20"/>
      <c r="H325" s="20"/>
      <c r="I325" s="20"/>
      <c r="L325" s="17"/>
      <c r="M325" s="24">
        <f>((F325-1)*(1-(IF(G325="no",0,'results log'!$B$3)))+1)</f>
        <v>5.0000000000000044E-2</v>
      </c>
      <c r="N325" s="24">
        <f t="shared" si="10"/>
        <v>0</v>
      </c>
      <c r="O325" s="26">
        <f>IF(ISBLANK(L325),,IF(ISBLANK(E325),,(IF(L325="WON-EW",((((E325-1)*I325)*'results log'!$B$2)+('results log'!$B$2*(E325-1))),IF(L325="WON",((((E325-1)*I325)*'results log'!$B$2)+('results log'!$B$2*(E325-1))),IF(L325="PLACED",((((E325-1)*I325)*'results log'!$B$2)-'results log'!$B$2),IF(I325=0,-'results log'!$B$2,IF(I325=0,-'results log'!$B$2,-('results log'!$B$2*2)))))))*D325))</f>
        <v>0</v>
      </c>
      <c r="P325" s="25">
        <f>IF(ISBLANK(L325),,IF(ISBLANK(F325),,(IF(L325="WON-EW",((((M325-1)*I325)*'results log'!$B$2)+('results log'!$B$2*(M325-1))),IF(L325="WON",((((M325-1)*I325)*'results log'!$B$2)+('results log'!$B$2*(M325-1))),IF(L325="PLACED",((((M325-1)*I325)*'results log'!$B$2)-'results log'!$B$2),IF(I325=0,-'results log'!$B$2,IF(I325=0,-'results log'!$B$2,-('results log'!$B$2*2)))))))*D325))</f>
        <v>0</v>
      </c>
      <c r="S325">
        <f t="shared" si="9"/>
        <v>1</v>
      </c>
    </row>
    <row r="326" spans="7:19" x14ac:dyDescent="0.2">
      <c r="G326" s="20"/>
      <c r="H326" s="20"/>
      <c r="I326" s="20"/>
      <c r="L326" s="17"/>
      <c r="M326" s="24">
        <f>((F326-1)*(1-(IF(G326="no",0,'results log'!$B$3)))+1)</f>
        <v>5.0000000000000044E-2</v>
      </c>
      <c r="N326" s="24">
        <f t="shared" si="10"/>
        <v>0</v>
      </c>
      <c r="O326" s="26">
        <f>IF(ISBLANK(L326),,IF(ISBLANK(E326),,(IF(L326="WON-EW",((((E326-1)*I326)*'results log'!$B$2)+('results log'!$B$2*(E326-1))),IF(L326="WON",((((E326-1)*I326)*'results log'!$B$2)+('results log'!$B$2*(E326-1))),IF(L326="PLACED",((((E326-1)*I326)*'results log'!$B$2)-'results log'!$B$2),IF(I326=0,-'results log'!$B$2,IF(I326=0,-'results log'!$B$2,-('results log'!$B$2*2)))))))*D326))</f>
        <v>0</v>
      </c>
      <c r="P326" s="25">
        <f>IF(ISBLANK(L326),,IF(ISBLANK(F326),,(IF(L326="WON-EW",((((M326-1)*I326)*'results log'!$B$2)+('results log'!$B$2*(M326-1))),IF(L326="WON",((((M326-1)*I326)*'results log'!$B$2)+('results log'!$B$2*(M326-1))),IF(L326="PLACED",((((M326-1)*I326)*'results log'!$B$2)-'results log'!$B$2),IF(I326=0,-'results log'!$B$2,IF(I326=0,-'results log'!$B$2,-('results log'!$B$2*2)))))))*D326))</f>
        <v>0</v>
      </c>
      <c r="S326">
        <f t="shared" si="9"/>
        <v>1</v>
      </c>
    </row>
    <row r="327" spans="7:19" x14ac:dyDescent="0.2">
      <c r="G327" s="20"/>
      <c r="H327" s="20"/>
      <c r="I327" s="20"/>
      <c r="L327" s="17"/>
      <c r="M327" s="24">
        <f>((F327-1)*(1-(IF(G327="no",0,'results log'!$B$3)))+1)</f>
        <v>5.0000000000000044E-2</v>
      </c>
      <c r="N327" s="24">
        <f t="shared" si="10"/>
        <v>0</v>
      </c>
      <c r="O327" s="26">
        <f>IF(ISBLANK(L327),,IF(ISBLANK(E327),,(IF(L327="WON-EW",((((E327-1)*I327)*'results log'!$B$2)+('results log'!$B$2*(E327-1))),IF(L327="WON",((((E327-1)*I327)*'results log'!$B$2)+('results log'!$B$2*(E327-1))),IF(L327="PLACED",((((E327-1)*I327)*'results log'!$B$2)-'results log'!$B$2),IF(I327=0,-'results log'!$B$2,IF(I327=0,-'results log'!$B$2,-('results log'!$B$2*2)))))))*D327))</f>
        <v>0</v>
      </c>
      <c r="P327" s="25">
        <f>IF(ISBLANK(L327),,IF(ISBLANK(F327),,(IF(L327="WON-EW",((((M327-1)*I327)*'results log'!$B$2)+('results log'!$B$2*(M327-1))),IF(L327="WON",((((M327-1)*I327)*'results log'!$B$2)+('results log'!$B$2*(M327-1))),IF(L327="PLACED",((((M327-1)*I327)*'results log'!$B$2)-'results log'!$B$2),IF(I327=0,-'results log'!$B$2,IF(I327=0,-'results log'!$B$2,-('results log'!$B$2*2)))))))*D327))</f>
        <v>0</v>
      </c>
      <c r="S327">
        <f t="shared" si="9"/>
        <v>1</v>
      </c>
    </row>
    <row r="328" spans="7:19" x14ac:dyDescent="0.2">
      <c r="G328" s="20"/>
      <c r="H328" s="20"/>
      <c r="I328" s="20"/>
      <c r="L328" s="17"/>
      <c r="M328" s="24">
        <f>((F328-1)*(1-(IF(G328="no",0,'results log'!$B$3)))+1)</f>
        <v>5.0000000000000044E-2</v>
      </c>
      <c r="N328" s="24">
        <f t="shared" si="10"/>
        <v>0</v>
      </c>
      <c r="O328" s="26">
        <f>IF(ISBLANK(L328),,IF(ISBLANK(E328),,(IF(L328="WON-EW",((((E328-1)*I328)*'results log'!$B$2)+('results log'!$B$2*(E328-1))),IF(L328="WON",((((E328-1)*I328)*'results log'!$B$2)+('results log'!$B$2*(E328-1))),IF(L328="PLACED",((((E328-1)*I328)*'results log'!$B$2)-'results log'!$B$2),IF(I328=0,-'results log'!$B$2,IF(I328=0,-'results log'!$B$2,-('results log'!$B$2*2)))))))*D328))</f>
        <v>0</v>
      </c>
      <c r="P328" s="25">
        <f>IF(ISBLANK(L328),,IF(ISBLANK(F328),,(IF(L328="WON-EW",((((M328-1)*I328)*'results log'!$B$2)+('results log'!$B$2*(M328-1))),IF(L328="WON",((((M328-1)*I328)*'results log'!$B$2)+('results log'!$B$2*(M328-1))),IF(L328="PLACED",((((M328-1)*I328)*'results log'!$B$2)-'results log'!$B$2),IF(I328=0,-'results log'!$B$2,IF(I328=0,-'results log'!$B$2,-('results log'!$B$2*2)))))))*D328))</f>
        <v>0</v>
      </c>
      <c r="S328">
        <f t="shared" si="9"/>
        <v>1</v>
      </c>
    </row>
    <row r="329" spans="7:19" x14ac:dyDescent="0.2">
      <c r="G329" s="20"/>
      <c r="H329" s="20"/>
      <c r="I329" s="20"/>
      <c r="L329" s="17"/>
      <c r="M329" s="24">
        <f>((F329-1)*(1-(IF(G329="no",0,'results log'!$B$3)))+1)</f>
        <v>5.0000000000000044E-2</v>
      </c>
      <c r="N329" s="24">
        <f t="shared" si="10"/>
        <v>0</v>
      </c>
      <c r="O329" s="26">
        <f>IF(ISBLANK(L329),,IF(ISBLANK(E329),,(IF(L329="WON-EW",((((E329-1)*I329)*'results log'!$B$2)+('results log'!$B$2*(E329-1))),IF(L329="WON",((((E329-1)*I329)*'results log'!$B$2)+('results log'!$B$2*(E329-1))),IF(L329="PLACED",((((E329-1)*I329)*'results log'!$B$2)-'results log'!$B$2),IF(I329=0,-'results log'!$B$2,IF(I329=0,-'results log'!$B$2,-('results log'!$B$2*2)))))))*D329))</f>
        <v>0</v>
      </c>
      <c r="P329" s="25">
        <f>IF(ISBLANK(L329),,IF(ISBLANK(F329),,(IF(L329="WON-EW",((((M329-1)*I329)*'results log'!$B$2)+('results log'!$B$2*(M329-1))),IF(L329="WON",((((M329-1)*I329)*'results log'!$B$2)+('results log'!$B$2*(M329-1))),IF(L329="PLACED",((((M329-1)*I329)*'results log'!$B$2)-'results log'!$B$2),IF(I329=0,-'results log'!$B$2,IF(I329=0,-'results log'!$B$2,-('results log'!$B$2*2)))))))*D329))</f>
        <v>0</v>
      </c>
      <c r="S329">
        <f t="shared" ref="S329:S392" si="11">IF(ISBLANK(J329),1,IF(ISBLANK(K329),2,99))</f>
        <v>1</v>
      </c>
    </row>
    <row r="330" spans="7:19" x14ac:dyDescent="0.2">
      <c r="G330" s="20"/>
      <c r="H330" s="20"/>
      <c r="I330" s="20"/>
      <c r="L330" s="17"/>
      <c r="M330" s="24">
        <f>((F330-1)*(1-(IF(G330="no",0,'results log'!$B$3)))+1)</f>
        <v>5.0000000000000044E-2</v>
      </c>
      <c r="N330" s="24">
        <f t="shared" si="10"/>
        <v>0</v>
      </c>
      <c r="O330" s="26">
        <f>IF(ISBLANK(L330),,IF(ISBLANK(E330),,(IF(L330="WON-EW",((((E330-1)*I330)*'results log'!$B$2)+('results log'!$B$2*(E330-1))),IF(L330="WON",((((E330-1)*I330)*'results log'!$B$2)+('results log'!$B$2*(E330-1))),IF(L330="PLACED",((((E330-1)*I330)*'results log'!$B$2)-'results log'!$B$2),IF(I330=0,-'results log'!$B$2,IF(I330=0,-'results log'!$B$2,-('results log'!$B$2*2)))))))*D330))</f>
        <v>0</v>
      </c>
      <c r="P330" s="25">
        <f>IF(ISBLANK(L330),,IF(ISBLANK(F330),,(IF(L330="WON-EW",((((M330-1)*I330)*'results log'!$B$2)+('results log'!$B$2*(M330-1))),IF(L330="WON",((((M330-1)*I330)*'results log'!$B$2)+('results log'!$B$2*(M330-1))),IF(L330="PLACED",((((M330-1)*I330)*'results log'!$B$2)-'results log'!$B$2),IF(I330=0,-'results log'!$B$2,IF(I330=0,-'results log'!$B$2,-('results log'!$B$2*2)))))))*D330))</f>
        <v>0</v>
      </c>
      <c r="S330">
        <f t="shared" si="11"/>
        <v>1</v>
      </c>
    </row>
    <row r="331" spans="7:19" x14ac:dyDescent="0.2">
      <c r="G331" s="20"/>
      <c r="H331" s="20"/>
      <c r="I331" s="20"/>
      <c r="L331" s="17"/>
      <c r="M331" s="24">
        <f>((F331-1)*(1-(IF(G331="no",0,'results log'!$B$3)))+1)</f>
        <v>5.0000000000000044E-2</v>
      </c>
      <c r="N331" s="24">
        <f t="shared" si="10"/>
        <v>0</v>
      </c>
      <c r="O331" s="26">
        <f>IF(ISBLANK(L331),,IF(ISBLANK(E331),,(IF(L331="WON-EW",((((E331-1)*I331)*'results log'!$B$2)+('results log'!$B$2*(E331-1))),IF(L331="WON",((((E331-1)*I331)*'results log'!$B$2)+('results log'!$B$2*(E331-1))),IF(L331="PLACED",((((E331-1)*I331)*'results log'!$B$2)-'results log'!$B$2),IF(I331=0,-'results log'!$B$2,IF(I331=0,-'results log'!$B$2,-('results log'!$B$2*2)))))))*D331))</f>
        <v>0</v>
      </c>
      <c r="P331" s="25">
        <f>IF(ISBLANK(L331),,IF(ISBLANK(F331),,(IF(L331="WON-EW",((((M331-1)*I331)*'results log'!$B$2)+('results log'!$B$2*(M331-1))),IF(L331="WON",((((M331-1)*I331)*'results log'!$B$2)+('results log'!$B$2*(M331-1))),IF(L331="PLACED",((((M331-1)*I331)*'results log'!$B$2)-'results log'!$B$2),IF(I331=0,-'results log'!$B$2,IF(I331=0,-'results log'!$B$2,-('results log'!$B$2*2)))))))*D331))</f>
        <v>0</v>
      </c>
      <c r="S331">
        <f t="shared" si="11"/>
        <v>1</v>
      </c>
    </row>
    <row r="332" spans="7:19" x14ac:dyDescent="0.2">
      <c r="G332" s="20"/>
      <c r="H332" s="20"/>
      <c r="I332" s="20"/>
      <c r="L332" s="17"/>
      <c r="M332" s="24">
        <f>((F332-1)*(1-(IF(G332="no",0,'results log'!$B$3)))+1)</f>
        <v>5.0000000000000044E-2</v>
      </c>
      <c r="N332" s="24">
        <f t="shared" si="10"/>
        <v>0</v>
      </c>
      <c r="O332" s="26">
        <f>IF(ISBLANK(L332),,IF(ISBLANK(E332),,(IF(L332="WON-EW",((((E332-1)*I332)*'results log'!$B$2)+('results log'!$B$2*(E332-1))),IF(L332="WON",((((E332-1)*I332)*'results log'!$B$2)+('results log'!$B$2*(E332-1))),IF(L332="PLACED",((((E332-1)*I332)*'results log'!$B$2)-'results log'!$B$2),IF(I332=0,-'results log'!$B$2,IF(I332=0,-'results log'!$B$2,-('results log'!$B$2*2)))))))*D332))</f>
        <v>0</v>
      </c>
      <c r="P332" s="25">
        <f>IF(ISBLANK(L332),,IF(ISBLANK(F332),,(IF(L332="WON-EW",((((M332-1)*I332)*'results log'!$B$2)+('results log'!$B$2*(M332-1))),IF(L332="WON",((((M332-1)*I332)*'results log'!$B$2)+('results log'!$B$2*(M332-1))),IF(L332="PLACED",((((M332-1)*I332)*'results log'!$B$2)-'results log'!$B$2),IF(I332=0,-'results log'!$B$2,IF(I332=0,-'results log'!$B$2,-('results log'!$B$2*2)))))))*D332))</f>
        <v>0</v>
      </c>
      <c r="S332">
        <f t="shared" si="11"/>
        <v>1</v>
      </c>
    </row>
    <row r="333" spans="7:19" x14ac:dyDescent="0.2">
      <c r="G333" s="20"/>
      <c r="H333" s="20"/>
      <c r="I333" s="20"/>
      <c r="L333" s="17"/>
      <c r="M333" s="24">
        <f>((F333-1)*(1-(IF(G333="no",0,'results log'!$B$3)))+1)</f>
        <v>5.0000000000000044E-2</v>
      </c>
      <c r="N333" s="24">
        <f t="shared" si="10"/>
        <v>0</v>
      </c>
      <c r="O333" s="26">
        <f>IF(ISBLANK(L333),,IF(ISBLANK(E333),,(IF(L333="WON-EW",((((E333-1)*I333)*'results log'!$B$2)+('results log'!$B$2*(E333-1))),IF(L333="WON",((((E333-1)*I333)*'results log'!$B$2)+('results log'!$B$2*(E333-1))),IF(L333="PLACED",((((E333-1)*I333)*'results log'!$B$2)-'results log'!$B$2),IF(I333=0,-'results log'!$B$2,IF(I333=0,-'results log'!$B$2,-('results log'!$B$2*2)))))))*D333))</f>
        <v>0</v>
      </c>
      <c r="P333" s="25">
        <f>IF(ISBLANK(L333),,IF(ISBLANK(F333),,(IF(L333="WON-EW",((((M333-1)*I333)*'results log'!$B$2)+('results log'!$B$2*(M333-1))),IF(L333="WON",((((M333-1)*I333)*'results log'!$B$2)+('results log'!$B$2*(M333-1))),IF(L333="PLACED",((((M333-1)*I333)*'results log'!$B$2)-'results log'!$B$2),IF(I333=0,-'results log'!$B$2,IF(I333=0,-'results log'!$B$2,-('results log'!$B$2*2)))))))*D333))</f>
        <v>0</v>
      </c>
      <c r="S333">
        <f t="shared" si="11"/>
        <v>1</v>
      </c>
    </row>
    <row r="334" spans="7:19" x14ac:dyDescent="0.2">
      <c r="G334" s="20"/>
      <c r="H334" s="20"/>
      <c r="I334" s="20"/>
      <c r="L334" s="17"/>
      <c r="M334" s="24">
        <f>((F334-1)*(1-(IF(G334="no",0,'results log'!$B$3)))+1)</f>
        <v>5.0000000000000044E-2</v>
      </c>
      <c r="N334" s="24">
        <f t="shared" si="10"/>
        <v>0</v>
      </c>
      <c r="O334" s="26">
        <f>IF(ISBLANK(L334),,IF(ISBLANK(E334),,(IF(L334="WON-EW",((((E334-1)*I334)*'results log'!$B$2)+('results log'!$B$2*(E334-1))),IF(L334="WON",((((E334-1)*I334)*'results log'!$B$2)+('results log'!$B$2*(E334-1))),IF(L334="PLACED",((((E334-1)*I334)*'results log'!$B$2)-'results log'!$B$2),IF(I334=0,-'results log'!$B$2,IF(I334=0,-'results log'!$B$2,-('results log'!$B$2*2)))))))*D334))</f>
        <v>0</v>
      </c>
      <c r="P334" s="25">
        <f>IF(ISBLANK(L334),,IF(ISBLANK(F334),,(IF(L334="WON-EW",((((M334-1)*I334)*'results log'!$B$2)+('results log'!$B$2*(M334-1))),IF(L334="WON",((((M334-1)*I334)*'results log'!$B$2)+('results log'!$B$2*(M334-1))),IF(L334="PLACED",((((M334-1)*I334)*'results log'!$B$2)-'results log'!$B$2),IF(I334=0,-'results log'!$B$2,IF(I334=0,-'results log'!$B$2,-('results log'!$B$2*2)))))))*D334))</f>
        <v>0</v>
      </c>
      <c r="S334">
        <f t="shared" si="11"/>
        <v>1</v>
      </c>
    </row>
    <row r="335" spans="7:19" x14ac:dyDescent="0.2">
      <c r="G335" s="20"/>
      <c r="H335" s="20"/>
      <c r="I335" s="20"/>
      <c r="L335" s="17"/>
      <c r="M335" s="24">
        <f>((F335-1)*(1-(IF(G335="no",0,'results log'!$B$3)))+1)</f>
        <v>5.0000000000000044E-2</v>
      </c>
      <c r="N335" s="24">
        <f t="shared" ref="N335:N398" si="12">D335*IF(H335="yes",2,1)</f>
        <v>0</v>
      </c>
      <c r="O335" s="26">
        <f>IF(ISBLANK(L335),,IF(ISBLANK(E335),,(IF(L335="WON-EW",((((E335-1)*I335)*'results log'!$B$2)+('results log'!$B$2*(E335-1))),IF(L335="WON",((((E335-1)*I335)*'results log'!$B$2)+('results log'!$B$2*(E335-1))),IF(L335="PLACED",((((E335-1)*I335)*'results log'!$B$2)-'results log'!$B$2),IF(I335=0,-'results log'!$B$2,IF(I335=0,-'results log'!$B$2,-('results log'!$B$2*2)))))))*D335))</f>
        <v>0</v>
      </c>
      <c r="P335" s="25">
        <f>IF(ISBLANK(L335),,IF(ISBLANK(F335),,(IF(L335="WON-EW",((((M335-1)*I335)*'results log'!$B$2)+('results log'!$B$2*(M335-1))),IF(L335="WON",((((M335-1)*I335)*'results log'!$B$2)+('results log'!$B$2*(M335-1))),IF(L335="PLACED",((((M335-1)*I335)*'results log'!$B$2)-'results log'!$B$2),IF(I335=0,-'results log'!$B$2,IF(I335=0,-'results log'!$B$2,-('results log'!$B$2*2)))))))*D335))</f>
        <v>0</v>
      </c>
      <c r="S335">
        <f t="shared" si="11"/>
        <v>1</v>
      </c>
    </row>
    <row r="336" spans="7:19" x14ac:dyDescent="0.2">
      <c r="G336" s="20"/>
      <c r="H336" s="20"/>
      <c r="I336" s="20"/>
      <c r="L336" s="17"/>
      <c r="M336" s="24">
        <f>((F336-1)*(1-(IF(G336="no",0,'results log'!$B$3)))+1)</f>
        <v>5.0000000000000044E-2</v>
      </c>
      <c r="N336" s="24">
        <f t="shared" si="12"/>
        <v>0</v>
      </c>
      <c r="O336" s="26">
        <f>IF(ISBLANK(L336),,IF(ISBLANK(E336),,(IF(L336="WON-EW",((((E336-1)*I336)*'results log'!$B$2)+('results log'!$B$2*(E336-1))),IF(L336="WON",((((E336-1)*I336)*'results log'!$B$2)+('results log'!$B$2*(E336-1))),IF(L336="PLACED",((((E336-1)*I336)*'results log'!$B$2)-'results log'!$B$2),IF(I336=0,-'results log'!$B$2,IF(I336=0,-'results log'!$B$2,-('results log'!$B$2*2)))))))*D336))</f>
        <v>0</v>
      </c>
      <c r="P336" s="25">
        <f>IF(ISBLANK(L336),,IF(ISBLANK(F336),,(IF(L336="WON-EW",((((M336-1)*I336)*'results log'!$B$2)+('results log'!$B$2*(M336-1))),IF(L336="WON",((((M336-1)*I336)*'results log'!$B$2)+('results log'!$B$2*(M336-1))),IF(L336="PLACED",((((M336-1)*I336)*'results log'!$B$2)-'results log'!$B$2),IF(I336=0,-'results log'!$B$2,IF(I336=0,-'results log'!$B$2,-('results log'!$B$2*2)))))))*D336))</f>
        <v>0</v>
      </c>
      <c r="S336">
        <f t="shared" si="11"/>
        <v>1</v>
      </c>
    </row>
    <row r="337" spans="7:19" x14ac:dyDescent="0.2">
      <c r="G337" s="20"/>
      <c r="H337" s="20"/>
      <c r="I337" s="20"/>
      <c r="L337" s="17"/>
      <c r="M337" s="24">
        <f>((F337-1)*(1-(IF(G337="no",0,'results log'!$B$3)))+1)</f>
        <v>5.0000000000000044E-2</v>
      </c>
      <c r="N337" s="24">
        <f t="shared" si="12"/>
        <v>0</v>
      </c>
      <c r="O337" s="26">
        <f>IF(ISBLANK(L337),,IF(ISBLANK(E337),,(IF(L337="WON-EW",((((E337-1)*I337)*'results log'!$B$2)+('results log'!$B$2*(E337-1))),IF(L337="WON",((((E337-1)*I337)*'results log'!$B$2)+('results log'!$B$2*(E337-1))),IF(L337="PLACED",((((E337-1)*I337)*'results log'!$B$2)-'results log'!$B$2),IF(I337=0,-'results log'!$B$2,IF(I337=0,-'results log'!$B$2,-('results log'!$B$2*2)))))))*D337))</f>
        <v>0</v>
      </c>
      <c r="P337" s="25">
        <f>IF(ISBLANK(L337),,IF(ISBLANK(F337),,(IF(L337="WON-EW",((((M337-1)*I337)*'results log'!$B$2)+('results log'!$B$2*(M337-1))),IF(L337="WON",((((M337-1)*I337)*'results log'!$B$2)+('results log'!$B$2*(M337-1))),IF(L337="PLACED",((((M337-1)*I337)*'results log'!$B$2)-'results log'!$B$2),IF(I337=0,-'results log'!$B$2,IF(I337=0,-'results log'!$B$2,-('results log'!$B$2*2)))))))*D337))</f>
        <v>0</v>
      </c>
      <c r="S337">
        <f t="shared" si="11"/>
        <v>1</v>
      </c>
    </row>
    <row r="338" spans="7:19" x14ac:dyDescent="0.2">
      <c r="G338" s="20"/>
      <c r="H338" s="20"/>
      <c r="I338" s="20"/>
      <c r="L338" s="17"/>
      <c r="M338" s="24">
        <f>((F338-1)*(1-(IF(G338="no",0,'results log'!$B$3)))+1)</f>
        <v>5.0000000000000044E-2</v>
      </c>
      <c r="N338" s="24">
        <f t="shared" si="12"/>
        <v>0</v>
      </c>
      <c r="O338" s="26">
        <f>IF(ISBLANK(L338),,IF(ISBLANK(E338),,(IF(L338="WON-EW",((((E338-1)*I338)*'results log'!$B$2)+('results log'!$B$2*(E338-1))),IF(L338="WON",((((E338-1)*I338)*'results log'!$B$2)+('results log'!$B$2*(E338-1))),IF(L338="PLACED",((((E338-1)*I338)*'results log'!$B$2)-'results log'!$B$2),IF(I338=0,-'results log'!$B$2,IF(I338=0,-'results log'!$B$2,-('results log'!$B$2*2)))))))*D338))</f>
        <v>0</v>
      </c>
      <c r="P338" s="25">
        <f>IF(ISBLANK(L338),,IF(ISBLANK(F338),,(IF(L338="WON-EW",((((M338-1)*I338)*'results log'!$B$2)+('results log'!$B$2*(M338-1))),IF(L338="WON",((((M338-1)*I338)*'results log'!$B$2)+('results log'!$B$2*(M338-1))),IF(L338="PLACED",((((M338-1)*I338)*'results log'!$B$2)-'results log'!$B$2),IF(I338=0,-'results log'!$B$2,IF(I338=0,-'results log'!$B$2,-('results log'!$B$2*2)))))))*D338))</f>
        <v>0</v>
      </c>
      <c r="S338">
        <f t="shared" si="11"/>
        <v>1</v>
      </c>
    </row>
    <row r="339" spans="7:19" x14ac:dyDescent="0.2">
      <c r="G339" s="20"/>
      <c r="H339" s="20"/>
      <c r="I339" s="20"/>
      <c r="L339" s="17"/>
      <c r="M339" s="24">
        <f>((F339-1)*(1-(IF(G339="no",0,'results log'!$B$3)))+1)</f>
        <v>5.0000000000000044E-2</v>
      </c>
      <c r="N339" s="24">
        <f t="shared" si="12"/>
        <v>0</v>
      </c>
      <c r="O339" s="26">
        <f>IF(ISBLANK(L339),,IF(ISBLANK(E339),,(IF(L339="WON-EW",((((E339-1)*I339)*'results log'!$B$2)+('results log'!$B$2*(E339-1))),IF(L339="WON",((((E339-1)*I339)*'results log'!$B$2)+('results log'!$B$2*(E339-1))),IF(L339="PLACED",((((E339-1)*I339)*'results log'!$B$2)-'results log'!$B$2),IF(I339=0,-'results log'!$B$2,IF(I339=0,-'results log'!$B$2,-('results log'!$B$2*2)))))))*D339))</f>
        <v>0</v>
      </c>
      <c r="P339" s="25">
        <f>IF(ISBLANK(L339),,IF(ISBLANK(F339),,(IF(L339="WON-EW",((((M339-1)*I339)*'results log'!$B$2)+('results log'!$B$2*(M339-1))),IF(L339="WON",((((M339-1)*I339)*'results log'!$B$2)+('results log'!$B$2*(M339-1))),IF(L339="PLACED",((((M339-1)*I339)*'results log'!$B$2)-'results log'!$B$2),IF(I339=0,-'results log'!$B$2,IF(I339=0,-'results log'!$B$2,-('results log'!$B$2*2)))))))*D339))</f>
        <v>0</v>
      </c>
      <c r="S339">
        <f t="shared" si="11"/>
        <v>1</v>
      </c>
    </row>
    <row r="340" spans="7:19" x14ac:dyDescent="0.2">
      <c r="G340" s="20"/>
      <c r="H340" s="20"/>
      <c r="I340" s="20"/>
      <c r="L340" s="17"/>
      <c r="M340" s="24">
        <f>((F340-1)*(1-(IF(G340="no",0,'results log'!$B$3)))+1)</f>
        <v>5.0000000000000044E-2</v>
      </c>
      <c r="N340" s="24">
        <f t="shared" si="12"/>
        <v>0</v>
      </c>
      <c r="O340" s="26">
        <f>IF(ISBLANK(L340),,IF(ISBLANK(E340),,(IF(L340="WON-EW",((((E340-1)*I340)*'results log'!$B$2)+('results log'!$B$2*(E340-1))),IF(L340="WON",((((E340-1)*I340)*'results log'!$B$2)+('results log'!$B$2*(E340-1))),IF(L340="PLACED",((((E340-1)*I340)*'results log'!$B$2)-'results log'!$B$2),IF(I340=0,-'results log'!$B$2,IF(I340=0,-'results log'!$B$2,-('results log'!$B$2*2)))))))*D340))</f>
        <v>0</v>
      </c>
      <c r="P340" s="25">
        <f>IF(ISBLANK(L340),,IF(ISBLANK(F340),,(IF(L340="WON-EW",((((M340-1)*I340)*'results log'!$B$2)+('results log'!$B$2*(M340-1))),IF(L340="WON",((((M340-1)*I340)*'results log'!$B$2)+('results log'!$B$2*(M340-1))),IF(L340="PLACED",((((M340-1)*I340)*'results log'!$B$2)-'results log'!$B$2),IF(I340=0,-'results log'!$B$2,IF(I340=0,-'results log'!$B$2,-('results log'!$B$2*2)))))))*D340))</f>
        <v>0</v>
      </c>
      <c r="S340">
        <f t="shared" si="11"/>
        <v>1</v>
      </c>
    </row>
    <row r="341" spans="7:19" x14ac:dyDescent="0.2">
      <c r="G341" s="20"/>
      <c r="H341" s="20"/>
      <c r="I341" s="20"/>
      <c r="L341" s="17"/>
      <c r="M341" s="24">
        <f>((F341-1)*(1-(IF(G341="no",0,'results log'!$B$3)))+1)</f>
        <v>5.0000000000000044E-2</v>
      </c>
      <c r="N341" s="24">
        <f t="shared" si="12"/>
        <v>0</v>
      </c>
      <c r="O341" s="26">
        <f>IF(ISBLANK(L341),,IF(ISBLANK(E341),,(IF(L341="WON-EW",((((E341-1)*I341)*'results log'!$B$2)+('results log'!$B$2*(E341-1))),IF(L341="WON",((((E341-1)*I341)*'results log'!$B$2)+('results log'!$B$2*(E341-1))),IF(L341="PLACED",((((E341-1)*I341)*'results log'!$B$2)-'results log'!$B$2),IF(I341=0,-'results log'!$B$2,IF(I341=0,-'results log'!$B$2,-('results log'!$B$2*2)))))))*D341))</f>
        <v>0</v>
      </c>
      <c r="P341" s="25">
        <f>IF(ISBLANK(L341),,IF(ISBLANK(F341),,(IF(L341="WON-EW",((((M341-1)*I341)*'results log'!$B$2)+('results log'!$B$2*(M341-1))),IF(L341="WON",((((M341-1)*I341)*'results log'!$B$2)+('results log'!$B$2*(M341-1))),IF(L341="PLACED",((((M341-1)*I341)*'results log'!$B$2)-'results log'!$B$2),IF(I341=0,-'results log'!$B$2,IF(I341=0,-'results log'!$B$2,-('results log'!$B$2*2)))))))*D341))</f>
        <v>0</v>
      </c>
      <c r="S341">
        <f t="shared" si="11"/>
        <v>1</v>
      </c>
    </row>
    <row r="342" spans="7:19" x14ac:dyDescent="0.2">
      <c r="G342" s="20"/>
      <c r="H342" s="20"/>
      <c r="I342" s="20"/>
      <c r="L342" s="17"/>
      <c r="M342" s="24">
        <f>((F342-1)*(1-(IF(G342="no",0,'results log'!$B$3)))+1)</f>
        <v>5.0000000000000044E-2</v>
      </c>
      <c r="N342" s="24">
        <f t="shared" si="12"/>
        <v>0</v>
      </c>
      <c r="O342" s="26">
        <f>IF(ISBLANK(L342),,IF(ISBLANK(E342),,(IF(L342="WON-EW",((((E342-1)*I342)*'results log'!$B$2)+('results log'!$B$2*(E342-1))),IF(L342="WON",((((E342-1)*I342)*'results log'!$B$2)+('results log'!$B$2*(E342-1))),IF(L342="PLACED",((((E342-1)*I342)*'results log'!$B$2)-'results log'!$B$2),IF(I342=0,-'results log'!$B$2,IF(I342=0,-'results log'!$B$2,-('results log'!$B$2*2)))))))*D342))</f>
        <v>0</v>
      </c>
      <c r="P342" s="25">
        <f>IF(ISBLANK(L342),,IF(ISBLANK(F342),,(IF(L342="WON-EW",((((M342-1)*I342)*'results log'!$B$2)+('results log'!$B$2*(M342-1))),IF(L342="WON",((((M342-1)*I342)*'results log'!$B$2)+('results log'!$B$2*(M342-1))),IF(L342="PLACED",((((M342-1)*I342)*'results log'!$B$2)-'results log'!$B$2),IF(I342=0,-'results log'!$B$2,IF(I342=0,-'results log'!$B$2,-('results log'!$B$2*2)))))))*D342))</f>
        <v>0</v>
      </c>
      <c r="S342">
        <f t="shared" si="11"/>
        <v>1</v>
      </c>
    </row>
    <row r="343" spans="7:19" x14ac:dyDescent="0.2">
      <c r="G343" s="20"/>
      <c r="H343" s="20"/>
      <c r="I343" s="20"/>
      <c r="L343" s="17"/>
      <c r="M343" s="24">
        <f>((F343-1)*(1-(IF(G343="no",0,'results log'!$B$3)))+1)</f>
        <v>5.0000000000000044E-2</v>
      </c>
      <c r="N343" s="24">
        <f t="shared" si="12"/>
        <v>0</v>
      </c>
      <c r="O343" s="26">
        <f>IF(ISBLANK(L343),,IF(ISBLANK(E343),,(IF(L343="WON-EW",((((E343-1)*I343)*'results log'!$B$2)+('results log'!$B$2*(E343-1))),IF(L343="WON",((((E343-1)*I343)*'results log'!$B$2)+('results log'!$B$2*(E343-1))),IF(L343="PLACED",((((E343-1)*I343)*'results log'!$B$2)-'results log'!$B$2),IF(I343=0,-'results log'!$B$2,IF(I343=0,-'results log'!$B$2,-('results log'!$B$2*2)))))))*D343))</f>
        <v>0</v>
      </c>
      <c r="P343" s="25">
        <f>IF(ISBLANK(L343),,IF(ISBLANK(F343),,(IF(L343="WON-EW",((((M343-1)*I343)*'results log'!$B$2)+('results log'!$B$2*(M343-1))),IF(L343="WON",((((M343-1)*I343)*'results log'!$B$2)+('results log'!$B$2*(M343-1))),IF(L343="PLACED",((((M343-1)*I343)*'results log'!$B$2)-'results log'!$B$2),IF(I343=0,-'results log'!$B$2,IF(I343=0,-'results log'!$B$2,-('results log'!$B$2*2)))))))*D343))</f>
        <v>0</v>
      </c>
      <c r="S343">
        <f t="shared" si="11"/>
        <v>1</v>
      </c>
    </row>
    <row r="344" spans="7:19" x14ac:dyDescent="0.2">
      <c r="G344" s="20"/>
      <c r="H344" s="20"/>
      <c r="I344" s="20"/>
      <c r="L344" s="17"/>
      <c r="M344" s="24">
        <f>((F344-1)*(1-(IF(G344="no",0,'results log'!$B$3)))+1)</f>
        <v>5.0000000000000044E-2</v>
      </c>
      <c r="N344" s="24">
        <f t="shared" si="12"/>
        <v>0</v>
      </c>
      <c r="O344" s="26">
        <f>IF(ISBLANK(L344),,IF(ISBLANK(E344),,(IF(L344="WON-EW",((((E344-1)*I344)*'results log'!$B$2)+('results log'!$B$2*(E344-1))),IF(L344="WON",((((E344-1)*I344)*'results log'!$B$2)+('results log'!$B$2*(E344-1))),IF(L344="PLACED",((((E344-1)*I344)*'results log'!$B$2)-'results log'!$B$2),IF(I344=0,-'results log'!$B$2,IF(I344=0,-'results log'!$B$2,-('results log'!$B$2*2)))))))*D344))</f>
        <v>0</v>
      </c>
      <c r="P344" s="25">
        <f>IF(ISBLANK(L344),,IF(ISBLANK(F344),,(IF(L344="WON-EW",((((M344-1)*I344)*'results log'!$B$2)+('results log'!$B$2*(M344-1))),IF(L344="WON",((((M344-1)*I344)*'results log'!$B$2)+('results log'!$B$2*(M344-1))),IF(L344="PLACED",((((M344-1)*I344)*'results log'!$B$2)-'results log'!$B$2),IF(I344=0,-'results log'!$B$2,IF(I344=0,-'results log'!$B$2,-('results log'!$B$2*2)))))))*D344))</f>
        <v>0</v>
      </c>
      <c r="S344">
        <f t="shared" si="11"/>
        <v>1</v>
      </c>
    </row>
    <row r="345" spans="7:19" x14ac:dyDescent="0.2">
      <c r="G345" s="20"/>
      <c r="H345" s="20"/>
      <c r="I345" s="20"/>
      <c r="L345" s="17"/>
      <c r="M345" s="24">
        <f>((F345-1)*(1-(IF(G345="no",0,'results log'!$B$3)))+1)</f>
        <v>5.0000000000000044E-2</v>
      </c>
      <c r="N345" s="24">
        <f t="shared" si="12"/>
        <v>0</v>
      </c>
      <c r="O345" s="26">
        <f>IF(ISBLANK(L345),,IF(ISBLANK(E345),,(IF(L345="WON-EW",((((E345-1)*I345)*'results log'!$B$2)+('results log'!$B$2*(E345-1))),IF(L345="WON",((((E345-1)*I345)*'results log'!$B$2)+('results log'!$B$2*(E345-1))),IF(L345="PLACED",((((E345-1)*I345)*'results log'!$B$2)-'results log'!$B$2),IF(I345=0,-'results log'!$B$2,IF(I345=0,-'results log'!$B$2,-('results log'!$B$2*2)))))))*D345))</f>
        <v>0</v>
      </c>
      <c r="P345" s="25">
        <f>IF(ISBLANK(L345),,IF(ISBLANK(F345),,(IF(L345="WON-EW",((((M345-1)*I345)*'results log'!$B$2)+('results log'!$B$2*(M345-1))),IF(L345="WON",((((M345-1)*I345)*'results log'!$B$2)+('results log'!$B$2*(M345-1))),IF(L345="PLACED",((((M345-1)*I345)*'results log'!$B$2)-'results log'!$B$2),IF(I345=0,-'results log'!$B$2,IF(I345=0,-'results log'!$B$2,-('results log'!$B$2*2)))))))*D345))</f>
        <v>0</v>
      </c>
      <c r="S345">
        <f t="shared" si="11"/>
        <v>1</v>
      </c>
    </row>
    <row r="346" spans="7:19" x14ac:dyDescent="0.2">
      <c r="G346" s="20"/>
      <c r="H346" s="20"/>
      <c r="I346" s="20"/>
      <c r="L346" s="17"/>
      <c r="M346" s="24">
        <f>((F346-1)*(1-(IF(G346="no",0,'results log'!$B$3)))+1)</f>
        <v>5.0000000000000044E-2</v>
      </c>
      <c r="N346" s="24">
        <f t="shared" si="12"/>
        <v>0</v>
      </c>
      <c r="O346" s="26">
        <f>IF(ISBLANK(L346),,IF(ISBLANK(E346),,(IF(L346="WON-EW",((((E346-1)*I346)*'results log'!$B$2)+('results log'!$B$2*(E346-1))),IF(L346="WON",((((E346-1)*I346)*'results log'!$B$2)+('results log'!$B$2*(E346-1))),IF(L346="PLACED",((((E346-1)*I346)*'results log'!$B$2)-'results log'!$B$2),IF(I346=0,-'results log'!$B$2,IF(I346=0,-'results log'!$B$2,-('results log'!$B$2*2)))))))*D346))</f>
        <v>0</v>
      </c>
      <c r="P346" s="25">
        <f>IF(ISBLANK(L346),,IF(ISBLANK(F346),,(IF(L346="WON-EW",((((M346-1)*I346)*'results log'!$B$2)+('results log'!$B$2*(M346-1))),IF(L346="WON",((((M346-1)*I346)*'results log'!$B$2)+('results log'!$B$2*(M346-1))),IF(L346="PLACED",((((M346-1)*I346)*'results log'!$B$2)-'results log'!$B$2),IF(I346=0,-'results log'!$B$2,IF(I346=0,-'results log'!$B$2,-('results log'!$B$2*2)))))))*D346))</f>
        <v>0</v>
      </c>
      <c r="S346">
        <f t="shared" si="11"/>
        <v>1</v>
      </c>
    </row>
    <row r="347" spans="7:19" x14ac:dyDescent="0.2">
      <c r="G347" s="20"/>
      <c r="H347" s="20"/>
      <c r="I347" s="20"/>
      <c r="L347" s="17"/>
      <c r="M347" s="24">
        <f>((F347-1)*(1-(IF(G347="no",0,'results log'!$B$3)))+1)</f>
        <v>5.0000000000000044E-2</v>
      </c>
      <c r="N347" s="24">
        <f t="shared" si="12"/>
        <v>0</v>
      </c>
      <c r="O347" s="26">
        <f>IF(ISBLANK(L347),,IF(ISBLANK(E347),,(IF(L347="WON-EW",((((E347-1)*I347)*'results log'!$B$2)+('results log'!$B$2*(E347-1))),IF(L347="WON",((((E347-1)*I347)*'results log'!$B$2)+('results log'!$B$2*(E347-1))),IF(L347="PLACED",((((E347-1)*I347)*'results log'!$B$2)-'results log'!$B$2),IF(I347=0,-'results log'!$B$2,IF(I347=0,-'results log'!$B$2,-('results log'!$B$2*2)))))))*D347))</f>
        <v>0</v>
      </c>
      <c r="P347" s="25">
        <f>IF(ISBLANK(L347),,IF(ISBLANK(F347),,(IF(L347="WON-EW",((((M347-1)*I347)*'results log'!$B$2)+('results log'!$B$2*(M347-1))),IF(L347="WON",((((M347-1)*I347)*'results log'!$B$2)+('results log'!$B$2*(M347-1))),IF(L347="PLACED",((((M347-1)*I347)*'results log'!$B$2)-'results log'!$B$2),IF(I347=0,-'results log'!$B$2,IF(I347=0,-'results log'!$B$2,-('results log'!$B$2*2)))))))*D347))</f>
        <v>0</v>
      </c>
      <c r="S347">
        <f t="shared" si="11"/>
        <v>1</v>
      </c>
    </row>
    <row r="348" spans="7:19" x14ac:dyDescent="0.2">
      <c r="G348" s="20"/>
      <c r="H348" s="20"/>
      <c r="I348" s="20"/>
      <c r="L348" s="17"/>
      <c r="M348" s="24">
        <f>((F348-1)*(1-(IF(G348="no",0,'results log'!$B$3)))+1)</f>
        <v>5.0000000000000044E-2</v>
      </c>
      <c r="N348" s="24">
        <f t="shared" si="12"/>
        <v>0</v>
      </c>
      <c r="O348" s="26">
        <f>IF(ISBLANK(L348),,IF(ISBLANK(E348),,(IF(L348="WON-EW",((((E348-1)*I348)*'results log'!$B$2)+('results log'!$B$2*(E348-1))),IF(L348="WON",((((E348-1)*I348)*'results log'!$B$2)+('results log'!$B$2*(E348-1))),IF(L348="PLACED",((((E348-1)*I348)*'results log'!$B$2)-'results log'!$B$2),IF(I348=0,-'results log'!$B$2,IF(I348=0,-'results log'!$B$2,-('results log'!$B$2*2)))))))*D348))</f>
        <v>0</v>
      </c>
      <c r="P348" s="25">
        <f>IF(ISBLANK(L348),,IF(ISBLANK(F348),,(IF(L348="WON-EW",((((M348-1)*I348)*'results log'!$B$2)+('results log'!$B$2*(M348-1))),IF(L348="WON",((((M348-1)*I348)*'results log'!$B$2)+('results log'!$B$2*(M348-1))),IF(L348="PLACED",((((M348-1)*I348)*'results log'!$B$2)-'results log'!$B$2),IF(I348=0,-'results log'!$B$2,IF(I348=0,-'results log'!$B$2,-('results log'!$B$2*2)))))))*D348))</f>
        <v>0</v>
      </c>
      <c r="S348">
        <f t="shared" si="11"/>
        <v>1</v>
      </c>
    </row>
    <row r="349" spans="7:19" x14ac:dyDescent="0.2">
      <c r="G349" s="20"/>
      <c r="H349" s="20"/>
      <c r="I349" s="20"/>
      <c r="L349" s="17"/>
      <c r="M349" s="24">
        <f>((F349-1)*(1-(IF(G349="no",0,'results log'!$B$3)))+1)</f>
        <v>5.0000000000000044E-2</v>
      </c>
      <c r="N349" s="24">
        <f t="shared" si="12"/>
        <v>0</v>
      </c>
      <c r="O349" s="26">
        <f>IF(ISBLANK(L349),,IF(ISBLANK(E349),,(IF(L349="WON-EW",((((E349-1)*I349)*'results log'!$B$2)+('results log'!$B$2*(E349-1))),IF(L349="WON",((((E349-1)*I349)*'results log'!$B$2)+('results log'!$B$2*(E349-1))),IF(L349="PLACED",((((E349-1)*I349)*'results log'!$B$2)-'results log'!$B$2),IF(I349=0,-'results log'!$B$2,IF(I349=0,-'results log'!$B$2,-('results log'!$B$2*2)))))))*D349))</f>
        <v>0</v>
      </c>
      <c r="P349" s="25">
        <f>IF(ISBLANK(L349),,IF(ISBLANK(F349),,(IF(L349="WON-EW",((((M349-1)*I349)*'results log'!$B$2)+('results log'!$B$2*(M349-1))),IF(L349="WON",((((M349-1)*I349)*'results log'!$B$2)+('results log'!$B$2*(M349-1))),IF(L349="PLACED",((((M349-1)*I349)*'results log'!$B$2)-'results log'!$B$2),IF(I349=0,-'results log'!$B$2,IF(I349=0,-'results log'!$B$2,-('results log'!$B$2*2)))))))*D349))</f>
        <v>0</v>
      </c>
      <c r="S349">
        <f t="shared" si="11"/>
        <v>1</v>
      </c>
    </row>
    <row r="350" spans="7:19" x14ac:dyDescent="0.2">
      <c r="G350" s="20"/>
      <c r="H350" s="20"/>
      <c r="I350" s="20"/>
      <c r="L350" s="17"/>
      <c r="M350" s="24">
        <f>((F350-1)*(1-(IF(G350="no",0,'results log'!$B$3)))+1)</f>
        <v>5.0000000000000044E-2</v>
      </c>
      <c r="N350" s="24">
        <f t="shared" si="12"/>
        <v>0</v>
      </c>
      <c r="O350" s="26">
        <f>IF(ISBLANK(L350),,IF(ISBLANK(E350),,(IF(L350="WON-EW",((((E350-1)*I350)*'results log'!$B$2)+('results log'!$B$2*(E350-1))),IF(L350="WON",((((E350-1)*I350)*'results log'!$B$2)+('results log'!$B$2*(E350-1))),IF(L350="PLACED",((((E350-1)*I350)*'results log'!$B$2)-'results log'!$B$2),IF(I350=0,-'results log'!$B$2,IF(I350=0,-'results log'!$B$2,-('results log'!$B$2*2)))))))*D350))</f>
        <v>0</v>
      </c>
      <c r="P350" s="25">
        <f>IF(ISBLANK(L350),,IF(ISBLANK(F350),,(IF(L350="WON-EW",((((M350-1)*I350)*'results log'!$B$2)+('results log'!$B$2*(M350-1))),IF(L350="WON",((((M350-1)*I350)*'results log'!$B$2)+('results log'!$B$2*(M350-1))),IF(L350="PLACED",((((M350-1)*I350)*'results log'!$B$2)-'results log'!$B$2),IF(I350=0,-'results log'!$B$2,IF(I350=0,-'results log'!$B$2,-('results log'!$B$2*2)))))))*D350))</f>
        <v>0</v>
      </c>
      <c r="S350">
        <f t="shared" si="11"/>
        <v>1</v>
      </c>
    </row>
    <row r="351" spans="7:19" x14ac:dyDescent="0.2">
      <c r="G351" s="20"/>
      <c r="H351" s="20"/>
      <c r="I351" s="20"/>
      <c r="L351" s="17"/>
      <c r="M351" s="24">
        <f>((F351-1)*(1-(IF(G351="no",0,'results log'!$B$3)))+1)</f>
        <v>5.0000000000000044E-2</v>
      </c>
      <c r="N351" s="24">
        <f t="shared" si="12"/>
        <v>0</v>
      </c>
      <c r="O351" s="26">
        <f>IF(ISBLANK(L351),,IF(ISBLANK(E351),,(IF(L351="WON-EW",((((E351-1)*I351)*'results log'!$B$2)+('results log'!$B$2*(E351-1))),IF(L351="WON",((((E351-1)*I351)*'results log'!$B$2)+('results log'!$B$2*(E351-1))),IF(L351="PLACED",((((E351-1)*I351)*'results log'!$B$2)-'results log'!$B$2),IF(I351=0,-'results log'!$B$2,IF(I351=0,-'results log'!$B$2,-('results log'!$B$2*2)))))))*D351))</f>
        <v>0</v>
      </c>
      <c r="P351" s="25">
        <f>IF(ISBLANK(L351),,IF(ISBLANK(F351),,(IF(L351="WON-EW",((((M351-1)*I351)*'results log'!$B$2)+('results log'!$B$2*(M351-1))),IF(L351="WON",((((M351-1)*I351)*'results log'!$B$2)+('results log'!$B$2*(M351-1))),IF(L351="PLACED",((((M351-1)*I351)*'results log'!$B$2)-'results log'!$B$2),IF(I351=0,-'results log'!$B$2,IF(I351=0,-'results log'!$B$2,-('results log'!$B$2*2)))))))*D351))</f>
        <v>0</v>
      </c>
      <c r="S351">
        <f t="shared" si="11"/>
        <v>1</v>
      </c>
    </row>
    <row r="352" spans="7:19" x14ac:dyDescent="0.2">
      <c r="G352" s="20"/>
      <c r="H352" s="20"/>
      <c r="I352" s="20"/>
      <c r="L352" s="17"/>
      <c r="M352" s="24">
        <f>((F352-1)*(1-(IF(G352="no",0,'results log'!$B$3)))+1)</f>
        <v>5.0000000000000044E-2</v>
      </c>
      <c r="N352" s="24">
        <f t="shared" si="12"/>
        <v>0</v>
      </c>
      <c r="O352" s="26">
        <f>IF(ISBLANK(L352),,IF(ISBLANK(E352),,(IF(L352="WON-EW",((((E352-1)*I352)*'results log'!$B$2)+('results log'!$B$2*(E352-1))),IF(L352="WON",((((E352-1)*I352)*'results log'!$B$2)+('results log'!$B$2*(E352-1))),IF(L352="PLACED",((((E352-1)*I352)*'results log'!$B$2)-'results log'!$B$2),IF(I352=0,-'results log'!$B$2,IF(I352=0,-'results log'!$B$2,-('results log'!$B$2*2)))))))*D352))</f>
        <v>0</v>
      </c>
      <c r="P352" s="25">
        <f>IF(ISBLANK(L352),,IF(ISBLANK(F352),,(IF(L352="WON-EW",((((M352-1)*I352)*'results log'!$B$2)+('results log'!$B$2*(M352-1))),IF(L352="WON",((((M352-1)*I352)*'results log'!$B$2)+('results log'!$B$2*(M352-1))),IF(L352="PLACED",((((M352-1)*I352)*'results log'!$B$2)-'results log'!$B$2),IF(I352=0,-'results log'!$B$2,IF(I352=0,-'results log'!$B$2,-('results log'!$B$2*2)))))))*D352))</f>
        <v>0</v>
      </c>
      <c r="S352">
        <f t="shared" si="11"/>
        <v>1</v>
      </c>
    </row>
    <row r="353" spans="7:19" x14ac:dyDescent="0.2">
      <c r="G353" s="20"/>
      <c r="H353" s="20"/>
      <c r="I353" s="20"/>
      <c r="L353" s="17"/>
      <c r="M353" s="24">
        <f>((F353-1)*(1-(IF(G353="no",0,'results log'!$B$3)))+1)</f>
        <v>5.0000000000000044E-2</v>
      </c>
      <c r="N353" s="24">
        <f t="shared" si="12"/>
        <v>0</v>
      </c>
      <c r="O353" s="26">
        <f>IF(ISBLANK(L353),,IF(ISBLANK(E353),,(IF(L353="WON-EW",((((E353-1)*I353)*'results log'!$B$2)+('results log'!$B$2*(E353-1))),IF(L353="WON",((((E353-1)*I353)*'results log'!$B$2)+('results log'!$B$2*(E353-1))),IF(L353="PLACED",((((E353-1)*I353)*'results log'!$B$2)-'results log'!$B$2),IF(I353=0,-'results log'!$B$2,IF(I353=0,-'results log'!$B$2,-('results log'!$B$2*2)))))))*D353))</f>
        <v>0</v>
      </c>
      <c r="P353" s="25">
        <f>IF(ISBLANK(L353),,IF(ISBLANK(F353),,(IF(L353="WON-EW",((((M353-1)*I353)*'results log'!$B$2)+('results log'!$B$2*(M353-1))),IF(L353="WON",((((M353-1)*I353)*'results log'!$B$2)+('results log'!$B$2*(M353-1))),IF(L353="PLACED",((((M353-1)*I353)*'results log'!$B$2)-'results log'!$B$2),IF(I353=0,-'results log'!$B$2,IF(I353=0,-'results log'!$B$2,-('results log'!$B$2*2)))))))*D353))</f>
        <v>0</v>
      </c>
      <c r="S353">
        <f t="shared" si="11"/>
        <v>1</v>
      </c>
    </row>
    <row r="354" spans="7:19" x14ac:dyDescent="0.2">
      <c r="G354" s="20"/>
      <c r="H354" s="20"/>
      <c r="I354" s="20"/>
      <c r="L354" s="17"/>
      <c r="M354" s="24">
        <f>((F354-1)*(1-(IF(G354="no",0,'results log'!$B$3)))+1)</f>
        <v>5.0000000000000044E-2</v>
      </c>
      <c r="N354" s="24">
        <f t="shared" si="12"/>
        <v>0</v>
      </c>
      <c r="O354" s="26">
        <f>IF(ISBLANK(L354),,IF(ISBLANK(E354),,(IF(L354="WON-EW",((((E354-1)*I354)*'results log'!$B$2)+('results log'!$B$2*(E354-1))),IF(L354="WON",((((E354-1)*I354)*'results log'!$B$2)+('results log'!$B$2*(E354-1))),IF(L354="PLACED",((((E354-1)*I354)*'results log'!$B$2)-'results log'!$B$2),IF(I354=0,-'results log'!$B$2,IF(I354=0,-'results log'!$B$2,-('results log'!$B$2*2)))))))*D354))</f>
        <v>0</v>
      </c>
      <c r="P354" s="25">
        <f>IF(ISBLANK(L354),,IF(ISBLANK(F354),,(IF(L354="WON-EW",((((M354-1)*I354)*'results log'!$B$2)+('results log'!$B$2*(M354-1))),IF(L354="WON",((((M354-1)*I354)*'results log'!$B$2)+('results log'!$B$2*(M354-1))),IF(L354="PLACED",((((M354-1)*I354)*'results log'!$B$2)-'results log'!$B$2),IF(I354=0,-'results log'!$B$2,IF(I354=0,-'results log'!$B$2,-('results log'!$B$2*2)))))))*D354))</f>
        <v>0</v>
      </c>
      <c r="S354">
        <f t="shared" si="11"/>
        <v>1</v>
      </c>
    </row>
    <row r="355" spans="7:19" x14ac:dyDescent="0.2">
      <c r="G355" s="20"/>
      <c r="H355" s="20"/>
      <c r="I355" s="20"/>
      <c r="L355" s="17"/>
      <c r="M355" s="24">
        <f>((F355-1)*(1-(IF(G355="no",0,'results log'!$B$3)))+1)</f>
        <v>5.0000000000000044E-2</v>
      </c>
      <c r="N355" s="24">
        <f t="shared" si="12"/>
        <v>0</v>
      </c>
      <c r="O355" s="26">
        <f>IF(ISBLANK(L355),,IF(ISBLANK(E355),,(IF(L355="WON-EW",((((E355-1)*I355)*'results log'!$B$2)+('results log'!$B$2*(E355-1))),IF(L355="WON",((((E355-1)*I355)*'results log'!$B$2)+('results log'!$B$2*(E355-1))),IF(L355="PLACED",((((E355-1)*I355)*'results log'!$B$2)-'results log'!$B$2),IF(I355=0,-'results log'!$B$2,IF(I355=0,-'results log'!$B$2,-('results log'!$B$2*2)))))))*D355))</f>
        <v>0</v>
      </c>
      <c r="P355" s="25">
        <f>IF(ISBLANK(L355),,IF(ISBLANK(F355),,(IF(L355="WON-EW",((((M355-1)*I355)*'results log'!$B$2)+('results log'!$B$2*(M355-1))),IF(L355="WON",((((M355-1)*I355)*'results log'!$B$2)+('results log'!$B$2*(M355-1))),IF(L355="PLACED",((((M355-1)*I355)*'results log'!$B$2)-'results log'!$B$2),IF(I355=0,-'results log'!$B$2,IF(I355=0,-'results log'!$B$2,-('results log'!$B$2*2)))))))*D355))</f>
        <v>0</v>
      </c>
      <c r="S355">
        <f t="shared" si="11"/>
        <v>1</v>
      </c>
    </row>
    <row r="356" spans="7:19" x14ac:dyDescent="0.2">
      <c r="G356" s="20"/>
      <c r="H356" s="20"/>
      <c r="I356" s="20"/>
      <c r="L356" s="17"/>
      <c r="M356" s="24">
        <f>((F356-1)*(1-(IF(G356="no",0,'results log'!$B$3)))+1)</f>
        <v>5.0000000000000044E-2</v>
      </c>
      <c r="N356" s="24">
        <f t="shared" si="12"/>
        <v>0</v>
      </c>
      <c r="O356" s="26">
        <f>IF(ISBLANK(L356),,IF(ISBLANK(E356),,(IF(L356="WON-EW",((((E356-1)*I356)*'results log'!$B$2)+('results log'!$B$2*(E356-1))),IF(L356="WON",((((E356-1)*I356)*'results log'!$B$2)+('results log'!$B$2*(E356-1))),IF(L356="PLACED",((((E356-1)*I356)*'results log'!$B$2)-'results log'!$B$2),IF(I356=0,-'results log'!$B$2,IF(I356=0,-'results log'!$B$2,-('results log'!$B$2*2)))))))*D356))</f>
        <v>0</v>
      </c>
      <c r="P356" s="25">
        <f>IF(ISBLANK(L356),,IF(ISBLANK(F356),,(IF(L356="WON-EW",((((M356-1)*I356)*'results log'!$B$2)+('results log'!$B$2*(M356-1))),IF(L356="WON",((((M356-1)*I356)*'results log'!$B$2)+('results log'!$B$2*(M356-1))),IF(L356="PLACED",((((M356-1)*I356)*'results log'!$B$2)-'results log'!$B$2),IF(I356=0,-'results log'!$B$2,IF(I356=0,-'results log'!$B$2,-('results log'!$B$2*2)))))))*D356))</f>
        <v>0</v>
      </c>
      <c r="S356">
        <f t="shared" si="11"/>
        <v>1</v>
      </c>
    </row>
    <row r="357" spans="7:19" x14ac:dyDescent="0.2">
      <c r="G357" s="20"/>
      <c r="H357" s="20"/>
      <c r="I357" s="20"/>
      <c r="L357" s="17"/>
      <c r="M357" s="24">
        <f>((F357-1)*(1-(IF(G357="no",0,'results log'!$B$3)))+1)</f>
        <v>5.0000000000000044E-2</v>
      </c>
      <c r="N357" s="24">
        <f t="shared" si="12"/>
        <v>0</v>
      </c>
      <c r="O357" s="26">
        <f>IF(ISBLANK(L357),,IF(ISBLANK(E357),,(IF(L357="WON-EW",((((E357-1)*I357)*'results log'!$B$2)+('results log'!$B$2*(E357-1))),IF(L357="WON",((((E357-1)*I357)*'results log'!$B$2)+('results log'!$B$2*(E357-1))),IF(L357="PLACED",((((E357-1)*I357)*'results log'!$B$2)-'results log'!$B$2),IF(I357=0,-'results log'!$B$2,IF(I357=0,-'results log'!$B$2,-('results log'!$B$2*2)))))))*D357))</f>
        <v>0</v>
      </c>
      <c r="P357" s="25">
        <f>IF(ISBLANK(L357),,IF(ISBLANK(F357),,(IF(L357="WON-EW",((((M357-1)*I357)*'results log'!$B$2)+('results log'!$B$2*(M357-1))),IF(L357="WON",((((M357-1)*I357)*'results log'!$B$2)+('results log'!$B$2*(M357-1))),IF(L357="PLACED",((((M357-1)*I357)*'results log'!$B$2)-'results log'!$B$2),IF(I357=0,-'results log'!$B$2,IF(I357=0,-'results log'!$B$2,-('results log'!$B$2*2)))))))*D357))</f>
        <v>0</v>
      </c>
      <c r="S357">
        <f t="shared" si="11"/>
        <v>1</v>
      </c>
    </row>
    <row r="358" spans="7:19" x14ac:dyDescent="0.2">
      <c r="G358" s="20"/>
      <c r="H358" s="20"/>
      <c r="I358" s="20"/>
      <c r="L358" s="17"/>
      <c r="M358" s="24">
        <f>((F358-1)*(1-(IF(G358="no",0,'results log'!$B$3)))+1)</f>
        <v>5.0000000000000044E-2</v>
      </c>
      <c r="N358" s="24">
        <f t="shared" si="12"/>
        <v>0</v>
      </c>
      <c r="O358" s="26">
        <f>IF(ISBLANK(L358),,IF(ISBLANK(E358),,(IF(L358="WON-EW",((((E358-1)*I358)*'results log'!$B$2)+('results log'!$B$2*(E358-1))),IF(L358="WON",((((E358-1)*I358)*'results log'!$B$2)+('results log'!$B$2*(E358-1))),IF(L358="PLACED",((((E358-1)*I358)*'results log'!$B$2)-'results log'!$B$2),IF(I358=0,-'results log'!$B$2,IF(I358=0,-'results log'!$B$2,-('results log'!$B$2*2)))))))*D358))</f>
        <v>0</v>
      </c>
      <c r="P358" s="25">
        <f>IF(ISBLANK(L358),,IF(ISBLANK(F358),,(IF(L358="WON-EW",((((M358-1)*I358)*'results log'!$B$2)+('results log'!$B$2*(M358-1))),IF(L358="WON",((((M358-1)*I358)*'results log'!$B$2)+('results log'!$B$2*(M358-1))),IF(L358="PLACED",((((M358-1)*I358)*'results log'!$B$2)-'results log'!$B$2),IF(I358=0,-'results log'!$B$2,IF(I358=0,-'results log'!$B$2,-('results log'!$B$2*2)))))))*D358))</f>
        <v>0</v>
      </c>
      <c r="S358">
        <f t="shared" si="11"/>
        <v>1</v>
      </c>
    </row>
    <row r="359" spans="7:19" x14ac:dyDescent="0.2">
      <c r="G359" s="20"/>
      <c r="H359" s="20"/>
      <c r="I359" s="20"/>
      <c r="L359" s="17"/>
      <c r="M359" s="24">
        <f>((F359-1)*(1-(IF(G359="no",0,'results log'!$B$3)))+1)</f>
        <v>5.0000000000000044E-2</v>
      </c>
      <c r="N359" s="24">
        <f t="shared" si="12"/>
        <v>0</v>
      </c>
      <c r="O359" s="26">
        <f>IF(ISBLANK(L359),,IF(ISBLANK(E359),,(IF(L359="WON-EW",((((E359-1)*I359)*'results log'!$B$2)+('results log'!$B$2*(E359-1))),IF(L359="WON",((((E359-1)*I359)*'results log'!$B$2)+('results log'!$B$2*(E359-1))),IF(L359="PLACED",((((E359-1)*I359)*'results log'!$B$2)-'results log'!$B$2),IF(I359=0,-'results log'!$B$2,IF(I359=0,-'results log'!$B$2,-('results log'!$B$2*2)))))))*D359))</f>
        <v>0</v>
      </c>
      <c r="P359" s="25">
        <f>IF(ISBLANK(L359),,IF(ISBLANK(F359),,(IF(L359="WON-EW",((((M359-1)*I359)*'results log'!$B$2)+('results log'!$B$2*(M359-1))),IF(L359="WON",((((M359-1)*I359)*'results log'!$B$2)+('results log'!$B$2*(M359-1))),IF(L359="PLACED",((((M359-1)*I359)*'results log'!$B$2)-'results log'!$B$2),IF(I359=0,-'results log'!$B$2,IF(I359=0,-'results log'!$B$2,-('results log'!$B$2*2)))))))*D359))</f>
        <v>0</v>
      </c>
      <c r="S359">
        <f t="shared" si="11"/>
        <v>1</v>
      </c>
    </row>
    <row r="360" spans="7:19" x14ac:dyDescent="0.2">
      <c r="G360" s="20"/>
      <c r="H360" s="20"/>
      <c r="I360" s="20"/>
      <c r="L360" s="17"/>
      <c r="M360" s="24">
        <f>((F360-1)*(1-(IF(G360="no",0,'results log'!$B$3)))+1)</f>
        <v>5.0000000000000044E-2</v>
      </c>
      <c r="N360" s="24">
        <f t="shared" si="12"/>
        <v>0</v>
      </c>
      <c r="O360" s="26">
        <f>IF(ISBLANK(L360),,IF(ISBLANK(E360),,(IF(L360="WON-EW",((((E360-1)*I360)*'results log'!$B$2)+('results log'!$B$2*(E360-1))),IF(L360="WON",((((E360-1)*I360)*'results log'!$B$2)+('results log'!$B$2*(E360-1))),IF(L360="PLACED",((((E360-1)*I360)*'results log'!$B$2)-'results log'!$B$2),IF(I360=0,-'results log'!$B$2,IF(I360=0,-'results log'!$B$2,-('results log'!$B$2*2)))))))*D360))</f>
        <v>0</v>
      </c>
      <c r="P360" s="25">
        <f>IF(ISBLANK(L360),,IF(ISBLANK(F360),,(IF(L360="WON-EW",((((M360-1)*I360)*'results log'!$B$2)+('results log'!$B$2*(M360-1))),IF(L360="WON",((((M360-1)*I360)*'results log'!$B$2)+('results log'!$B$2*(M360-1))),IF(L360="PLACED",((((M360-1)*I360)*'results log'!$B$2)-'results log'!$B$2),IF(I360=0,-'results log'!$B$2,IF(I360=0,-'results log'!$B$2,-('results log'!$B$2*2)))))))*D360))</f>
        <v>0</v>
      </c>
      <c r="S360">
        <f t="shared" si="11"/>
        <v>1</v>
      </c>
    </row>
    <row r="361" spans="7:19" x14ac:dyDescent="0.2">
      <c r="G361" s="20"/>
      <c r="H361" s="20"/>
      <c r="I361" s="20"/>
      <c r="L361" s="17"/>
      <c r="M361" s="24">
        <f>((F361-1)*(1-(IF(G361="no",0,'results log'!$B$3)))+1)</f>
        <v>5.0000000000000044E-2</v>
      </c>
      <c r="N361" s="24">
        <f t="shared" si="12"/>
        <v>0</v>
      </c>
      <c r="O361" s="26">
        <f>IF(ISBLANK(L361),,IF(ISBLANK(E361),,(IF(L361="WON-EW",((((E361-1)*I361)*'results log'!$B$2)+('results log'!$B$2*(E361-1))),IF(L361="WON",((((E361-1)*I361)*'results log'!$B$2)+('results log'!$B$2*(E361-1))),IF(L361="PLACED",((((E361-1)*I361)*'results log'!$B$2)-'results log'!$B$2),IF(I361=0,-'results log'!$B$2,IF(I361=0,-'results log'!$B$2,-('results log'!$B$2*2)))))))*D361))</f>
        <v>0</v>
      </c>
      <c r="P361" s="25">
        <f>IF(ISBLANK(L361),,IF(ISBLANK(F361),,(IF(L361="WON-EW",((((M361-1)*I361)*'results log'!$B$2)+('results log'!$B$2*(M361-1))),IF(L361="WON",((((M361-1)*I361)*'results log'!$B$2)+('results log'!$B$2*(M361-1))),IF(L361="PLACED",((((M361-1)*I361)*'results log'!$B$2)-'results log'!$B$2),IF(I361=0,-'results log'!$B$2,IF(I361=0,-'results log'!$B$2,-('results log'!$B$2*2)))))))*D361))</f>
        <v>0</v>
      </c>
      <c r="S361">
        <f t="shared" si="11"/>
        <v>1</v>
      </c>
    </row>
    <row r="362" spans="7:19" x14ac:dyDescent="0.2">
      <c r="G362" s="20"/>
      <c r="H362" s="20"/>
      <c r="I362" s="20"/>
      <c r="L362" s="17"/>
      <c r="M362" s="24">
        <f>((F362-1)*(1-(IF(G362="no",0,'results log'!$B$3)))+1)</f>
        <v>5.0000000000000044E-2</v>
      </c>
      <c r="N362" s="24">
        <f t="shared" si="12"/>
        <v>0</v>
      </c>
      <c r="O362" s="26">
        <f>IF(ISBLANK(L362),,IF(ISBLANK(E362),,(IF(L362="WON-EW",((((E362-1)*I362)*'results log'!$B$2)+('results log'!$B$2*(E362-1))),IF(L362="WON",((((E362-1)*I362)*'results log'!$B$2)+('results log'!$B$2*(E362-1))),IF(L362="PLACED",((((E362-1)*I362)*'results log'!$B$2)-'results log'!$B$2),IF(I362=0,-'results log'!$B$2,IF(I362=0,-'results log'!$B$2,-('results log'!$B$2*2)))))))*D362))</f>
        <v>0</v>
      </c>
      <c r="P362" s="25">
        <f>IF(ISBLANK(L362),,IF(ISBLANK(F362),,(IF(L362="WON-EW",((((M362-1)*I362)*'results log'!$B$2)+('results log'!$B$2*(M362-1))),IF(L362="WON",((((M362-1)*I362)*'results log'!$B$2)+('results log'!$B$2*(M362-1))),IF(L362="PLACED",((((M362-1)*I362)*'results log'!$B$2)-'results log'!$B$2),IF(I362=0,-'results log'!$B$2,IF(I362=0,-'results log'!$B$2,-('results log'!$B$2*2)))))))*D362))</f>
        <v>0</v>
      </c>
      <c r="S362">
        <f t="shared" si="11"/>
        <v>1</v>
      </c>
    </row>
    <row r="363" spans="7:19" x14ac:dyDescent="0.2">
      <c r="G363" s="20"/>
      <c r="H363" s="20"/>
      <c r="I363" s="20"/>
      <c r="L363" s="17"/>
      <c r="M363" s="24">
        <f>((F363-1)*(1-(IF(G363="no",0,'results log'!$B$3)))+1)</f>
        <v>5.0000000000000044E-2</v>
      </c>
      <c r="N363" s="24">
        <f t="shared" si="12"/>
        <v>0</v>
      </c>
      <c r="O363" s="26">
        <f>IF(ISBLANK(L363),,IF(ISBLANK(E363),,(IF(L363="WON-EW",((((E363-1)*I363)*'results log'!$B$2)+('results log'!$B$2*(E363-1))),IF(L363="WON",((((E363-1)*I363)*'results log'!$B$2)+('results log'!$B$2*(E363-1))),IF(L363="PLACED",((((E363-1)*I363)*'results log'!$B$2)-'results log'!$B$2),IF(I363=0,-'results log'!$B$2,IF(I363=0,-'results log'!$B$2,-('results log'!$B$2*2)))))))*D363))</f>
        <v>0</v>
      </c>
      <c r="P363" s="25">
        <f>IF(ISBLANK(L363),,IF(ISBLANK(F363),,(IF(L363="WON-EW",((((M363-1)*I363)*'results log'!$B$2)+('results log'!$B$2*(M363-1))),IF(L363="WON",((((M363-1)*I363)*'results log'!$B$2)+('results log'!$B$2*(M363-1))),IF(L363="PLACED",((((M363-1)*I363)*'results log'!$B$2)-'results log'!$B$2),IF(I363=0,-'results log'!$B$2,IF(I363=0,-'results log'!$B$2,-('results log'!$B$2*2)))))))*D363))</f>
        <v>0</v>
      </c>
      <c r="S363">
        <f t="shared" si="11"/>
        <v>1</v>
      </c>
    </row>
    <row r="364" spans="7:19" x14ac:dyDescent="0.2">
      <c r="G364" s="20"/>
      <c r="H364" s="20"/>
      <c r="I364" s="20"/>
      <c r="L364" s="17"/>
      <c r="M364" s="24">
        <f>((F364-1)*(1-(IF(G364="no",0,'results log'!$B$3)))+1)</f>
        <v>5.0000000000000044E-2</v>
      </c>
      <c r="N364" s="24">
        <f t="shared" si="12"/>
        <v>0</v>
      </c>
      <c r="O364" s="26">
        <f>IF(ISBLANK(L364),,IF(ISBLANK(E364),,(IF(L364="WON-EW",((((E364-1)*I364)*'results log'!$B$2)+('results log'!$B$2*(E364-1))),IF(L364="WON",((((E364-1)*I364)*'results log'!$B$2)+('results log'!$B$2*(E364-1))),IF(L364="PLACED",((((E364-1)*I364)*'results log'!$B$2)-'results log'!$B$2),IF(I364=0,-'results log'!$B$2,IF(I364=0,-'results log'!$B$2,-('results log'!$B$2*2)))))))*D364))</f>
        <v>0</v>
      </c>
      <c r="P364" s="25">
        <f>IF(ISBLANK(L364),,IF(ISBLANK(F364),,(IF(L364="WON-EW",((((M364-1)*I364)*'results log'!$B$2)+('results log'!$B$2*(M364-1))),IF(L364="WON",((((M364-1)*I364)*'results log'!$B$2)+('results log'!$B$2*(M364-1))),IF(L364="PLACED",((((M364-1)*I364)*'results log'!$B$2)-'results log'!$B$2),IF(I364=0,-'results log'!$B$2,IF(I364=0,-'results log'!$B$2,-('results log'!$B$2*2)))))))*D364))</f>
        <v>0</v>
      </c>
      <c r="S364">
        <f t="shared" si="11"/>
        <v>1</v>
      </c>
    </row>
    <row r="365" spans="7:19" x14ac:dyDescent="0.2">
      <c r="G365" s="20"/>
      <c r="H365" s="20"/>
      <c r="I365" s="20"/>
      <c r="L365" s="17"/>
      <c r="M365" s="24">
        <f>((F365-1)*(1-(IF(G365="no",0,'results log'!$B$3)))+1)</f>
        <v>5.0000000000000044E-2</v>
      </c>
      <c r="N365" s="24">
        <f t="shared" si="12"/>
        <v>0</v>
      </c>
      <c r="O365" s="26">
        <f>IF(ISBLANK(L365),,IF(ISBLANK(E365),,(IF(L365="WON-EW",((((E365-1)*I365)*'results log'!$B$2)+('results log'!$B$2*(E365-1))),IF(L365="WON",((((E365-1)*I365)*'results log'!$B$2)+('results log'!$B$2*(E365-1))),IF(L365="PLACED",((((E365-1)*I365)*'results log'!$B$2)-'results log'!$B$2),IF(I365=0,-'results log'!$B$2,IF(I365=0,-'results log'!$B$2,-('results log'!$B$2*2)))))))*D365))</f>
        <v>0</v>
      </c>
      <c r="P365" s="25">
        <f>IF(ISBLANK(L365),,IF(ISBLANK(F365),,(IF(L365="WON-EW",((((M365-1)*I365)*'results log'!$B$2)+('results log'!$B$2*(M365-1))),IF(L365="WON",((((M365-1)*I365)*'results log'!$B$2)+('results log'!$B$2*(M365-1))),IF(L365="PLACED",((((M365-1)*I365)*'results log'!$B$2)-'results log'!$B$2),IF(I365=0,-'results log'!$B$2,IF(I365=0,-'results log'!$B$2,-('results log'!$B$2*2)))))))*D365))</f>
        <v>0</v>
      </c>
      <c r="S365">
        <f t="shared" si="11"/>
        <v>1</v>
      </c>
    </row>
    <row r="366" spans="7:19" x14ac:dyDescent="0.2">
      <c r="G366" s="20"/>
      <c r="H366" s="20"/>
      <c r="I366" s="20"/>
      <c r="L366" s="17"/>
      <c r="M366" s="24">
        <f>((F366-1)*(1-(IF(G366="no",0,'results log'!$B$3)))+1)</f>
        <v>5.0000000000000044E-2</v>
      </c>
      <c r="N366" s="24">
        <f t="shared" si="12"/>
        <v>0</v>
      </c>
      <c r="O366" s="26">
        <f>IF(ISBLANK(L366),,IF(ISBLANK(E366),,(IF(L366="WON-EW",((((E366-1)*I366)*'results log'!$B$2)+('results log'!$B$2*(E366-1))),IF(L366="WON",((((E366-1)*I366)*'results log'!$B$2)+('results log'!$B$2*(E366-1))),IF(L366="PLACED",((((E366-1)*I366)*'results log'!$B$2)-'results log'!$B$2),IF(I366=0,-'results log'!$B$2,IF(I366=0,-'results log'!$B$2,-('results log'!$B$2*2)))))))*D366))</f>
        <v>0</v>
      </c>
      <c r="P366" s="25">
        <f>IF(ISBLANK(L366),,IF(ISBLANK(F366),,(IF(L366="WON-EW",((((M366-1)*I366)*'results log'!$B$2)+('results log'!$B$2*(M366-1))),IF(L366="WON",((((M366-1)*I366)*'results log'!$B$2)+('results log'!$B$2*(M366-1))),IF(L366="PLACED",((((M366-1)*I366)*'results log'!$B$2)-'results log'!$B$2),IF(I366=0,-'results log'!$B$2,IF(I366=0,-'results log'!$B$2,-('results log'!$B$2*2)))))))*D366))</f>
        <v>0</v>
      </c>
      <c r="S366">
        <f t="shared" si="11"/>
        <v>1</v>
      </c>
    </row>
    <row r="367" spans="7:19" x14ac:dyDescent="0.2">
      <c r="G367" s="20"/>
      <c r="H367" s="20"/>
      <c r="I367" s="20"/>
      <c r="L367" s="17"/>
      <c r="M367" s="24">
        <f>((F367-1)*(1-(IF(G367="no",0,'results log'!$B$3)))+1)</f>
        <v>5.0000000000000044E-2</v>
      </c>
      <c r="N367" s="24">
        <f t="shared" si="12"/>
        <v>0</v>
      </c>
      <c r="O367" s="26">
        <f>IF(ISBLANK(L367),,IF(ISBLANK(E367),,(IF(L367="WON-EW",((((E367-1)*I367)*'results log'!$B$2)+('results log'!$B$2*(E367-1))),IF(L367="WON",((((E367-1)*I367)*'results log'!$B$2)+('results log'!$B$2*(E367-1))),IF(L367="PLACED",((((E367-1)*I367)*'results log'!$B$2)-'results log'!$B$2),IF(I367=0,-'results log'!$B$2,IF(I367=0,-'results log'!$B$2,-('results log'!$B$2*2)))))))*D367))</f>
        <v>0</v>
      </c>
      <c r="P367" s="25">
        <f>IF(ISBLANK(L367),,IF(ISBLANK(F367),,(IF(L367="WON-EW",((((M367-1)*I367)*'results log'!$B$2)+('results log'!$B$2*(M367-1))),IF(L367="WON",((((M367-1)*I367)*'results log'!$B$2)+('results log'!$B$2*(M367-1))),IF(L367="PLACED",((((M367-1)*I367)*'results log'!$B$2)-'results log'!$B$2),IF(I367=0,-'results log'!$B$2,IF(I367=0,-'results log'!$B$2,-('results log'!$B$2*2)))))))*D367))</f>
        <v>0</v>
      </c>
      <c r="S367">
        <f t="shared" si="11"/>
        <v>1</v>
      </c>
    </row>
    <row r="368" spans="7:19" x14ac:dyDescent="0.2">
      <c r="G368" s="20"/>
      <c r="H368" s="20"/>
      <c r="I368" s="20"/>
      <c r="L368" s="17"/>
      <c r="M368" s="24">
        <f>((F368-1)*(1-(IF(G368="no",0,'results log'!$B$3)))+1)</f>
        <v>5.0000000000000044E-2</v>
      </c>
      <c r="N368" s="24">
        <f t="shared" si="12"/>
        <v>0</v>
      </c>
      <c r="O368" s="26">
        <f>IF(ISBLANK(L368),,IF(ISBLANK(E368),,(IF(L368="WON-EW",((((E368-1)*I368)*'results log'!$B$2)+('results log'!$B$2*(E368-1))),IF(L368="WON",((((E368-1)*I368)*'results log'!$B$2)+('results log'!$B$2*(E368-1))),IF(L368="PLACED",((((E368-1)*I368)*'results log'!$B$2)-'results log'!$B$2),IF(I368=0,-'results log'!$B$2,IF(I368=0,-'results log'!$B$2,-('results log'!$B$2*2)))))))*D368))</f>
        <v>0</v>
      </c>
      <c r="P368" s="25">
        <f>IF(ISBLANK(L368),,IF(ISBLANK(F368),,(IF(L368="WON-EW",((((M368-1)*I368)*'results log'!$B$2)+('results log'!$B$2*(M368-1))),IF(L368="WON",((((M368-1)*I368)*'results log'!$B$2)+('results log'!$B$2*(M368-1))),IF(L368="PLACED",((((M368-1)*I368)*'results log'!$B$2)-'results log'!$B$2),IF(I368=0,-'results log'!$B$2,IF(I368=0,-'results log'!$B$2,-('results log'!$B$2*2)))))))*D368))</f>
        <v>0</v>
      </c>
      <c r="S368">
        <f t="shared" si="11"/>
        <v>1</v>
      </c>
    </row>
    <row r="369" spans="7:19" x14ac:dyDescent="0.2">
      <c r="G369" s="20"/>
      <c r="H369" s="20"/>
      <c r="I369" s="20"/>
      <c r="L369" s="17"/>
      <c r="M369" s="24">
        <f>((F369-1)*(1-(IF(G369="no",0,'results log'!$B$3)))+1)</f>
        <v>5.0000000000000044E-2</v>
      </c>
      <c r="N369" s="24">
        <f t="shared" si="12"/>
        <v>0</v>
      </c>
      <c r="O369" s="26">
        <f>IF(ISBLANK(L369),,IF(ISBLANK(E369),,(IF(L369="WON-EW",((((E369-1)*I369)*'results log'!$B$2)+('results log'!$B$2*(E369-1))),IF(L369="WON",((((E369-1)*I369)*'results log'!$B$2)+('results log'!$B$2*(E369-1))),IF(L369="PLACED",((((E369-1)*I369)*'results log'!$B$2)-'results log'!$B$2),IF(I369=0,-'results log'!$B$2,IF(I369=0,-'results log'!$B$2,-('results log'!$B$2*2)))))))*D369))</f>
        <v>0</v>
      </c>
      <c r="P369" s="25">
        <f>IF(ISBLANK(L369),,IF(ISBLANK(F369),,(IF(L369="WON-EW",((((M369-1)*I369)*'results log'!$B$2)+('results log'!$B$2*(M369-1))),IF(L369="WON",((((M369-1)*I369)*'results log'!$B$2)+('results log'!$B$2*(M369-1))),IF(L369="PLACED",((((M369-1)*I369)*'results log'!$B$2)-'results log'!$B$2),IF(I369=0,-'results log'!$B$2,IF(I369=0,-'results log'!$B$2,-('results log'!$B$2*2)))))))*D369))</f>
        <v>0</v>
      </c>
      <c r="S369">
        <f t="shared" si="11"/>
        <v>1</v>
      </c>
    </row>
    <row r="370" spans="7:19" x14ac:dyDescent="0.2">
      <c r="G370" s="20"/>
      <c r="H370" s="20"/>
      <c r="I370" s="20"/>
      <c r="L370" s="17"/>
      <c r="M370" s="24">
        <f>((F370-1)*(1-(IF(G370="no",0,'results log'!$B$3)))+1)</f>
        <v>5.0000000000000044E-2</v>
      </c>
      <c r="N370" s="24">
        <f t="shared" si="12"/>
        <v>0</v>
      </c>
      <c r="O370" s="26">
        <f>IF(ISBLANK(L370),,IF(ISBLANK(E370),,(IF(L370="WON-EW",((((E370-1)*I370)*'results log'!$B$2)+('results log'!$B$2*(E370-1))),IF(L370="WON",((((E370-1)*I370)*'results log'!$B$2)+('results log'!$B$2*(E370-1))),IF(L370="PLACED",((((E370-1)*I370)*'results log'!$B$2)-'results log'!$B$2),IF(I370=0,-'results log'!$B$2,IF(I370=0,-'results log'!$B$2,-('results log'!$B$2*2)))))))*D370))</f>
        <v>0</v>
      </c>
      <c r="P370" s="25">
        <f>IF(ISBLANK(L370),,IF(ISBLANK(F370),,(IF(L370="WON-EW",((((M370-1)*I370)*'results log'!$B$2)+('results log'!$B$2*(M370-1))),IF(L370="WON",((((M370-1)*I370)*'results log'!$B$2)+('results log'!$B$2*(M370-1))),IF(L370="PLACED",((((M370-1)*I370)*'results log'!$B$2)-'results log'!$B$2),IF(I370=0,-'results log'!$B$2,IF(I370=0,-'results log'!$B$2,-('results log'!$B$2*2)))))))*D370))</f>
        <v>0</v>
      </c>
      <c r="S370">
        <f t="shared" si="11"/>
        <v>1</v>
      </c>
    </row>
    <row r="371" spans="7:19" x14ac:dyDescent="0.2">
      <c r="G371" s="20"/>
      <c r="H371" s="20"/>
      <c r="I371" s="20"/>
      <c r="L371" s="17"/>
      <c r="M371" s="24">
        <f>((F371-1)*(1-(IF(G371="no",0,'results log'!$B$3)))+1)</f>
        <v>5.0000000000000044E-2</v>
      </c>
      <c r="N371" s="24">
        <f t="shared" si="12"/>
        <v>0</v>
      </c>
      <c r="O371" s="26">
        <f>IF(ISBLANK(L371),,IF(ISBLANK(E371),,(IF(L371="WON-EW",((((E371-1)*I371)*'results log'!$B$2)+('results log'!$B$2*(E371-1))),IF(L371="WON",((((E371-1)*I371)*'results log'!$B$2)+('results log'!$B$2*(E371-1))),IF(L371="PLACED",((((E371-1)*I371)*'results log'!$B$2)-'results log'!$B$2),IF(I371=0,-'results log'!$B$2,IF(I371=0,-'results log'!$B$2,-('results log'!$B$2*2)))))))*D371))</f>
        <v>0</v>
      </c>
      <c r="P371" s="25">
        <f>IF(ISBLANK(L371),,IF(ISBLANK(F371),,(IF(L371="WON-EW",((((M371-1)*I371)*'results log'!$B$2)+('results log'!$B$2*(M371-1))),IF(L371="WON",((((M371-1)*I371)*'results log'!$B$2)+('results log'!$B$2*(M371-1))),IF(L371="PLACED",((((M371-1)*I371)*'results log'!$B$2)-'results log'!$B$2),IF(I371=0,-'results log'!$B$2,IF(I371=0,-'results log'!$B$2,-('results log'!$B$2*2)))))))*D371))</f>
        <v>0</v>
      </c>
      <c r="S371">
        <f t="shared" si="11"/>
        <v>1</v>
      </c>
    </row>
    <row r="372" spans="7:19" x14ac:dyDescent="0.2">
      <c r="G372" s="20"/>
      <c r="H372" s="20"/>
      <c r="I372" s="20"/>
      <c r="L372" s="17"/>
      <c r="M372" s="24">
        <f>((F372-1)*(1-(IF(G372="no",0,'results log'!$B$3)))+1)</f>
        <v>5.0000000000000044E-2</v>
      </c>
      <c r="N372" s="24">
        <f t="shared" si="12"/>
        <v>0</v>
      </c>
      <c r="O372" s="26">
        <f>IF(ISBLANK(L372),,IF(ISBLANK(E372),,(IF(L372="WON-EW",((((E372-1)*I372)*'results log'!$B$2)+('results log'!$B$2*(E372-1))),IF(L372="WON",((((E372-1)*I372)*'results log'!$B$2)+('results log'!$B$2*(E372-1))),IF(L372="PLACED",((((E372-1)*I372)*'results log'!$B$2)-'results log'!$B$2),IF(I372=0,-'results log'!$B$2,IF(I372=0,-'results log'!$B$2,-('results log'!$B$2*2)))))))*D372))</f>
        <v>0</v>
      </c>
      <c r="P372" s="25">
        <f>IF(ISBLANK(L372),,IF(ISBLANK(F372),,(IF(L372="WON-EW",((((M372-1)*I372)*'results log'!$B$2)+('results log'!$B$2*(M372-1))),IF(L372="WON",((((M372-1)*I372)*'results log'!$B$2)+('results log'!$B$2*(M372-1))),IF(L372="PLACED",((((M372-1)*I372)*'results log'!$B$2)-'results log'!$B$2),IF(I372=0,-'results log'!$B$2,IF(I372=0,-'results log'!$B$2,-('results log'!$B$2*2)))))))*D372))</f>
        <v>0</v>
      </c>
      <c r="S372">
        <f t="shared" si="11"/>
        <v>1</v>
      </c>
    </row>
    <row r="373" spans="7:19" x14ac:dyDescent="0.2">
      <c r="G373" s="20"/>
      <c r="H373" s="20"/>
      <c r="I373" s="20"/>
      <c r="L373" s="17"/>
      <c r="M373" s="24">
        <f>((F373-1)*(1-(IF(G373="no",0,'results log'!$B$3)))+1)</f>
        <v>5.0000000000000044E-2</v>
      </c>
      <c r="N373" s="24">
        <f t="shared" si="12"/>
        <v>0</v>
      </c>
      <c r="O373" s="26">
        <f>IF(ISBLANK(L373),,IF(ISBLANK(E373),,(IF(L373="WON-EW",((((E373-1)*I373)*'results log'!$B$2)+('results log'!$B$2*(E373-1))),IF(L373="WON",((((E373-1)*I373)*'results log'!$B$2)+('results log'!$B$2*(E373-1))),IF(L373="PLACED",((((E373-1)*I373)*'results log'!$B$2)-'results log'!$B$2),IF(I373=0,-'results log'!$B$2,IF(I373=0,-'results log'!$B$2,-('results log'!$B$2*2)))))))*D373))</f>
        <v>0</v>
      </c>
      <c r="P373" s="25">
        <f>IF(ISBLANK(L373),,IF(ISBLANK(F373),,(IF(L373="WON-EW",((((M373-1)*I373)*'results log'!$B$2)+('results log'!$B$2*(M373-1))),IF(L373="WON",((((M373-1)*I373)*'results log'!$B$2)+('results log'!$B$2*(M373-1))),IF(L373="PLACED",((((M373-1)*I373)*'results log'!$B$2)-'results log'!$B$2),IF(I373=0,-'results log'!$B$2,IF(I373=0,-'results log'!$B$2,-('results log'!$B$2*2)))))))*D373))</f>
        <v>0</v>
      </c>
      <c r="S373">
        <f t="shared" si="11"/>
        <v>1</v>
      </c>
    </row>
    <row r="374" spans="7:19" x14ac:dyDescent="0.2">
      <c r="G374" s="20"/>
      <c r="H374" s="20"/>
      <c r="I374" s="20"/>
      <c r="L374" s="17"/>
      <c r="M374" s="24">
        <f>((F374-1)*(1-(IF(G374="no",0,'results log'!$B$3)))+1)</f>
        <v>5.0000000000000044E-2</v>
      </c>
      <c r="N374" s="24">
        <f t="shared" si="12"/>
        <v>0</v>
      </c>
      <c r="O374" s="26">
        <f>IF(ISBLANK(L374),,IF(ISBLANK(E374),,(IF(L374="WON-EW",((((E374-1)*I374)*'results log'!$B$2)+('results log'!$B$2*(E374-1))),IF(L374="WON",((((E374-1)*I374)*'results log'!$B$2)+('results log'!$B$2*(E374-1))),IF(L374="PLACED",((((E374-1)*I374)*'results log'!$B$2)-'results log'!$B$2),IF(I374=0,-'results log'!$B$2,IF(I374=0,-'results log'!$B$2,-('results log'!$B$2*2)))))))*D374))</f>
        <v>0</v>
      </c>
      <c r="P374" s="25">
        <f>IF(ISBLANK(L374),,IF(ISBLANK(F374),,(IF(L374="WON-EW",((((M374-1)*I374)*'results log'!$B$2)+('results log'!$B$2*(M374-1))),IF(L374="WON",((((M374-1)*I374)*'results log'!$B$2)+('results log'!$B$2*(M374-1))),IF(L374="PLACED",((((M374-1)*I374)*'results log'!$B$2)-'results log'!$B$2),IF(I374=0,-'results log'!$B$2,IF(I374=0,-'results log'!$B$2,-('results log'!$B$2*2)))))))*D374))</f>
        <v>0</v>
      </c>
      <c r="S374">
        <f t="shared" si="11"/>
        <v>1</v>
      </c>
    </row>
    <row r="375" spans="7:19" x14ac:dyDescent="0.2">
      <c r="G375" s="20"/>
      <c r="H375" s="20"/>
      <c r="I375" s="20"/>
      <c r="L375" s="17"/>
      <c r="M375" s="24">
        <f>((F375-1)*(1-(IF(G375="no",0,'results log'!$B$3)))+1)</f>
        <v>5.0000000000000044E-2</v>
      </c>
      <c r="N375" s="24">
        <f t="shared" si="12"/>
        <v>0</v>
      </c>
      <c r="O375" s="26">
        <f>IF(ISBLANK(L375),,IF(ISBLANK(E375),,(IF(L375="WON-EW",((((E375-1)*I375)*'results log'!$B$2)+('results log'!$B$2*(E375-1))),IF(L375="WON",((((E375-1)*I375)*'results log'!$B$2)+('results log'!$B$2*(E375-1))),IF(L375="PLACED",((((E375-1)*I375)*'results log'!$B$2)-'results log'!$B$2),IF(I375=0,-'results log'!$B$2,IF(I375=0,-'results log'!$B$2,-('results log'!$B$2*2)))))))*D375))</f>
        <v>0</v>
      </c>
      <c r="P375" s="25">
        <f>IF(ISBLANK(L375),,IF(ISBLANK(F375),,(IF(L375="WON-EW",((((M375-1)*I375)*'results log'!$B$2)+('results log'!$B$2*(M375-1))),IF(L375="WON",((((M375-1)*I375)*'results log'!$B$2)+('results log'!$B$2*(M375-1))),IF(L375="PLACED",((((M375-1)*I375)*'results log'!$B$2)-'results log'!$B$2),IF(I375=0,-'results log'!$B$2,IF(I375=0,-'results log'!$B$2,-('results log'!$B$2*2)))))))*D375))</f>
        <v>0</v>
      </c>
      <c r="S375">
        <f t="shared" si="11"/>
        <v>1</v>
      </c>
    </row>
    <row r="376" spans="7:19" x14ac:dyDescent="0.2">
      <c r="G376" s="20"/>
      <c r="H376" s="20"/>
      <c r="I376" s="20"/>
      <c r="L376" s="17"/>
      <c r="M376" s="24">
        <f>((F376-1)*(1-(IF(G376="no",0,'results log'!$B$3)))+1)</f>
        <v>5.0000000000000044E-2</v>
      </c>
      <c r="N376" s="24">
        <f t="shared" si="12"/>
        <v>0</v>
      </c>
      <c r="O376" s="26">
        <f>IF(ISBLANK(L376),,IF(ISBLANK(E376),,(IF(L376="WON-EW",((((E376-1)*I376)*'results log'!$B$2)+('results log'!$B$2*(E376-1))),IF(L376="WON",((((E376-1)*I376)*'results log'!$B$2)+('results log'!$B$2*(E376-1))),IF(L376="PLACED",((((E376-1)*I376)*'results log'!$B$2)-'results log'!$B$2),IF(I376=0,-'results log'!$B$2,IF(I376=0,-'results log'!$B$2,-('results log'!$B$2*2)))))))*D376))</f>
        <v>0</v>
      </c>
      <c r="P376" s="25">
        <f>IF(ISBLANK(L376),,IF(ISBLANK(F376),,(IF(L376="WON-EW",((((M376-1)*I376)*'results log'!$B$2)+('results log'!$B$2*(M376-1))),IF(L376="WON",((((M376-1)*I376)*'results log'!$B$2)+('results log'!$B$2*(M376-1))),IF(L376="PLACED",((((M376-1)*I376)*'results log'!$B$2)-'results log'!$B$2),IF(I376=0,-'results log'!$B$2,IF(I376=0,-'results log'!$B$2,-('results log'!$B$2*2)))))))*D376))</f>
        <v>0</v>
      </c>
      <c r="S376">
        <f t="shared" si="11"/>
        <v>1</v>
      </c>
    </row>
    <row r="377" spans="7:19" x14ac:dyDescent="0.2">
      <c r="G377" s="20"/>
      <c r="H377" s="20"/>
      <c r="I377" s="20"/>
      <c r="L377" s="17"/>
      <c r="M377" s="24">
        <f>((F377-1)*(1-(IF(G377="no",0,'results log'!$B$3)))+1)</f>
        <v>5.0000000000000044E-2</v>
      </c>
      <c r="N377" s="24">
        <f t="shared" si="12"/>
        <v>0</v>
      </c>
      <c r="O377" s="26">
        <f>IF(ISBLANK(L377),,IF(ISBLANK(E377),,(IF(L377="WON-EW",((((E377-1)*I377)*'results log'!$B$2)+('results log'!$B$2*(E377-1))),IF(L377="WON",((((E377-1)*I377)*'results log'!$B$2)+('results log'!$B$2*(E377-1))),IF(L377="PLACED",((((E377-1)*I377)*'results log'!$B$2)-'results log'!$B$2),IF(I377=0,-'results log'!$B$2,IF(I377=0,-'results log'!$B$2,-('results log'!$B$2*2)))))))*D377))</f>
        <v>0</v>
      </c>
      <c r="P377" s="25">
        <f>IF(ISBLANK(L377),,IF(ISBLANK(F377),,(IF(L377="WON-EW",((((M377-1)*I377)*'results log'!$B$2)+('results log'!$B$2*(M377-1))),IF(L377="WON",((((M377-1)*I377)*'results log'!$B$2)+('results log'!$B$2*(M377-1))),IF(L377="PLACED",((((M377-1)*I377)*'results log'!$B$2)-'results log'!$B$2),IF(I377=0,-'results log'!$B$2,IF(I377=0,-'results log'!$B$2,-('results log'!$B$2*2)))))))*D377))</f>
        <v>0</v>
      </c>
      <c r="S377">
        <f t="shared" si="11"/>
        <v>1</v>
      </c>
    </row>
    <row r="378" spans="7:19" x14ac:dyDescent="0.2">
      <c r="G378" s="20"/>
      <c r="H378" s="20"/>
      <c r="I378" s="20"/>
      <c r="L378" s="17"/>
      <c r="M378" s="24">
        <f>((F378-1)*(1-(IF(G378="no",0,'results log'!$B$3)))+1)</f>
        <v>5.0000000000000044E-2</v>
      </c>
      <c r="N378" s="24">
        <f t="shared" si="12"/>
        <v>0</v>
      </c>
      <c r="O378" s="26">
        <f>IF(ISBLANK(L378),,IF(ISBLANK(E378),,(IF(L378="WON-EW",((((E378-1)*I378)*'results log'!$B$2)+('results log'!$B$2*(E378-1))),IF(L378="WON",((((E378-1)*I378)*'results log'!$B$2)+('results log'!$B$2*(E378-1))),IF(L378="PLACED",((((E378-1)*I378)*'results log'!$B$2)-'results log'!$B$2),IF(I378=0,-'results log'!$B$2,IF(I378=0,-'results log'!$B$2,-('results log'!$B$2*2)))))))*D378))</f>
        <v>0</v>
      </c>
      <c r="P378" s="25">
        <f>IF(ISBLANK(L378),,IF(ISBLANK(F378),,(IF(L378="WON-EW",((((M378-1)*I378)*'results log'!$B$2)+('results log'!$B$2*(M378-1))),IF(L378="WON",((((M378-1)*I378)*'results log'!$B$2)+('results log'!$B$2*(M378-1))),IF(L378="PLACED",((((M378-1)*I378)*'results log'!$B$2)-'results log'!$B$2),IF(I378=0,-'results log'!$B$2,IF(I378=0,-'results log'!$B$2,-('results log'!$B$2*2)))))))*D378))</f>
        <v>0</v>
      </c>
      <c r="S378">
        <f t="shared" si="11"/>
        <v>1</v>
      </c>
    </row>
    <row r="379" spans="7:19" x14ac:dyDescent="0.2">
      <c r="G379" s="20"/>
      <c r="H379" s="20"/>
      <c r="I379" s="20"/>
      <c r="L379" s="17"/>
      <c r="M379" s="24">
        <f>((F379-1)*(1-(IF(G379="no",0,'results log'!$B$3)))+1)</f>
        <v>5.0000000000000044E-2</v>
      </c>
      <c r="N379" s="24">
        <f t="shared" si="12"/>
        <v>0</v>
      </c>
      <c r="O379" s="26">
        <f>IF(ISBLANK(L379),,IF(ISBLANK(E379),,(IF(L379="WON-EW",((((E379-1)*I379)*'results log'!$B$2)+('results log'!$B$2*(E379-1))),IF(L379="WON",((((E379-1)*I379)*'results log'!$B$2)+('results log'!$B$2*(E379-1))),IF(L379="PLACED",((((E379-1)*I379)*'results log'!$B$2)-'results log'!$B$2),IF(I379=0,-'results log'!$B$2,IF(I379=0,-'results log'!$B$2,-('results log'!$B$2*2)))))))*D379))</f>
        <v>0</v>
      </c>
      <c r="P379" s="25">
        <f>IF(ISBLANK(L379),,IF(ISBLANK(F379),,(IF(L379="WON-EW",((((M379-1)*I379)*'results log'!$B$2)+('results log'!$B$2*(M379-1))),IF(L379="WON",((((M379-1)*I379)*'results log'!$B$2)+('results log'!$B$2*(M379-1))),IF(L379="PLACED",((((M379-1)*I379)*'results log'!$B$2)-'results log'!$B$2),IF(I379=0,-'results log'!$B$2,IF(I379=0,-'results log'!$B$2,-('results log'!$B$2*2)))))))*D379))</f>
        <v>0</v>
      </c>
      <c r="S379">
        <f t="shared" si="11"/>
        <v>1</v>
      </c>
    </row>
    <row r="380" spans="7:19" x14ac:dyDescent="0.2">
      <c r="G380" s="20"/>
      <c r="H380" s="20"/>
      <c r="I380" s="20"/>
      <c r="L380" s="17"/>
      <c r="M380" s="24">
        <f>((F380-1)*(1-(IF(G380="no",0,'results log'!$B$3)))+1)</f>
        <v>5.0000000000000044E-2</v>
      </c>
      <c r="N380" s="24">
        <f t="shared" si="12"/>
        <v>0</v>
      </c>
      <c r="O380" s="26">
        <f>IF(ISBLANK(L380),,IF(ISBLANK(E380),,(IF(L380="WON-EW",((((E380-1)*I380)*'results log'!$B$2)+('results log'!$B$2*(E380-1))),IF(L380="WON",((((E380-1)*I380)*'results log'!$B$2)+('results log'!$B$2*(E380-1))),IF(L380="PLACED",((((E380-1)*I380)*'results log'!$B$2)-'results log'!$B$2),IF(I380=0,-'results log'!$B$2,IF(I380=0,-'results log'!$B$2,-('results log'!$B$2*2)))))))*D380))</f>
        <v>0</v>
      </c>
      <c r="P380" s="25">
        <f>IF(ISBLANK(L380),,IF(ISBLANK(F380),,(IF(L380="WON-EW",((((M380-1)*I380)*'results log'!$B$2)+('results log'!$B$2*(M380-1))),IF(L380="WON",((((M380-1)*I380)*'results log'!$B$2)+('results log'!$B$2*(M380-1))),IF(L380="PLACED",((((M380-1)*I380)*'results log'!$B$2)-'results log'!$B$2),IF(I380=0,-'results log'!$B$2,IF(I380=0,-'results log'!$B$2,-('results log'!$B$2*2)))))))*D380))</f>
        <v>0</v>
      </c>
      <c r="S380">
        <f t="shared" si="11"/>
        <v>1</v>
      </c>
    </row>
    <row r="381" spans="7:19" x14ac:dyDescent="0.2">
      <c r="G381" s="20"/>
      <c r="H381" s="20"/>
      <c r="I381" s="20"/>
      <c r="L381" s="17"/>
      <c r="M381" s="24">
        <f>((F381-1)*(1-(IF(G381="no",0,'results log'!$B$3)))+1)</f>
        <v>5.0000000000000044E-2</v>
      </c>
      <c r="N381" s="24">
        <f t="shared" si="12"/>
        <v>0</v>
      </c>
      <c r="O381" s="26">
        <f>IF(ISBLANK(L381),,IF(ISBLANK(E381),,(IF(L381="WON-EW",((((E381-1)*I381)*'results log'!$B$2)+('results log'!$B$2*(E381-1))),IF(L381="WON",((((E381-1)*I381)*'results log'!$B$2)+('results log'!$B$2*(E381-1))),IF(L381="PLACED",((((E381-1)*I381)*'results log'!$B$2)-'results log'!$B$2),IF(I381=0,-'results log'!$B$2,IF(I381=0,-'results log'!$B$2,-('results log'!$B$2*2)))))))*D381))</f>
        <v>0</v>
      </c>
      <c r="P381" s="25">
        <f>IF(ISBLANK(L381),,IF(ISBLANK(F381),,(IF(L381="WON-EW",((((M381-1)*I381)*'results log'!$B$2)+('results log'!$B$2*(M381-1))),IF(L381="WON",((((M381-1)*I381)*'results log'!$B$2)+('results log'!$B$2*(M381-1))),IF(L381="PLACED",((((M381-1)*I381)*'results log'!$B$2)-'results log'!$B$2),IF(I381=0,-'results log'!$B$2,IF(I381=0,-'results log'!$B$2,-('results log'!$B$2*2)))))))*D381))</f>
        <v>0</v>
      </c>
      <c r="S381">
        <f t="shared" si="11"/>
        <v>1</v>
      </c>
    </row>
    <row r="382" spans="7:19" x14ac:dyDescent="0.2">
      <c r="G382" s="20"/>
      <c r="H382" s="20"/>
      <c r="I382" s="20"/>
      <c r="L382" s="17"/>
      <c r="M382" s="24">
        <f>((F382-1)*(1-(IF(G382="no",0,'results log'!$B$3)))+1)</f>
        <v>5.0000000000000044E-2</v>
      </c>
      <c r="N382" s="24">
        <f t="shared" si="12"/>
        <v>0</v>
      </c>
      <c r="O382" s="26">
        <f>IF(ISBLANK(L382),,IF(ISBLANK(E382),,(IF(L382="WON-EW",((((E382-1)*I382)*'results log'!$B$2)+('results log'!$B$2*(E382-1))),IF(L382="WON",((((E382-1)*I382)*'results log'!$B$2)+('results log'!$B$2*(E382-1))),IF(L382="PLACED",((((E382-1)*I382)*'results log'!$B$2)-'results log'!$B$2),IF(I382=0,-'results log'!$B$2,IF(I382=0,-'results log'!$B$2,-('results log'!$B$2*2)))))))*D382))</f>
        <v>0</v>
      </c>
      <c r="P382" s="25">
        <f>IF(ISBLANK(L382),,IF(ISBLANK(F382),,(IF(L382="WON-EW",((((M382-1)*I382)*'results log'!$B$2)+('results log'!$B$2*(M382-1))),IF(L382="WON",((((M382-1)*I382)*'results log'!$B$2)+('results log'!$B$2*(M382-1))),IF(L382="PLACED",((((M382-1)*I382)*'results log'!$B$2)-'results log'!$B$2),IF(I382=0,-'results log'!$B$2,IF(I382=0,-'results log'!$B$2,-('results log'!$B$2*2)))))))*D382))</f>
        <v>0</v>
      </c>
      <c r="S382">
        <f t="shared" si="11"/>
        <v>1</v>
      </c>
    </row>
    <row r="383" spans="7:19" x14ac:dyDescent="0.2">
      <c r="G383" s="20"/>
      <c r="H383" s="20"/>
      <c r="I383" s="20"/>
      <c r="L383" s="17"/>
      <c r="M383" s="24">
        <f>((F383-1)*(1-(IF(G383="no",0,'results log'!$B$3)))+1)</f>
        <v>5.0000000000000044E-2</v>
      </c>
      <c r="N383" s="24">
        <f t="shared" si="12"/>
        <v>0</v>
      </c>
      <c r="O383" s="26">
        <f>IF(ISBLANK(L383),,IF(ISBLANK(E383),,(IF(L383="WON-EW",((((E383-1)*I383)*'results log'!$B$2)+('results log'!$B$2*(E383-1))),IF(L383="WON",((((E383-1)*I383)*'results log'!$B$2)+('results log'!$B$2*(E383-1))),IF(L383="PLACED",((((E383-1)*I383)*'results log'!$B$2)-'results log'!$B$2),IF(I383=0,-'results log'!$B$2,IF(I383=0,-'results log'!$B$2,-('results log'!$B$2*2)))))))*D383))</f>
        <v>0</v>
      </c>
      <c r="P383" s="25">
        <f>IF(ISBLANK(L383),,IF(ISBLANK(F383),,(IF(L383="WON-EW",((((M383-1)*I383)*'results log'!$B$2)+('results log'!$B$2*(M383-1))),IF(L383="WON",((((M383-1)*I383)*'results log'!$B$2)+('results log'!$B$2*(M383-1))),IF(L383="PLACED",((((M383-1)*I383)*'results log'!$B$2)-'results log'!$B$2),IF(I383=0,-'results log'!$B$2,IF(I383=0,-'results log'!$B$2,-('results log'!$B$2*2)))))))*D383))</f>
        <v>0</v>
      </c>
      <c r="S383">
        <f t="shared" si="11"/>
        <v>1</v>
      </c>
    </row>
    <row r="384" spans="7:19" x14ac:dyDescent="0.2">
      <c r="G384" s="20"/>
      <c r="H384" s="20"/>
      <c r="I384" s="20"/>
      <c r="L384" s="17"/>
      <c r="M384" s="24">
        <f>((F384-1)*(1-(IF(G384="no",0,'results log'!$B$3)))+1)</f>
        <v>5.0000000000000044E-2</v>
      </c>
      <c r="N384" s="24">
        <f t="shared" si="12"/>
        <v>0</v>
      </c>
      <c r="O384" s="26">
        <f>IF(ISBLANK(L384),,IF(ISBLANK(E384),,(IF(L384="WON-EW",((((E384-1)*I384)*'results log'!$B$2)+('results log'!$B$2*(E384-1))),IF(L384="WON",((((E384-1)*I384)*'results log'!$B$2)+('results log'!$B$2*(E384-1))),IF(L384="PLACED",((((E384-1)*I384)*'results log'!$B$2)-'results log'!$B$2),IF(I384=0,-'results log'!$B$2,IF(I384=0,-'results log'!$B$2,-('results log'!$B$2*2)))))))*D384))</f>
        <v>0</v>
      </c>
      <c r="P384" s="25">
        <f>IF(ISBLANK(L384),,IF(ISBLANK(F384),,(IF(L384="WON-EW",((((M384-1)*I384)*'results log'!$B$2)+('results log'!$B$2*(M384-1))),IF(L384="WON",((((M384-1)*I384)*'results log'!$B$2)+('results log'!$B$2*(M384-1))),IF(L384="PLACED",((((M384-1)*I384)*'results log'!$B$2)-'results log'!$B$2),IF(I384=0,-'results log'!$B$2,IF(I384=0,-'results log'!$B$2,-('results log'!$B$2*2)))))))*D384))</f>
        <v>0</v>
      </c>
      <c r="S384">
        <f t="shared" si="11"/>
        <v>1</v>
      </c>
    </row>
    <row r="385" spans="7:19" x14ac:dyDescent="0.2">
      <c r="G385" s="20"/>
      <c r="H385" s="20"/>
      <c r="I385" s="20"/>
      <c r="L385" s="17"/>
      <c r="M385" s="24">
        <f>((F385-1)*(1-(IF(G385="no",0,'results log'!$B$3)))+1)</f>
        <v>5.0000000000000044E-2</v>
      </c>
      <c r="N385" s="24">
        <f t="shared" si="12"/>
        <v>0</v>
      </c>
      <c r="O385" s="26">
        <f>IF(ISBLANK(L385),,IF(ISBLANK(E385),,(IF(L385="WON-EW",((((E385-1)*I385)*'results log'!$B$2)+('results log'!$B$2*(E385-1))),IF(L385="WON",((((E385-1)*I385)*'results log'!$B$2)+('results log'!$B$2*(E385-1))),IF(L385="PLACED",((((E385-1)*I385)*'results log'!$B$2)-'results log'!$B$2),IF(I385=0,-'results log'!$B$2,IF(I385=0,-'results log'!$B$2,-('results log'!$B$2*2)))))))*D385))</f>
        <v>0</v>
      </c>
      <c r="P385" s="25">
        <f>IF(ISBLANK(L385),,IF(ISBLANK(F385),,(IF(L385="WON-EW",((((M385-1)*I385)*'results log'!$B$2)+('results log'!$B$2*(M385-1))),IF(L385="WON",((((M385-1)*I385)*'results log'!$B$2)+('results log'!$B$2*(M385-1))),IF(L385="PLACED",((((M385-1)*I385)*'results log'!$B$2)-'results log'!$B$2),IF(I385=0,-'results log'!$B$2,IF(I385=0,-'results log'!$B$2,-('results log'!$B$2*2)))))))*D385))</f>
        <v>0</v>
      </c>
      <c r="S385">
        <f t="shared" si="11"/>
        <v>1</v>
      </c>
    </row>
    <row r="386" spans="7:19" x14ac:dyDescent="0.2">
      <c r="G386" s="20"/>
      <c r="H386" s="20"/>
      <c r="I386" s="20"/>
      <c r="L386" s="17"/>
      <c r="M386" s="24">
        <f>((F386-1)*(1-(IF(G386="no",0,'results log'!$B$3)))+1)</f>
        <v>5.0000000000000044E-2</v>
      </c>
      <c r="N386" s="24">
        <f t="shared" si="12"/>
        <v>0</v>
      </c>
      <c r="O386" s="26">
        <f>IF(ISBLANK(L386),,IF(ISBLANK(E386),,(IF(L386="WON-EW",((((E386-1)*I386)*'results log'!$B$2)+('results log'!$B$2*(E386-1))),IF(L386="WON",((((E386-1)*I386)*'results log'!$B$2)+('results log'!$B$2*(E386-1))),IF(L386="PLACED",((((E386-1)*I386)*'results log'!$B$2)-'results log'!$B$2),IF(I386=0,-'results log'!$B$2,IF(I386=0,-'results log'!$B$2,-('results log'!$B$2*2)))))))*D386))</f>
        <v>0</v>
      </c>
      <c r="P386" s="25">
        <f>IF(ISBLANK(L386),,IF(ISBLANK(F386),,(IF(L386="WON-EW",((((M386-1)*I386)*'results log'!$B$2)+('results log'!$B$2*(M386-1))),IF(L386="WON",((((M386-1)*I386)*'results log'!$B$2)+('results log'!$B$2*(M386-1))),IF(L386="PLACED",((((M386-1)*I386)*'results log'!$B$2)-'results log'!$B$2),IF(I386=0,-'results log'!$B$2,IF(I386=0,-'results log'!$B$2,-('results log'!$B$2*2)))))))*D386))</f>
        <v>0</v>
      </c>
      <c r="S386">
        <f t="shared" si="11"/>
        <v>1</v>
      </c>
    </row>
    <row r="387" spans="7:19" x14ac:dyDescent="0.2">
      <c r="G387" s="20"/>
      <c r="H387" s="20"/>
      <c r="I387" s="20"/>
      <c r="L387" s="17"/>
      <c r="M387" s="24">
        <f>((F387-1)*(1-(IF(G387="no",0,'results log'!$B$3)))+1)</f>
        <v>5.0000000000000044E-2</v>
      </c>
      <c r="N387" s="24">
        <f t="shared" si="12"/>
        <v>0</v>
      </c>
      <c r="O387" s="26">
        <f>IF(ISBLANK(L387),,IF(ISBLANK(E387),,(IF(L387="WON-EW",((((E387-1)*I387)*'results log'!$B$2)+('results log'!$B$2*(E387-1))),IF(L387="WON",((((E387-1)*I387)*'results log'!$B$2)+('results log'!$B$2*(E387-1))),IF(L387="PLACED",((((E387-1)*I387)*'results log'!$B$2)-'results log'!$B$2),IF(I387=0,-'results log'!$B$2,IF(I387=0,-'results log'!$B$2,-('results log'!$B$2*2)))))))*D387))</f>
        <v>0</v>
      </c>
      <c r="P387" s="25">
        <f>IF(ISBLANK(L387),,IF(ISBLANK(F387),,(IF(L387="WON-EW",((((M387-1)*I387)*'results log'!$B$2)+('results log'!$B$2*(M387-1))),IF(L387="WON",((((M387-1)*I387)*'results log'!$B$2)+('results log'!$B$2*(M387-1))),IF(L387="PLACED",((((M387-1)*I387)*'results log'!$B$2)-'results log'!$B$2),IF(I387=0,-'results log'!$B$2,IF(I387=0,-'results log'!$B$2,-('results log'!$B$2*2)))))))*D387))</f>
        <v>0</v>
      </c>
      <c r="S387">
        <f t="shared" si="11"/>
        <v>1</v>
      </c>
    </row>
    <row r="388" spans="7:19" x14ac:dyDescent="0.2">
      <c r="G388" s="20"/>
      <c r="H388" s="20"/>
      <c r="I388" s="20"/>
      <c r="L388" s="17"/>
      <c r="M388" s="24">
        <f>((F388-1)*(1-(IF(G388="no",0,'results log'!$B$3)))+1)</f>
        <v>5.0000000000000044E-2</v>
      </c>
      <c r="N388" s="24">
        <f t="shared" si="12"/>
        <v>0</v>
      </c>
      <c r="O388" s="26">
        <f>IF(ISBLANK(L388),,IF(ISBLANK(E388),,(IF(L388="WON-EW",((((E388-1)*I388)*'results log'!$B$2)+('results log'!$B$2*(E388-1))),IF(L388="WON",((((E388-1)*I388)*'results log'!$B$2)+('results log'!$B$2*(E388-1))),IF(L388="PLACED",((((E388-1)*I388)*'results log'!$B$2)-'results log'!$B$2),IF(I388=0,-'results log'!$B$2,IF(I388=0,-'results log'!$B$2,-('results log'!$B$2*2)))))))*D388))</f>
        <v>0</v>
      </c>
      <c r="P388" s="25">
        <f>IF(ISBLANK(L388),,IF(ISBLANK(F388),,(IF(L388="WON-EW",((((M388-1)*I388)*'results log'!$B$2)+('results log'!$B$2*(M388-1))),IF(L388="WON",((((M388-1)*I388)*'results log'!$B$2)+('results log'!$B$2*(M388-1))),IF(L388="PLACED",((((M388-1)*I388)*'results log'!$B$2)-'results log'!$B$2),IF(I388=0,-'results log'!$B$2,IF(I388=0,-'results log'!$B$2,-('results log'!$B$2*2)))))))*D388))</f>
        <v>0</v>
      </c>
      <c r="S388">
        <f t="shared" si="11"/>
        <v>1</v>
      </c>
    </row>
    <row r="389" spans="7:19" x14ac:dyDescent="0.2">
      <c r="G389" s="20"/>
      <c r="H389" s="20"/>
      <c r="I389" s="20"/>
      <c r="L389" s="17"/>
      <c r="M389" s="24">
        <f>((F389-1)*(1-(IF(G389="no",0,'results log'!$B$3)))+1)</f>
        <v>5.0000000000000044E-2</v>
      </c>
      <c r="N389" s="24">
        <f t="shared" si="12"/>
        <v>0</v>
      </c>
      <c r="O389" s="26">
        <f>IF(ISBLANK(L389),,IF(ISBLANK(E389),,(IF(L389="WON-EW",((((E389-1)*I389)*'results log'!$B$2)+('results log'!$B$2*(E389-1))),IF(L389="WON",((((E389-1)*I389)*'results log'!$B$2)+('results log'!$B$2*(E389-1))),IF(L389="PLACED",((((E389-1)*I389)*'results log'!$B$2)-'results log'!$B$2),IF(I389=0,-'results log'!$B$2,IF(I389=0,-'results log'!$B$2,-('results log'!$B$2*2)))))))*D389))</f>
        <v>0</v>
      </c>
      <c r="P389" s="25">
        <f>IF(ISBLANK(L389),,IF(ISBLANK(F389),,(IF(L389="WON-EW",((((M389-1)*I389)*'results log'!$B$2)+('results log'!$B$2*(M389-1))),IF(L389="WON",((((M389-1)*I389)*'results log'!$B$2)+('results log'!$B$2*(M389-1))),IF(L389="PLACED",((((M389-1)*I389)*'results log'!$B$2)-'results log'!$B$2),IF(I389=0,-'results log'!$B$2,IF(I389=0,-'results log'!$B$2,-('results log'!$B$2*2)))))))*D389))</f>
        <v>0</v>
      </c>
      <c r="S389">
        <f t="shared" si="11"/>
        <v>1</v>
      </c>
    </row>
    <row r="390" spans="7:19" x14ac:dyDescent="0.2">
      <c r="G390" s="20"/>
      <c r="H390" s="20"/>
      <c r="I390" s="20"/>
      <c r="L390" s="17"/>
      <c r="M390" s="24">
        <f>((F390-1)*(1-(IF(G390="no",0,'results log'!$B$3)))+1)</f>
        <v>5.0000000000000044E-2</v>
      </c>
      <c r="N390" s="24">
        <f t="shared" si="12"/>
        <v>0</v>
      </c>
      <c r="O390" s="26">
        <f>IF(ISBLANK(L390),,IF(ISBLANK(E390),,(IF(L390="WON-EW",((((E390-1)*I390)*'results log'!$B$2)+('results log'!$B$2*(E390-1))),IF(L390="WON",((((E390-1)*I390)*'results log'!$B$2)+('results log'!$B$2*(E390-1))),IF(L390="PLACED",((((E390-1)*I390)*'results log'!$B$2)-'results log'!$B$2),IF(I390=0,-'results log'!$B$2,IF(I390=0,-'results log'!$B$2,-('results log'!$B$2*2)))))))*D390))</f>
        <v>0</v>
      </c>
      <c r="P390" s="25">
        <f>IF(ISBLANK(L390),,IF(ISBLANK(F390),,(IF(L390="WON-EW",((((M390-1)*I390)*'results log'!$B$2)+('results log'!$B$2*(M390-1))),IF(L390="WON",((((M390-1)*I390)*'results log'!$B$2)+('results log'!$B$2*(M390-1))),IF(L390="PLACED",((((M390-1)*I390)*'results log'!$B$2)-'results log'!$B$2),IF(I390=0,-'results log'!$B$2,IF(I390=0,-'results log'!$B$2,-('results log'!$B$2*2)))))))*D390))</f>
        <v>0</v>
      </c>
      <c r="S390">
        <f t="shared" si="11"/>
        <v>1</v>
      </c>
    </row>
    <row r="391" spans="7:19" x14ac:dyDescent="0.2">
      <c r="G391" s="20"/>
      <c r="H391" s="20"/>
      <c r="I391" s="20"/>
      <c r="L391" s="17"/>
      <c r="M391" s="24">
        <f>((F391-1)*(1-(IF(G391="no",0,'results log'!$B$3)))+1)</f>
        <v>5.0000000000000044E-2</v>
      </c>
      <c r="N391" s="24">
        <f t="shared" si="12"/>
        <v>0</v>
      </c>
      <c r="O391" s="26">
        <f>IF(ISBLANK(L391),,IF(ISBLANK(E391),,(IF(L391="WON-EW",((((E391-1)*I391)*'results log'!$B$2)+('results log'!$B$2*(E391-1))),IF(L391="WON",((((E391-1)*I391)*'results log'!$B$2)+('results log'!$B$2*(E391-1))),IF(L391="PLACED",((((E391-1)*I391)*'results log'!$B$2)-'results log'!$B$2),IF(I391=0,-'results log'!$B$2,IF(I391=0,-'results log'!$B$2,-('results log'!$B$2*2)))))))*D391))</f>
        <v>0</v>
      </c>
      <c r="P391" s="25">
        <f>IF(ISBLANK(L391),,IF(ISBLANK(F391),,(IF(L391="WON-EW",((((M391-1)*I391)*'results log'!$B$2)+('results log'!$B$2*(M391-1))),IF(L391="WON",((((M391-1)*I391)*'results log'!$B$2)+('results log'!$B$2*(M391-1))),IF(L391="PLACED",((((M391-1)*I391)*'results log'!$B$2)-'results log'!$B$2),IF(I391=0,-'results log'!$B$2,IF(I391=0,-'results log'!$B$2,-('results log'!$B$2*2)))))))*D391))</f>
        <v>0</v>
      </c>
      <c r="S391">
        <f t="shared" si="11"/>
        <v>1</v>
      </c>
    </row>
    <row r="392" spans="7:19" x14ac:dyDescent="0.2">
      <c r="G392" s="20"/>
      <c r="H392" s="20"/>
      <c r="I392" s="20"/>
      <c r="L392" s="17"/>
      <c r="M392" s="24">
        <f>((F392-1)*(1-(IF(G392="no",0,'results log'!$B$3)))+1)</f>
        <v>5.0000000000000044E-2</v>
      </c>
      <c r="N392" s="24">
        <f t="shared" si="12"/>
        <v>0</v>
      </c>
      <c r="O392" s="26">
        <f>IF(ISBLANK(L392),,IF(ISBLANK(E392),,(IF(L392="WON-EW",((((E392-1)*I392)*'results log'!$B$2)+('results log'!$B$2*(E392-1))),IF(L392="WON",((((E392-1)*I392)*'results log'!$B$2)+('results log'!$B$2*(E392-1))),IF(L392="PLACED",((((E392-1)*I392)*'results log'!$B$2)-'results log'!$B$2),IF(I392=0,-'results log'!$B$2,IF(I392=0,-'results log'!$B$2,-('results log'!$B$2*2)))))))*D392))</f>
        <v>0</v>
      </c>
      <c r="P392" s="25">
        <f>IF(ISBLANK(L392),,IF(ISBLANK(F392),,(IF(L392="WON-EW",((((M392-1)*I392)*'results log'!$B$2)+('results log'!$B$2*(M392-1))),IF(L392="WON",((((M392-1)*I392)*'results log'!$B$2)+('results log'!$B$2*(M392-1))),IF(L392="PLACED",((((M392-1)*I392)*'results log'!$B$2)-'results log'!$B$2),IF(I392=0,-'results log'!$B$2,IF(I392=0,-'results log'!$B$2,-('results log'!$B$2*2)))))))*D392))</f>
        <v>0</v>
      </c>
      <c r="S392">
        <f t="shared" si="11"/>
        <v>1</v>
      </c>
    </row>
    <row r="393" spans="7:19" x14ac:dyDescent="0.2">
      <c r="G393" s="20"/>
      <c r="H393" s="20"/>
      <c r="I393" s="20"/>
      <c r="L393" s="17"/>
      <c r="M393" s="24">
        <f>((F393-1)*(1-(IF(G393="no",0,'results log'!$B$3)))+1)</f>
        <v>5.0000000000000044E-2</v>
      </c>
      <c r="N393" s="24">
        <f t="shared" si="12"/>
        <v>0</v>
      </c>
      <c r="O393" s="26">
        <f>IF(ISBLANK(L393),,IF(ISBLANK(E393),,(IF(L393="WON-EW",((((E393-1)*I393)*'results log'!$B$2)+('results log'!$B$2*(E393-1))),IF(L393="WON",((((E393-1)*I393)*'results log'!$B$2)+('results log'!$B$2*(E393-1))),IF(L393="PLACED",((((E393-1)*I393)*'results log'!$B$2)-'results log'!$B$2),IF(I393=0,-'results log'!$B$2,IF(I393=0,-'results log'!$B$2,-('results log'!$B$2*2)))))))*D393))</f>
        <v>0</v>
      </c>
      <c r="P393" s="25">
        <f>IF(ISBLANK(L393),,IF(ISBLANK(F393),,(IF(L393="WON-EW",((((M393-1)*I393)*'results log'!$B$2)+('results log'!$B$2*(M393-1))),IF(L393="WON",((((M393-1)*I393)*'results log'!$B$2)+('results log'!$B$2*(M393-1))),IF(L393="PLACED",((((M393-1)*I393)*'results log'!$B$2)-'results log'!$B$2),IF(I393=0,-'results log'!$B$2,IF(I393=0,-'results log'!$B$2,-('results log'!$B$2*2)))))))*D393))</f>
        <v>0</v>
      </c>
      <c r="S393">
        <f t="shared" ref="S393:S456" si="13">IF(ISBLANK(J393),1,IF(ISBLANK(K393),2,99))</f>
        <v>1</v>
      </c>
    </row>
    <row r="394" spans="7:19" x14ac:dyDescent="0.2">
      <c r="G394" s="20"/>
      <c r="H394" s="20"/>
      <c r="I394" s="20"/>
      <c r="L394" s="17"/>
      <c r="M394" s="24">
        <f>((F394-1)*(1-(IF(G394="no",0,'results log'!$B$3)))+1)</f>
        <v>5.0000000000000044E-2</v>
      </c>
      <c r="N394" s="24">
        <f t="shared" si="12"/>
        <v>0</v>
      </c>
      <c r="O394" s="26">
        <f>IF(ISBLANK(L394),,IF(ISBLANK(E394),,(IF(L394="WON-EW",((((E394-1)*I394)*'results log'!$B$2)+('results log'!$B$2*(E394-1))),IF(L394="WON",((((E394-1)*I394)*'results log'!$B$2)+('results log'!$B$2*(E394-1))),IF(L394="PLACED",((((E394-1)*I394)*'results log'!$B$2)-'results log'!$B$2),IF(I394=0,-'results log'!$B$2,IF(I394=0,-'results log'!$B$2,-('results log'!$B$2*2)))))))*D394))</f>
        <v>0</v>
      </c>
      <c r="P394" s="25">
        <f>IF(ISBLANK(L394),,IF(ISBLANK(F394),,(IF(L394="WON-EW",((((M394-1)*I394)*'results log'!$B$2)+('results log'!$B$2*(M394-1))),IF(L394="WON",((((M394-1)*I394)*'results log'!$B$2)+('results log'!$B$2*(M394-1))),IF(L394="PLACED",((((M394-1)*I394)*'results log'!$B$2)-'results log'!$B$2),IF(I394=0,-'results log'!$B$2,IF(I394=0,-'results log'!$B$2,-('results log'!$B$2*2)))))))*D394))</f>
        <v>0</v>
      </c>
      <c r="S394">
        <f t="shared" si="13"/>
        <v>1</v>
      </c>
    </row>
    <row r="395" spans="7:19" x14ac:dyDescent="0.2">
      <c r="G395" s="20"/>
      <c r="H395" s="20"/>
      <c r="I395" s="20"/>
      <c r="L395" s="17"/>
      <c r="M395" s="24">
        <f>((F395-1)*(1-(IF(G395="no",0,'results log'!$B$3)))+1)</f>
        <v>5.0000000000000044E-2</v>
      </c>
      <c r="N395" s="24">
        <f t="shared" si="12"/>
        <v>0</v>
      </c>
      <c r="O395" s="26">
        <f>IF(ISBLANK(L395),,IF(ISBLANK(E395),,(IF(L395="WON-EW",((((E395-1)*I395)*'results log'!$B$2)+('results log'!$B$2*(E395-1))),IF(L395="WON",((((E395-1)*I395)*'results log'!$B$2)+('results log'!$B$2*(E395-1))),IF(L395="PLACED",((((E395-1)*I395)*'results log'!$B$2)-'results log'!$B$2),IF(I395=0,-'results log'!$B$2,IF(I395=0,-'results log'!$B$2,-('results log'!$B$2*2)))))))*D395))</f>
        <v>0</v>
      </c>
      <c r="P395" s="25">
        <f>IF(ISBLANK(L395),,IF(ISBLANK(F395),,(IF(L395="WON-EW",((((M395-1)*I395)*'results log'!$B$2)+('results log'!$B$2*(M395-1))),IF(L395="WON",((((M395-1)*I395)*'results log'!$B$2)+('results log'!$B$2*(M395-1))),IF(L395="PLACED",((((M395-1)*I395)*'results log'!$B$2)-'results log'!$B$2),IF(I395=0,-'results log'!$B$2,IF(I395=0,-'results log'!$B$2,-('results log'!$B$2*2)))))))*D395))</f>
        <v>0</v>
      </c>
      <c r="S395">
        <f t="shared" si="13"/>
        <v>1</v>
      </c>
    </row>
    <row r="396" spans="7:19" x14ac:dyDescent="0.2">
      <c r="G396" s="20"/>
      <c r="H396" s="20"/>
      <c r="I396" s="20"/>
      <c r="L396" s="17"/>
      <c r="M396" s="24">
        <f>((F396-1)*(1-(IF(G396="no",0,'results log'!$B$3)))+1)</f>
        <v>5.0000000000000044E-2</v>
      </c>
      <c r="N396" s="24">
        <f t="shared" si="12"/>
        <v>0</v>
      </c>
      <c r="O396" s="26">
        <f>IF(ISBLANK(L396),,IF(ISBLANK(E396),,(IF(L396="WON-EW",((((E396-1)*I396)*'results log'!$B$2)+('results log'!$B$2*(E396-1))),IF(L396="WON",((((E396-1)*I396)*'results log'!$B$2)+('results log'!$B$2*(E396-1))),IF(L396="PLACED",((((E396-1)*I396)*'results log'!$B$2)-'results log'!$B$2),IF(I396=0,-'results log'!$B$2,IF(I396=0,-'results log'!$B$2,-('results log'!$B$2*2)))))))*D396))</f>
        <v>0</v>
      </c>
      <c r="P396" s="25">
        <f>IF(ISBLANK(L396),,IF(ISBLANK(F396),,(IF(L396="WON-EW",((((M396-1)*I396)*'results log'!$B$2)+('results log'!$B$2*(M396-1))),IF(L396="WON",((((M396-1)*I396)*'results log'!$B$2)+('results log'!$B$2*(M396-1))),IF(L396="PLACED",((((M396-1)*I396)*'results log'!$B$2)-'results log'!$B$2),IF(I396=0,-'results log'!$B$2,IF(I396=0,-'results log'!$B$2,-('results log'!$B$2*2)))))))*D396))</f>
        <v>0</v>
      </c>
      <c r="S396">
        <f t="shared" si="13"/>
        <v>1</v>
      </c>
    </row>
    <row r="397" spans="7:19" x14ac:dyDescent="0.2">
      <c r="G397" s="20"/>
      <c r="H397" s="20"/>
      <c r="I397" s="20"/>
      <c r="L397" s="17"/>
      <c r="M397" s="24">
        <f>((F397-1)*(1-(IF(G397="no",0,'results log'!$B$3)))+1)</f>
        <v>5.0000000000000044E-2</v>
      </c>
      <c r="N397" s="24">
        <f t="shared" si="12"/>
        <v>0</v>
      </c>
      <c r="O397" s="26">
        <f>IF(ISBLANK(L397),,IF(ISBLANK(E397),,(IF(L397="WON-EW",((((E397-1)*I397)*'results log'!$B$2)+('results log'!$B$2*(E397-1))),IF(L397="WON",((((E397-1)*I397)*'results log'!$B$2)+('results log'!$B$2*(E397-1))),IF(L397="PLACED",((((E397-1)*I397)*'results log'!$B$2)-'results log'!$B$2),IF(I397=0,-'results log'!$B$2,IF(I397=0,-'results log'!$B$2,-('results log'!$B$2*2)))))))*D397))</f>
        <v>0</v>
      </c>
      <c r="P397" s="25">
        <f>IF(ISBLANK(L397),,IF(ISBLANK(F397),,(IF(L397="WON-EW",((((M397-1)*I397)*'results log'!$B$2)+('results log'!$B$2*(M397-1))),IF(L397="WON",((((M397-1)*I397)*'results log'!$B$2)+('results log'!$B$2*(M397-1))),IF(L397="PLACED",((((M397-1)*I397)*'results log'!$B$2)-'results log'!$B$2),IF(I397=0,-'results log'!$B$2,IF(I397=0,-'results log'!$B$2,-('results log'!$B$2*2)))))))*D397))</f>
        <v>0</v>
      </c>
      <c r="S397">
        <f t="shared" si="13"/>
        <v>1</v>
      </c>
    </row>
    <row r="398" spans="7:19" x14ac:dyDescent="0.2">
      <c r="G398" s="20"/>
      <c r="H398" s="20"/>
      <c r="I398" s="20"/>
      <c r="L398" s="17"/>
      <c r="M398" s="24">
        <f>((F398-1)*(1-(IF(G398="no",0,'results log'!$B$3)))+1)</f>
        <v>5.0000000000000044E-2</v>
      </c>
      <c r="N398" s="24">
        <f t="shared" si="12"/>
        <v>0</v>
      </c>
      <c r="O398" s="26">
        <f>IF(ISBLANK(L398),,IF(ISBLANK(E398),,(IF(L398="WON-EW",((((E398-1)*I398)*'results log'!$B$2)+('results log'!$B$2*(E398-1))),IF(L398="WON",((((E398-1)*I398)*'results log'!$B$2)+('results log'!$B$2*(E398-1))),IF(L398="PLACED",((((E398-1)*I398)*'results log'!$B$2)-'results log'!$B$2),IF(I398=0,-'results log'!$B$2,IF(I398=0,-'results log'!$B$2,-('results log'!$B$2*2)))))))*D398))</f>
        <v>0</v>
      </c>
      <c r="P398" s="25">
        <f>IF(ISBLANK(L398),,IF(ISBLANK(F398),,(IF(L398="WON-EW",((((M398-1)*I398)*'results log'!$B$2)+('results log'!$B$2*(M398-1))),IF(L398="WON",((((M398-1)*I398)*'results log'!$B$2)+('results log'!$B$2*(M398-1))),IF(L398="PLACED",((((M398-1)*I398)*'results log'!$B$2)-'results log'!$B$2),IF(I398=0,-'results log'!$B$2,IF(I398=0,-'results log'!$B$2,-('results log'!$B$2*2)))))))*D398))</f>
        <v>0</v>
      </c>
      <c r="S398">
        <f t="shared" si="13"/>
        <v>1</v>
      </c>
    </row>
    <row r="399" spans="7:19" x14ac:dyDescent="0.2">
      <c r="G399" s="20"/>
      <c r="H399" s="20"/>
      <c r="I399" s="20"/>
      <c r="L399" s="17"/>
      <c r="M399" s="24">
        <f>((F399-1)*(1-(IF(G399="no",0,'results log'!$B$3)))+1)</f>
        <v>5.0000000000000044E-2</v>
      </c>
      <c r="N399" s="24">
        <f t="shared" ref="N399:N462" si="14">D399*IF(H399="yes",2,1)</f>
        <v>0</v>
      </c>
      <c r="O399" s="26">
        <f>IF(ISBLANK(L399),,IF(ISBLANK(E399),,(IF(L399="WON-EW",((((E399-1)*I399)*'results log'!$B$2)+('results log'!$B$2*(E399-1))),IF(L399="WON",((((E399-1)*I399)*'results log'!$B$2)+('results log'!$B$2*(E399-1))),IF(L399="PLACED",((((E399-1)*I399)*'results log'!$B$2)-'results log'!$B$2),IF(I399=0,-'results log'!$B$2,IF(I399=0,-'results log'!$B$2,-('results log'!$B$2*2)))))))*D399))</f>
        <v>0</v>
      </c>
      <c r="P399" s="25">
        <f>IF(ISBLANK(L399),,IF(ISBLANK(F399),,(IF(L399="WON-EW",((((M399-1)*I399)*'results log'!$B$2)+('results log'!$B$2*(M399-1))),IF(L399="WON",((((M399-1)*I399)*'results log'!$B$2)+('results log'!$B$2*(M399-1))),IF(L399="PLACED",((((M399-1)*I399)*'results log'!$B$2)-'results log'!$B$2),IF(I399=0,-'results log'!$B$2,IF(I399=0,-'results log'!$B$2,-('results log'!$B$2*2)))))))*D399))</f>
        <v>0</v>
      </c>
      <c r="S399">
        <f t="shared" si="13"/>
        <v>1</v>
      </c>
    </row>
    <row r="400" spans="7:19" x14ac:dyDescent="0.2">
      <c r="G400" s="20"/>
      <c r="H400" s="20"/>
      <c r="I400" s="20"/>
      <c r="L400" s="17"/>
      <c r="M400" s="24">
        <f>((F400-1)*(1-(IF(G400="no",0,'results log'!$B$3)))+1)</f>
        <v>5.0000000000000044E-2</v>
      </c>
      <c r="N400" s="24">
        <f t="shared" si="14"/>
        <v>0</v>
      </c>
      <c r="O400" s="26">
        <f>IF(ISBLANK(L400),,IF(ISBLANK(E400),,(IF(L400="WON-EW",((((E400-1)*I400)*'results log'!$B$2)+('results log'!$B$2*(E400-1))),IF(L400="WON",((((E400-1)*I400)*'results log'!$B$2)+('results log'!$B$2*(E400-1))),IF(L400="PLACED",((((E400-1)*I400)*'results log'!$B$2)-'results log'!$B$2),IF(I400=0,-'results log'!$B$2,IF(I400=0,-'results log'!$B$2,-('results log'!$B$2*2)))))))*D400))</f>
        <v>0</v>
      </c>
      <c r="P400" s="25">
        <f>IF(ISBLANK(L400),,IF(ISBLANK(F400),,(IF(L400="WON-EW",((((M400-1)*I400)*'results log'!$B$2)+('results log'!$B$2*(M400-1))),IF(L400="WON",((((M400-1)*I400)*'results log'!$B$2)+('results log'!$B$2*(M400-1))),IF(L400="PLACED",((((M400-1)*I400)*'results log'!$B$2)-'results log'!$B$2),IF(I400=0,-'results log'!$B$2,IF(I400=0,-'results log'!$B$2,-('results log'!$B$2*2)))))))*D400))</f>
        <v>0</v>
      </c>
      <c r="S400">
        <f t="shared" si="13"/>
        <v>1</v>
      </c>
    </row>
    <row r="401" spans="7:19" x14ac:dyDescent="0.2">
      <c r="G401" s="20"/>
      <c r="H401" s="20"/>
      <c r="I401" s="20"/>
      <c r="L401" s="17"/>
      <c r="M401" s="24">
        <f>((F401-1)*(1-(IF(G401="no",0,'results log'!$B$3)))+1)</f>
        <v>5.0000000000000044E-2</v>
      </c>
      <c r="N401" s="24">
        <f t="shared" si="14"/>
        <v>0</v>
      </c>
      <c r="O401" s="26">
        <f>IF(ISBLANK(L401),,IF(ISBLANK(E401),,(IF(L401="WON-EW",((((E401-1)*I401)*'results log'!$B$2)+('results log'!$B$2*(E401-1))),IF(L401="WON",((((E401-1)*I401)*'results log'!$B$2)+('results log'!$B$2*(E401-1))),IF(L401="PLACED",((((E401-1)*I401)*'results log'!$B$2)-'results log'!$B$2),IF(I401=0,-'results log'!$B$2,IF(I401=0,-'results log'!$B$2,-('results log'!$B$2*2)))))))*D401))</f>
        <v>0</v>
      </c>
      <c r="P401" s="25">
        <f>IF(ISBLANK(L401),,IF(ISBLANK(F401),,(IF(L401="WON-EW",((((M401-1)*I401)*'results log'!$B$2)+('results log'!$B$2*(M401-1))),IF(L401="WON",((((M401-1)*I401)*'results log'!$B$2)+('results log'!$B$2*(M401-1))),IF(L401="PLACED",((((M401-1)*I401)*'results log'!$B$2)-'results log'!$B$2),IF(I401=0,-'results log'!$B$2,IF(I401=0,-'results log'!$B$2,-('results log'!$B$2*2)))))))*D401))</f>
        <v>0</v>
      </c>
      <c r="S401">
        <f t="shared" si="13"/>
        <v>1</v>
      </c>
    </row>
    <row r="402" spans="7:19" x14ac:dyDescent="0.2">
      <c r="G402" s="20"/>
      <c r="H402" s="20"/>
      <c r="I402" s="20"/>
      <c r="L402" s="17"/>
      <c r="M402" s="24">
        <f>((F402-1)*(1-(IF(G402="no",0,'results log'!$B$3)))+1)</f>
        <v>5.0000000000000044E-2</v>
      </c>
      <c r="N402" s="24">
        <f t="shared" si="14"/>
        <v>0</v>
      </c>
      <c r="O402" s="26">
        <f>IF(ISBLANK(L402),,IF(ISBLANK(E402),,(IF(L402="WON-EW",((((E402-1)*I402)*'results log'!$B$2)+('results log'!$B$2*(E402-1))),IF(L402="WON",((((E402-1)*I402)*'results log'!$B$2)+('results log'!$B$2*(E402-1))),IF(L402="PLACED",((((E402-1)*I402)*'results log'!$B$2)-'results log'!$B$2),IF(I402=0,-'results log'!$B$2,IF(I402=0,-'results log'!$B$2,-('results log'!$B$2*2)))))))*D402))</f>
        <v>0</v>
      </c>
      <c r="P402" s="25">
        <f>IF(ISBLANK(L402),,IF(ISBLANK(F402),,(IF(L402="WON-EW",((((M402-1)*I402)*'results log'!$B$2)+('results log'!$B$2*(M402-1))),IF(L402="WON",((((M402-1)*I402)*'results log'!$B$2)+('results log'!$B$2*(M402-1))),IF(L402="PLACED",((((M402-1)*I402)*'results log'!$B$2)-'results log'!$B$2),IF(I402=0,-'results log'!$B$2,IF(I402=0,-'results log'!$B$2,-('results log'!$B$2*2)))))))*D402))</f>
        <v>0</v>
      </c>
      <c r="S402">
        <f t="shared" si="13"/>
        <v>1</v>
      </c>
    </row>
    <row r="403" spans="7:19" x14ac:dyDescent="0.2">
      <c r="G403" s="20"/>
      <c r="H403" s="20"/>
      <c r="I403" s="20"/>
      <c r="L403" s="17"/>
      <c r="M403" s="24">
        <f>((F403-1)*(1-(IF(G403="no",0,'results log'!$B$3)))+1)</f>
        <v>5.0000000000000044E-2</v>
      </c>
      <c r="N403" s="24">
        <f t="shared" si="14"/>
        <v>0</v>
      </c>
      <c r="O403" s="26">
        <f>IF(ISBLANK(L403),,IF(ISBLANK(E403),,(IF(L403="WON-EW",((((E403-1)*I403)*'results log'!$B$2)+('results log'!$B$2*(E403-1))),IF(L403="WON",((((E403-1)*I403)*'results log'!$B$2)+('results log'!$B$2*(E403-1))),IF(L403="PLACED",((((E403-1)*I403)*'results log'!$B$2)-'results log'!$B$2),IF(I403=0,-'results log'!$B$2,IF(I403=0,-'results log'!$B$2,-('results log'!$B$2*2)))))))*D403))</f>
        <v>0</v>
      </c>
      <c r="P403" s="25">
        <f>IF(ISBLANK(L403),,IF(ISBLANK(F403),,(IF(L403="WON-EW",((((M403-1)*I403)*'results log'!$B$2)+('results log'!$B$2*(M403-1))),IF(L403="WON",((((M403-1)*I403)*'results log'!$B$2)+('results log'!$B$2*(M403-1))),IF(L403="PLACED",((((M403-1)*I403)*'results log'!$B$2)-'results log'!$B$2),IF(I403=0,-'results log'!$B$2,IF(I403=0,-'results log'!$B$2,-('results log'!$B$2*2)))))))*D403))</f>
        <v>0</v>
      </c>
      <c r="S403">
        <f t="shared" si="13"/>
        <v>1</v>
      </c>
    </row>
    <row r="404" spans="7:19" x14ac:dyDescent="0.2">
      <c r="G404" s="20"/>
      <c r="H404" s="20"/>
      <c r="I404" s="20"/>
      <c r="L404" s="17"/>
      <c r="M404" s="24">
        <f>((F404-1)*(1-(IF(G404="no",0,'results log'!$B$3)))+1)</f>
        <v>5.0000000000000044E-2</v>
      </c>
      <c r="N404" s="24">
        <f t="shared" si="14"/>
        <v>0</v>
      </c>
      <c r="O404" s="26">
        <f>IF(ISBLANK(L404),,IF(ISBLANK(E404),,(IF(L404="WON-EW",((((E404-1)*I404)*'results log'!$B$2)+('results log'!$B$2*(E404-1))),IF(L404="WON",((((E404-1)*I404)*'results log'!$B$2)+('results log'!$B$2*(E404-1))),IF(L404="PLACED",((((E404-1)*I404)*'results log'!$B$2)-'results log'!$B$2),IF(I404=0,-'results log'!$B$2,IF(I404=0,-'results log'!$B$2,-('results log'!$B$2*2)))))))*D404))</f>
        <v>0</v>
      </c>
      <c r="P404" s="25">
        <f>IF(ISBLANK(L404),,IF(ISBLANK(F404),,(IF(L404="WON-EW",((((M404-1)*I404)*'results log'!$B$2)+('results log'!$B$2*(M404-1))),IF(L404="WON",((((M404-1)*I404)*'results log'!$B$2)+('results log'!$B$2*(M404-1))),IF(L404="PLACED",((((M404-1)*I404)*'results log'!$B$2)-'results log'!$B$2),IF(I404=0,-'results log'!$B$2,IF(I404=0,-'results log'!$B$2,-('results log'!$B$2*2)))))))*D404))</f>
        <v>0</v>
      </c>
      <c r="S404">
        <f t="shared" si="13"/>
        <v>1</v>
      </c>
    </row>
    <row r="405" spans="7:19" x14ac:dyDescent="0.2">
      <c r="G405" s="20"/>
      <c r="H405" s="20"/>
      <c r="I405" s="20"/>
      <c r="L405" s="17"/>
      <c r="M405" s="24">
        <f>((F405-1)*(1-(IF(G405="no",0,'results log'!$B$3)))+1)</f>
        <v>5.0000000000000044E-2</v>
      </c>
      <c r="N405" s="24">
        <f t="shared" si="14"/>
        <v>0</v>
      </c>
      <c r="O405" s="26">
        <f>IF(ISBLANK(L405),,IF(ISBLANK(E405),,(IF(L405="WON-EW",((((E405-1)*I405)*'results log'!$B$2)+('results log'!$B$2*(E405-1))),IF(L405="WON",((((E405-1)*I405)*'results log'!$B$2)+('results log'!$B$2*(E405-1))),IF(L405="PLACED",((((E405-1)*I405)*'results log'!$B$2)-'results log'!$B$2),IF(I405=0,-'results log'!$B$2,IF(I405=0,-'results log'!$B$2,-('results log'!$B$2*2)))))))*D405))</f>
        <v>0</v>
      </c>
      <c r="P405" s="25">
        <f>IF(ISBLANK(L405),,IF(ISBLANK(F405),,(IF(L405="WON-EW",((((M405-1)*I405)*'results log'!$B$2)+('results log'!$B$2*(M405-1))),IF(L405="WON",((((M405-1)*I405)*'results log'!$B$2)+('results log'!$B$2*(M405-1))),IF(L405="PLACED",((((M405-1)*I405)*'results log'!$B$2)-'results log'!$B$2),IF(I405=0,-'results log'!$B$2,IF(I405=0,-'results log'!$B$2,-('results log'!$B$2*2)))))))*D405))</f>
        <v>0</v>
      </c>
      <c r="S405">
        <f t="shared" si="13"/>
        <v>1</v>
      </c>
    </row>
    <row r="406" spans="7:19" x14ac:dyDescent="0.2">
      <c r="G406" s="20"/>
      <c r="H406" s="20"/>
      <c r="I406" s="20"/>
      <c r="L406" s="17"/>
      <c r="M406" s="24">
        <f>((F406-1)*(1-(IF(G406="no",0,'results log'!$B$3)))+1)</f>
        <v>5.0000000000000044E-2</v>
      </c>
      <c r="N406" s="24">
        <f t="shared" si="14"/>
        <v>0</v>
      </c>
      <c r="O406" s="26">
        <f>IF(ISBLANK(L406),,IF(ISBLANK(E406),,(IF(L406="WON-EW",((((E406-1)*I406)*'results log'!$B$2)+('results log'!$B$2*(E406-1))),IF(L406="WON",((((E406-1)*I406)*'results log'!$B$2)+('results log'!$B$2*(E406-1))),IF(L406="PLACED",((((E406-1)*I406)*'results log'!$B$2)-'results log'!$B$2),IF(I406=0,-'results log'!$B$2,IF(I406=0,-'results log'!$B$2,-('results log'!$B$2*2)))))))*D406))</f>
        <v>0</v>
      </c>
      <c r="P406" s="25">
        <f>IF(ISBLANK(L406),,IF(ISBLANK(F406),,(IF(L406="WON-EW",((((M406-1)*I406)*'results log'!$B$2)+('results log'!$B$2*(M406-1))),IF(L406="WON",((((M406-1)*I406)*'results log'!$B$2)+('results log'!$B$2*(M406-1))),IF(L406="PLACED",((((M406-1)*I406)*'results log'!$B$2)-'results log'!$B$2),IF(I406=0,-'results log'!$B$2,IF(I406=0,-'results log'!$B$2,-('results log'!$B$2*2)))))))*D406))</f>
        <v>0</v>
      </c>
      <c r="S406">
        <f t="shared" si="13"/>
        <v>1</v>
      </c>
    </row>
    <row r="407" spans="7:19" x14ac:dyDescent="0.2">
      <c r="G407" s="20"/>
      <c r="H407" s="20"/>
      <c r="I407" s="20"/>
      <c r="L407" s="17"/>
      <c r="M407" s="24">
        <f>((F407-1)*(1-(IF(G407="no",0,'results log'!$B$3)))+1)</f>
        <v>5.0000000000000044E-2</v>
      </c>
      <c r="N407" s="24">
        <f t="shared" si="14"/>
        <v>0</v>
      </c>
      <c r="O407" s="26">
        <f>IF(ISBLANK(L407),,IF(ISBLANK(E407),,(IF(L407="WON-EW",((((E407-1)*I407)*'results log'!$B$2)+('results log'!$B$2*(E407-1))),IF(L407="WON",((((E407-1)*I407)*'results log'!$B$2)+('results log'!$B$2*(E407-1))),IF(L407="PLACED",((((E407-1)*I407)*'results log'!$B$2)-'results log'!$B$2),IF(I407=0,-'results log'!$B$2,IF(I407=0,-'results log'!$B$2,-('results log'!$B$2*2)))))))*D407))</f>
        <v>0</v>
      </c>
      <c r="P407" s="25">
        <f>IF(ISBLANK(L407),,IF(ISBLANK(F407),,(IF(L407="WON-EW",((((M407-1)*I407)*'results log'!$B$2)+('results log'!$B$2*(M407-1))),IF(L407="WON",((((M407-1)*I407)*'results log'!$B$2)+('results log'!$B$2*(M407-1))),IF(L407="PLACED",((((M407-1)*I407)*'results log'!$B$2)-'results log'!$B$2),IF(I407=0,-'results log'!$B$2,IF(I407=0,-'results log'!$B$2,-('results log'!$B$2*2)))))))*D407))</f>
        <v>0</v>
      </c>
      <c r="S407">
        <f t="shared" si="13"/>
        <v>1</v>
      </c>
    </row>
    <row r="408" spans="7:19" x14ac:dyDescent="0.2">
      <c r="G408" s="20"/>
      <c r="H408" s="20"/>
      <c r="I408" s="20"/>
      <c r="L408" s="17"/>
      <c r="M408" s="24">
        <f>((F408-1)*(1-(IF(G408="no",0,'results log'!$B$3)))+1)</f>
        <v>5.0000000000000044E-2</v>
      </c>
      <c r="N408" s="24">
        <f t="shared" si="14"/>
        <v>0</v>
      </c>
      <c r="O408" s="26">
        <f>IF(ISBLANK(L408),,IF(ISBLANK(E408),,(IF(L408="WON-EW",((((E408-1)*I408)*'results log'!$B$2)+('results log'!$B$2*(E408-1))),IF(L408="WON",((((E408-1)*I408)*'results log'!$B$2)+('results log'!$B$2*(E408-1))),IF(L408="PLACED",((((E408-1)*I408)*'results log'!$B$2)-'results log'!$B$2),IF(I408=0,-'results log'!$B$2,IF(I408=0,-'results log'!$B$2,-('results log'!$B$2*2)))))))*D408))</f>
        <v>0</v>
      </c>
      <c r="P408" s="25">
        <f>IF(ISBLANK(L408),,IF(ISBLANK(F408),,(IF(L408="WON-EW",((((M408-1)*I408)*'results log'!$B$2)+('results log'!$B$2*(M408-1))),IF(L408="WON",((((M408-1)*I408)*'results log'!$B$2)+('results log'!$B$2*(M408-1))),IF(L408="PLACED",((((M408-1)*I408)*'results log'!$B$2)-'results log'!$B$2),IF(I408=0,-'results log'!$B$2,IF(I408=0,-'results log'!$B$2,-('results log'!$B$2*2)))))))*D408))</f>
        <v>0</v>
      </c>
      <c r="S408">
        <f t="shared" si="13"/>
        <v>1</v>
      </c>
    </row>
    <row r="409" spans="7:19" x14ac:dyDescent="0.2">
      <c r="G409" s="20"/>
      <c r="H409" s="20"/>
      <c r="I409" s="20"/>
      <c r="L409" s="17"/>
      <c r="M409" s="24">
        <f>((F409-1)*(1-(IF(G409="no",0,'results log'!$B$3)))+1)</f>
        <v>5.0000000000000044E-2</v>
      </c>
      <c r="N409" s="24">
        <f t="shared" si="14"/>
        <v>0</v>
      </c>
      <c r="O409" s="26">
        <f>IF(ISBLANK(L409),,IF(ISBLANK(E409),,(IF(L409="WON-EW",((((E409-1)*I409)*'results log'!$B$2)+('results log'!$B$2*(E409-1))),IF(L409="WON",((((E409-1)*I409)*'results log'!$B$2)+('results log'!$B$2*(E409-1))),IF(L409="PLACED",((((E409-1)*I409)*'results log'!$B$2)-'results log'!$B$2),IF(I409=0,-'results log'!$B$2,IF(I409=0,-'results log'!$B$2,-('results log'!$B$2*2)))))))*D409))</f>
        <v>0</v>
      </c>
      <c r="P409" s="25">
        <f>IF(ISBLANK(L409),,IF(ISBLANK(F409),,(IF(L409="WON-EW",((((M409-1)*I409)*'results log'!$B$2)+('results log'!$B$2*(M409-1))),IF(L409="WON",((((M409-1)*I409)*'results log'!$B$2)+('results log'!$B$2*(M409-1))),IF(L409="PLACED",((((M409-1)*I409)*'results log'!$B$2)-'results log'!$B$2),IF(I409=0,-'results log'!$B$2,IF(I409=0,-'results log'!$B$2,-('results log'!$B$2*2)))))))*D409))</f>
        <v>0</v>
      </c>
      <c r="S409">
        <f t="shared" si="13"/>
        <v>1</v>
      </c>
    </row>
    <row r="410" spans="7:19" x14ac:dyDescent="0.2">
      <c r="G410" s="20"/>
      <c r="H410" s="20"/>
      <c r="I410" s="20"/>
      <c r="L410" s="17"/>
      <c r="M410" s="24">
        <f>((F410-1)*(1-(IF(G410="no",0,'results log'!$B$3)))+1)</f>
        <v>5.0000000000000044E-2</v>
      </c>
      <c r="N410" s="24">
        <f t="shared" si="14"/>
        <v>0</v>
      </c>
      <c r="O410" s="26">
        <f>IF(ISBLANK(L410),,IF(ISBLANK(E410),,(IF(L410="WON-EW",((((E410-1)*I410)*'results log'!$B$2)+('results log'!$B$2*(E410-1))),IF(L410="WON",((((E410-1)*I410)*'results log'!$B$2)+('results log'!$B$2*(E410-1))),IF(L410="PLACED",((((E410-1)*I410)*'results log'!$B$2)-'results log'!$B$2),IF(I410=0,-'results log'!$B$2,IF(I410=0,-'results log'!$B$2,-('results log'!$B$2*2)))))))*D410))</f>
        <v>0</v>
      </c>
      <c r="P410" s="25">
        <f>IF(ISBLANK(L410),,IF(ISBLANK(F410),,(IF(L410="WON-EW",((((M410-1)*I410)*'results log'!$B$2)+('results log'!$B$2*(M410-1))),IF(L410="WON",((((M410-1)*I410)*'results log'!$B$2)+('results log'!$B$2*(M410-1))),IF(L410="PLACED",((((M410-1)*I410)*'results log'!$B$2)-'results log'!$B$2),IF(I410=0,-'results log'!$B$2,IF(I410=0,-'results log'!$B$2,-('results log'!$B$2*2)))))))*D410))</f>
        <v>0</v>
      </c>
      <c r="S410">
        <f t="shared" si="13"/>
        <v>1</v>
      </c>
    </row>
    <row r="411" spans="7:19" x14ac:dyDescent="0.2">
      <c r="G411" s="20"/>
      <c r="H411" s="20"/>
      <c r="I411" s="20"/>
      <c r="L411" s="17"/>
      <c r="M411" s="24">
        <f>((F411-1)*(1-(IF(G411="no",0,'results log'!$B$3)))+1)</f>
        <v>5.0000000000000044E-2</v>
      </c>
      <c r="N411" s="24">
        <f t="shared" si="14"/>
        <v>0</v>
      </c>
      <c r="O411" s="26">
        <f>IF(ISBLANK(L411),,IF(ISBLANK(E411),,(IF(L411="WON-EW",((((E411-1)*I411)*'results log'!$B$2)+('results log'!$B$2*(E411-1))),IF(L411="WON",((((E411-1)*I411)*'results log'!$B$2)+('results log'!$B$2*(E411-1))),IF(L411="PLACED",((((E411-1)*I411)*'results log'!$B$2)-'results log'!$B$2),IF(I411=0,-'results log'!$B$2,IF(I411=0,-'results log'!$B$2,-('results log'!$B$2*2)))))))*D411))</f>
        <v>0</v>
      </c>
      <c r="P411" s="25">
        <f>IF(ISBLANK(L411),,IF(ISBLANK(F411),,(IF(L411="WON-EW",((((M411-1)*I411)*'results log'!$B$2)+('results log'!$B$2*(M411-1))),IF(L411="WON",((((M411-1)*I411)*'results log'!$B$2)+('results log'!$B$2*(M411-1))),IF(L411="PLACED",((((M411-1)*I411)*'results log'!$B$2)-'results log'!$B$2),IF(I411=0,-'results log'!$B$2,IF(I411=0,-'results log'!$B$2,-('results log'!$B$2*2)))))))*D411))</f>
        <v>0</v>
      </c>
      <c r="S411">
        <f t="shared" si="13"/>
        <v>1</v>
      </c>
    </row>
    <row r="412" spans="7:19" x14ac:dyDescent="0.2">
      <c r="G412" s="20"/>
      <c r="H412" s="20"/>
      <c r="I412" s="20"/>
      <c r="L412" s="17"/>
      <c r="M412" s="24">
        <f>((F412-1)*(1-(IF(G412="no",0,'results log'!$B$3)))+1)</f>
        <v>5.0000000000000044E-2</v>
      </c>
      <c r="N412" s="24">
        <f t="shared" si="14"/>
        <v>0</v>
      </c>
      <c r="O412" s="26">
        <f>IF(ISBLANK(L412),,IF(ISBLANK(E412),,(IF(L412="WON-EW",((((E412-1)*I412)*'results log'!$B$2)+('results log'!$B$2*(E412-1))),IF(L412="WON",((((E412-1)*I412)*'results log'!$B$2)+('results log'!$B$2*(E412-1))),IF(L412="PLACED",((((E412-1)*I412)*'results log'!$B$2)-'results log'!$B$2),IF(I412=0,-'results log'!$B$2,IF(I412=0,-'results log'!$B$2,-('results log'!$B$2*2)))))))*D412))</f>
        <v>0</v>
      </c>
      <c r="P412" s="25">
        <f>IF(ISBLANK(L412),,IF(ISBLANK(F412),,(IF(L412="WON-EW",((((M412-1)*I412)*'results log'!$B$2)+('results log'!$B$2*(M412-1))),IF(L412="WON",((((M412-1)*I412)*'results log'!$B$2)+('results log'!$B$2*(M412-1))),IF(L412="PLACED",((((M412-1)*I412)*'results log'!$B$2)-'results log'!$B$2),IF(I412=0,-'results log'!$B$2,IF(I412=0,-'results log'!$B$2,-('results log'!$B$2*2)))))))*D412))</f>
        <v>0</v>
      </c>
      <c r="S412">
        <f t="shared" si="13"/>
        <v>1</v>
      </c>
    </row>
    <row r="413" spans="7:19" x14ac:dyDescent="0.2">
      <c r="G413" s="20"/>
      <c r="H413" s="20"/>
      <c r="I413" s="20"/>
      <c r="L413" s="17"/>
      <c r="M413" s="24">
        <f>((F413-1)*(1-(IF(G413="no",0,'results log'!$B$3)))+1)</f>
        <v>5.0000000000000044E-2</v>
      </c>
      <c r="N413" s="24">
        <f t="shared" si="14"/>
        <v>0</v>
      </c>
      <c r="O413" s="26">
        <f>IF(ISBLANK(L413),,IF(ISBLANK(E413),,(IF(L413="WON-EW",((((E413-1)*I413)*'results log'!$B$2)+('results log'!$B$2*(E413-1))),IF(L413="WON",((((E413-1)*I413)*'results log'!$B$2)+('results log'!$B$2*(E413-1))),IF(L413="PLACED",((((E413-1)*I413)*'results log'!$B$2)-'results log'!$B$2),IF(I413=0,-'results log'!$B$2,IF(I413=0,-'results log'!$B$2,-('results log'!$B$2*2)))))))*D413))</f>
        <v>0</v>
      </c>
      <c r="P413" s="25">
        <f>IF(ISBLANK(L413),,IF(ISBLANK(F413),,(IF(L413="WON-EW",((((M413-1)*I413)*'results log'!$B$2)+('results log'!$B$2*(M413-1))),IF(L413="WON",((((M413-1)*I413)*'results log'!$B$2)+('results log'!$B$2*(M413-1))),IF(L413="PLACED",((((M413-1)*I413)*'results log'!$B$2)-'results log'!$B$2),IF(I413=0,-'results log'!$B$2,IF(I413=0,-'results log'!$B$2,-('results log'!$B$2*2)))))))*D413))</f>
        <v>0</v>
      </c>
      <c r="S413">
        <f t="shared" si="13"/>
        <v>1</v>
      </c>
    </row>
    <row r="414" spans="7:19" x14ac:dyDescent="0.2">
      <c r="G414" s="20"/>
      <c r="H414" s="20"/>
      <c r="I414" s="20"/>
      <c r="L414" s="17"/>
      <c r="M414" s="24">
        <f>((F414-1)*(1-(IF(G414="no",0,'results log'!$B$3)))+1)</f>
        <v>5.0000000000000044E-2</v>
      </c>
      <c r="N414" s="24">
        <f t="shared" si="14"/>
        <v>0</v>
      </c>
      <c r="O414" s="26">
        <f>IF(ISBLANK(L414),,IF(ISBLANK(E414),,(IF(L414="WON-EW",((((E414-1)*I414)*'results log'!$B$2)+('results log'!$B$2*(E414-1))),IF(L414="WON",((((E414-1)*I414)*'results log'!$B$2)+('results log'!$B$2*(E414-1))),IF(L414="PLACED",((((E414-1)*I414)*'results log'!$B$2)-'results log'!$B$2),IF(I414=0,-'results log'!$B$2,IF(I414=0,-'results log'!$B$2,-('results log'!$B$2*2)))))))*D414))</f>
        <v>0</v>
      </c>
      <c r="P414" s="25">
        <f>IF(ISBLANK(L414),,IF(ISBLANK(F414),,(IF(L414="WON-EW",((((M414-1)*I414)*'results log'!$B$2)+('results log'!$B$2*(M414-1))),IF(L414="WON",((((M414-1)*I414)*'results log'!$B$2)+('results log'!$B$2*(M414-1))),IF(L414="PLACED",((((M414-1)*I414)*'results log'!$B$2)-'results log'!$B$2),IF(I414=0,-'results log'!$B$2,IF(I414=0,-'results log'!$B$2,-('results log'!$B$2*2)))))))*D414))</f>
        <v>0</v>
      </c>
      <c r="S414">
        <f t="shared" si="13"/>
        <v>1</v>
      </c>
    </row>
    <row r="415" spans="7:19" x14ac:dyDescent="0.2">
      <c r="G415" s="20"/>
      <c r="H415" s="20"/>
      <c r="I415" s="20"/>
      <c r="L415" s="17"/>
      <c r="M415" s="24">
        <f>((F415-1)*(1-(IF(G415="no",0,'results log'!$B$3)))+1)</f>
        <v>5.0000000000000044E-2</v>
      </c>
      <c r="N415" s="24">
        <f t="shared" si="14"/>
        <v>0</v>
      </c>
      <c r="O415" s="26">
        <f>IF(ISBLANK(L415),,IF(ISBLANK(E415),,(IF(L415="WON-EW",((((E415-1)*I415)*'results log'!$B$2)+('results log'!$B$2*(E415-1))),IF(L415="WON",((((E415-1)*I415)*'results log'!$B$2)+('results log'!$B$2*(E415-1))),IF(L415="PLACED",((((E415-1)*I415)*'results log'!$B$2)-'results log'!$B$2),IF(I415=0,-'results log'!$B$2,IF(I415=0,-'results log'!$B$2,-('results log'!$B$2*2)))))))*D415))</f>
        <v>0</v>
      </c>
      <c r="P415" s="25">
        <f>IF(ISBLANK(L415),,IF(ISBLANK(F415),,(IF(L415="WON-EW",((((M415-1)*I415)*'results log'!$B$2)+('results log'!$B$2*(M415-1))),IF(L415="WON",((((M415-1)*I415)*'results log'!$B$2)+('results log'!$B$2*(M415-1))),IF(L415="PLACED",((((M415-1)*I415)*'results log'!$B$2)-'results log'!$B$2),IF(I415=0,-'results log'!$B$2,IF(I415=0,-'results log'!$B$2,-('results log'!$B$2*2)))))))*D415))</f>
        <v>0</v>
      </c>
      <c r="S415">
        <f t="shared" si="13"/>
        <v>1</v>
      </c>
    </row>
    <row r="416" spans="7:19" x14ac:dyDescent="0.2">
      <c r="G416" s="20"/>
      <c r="H416" s="20"/>
      <c r="I416" s="20"/>
      <c r="L416" s="17"/>
      <c r="M416" s="24">
        <f>((F416-1)*(1-(IF(G416="no",0,'results log'!$B$3)))+1)</f>
        <v>5.0000000000000044E-2</v>
      </c>
      <c r="N416" s="24">
        <f t="shared" si="14"/>
        <v>0</v>
      </c>
      <c r="O416" s="26">
        <f>IF(ISBLANK(L416),,IF(ISBLANK(E416),,(IF(L416="WON-EW",((((E416-1)*I416)*'results log'!$B$2)+('results log'!$B$2*(E416-1))),IF(L416="WON",((((E416-1)*I416)*'results log'!$B$2)+('results log'!$B$2*(E416-1))),IF(L416="PLACED",((((E416-1)*I416)*'results log'!$B$2)-'results log'!$B$2),IF(I416=0,-'results log'!$B$2,IF(I416=0,-'results log'!$B$2,-('results log'!$B$2*2)))))))*D416))</f>
        <v>0</v>
      </c>
      <c r="P416" s="25">
        <f>IF(ISBLANK(L416),,IF(ISBLANK(F416),,(IF(L416="WON-EW",((((M416-1)*I416)*'results log'!$B$2)+('results log'!$B$2*(M416-1))),IF(L416="WON",((((M416-1)*I416)*'results log'!$B$2)+('results log'!$B$2*(M416-1))),IF(L416="PLACED",((((M416-1)*I416)*'results log'!$B$2)-'results log'!$B$2),IF(I416=0,-'results log'!$B$2,IF(I416=0,-'results log'!$B$2,-('results log'!$B$2*2)))))))*D416))</f>
        <v>0</v>
      </c>
      <c r="S416">
        <f t="shared" si="13"/>
        <v>1</v>
      </c>
    </row>
    <row r="417" spans="7:19" x14ac:dyDescent="0.2">
      <c r="G417" s="20"/>
      <c r="H417" s="20"/>
      <c r="I417" s="20"/>
      <c r="L417" s="17"/>
      <c r="M417" s="24">
        <f>((F417-1)*(1-(IF(G417="no",0,'results log'!$B$3)))+1)</f>
        <v>5.0000000000000044E-2</v>
      </c>
      <c r="N417" s="24">
        <f t="shared" si="14"/>
        <v>0</v>
      </c>
      <c r="O417" s="26">
        <f>IF(ISBLANK(L417),,IF(ISBLANK(E417),,(IF(L417="WON-EW",((((E417-1)*I417)*'results log'!$B$2)+('results log'!$B$2*(E417-1))),IF(L417="WON",((((E417-1)*I417)*'results log'!$B$2)+('results log'!$B$2*(E417-1))),IF(L417="PLACED",((((E417-1)*I417)*'results log'!$B$2)-'results log'!$B$2),IF(I417=0,-'results log'!$B$2,IF(I417=0,-'results log'!$B$2,-('results log'!$B$2*2)))))))*D417))</f>
        <v>0</v>
      </c>
      <c r="P417" s="25">
        <f>IF(ISBLANK(L417),,IF(ISBLANK(F417),,(IF(L417="WON-EW",((((M417-1)*I417)*'results log'!$B$2)+('results log'!$B$2*(M417-1))),IF(L417="WON",((((M417-1)*I417)*'results log'!$B$2)+('results log'!$B$2*(M417-1))),IF(L417="PLACED",((((M417-1)*I417)*'results log'!$B$2)-'results log'!$B$2),IF(I417=0,-'results log'!$B$2,IF(I417=0,-'results log'!$B$2,-('results log'!$B$2*2)))))))*D417))</f>
        <v>0</v>
      </c>
      <c r="S417">
        <f t="shared" si="13"/>
        <v>1</v>
      </c>
    </row>
    <row r="418" spans="7:19" x14ac:dyDescent="0.2">
      <c r="G418" s="20"/>
      <c r="H418" s="20"/>
      <c r="I418" s="20"/>
      <c r="L418" s="17"/>
      <c r="M418" s="24">
        <f>((F418-1)*(1-(IF(G418="no",0,'results log'!$B$3)))+1)</f>
        <v>5.0000000000000044E-2</v>
      </c>
      <c r="N418" s="24">
        <f t="shared" si="14"/>
        <v>0</v>
      </c>
      <c r="O418" s="26">
        <f>IF(ISBLANK(L418),,IF(ISBLANK(E418),,(IF(L418="WON-EW",((((E418-1)*I418)*'results log'!$B$2)+('results log'!$B$2*(E418-1))),IF(L418="WON",((((E418-1)*I418)*'results log'!$B$2)+('results log'!$B$2*(E418-1))),IF(L418="PLACED",((((E418-1)*I418)*'results log'!$B$2)-'results log'!$B$2),IF(I418=0,-'results log'!$B$2,IF(I418=0,-'results log'!$B$2,-('results log'!$B$2*2)))))))*D418))</f>
        <v>0</v>
      </c>
      <c r="P418" s="25">
        <f>IF(ISBLANK(L418),,IF(ISBLANK(F418),,(IF(L418="WON-EW",((((M418-1)*I418)*'results log'!$B$2)+('results log'!$B$2*(M418-1))),IF(L418="WON",((((M418-1)*I418)*'results log'!$B$2)+('results log'!$B$2*(M418-1))),IF(L418="PLACED",((((M418-1)*I418)*'results log'!$B$2)-'results log'!$B$2),IF(I418=0,-'results log'!$B$2,IF(I418=0,-'results log'!$B$2,-('results log'!$B$2*2)))))))*D418))</f>
        <v>0</v>
      </c>
      <c r="S418">
        <f t="shared" si="13"/>
        <v>1</v>
      </c>
    </row>
    <row r="419" spans="7:19" x14ac:dyDescent="0.2">
      <c r="G419" s="20"/>
      <c r="H419" s="20"/>
      <c r="I419" s="20"/>
      <c r="L419" s="17"/>
      <c r="M419" s="24">
        <f>((F419-1)*(1-(IF(G419="no",0,'results log'!$B$3)))+1)</f>
        <v>5.0000000000000044E-2</v>
      </c>
      <c r="N419" s="24">
        <f t="shared" si="14"/>
        <v>0</v>
      </c>
      <c r="O419" s="26">
        <f>IF(ISBLANK(L419),,IF(ISBLANK(E419),,(IF(L419="WON-EW",((((E419-1)*I419)*'results log'!$B$2)+('results log'!$B$2*(E419-1))),IF(L419="WON",((((E419-1)*I419)*'results log'!$B$2)+('results log'!$B$2*(E419-1))),IF(L419="PLACED",((((E419-1)*I419)*'results log'!$B$2)-'results log'!$B$2),IF(I419=0,-'results log'!$B$2,IF(I419=0,-'results log'!$B$2,-('results log'!$B$2*2)))))))*D419))</f>
        <v>0</v>
      </c>
      <c r="P419" s="25">
        <f>IF(ISBLANK(L419),,IF(ISBLANK(F419),,(IF(L419="WON-EW",((((M419-1)*I419)*'results log'!$B$2)+('results log'!$B$2*(M419-1))),IF(L419="WON",((((M419-1)*I419)*'results log'!$B$2)+('results log'!$B$2*(M419-1))),IF(L419="PLACED",((((M419-1)*I419)*'results log'!$B$2)-'results log'!$B$2),IF(I419=0,-'results log'!$B$2,IF(I419=0,-'results log'!$B$2,-('results log'!$B$2*2)))))))*D419))</f>
        <v>0</v>
      </c>
      <c r="S419">
        <f t="shared" si="13"/>
        <v>1</v>
      </c>
    </row>
    <row r="420" spans="7:19" x14ac:dyDescent="0.2">
      <c r="G420" s="20"/>
      <c r="H420" s="20"/>
      <c r="I420" s="20"/>
      <c r="L420" s="17"/>
      <c r="M420" s="24">
        <f>((F420-1)*(1-(IF(G420="no",0,'results log'!$B$3)))+1)</f>
        <v>5.0000000000000044E-2</v>
      </c>
      <c r="N420" s="24">
        <f t="shared" si="14"/>
        <v>0</v>
      </c>
      <c r="O420" s="26">
        <f>IF(ISBLANK(L420),,IF(ISBLANK(E420),,(IF(L420="WON-EW",((((E420-1)*I420)*'results log'!$B$2)+('results log'!$B$2*(E420-1))),IF(L420="WON",((((E420-1)*I420)*'results log'!$B$2)+('results log'!$B$2*(E420-1))),IF(L420="PLACED",((((E420-1)*I420)*'results log'!$B$2)-'results log'!$B$2),IF(I420=0,-'results log'!$B$2,IF(I420=0,-'results log'!$B$2,-('results log'!$B$2*2)))))))*D420))</f>
        <v>0</v>
      </c>
      <c r="P420" s="25">
        <f>IF(ISBLANK(L420),,IF(ISBLANK(F420),,(IF(L420="WON-EW",((((M420-1)*I420)*'results log'!$B$2)+('results log'!$B$2*(M420-1))),IF(L420="WON",((((M420-1)*I420)*'results log'!$B$2)+('results log'!$B$2*(M420-1))),IF(L420="PLACED",((((M420-1)*I420)*'results log'!$B$2)-'results log'!$B$2),IF(I420=0,-'results log'!$B$2,IF(I420=0,-'results log'!$B$2,-('results log'!$B$2*2)))))))*D420))</f>
        <v>0</v>
      </c>
      <c r="S420">
        <f t="shared" si="13"/>
        <v>1</v>
      </c>
    </row>
    <row r="421" spans="7:19" x14ac:dyDescent="0.2">
      <c r="G421" s="20"/>
      <c r="H421" s="20"/>
      <c r="I421" s="20"/>
      <c r="L421" s="17"/>
      <c r="M421" s="24">
        <f>((F421-1)*(1-(IF(G421="no",0,'results log'!$B$3)))+1)</f>
        <v>5.0000000000000044E-2</v>
      </c>
      <c r="N421" s="24">
        <f t="shared" si="14"/>
        <v>0</v>
      </c>
      <c r="O421" s="26">
        <f>IF(ISBLANK(L421),,IF(ISBLANK(E421),,(IF(L421="WON-EW",((((E421-1)*I421)*'results log'!$B$2)+('results log'!$B$2*(E421-1))),IF(L421="WON",((((E421-1)*I421)*'results log'!$B$2)+('results log'!$B$2*(E421-1))),IF(L421="PLACED",((((E421-1)*I421)*'results log'!$B$2)-'results log'!$B$2),IF(I421=0,-'results log'!$B$2,IF(I421=0,-'results log'!$B$2,-('results log'!$B$2*2)))))))*D421))</f>
        <v>0</v>
      </c>
      <c r="P421" s="25">
        <f>IF(ISBLANK(L421),,IF(ISBLANK(F421),,(IF(L421="WON-EW",((((M421-1)*I421)*'results log'!$B$2)+('results log'!$B$2*(M421-1))),IF(L421="WON",((((M421-1)*I421)*'results log'!$B$2)+('results log'!$B$2*(M421-1))),IF(L421="PLACED",((((M421-1)*I421)*'results log'!$B$2)-'results log'!$B$2),IF(I421=0,-'results log'!$B$2,IF(I421=0,-'results log'!$B$2,-('results log'!$B$2*2)))))))*D421))</f>
        <v>0</v>
      </c>
      <c r="S421">
        <f t="shared" si="13"/>
        <v>1</v>
      </c>
    </row>
    <row r="422" spans="7:19" x14ac:dyDescent="0.2">
      <c r="G422" s="20"/>
      <c r="H422" s="20"/>
      <c r="I422" s="20"/>
      <c r="L422" s="17"/>
      <c r="M422" s="24">
        <f>((F422-1)*(1-(IF(G422="no",0,'results log'!$B$3)))+1)</f>
        <v>5.0000000000000044E-2</v>
      </c>
      <c r="N422" s="24">
        <f t="shared" si="14"/>
        <v>0</v>
      </c>
      <c r="O422" s="26">
        <f>IF(ISBLANK(L422),,IF(ISBLANK(E422),,(IF(L422="WON-EW",((((E422-1)*I422)*'results log'!$B$2)+('results log'!$B$2*(E422-1))),IF(L422="WON",((((E422-1)*I422)*'results log'!$B$2)+('results log'!$B$2*(E422-1))),IF(L422="PLACED",((((E422-1)*I422)*'results log'!$B$2)-'results log'!$B$2),IF(I422=0,-'results log'!$B$2,IF(I422=0,-'results log'!$B$2,-('results log'!$B$2*2)))))))*D422))</f>
        <v>0</v>
      </c>
      <c r="P422" s="25">
        <f>IF(ISBLANK(L422),,IF(ISBLANK(F422),,(IF(L422="WON-EW",((((M422-1)*I422)*'results log'!$B$2)+('results log'!$B$2*(M422-1))),IF(L422="WON",((((M422-1)*I422)*'results log'!$B$2)+('results log'!$B$2*(M422-1))),IF(L422="PLACED",((((M422-1)*I422)*'results log'!$B$2)-'results log'!$B$2),IF(I422=0,-'results log'!$B$2,IF(I422=0,-'results log'!$B$2,-('results log'!$B$2*2)))))))*D422))</f>
        <v>0</v>
      </c>
      <c r="S422">
        <f t="shared" si="13"/>
        <v>1</v>
      </c>
    </row>
    <row r="423" spans="7:19" x14ac:dyDescent="0.2">
      <c r="G423" s="20"/>
      <c r="H423" s="20"/>
      <c r="I423" s="20"/>
      <c r="L423" s="17"/>
      <c r="M423" s="24">
        <f>((F423-1)*(1-(IF(G423="no",0,'results log'!$B$3)))+1)</f>
        <v>5.0000000000000044E-2</v>
      </c>
      <c r="N423" s="24">
        <f t="shared" si="14"/>
        <v>0</v>
      </c>
      <c r="O423" s="26">
        <f>IF(ISBLANK(L423),,IF(ISBLANK(E423),,(IF(L423="WON-EW",((((E423-1)*I423)*'results log'!$B$2)+('results log'!$B$2*(E423-1))),IF(L423="WON",((((E423-1)*I423)*'results log'!$B$2)+('results log'!$B$2*(E423-1))),IF(L423="PLACED",((((E423-1)*I423)*'results log'!$B$2)-'results log'!$B$2),IF(I423=0,-'results log'!$B$2,IF(I423=0,-'results log'!$B$2,-('results log'!$B$2*2)))))))*D423))</f>
        <v>0</v>
      </c>
      <c r="P423" s="25">
        <f>IF(ISBLANK(L423),,IF(ISBLANK(F423),,(IF(L423="WON-EW",((((M423-1)*I423)*'results log'!$B$2)+('results log'!$B$2*(M423-1))),IF(L423="WON",((((M423-1)*I423)*'results log'!$B$2)+('results log'!$B$2*(M423-1))),IF(L423="PLACED",((((M423-1)*I423)*'results log'!$B$2)-'results log'!$B$2),IF(I423=0,-'results log'!$B$2,IF(I423=0,-'results log'!$B$2,-('results log'!$B$2*2)))))))*D423))</f>
        <v>0</v>
      </c>
      <c r="S423">
        <f t="shared" si="13"/>
        <v>1</v>
      </c>
    </row>
    <row r="424" spans="7:19" x14ac:dyDescent="0.2">
      <c r="G424" s="20"/>
      <c r="H424" s="20"/>
      <c r="I424" s="20"/>
      <c r="L424" s="17"/>
      <c r="M424" s="24">
        <f>((F424-1)*(1-(IF(G424="no",0,'results log'!$B$3)))+1)</f>
        <v>5.0000000000000044E-2</v>
      </c>
      <c r="N424" s="24">
        <f t="shared" si="14"/>
        <v>0</v>
      </c>
      <c r="O424" s="26">
        <f>IF(ISBLANK(L424),,IF(ISBLANK(E424),,(IF(L424="WON-EW",((((E424-1)*I424)*'results log'!$B$2)+('results log'!$B$2*(E424-1))),IF(L424="WON",((((E424-1)*I424)*'results log'!$B$2)+('results log'!$B$2*(E424-1))),IF(L424="PLACED",((((E424-1)*I424)*'results log'!$B$2)-'results log'!$B$2),IF(I424=0,-'results log'!$B$2,IF(I424=0,-'results log'!$B$2,-('results log'!$B$2*2)))))))*D424))</f>
        <v>0</v>
      </c>
      <c r="P424" s="25">
        <f>IF(ISBLANK(L424),,IF(ISBLANK(F424),,(IF(L424="WON-EW",((((M424-1)*I424)*'results log'!$B$2)+('results log'!$B$2*(M424-1))),IF(L424="WON",((((M424-1)*I424)*'results log'!$B$2)+('results log'!$B$2*(M424-1))),IF(L424="PLACED",((((M424-1)*I424)*'results log'!$B$2)-'results log'!$B$2),IF(I424=0,-'results log'!$B$2,IF(I424=0,-'results log'!$B$2,-('results log'!$B$2*2)))))))*D424))</f>
        <v>0</v>
      </c>
      <c r="S424">
        <f t="shared" si="13"/>
        <v>1</v>
      </c>
    </row>
    <row r="425" spans="7:19" x14ac:dyDescent="0.2">
      <c r="G425" s="20"/>
      <c r="H425" s="20"/>
      <c r="I425" s="20"/>
      <c r="L425" s="17"/>
      <c r="M425" s="24">
        <f>((F425-1)*(1-(IF(G425="no",0,'results log'!$B$3)))+1)</f>
        <v>5.0000000000000044E-2</v>
      </c>
      <c r="N425" s="24">
        <f t="shared" si="14"/>
        <v>0</v>
      </c>
      <c r="O425" s="26">
        <f>IF(ISBLANK(L425),,IF(ISBLANK(E425),,(IF(L425="WON-EW",((((E425-1)*I425)*'results log'!$B$2)+('results log'!$B$2*(E425-1))),IF(L425="WON",((((E425-1)*I425)*'results log'!$B$2)+('results log'!$B$2*(E425-1))),IF(L425="PLACED",((((E425-1)*I425)*'results log'!$B$2)-'results log'!$B$2),IF(I425=0,-'results log'!$B$2,IF(I425=0,-'results log'!$B$2,-('results log'!$B$2*2)))))))*D425))</f>
        <v>0</v>
      </c>
      <c r="P425" s="25">
        <f>IF(ISBLANK(L425),,IF(ISBLANK(F425),,(IF(L425="WON-EW",((((M425-1)*I425)*'results log'!$B$2)+('results log'!$B$2*(M425-1))),IF(L425="WON",((((M425-1)*I425)*'results log'!$B$2)+('results log'!$B$2*(M425-1))),IF(L425="PLACED",((((M425-1)*I425)*'results log'!$B$2)-'results log'!$B$2),IF(I425=0,-'results log'!$B$2,IF(I425=0,-'results log'!$B$2,-('results log'!$B$2*2)))))))*D425))</f>
        <v>0</v>
      </c>
      <c r="S425">
        <f t="shared" si="13"/>
        <v>1</v>
      </c>
    </row>
    <row r="426" spans="7:19" x14ac:dyDescent="0.2">
      <c r="G426" s="20"/>
      <c r="H426" s="20"/>
      <c r="I426" s="20"/>
      <c r="L426" s="17"/>
      <c r="M426" s="24">
        <f>((F426-1)*(1-(IF(G426="no",0,'results log'!$B$3)))+1)</f>
        <v>5.0000000000000044E-2</v>
      </c>
      <c r="N426" s="24">
        <f t="shared" si="14"/>
        <v>0</v>
      </c>
      <c r="O426" s="26">
        <f>IF(ISBLANK(L426),,IF(ISBLANK(E426),,(IF(L426="WON-EW",((((E426-1)*I426)*'results log'!$B$2)+('results log'!$B$2*(E426-1))),IF(L426="WON",((((E426-1)*I426)*'results log'!$B$2)+('results log'!$B$2*(E426-1))),IF(L426="PLACED",((((E426-1)*I426)*'results log'!$B$2)-'results log'!$B$2),IF(I426=0,-'results log'!$B$2,IF(I426=0,-'results log'!$B$2,-('results log'!$B$2*2)))))))*D426))</f>
        <v>0</v>
      </c>
      <c r="P426" s="25">
        <f>IF(ISBLANK(L426),,IF(ISBLANK(F426),,(IF(L426="WON-EW",((((M426-1)*I426)*'results log'!$B$2)+('results log'!$B$2*(M426-1))),IF(L426="WON",((((M426-1)*I426)*'results log'!$B$2)+('results log'!$B$2*(M426-1))),IF(L426="PLACED",((((M426-1)*I426)*'results log'!$B$2)-'results log'!$B$2),IF(I426=0,-'results log'!$B$2,IF(I426=0,-'results log'!$B$2,-('results log'!$B$2*2)))))))*D426))</f>
        <v>0</v>
      </c>
      <c r="S426">
        <f t="shared" si="13"/>
        <v>1</v>
      </c>
    </row>
    <row r="427" spans="7:19" x14ac:dyDescent="0.2">
      <c r="G427" s="20"/>
      <c r="H427" s="20"/>
      <c r="I427" s="20"/>
      <c r="L427" s="17"/>
      <c r="M427" s="24">
        <f>((F427-1)*(1-(IF(G427="no",0,'results log'!$B$3)))+1)</f>
        <v>5.0000000000000044E-2</v>
      </c>
      <c r="N427" s="24">
        <f t="shared" si="14"/>
        <v>0</v>
      </c>
      <c r="O427" s="26">
        <f>IF(ISBLANK(L427),,IF(ISBLANK(E427),,(IF(L427="WON-EW",((((E427-1)*I427)*'results log'!$B$2)+('results log'!$B$2*(E427-1))),IF(L427="WON",((((E427-1)*I427)*'results log'!$B$2)+('results log'!$B$2*(E427-1))),IF(L427="PLACED",((((E427-1)*I427)*'results log'!$B$2)-'results log'!$B$2),IF(I427=0,-'results log'!$B$2,IF(I427=0,-'results log'!$B$2,-('results log'!$B$2*2)))))))*D427))</f>
        <v>0</v>
      </c>
      <c r="P427" s="25">
        <f>IF(ISBLANK(L427),,IF(ISBLANK(F427),,(IF(L427="WON-EW",((((M427-1)*I427)*'results log'!$B$2)+('results log'!$B$2*(M427-1))),IF(L427="WON",((((M427-1)*I427)*'results log'!$B$2)+('results log'!$B$2*(M427-1))),IF(L427="PLACED",((((M427-1)*I427)*'results log'!$B$2)-'results log'!$B$2),IF(I427=0,-'results log'!$B$2,IF(I427=0,-'results log'!$B$2,-('results log'!$B$2*2)))))))*D427))</f>
        <v>0</v>
      </c>
      <c r="S427">
        <f t="shared" si="13"/>
        <v>1</v>
      </c>
    </row>
    <row r="428" spans="7:19" x14ac:dyDescent="0.2">
      <c r="G428" s="20"/>
      <c r="H428" s="20"/>
      <c r="I428" s="20"/>
      <c r="L428" s="17"/>
      <c r="M428" s="24">
        <f>((F428-1)*(1-(IF(G428="no",0,'results log'!$B$3)))+1)</f>
        <v>5.0000000000000044E-2</v>
      </c>
      <c r="N428" s="24">
        <f t="shared" si="14"/>
        <v>0</v>
      </c>
      <c r="O428" s="26">
        <f>IF(ISBLANK(L428),,IF(ISBLANK(E428),,(IF(L428="WON-EW",((((E428-1)*I428)*'results log'!$B$2)+('results log'!$B$2*(E428-1))),IF(L428="WON",((((E428-1)*I428)*'results log'!$B$2)+('results log'!$B$2*(E428-1))),IF(L428="PLACED",((((E428-1)*I428)*'results log'!$B$2)-'results log'!$B$2),IF(I428=0,-'results log'!$B$2,IF(I428=0,-'results log'!$B$2,-('results log'!$B$2*2)))))))*D428))</f>
        <v>0</v>
      </c>
      <c r="P428" s="25">
        <f>IF(ISBLANK(L428),,IF(ISBLANK(F428),,(IF(L428="WON-EW",((((M428-1)*I428)*'results log'!$B$2)+('results log'!$B$2*(M428-1))),IF(L428="WON",((((M428-1)*I428)*'results log'!$B$2)+('results log'!$B$2*(M428-1))),IF(L428="PLACED",((((M428-1)*I428)*'results log'!$B$2)-'results log'!$B$2),IF(I428=0,-'results log'!$B$2,IF(I428=0,-'results log'!$B$2,-('results log'!$B$2*2)))))))*D428))</f>
        <v>0</v>
      </c>
      <c r="S428">
        <f t="shared" si="13"/>
        <v>1</v>
      </c>
    </row>
    <row r="429" spans="7:19" x14ac:dyDescent="0.2">
      <c r="G429" s="20"/>
      <c r="H429" s="20"/>
      <c r="I429" s="20"/>
      <c r="L429" s="17"/>
      <c r="M429" s="24">
        <f>((F429-1)*(1-(IF(G429="no",0,'results log'!$B$3)))+1)</f>
        <v>5.0000000000000044E-2</v>
      </c>
      <c r="N429" s="24">
        <f t="shared" si="14"/>
        <v>0</v>
      </c>
      <c r="O429" s="26">
        <f>IF(ISBLANK(L429),,IF(ISBLANK(E429),,(IF(L429="WON-EW",((((E429-1)*I429)*'results log'!$B$2)+('results log'!$B$2*(E429-1))),IF(L429="WON",((((E429-1)*I429)*'results log'!$B$2)+('results log'!$B$2*(E429-1))),IF(L429="PLACED",((((E429-1)*I429)*'results log'!$B$2)-'results log'!$B$2),IF(I429=0,-'results log'!$B$2,IF(I429=0,-'results log'!$B$2,-('results log'!$B$2*2)))))))*D429))</f>
        <v>0</v>
      </c>
      <c r="P429" s="25">
        <f>IF(ISBLANK(L429),,IF(ISBLANK(F429),,(IF(L429="WON-EW",((((M429-1)*I429)*'results log'!$B$2)+('results log'!$B$2*(M429-1))),IF(L429="WON",((((M429-1)*I429)*'results log'!$B$2)+('results log'!$B$2*(M429-1))),IF(L429="PLACED",((((M429-1)*I429)*'results log'!$B$2)-'results log'!$B$2),IF(I429=0,-'results log'!$B$2,IF(I429=0,-'results log'!$B$2,-('results log'!$B$2*2)))))))*D429))</f>
        <v>0</v>
      </c>
      <c r="S429">
        <f t="shared" si="13"/>
        <v>1</v>
      </c>
    </row>
    <row r="430" spans="7:19" x14ac:dyDescent="0.2">
      <c r="G430" s="20"/>
      <c r="H430" s="20"/>
      <c r="I430" s="20"/>
      <c r="L430" s="17"/>
      <c r="M430" s="24">
        <f>((F430-1)*(1-(IF(G430="no",0,'results log'!$B$3)))+1)</f>
        <v>5.0000000000000044E-2</v>
      </c>
      <c r="N430" s="24">
        <f t="shared" si="14"/>
        <v>0</v>
      </c>
      <c r="O430" s="26">
        <f>IF(ISBLANK(L430),,IF(ISBLANK(E430),,(IF(L430="WON-EW",((((E430-1)*I430)*'results log'!$B$2)+('results log'!$B$2*(E430-1))),IF(L430="WON",((((E430-1)*I430)*'results log'!$B$2)+('results log'!$B$2*(E430-1))),IF(L430="PLACED",((((E430-1)*I430)*'results log'!$B$2)-'results log'!$B$2),IF(I430=0,-'results log'!$B$2,IF(I430=0,-'results log'!$B$2,-('results log'!$B$2*2)))))))*D430))</f>
        <v>0</v>
      </c>
      <c r="P430" s="25">
        <f>IF(ISBLANK(L430),,IF(ISBLANK(F430),,(IF(L430="WON-EW",((((M430-1)*I430)*'results log'!$B$2)+('results log'!$B$2*(M430-1))),IF(L430="WON",((((M430-1)*I430)*'results log'!$B$2)+('results log'!$B$2*(M430-1))),IF(L430="PLACED",((((M430-1)*I430)*'results log'!$B$2)-'results log'!$B$2),IF(I430=0,-'results log'!$B$2,IF(I430=0,-'results log'!$B$2,-('results log'!$B$2*2)))))))*D430))</f>
        <v>0</v>
      </c>
      <c r="S430">
        <f t="shared" si="13"/>
        <v>1</v>
      </c>
    </row>
    <row r="431" spans="7:19" x14ac:dyDescent="0.2">
      <c r="G431" s="20"/>
      <c r="H431" s="20"/>
      <c r="I431" s="20"/>
      <c r="L431" s="17"/>
      <c r="M431" s="24">
        <f>((F431-1)*(1-(IF(G431="no",0,'results log'!$B$3)))+1)</f>
        <v>5.0000000000000044E-2</v>
      </c>
      <c r="N431" s="24">
        <f t="shared" si="14"/>
        <v>0</v>
      </c>
      <c r="O431" s="26">
        <f>IF(ISBLANK(L431),,IF(ISBLANK(E431),,(IF(L431="WON-EW",((((E431-1)*I431)*'results log'!$B$2)+('results log'!$B$2*(E431-1))),IF(L431="WON",((((E431-1)*I431)*'results log'!$B$2)+('results log'!$B$2*(E431-1))),IF(L431="PLACED",((((E431-1)*I431)*'results log'!$B$2)-'results log'!$B$2),IF(I431=0,-'results log'!$B$2,IF(I431=0,-'results log'!$B$2,-('results log'!$B$2*2)))))))*D431))</f>
        <v>0</v>
      </c>
      <c r="P431" s="25">
        <f>IF(ISBLANK(L431),,IF(ISBLANK(F431),,(IF(L431="WON-EW",((((M431-1)*I431)*'results log'!$B$2)+('results log'!$B$2*(M431-1))),IF(L431="WON",((((M431-1)*I431)*'results log'!$B$2)+('results log'!$B$2*(M431-1))),IF(L431="PLACED",((((M431-1)*I431)*'results log'!$B$2)-'results log'!$B$2),IF(I431=0,-'results log'!$B$2,IF(I431=0,-'results log'!$B$2,-('results log'!$B$2*2)))))))*D431))</f>
        <v>0</v>
      </c>
      <c r="S431">
        <f t="shared" si="13"/>
        <v>1</v>
      </c>
    </row>
    <row r="432" spans="7:19" x14ac:dyDescent="0.2">
      <c r="G432" s="20"/>
      <c r="H432" s="20"/>
      <c r="I432" s="20"/>
      <c r="L432" s="17"/>
      <c r="M432" s="24">
        <f>((F432-1)*(1-(IF(G432="no",0,'results log'!$B$3)))+1)</f>
        <v>5.0000000000000044E-2</v>
      </c>
      <c r="N432" s="24">
        <f t="shared" si="14"/>
        <v>0</v>
      </c>
      <c r="O432" s="26">
        <f>IF(ISBLANK(L432),,IF(ISBLANK(E432),,(IF(L432="WON-EW",((((E432-1)*I432)*'results log'!$B$2)+('results log'!$B$2*(E432-1))),IF(L432="WON",((((E432-1)*I432)*'results log'!$B$2)+('results log'!$B$2*(E432-1))),IF(L432="PLACED",((((E432-1)*I432)*'results log'!$B$2)-'results log'!$B$2),IF(I432=0,-'results log'!$B$2,IF(I432=0,-'results log'!$B$2,-('results log'!$B$2*2)))))))*D432))</f>
        <v>0</v>
      </c>
      <c r="P432" s="25">
        <f>IF(ISBLANK(L432),,IF(ISBLANK(F432),,(IF(L432="WON-EW",((((M432-1)*I432)*'results log'!$B$2)+('results log'!$B$2*(M432-1))),IF(L432="WON",((((M432-1)*I432)*'results log'!$B$2)+('results log'!$B$2*(M432-1))),IF(L432="PLACED",((((M432-1)*I432)*'results log'!$B$2)-'results log'!$B$2),IF(I432=0,-'results log'!$B$2,IF(I432=0,-'results log'!$B$2,-('results log'!$B$2*2)))))))*D432))</f>
        <v>0</v>
      </c>
      <c r="S432">
        <f t="shared" si="13"/>
        <v>1</v>
      </c>
    </row>
    <row r="433" spans="7:19" x14ac:dyDescent="0.2">
      <c r="G433" s="20"/>
      <c r="H433" s="20"/>
      <c r="I433" s="20"/>
      <c r="L433" s="17"/>
      <c r="M433" s="24">
        <f>((F433-1)*(1-(IF(G433="no",0,'results log'!$B$3)))+1)</f>
        <v>5.0000000000000044E-2</v>
      </c>
      <c r="N433" s="24">
        <f t="shared" si="14"/>
        <v>0</v>
      </c>
      <c r="O433" s="26">
        <f>IF(ISBLANK(L433),,IF(ISBLANK(E433),,(IF(L433="WON-EW",((((E433-1)*I433)*'results log'!$B$2)+('results log'!$B$2*(E433-1))),IF(L433="WON",((((E433-1)*I433)*'results log'!$B$2)+('results log'!$B$2*(E433-1))),IF(L433="PLACED",((((E433-1)*I433)*'results log'!$B$2)-'results log'!$B$2),IF(I433=0,-'results log'!$B$2,IF(I433=0,-'results log'!$B$2,-('results log'!$B$2*2)))))))*D433))</f>
        <v>0</v>
      </c>
      <c r="P433" s="25">
        <f>IF(ISBLANK(L433),,IF(ISBLANK(F433),,(IF(L433="WON-EW",((((M433-1)*I433)*'results log'!$B$2)+('results log'!$B$2*(M433-1))),IF(L433="WON",((((M433-1)*I433)*'results log'!$B$2)+('results log'!$B$2*(M433-1))),IF(L433="PLACED",((((M433-1)*I433)*'results log'!$B$2)-'results log'!$B$2),IF(I433=0,-'results log'!$B$2,IF(I433=0,-'results log'!$B$2,-('results log'!$B$2*2)))))))*D433))</f>
        <v>0</v>
      </c>
      <c r="S433">
        <f t="shared" si="13"/>
        <v>1</v>
      </c>
    </row>
    <row r="434" spans="7:19" x14ac:dyDescent="0.2">
      <c r="G434" s="20"/>
      <c r="H434" s="20"/>
      <c r="I434" s="20"/>
      <c r="L434" s="17"/>
      <c r="M434" s="24">
        <f>((F434-1)*(1-(IF(G434="no",0,'results log'!$B$3)))+1)</f>
        <v>5.0000000000000044E-2</v>
      </c>
      <c r="N434" s="24">
        <f t="shared" si="14"/>
        <v>0</v>
      </c>
      <c r="O434" s="26">
        <f>IF(ISBLANK(L434),,IF(ISBLANK(E434),,(IF(L434="WON-EW",((((E434-1)*I434)*'results log'!$B$2)+('results log'!$B$2*(E434-1))),IF(L434="WON",((((E434-1)*I434)*'results log'!$B$2)+('results log'!$B$2*(E434-1))),IF(L434="PLACED",((((E434-1)*I434)*'results log'!$B$2)-'results log'!$B$2),IF(I434=0,-'results log'!$B$2,IF(I434=0,-'results log'!$B$2,-('results log'!$B$2*2)))))))*D434))</f>
        <v>0</v>
      </c>
      <c r="P434" s="25">
        <f>IF(ISBLANK(L434),,IF(ISBLANK(F434),,(IF(L434="WON-EW",((((M434-1)*I434)*'results log'!$B$2)+('results log'!$B$2*(M434-1))),IF(L434="WON",((((M434-1)*I434)*'results log'!$B$2)+('results log'!$B$2*(M434-1))),IF(L434="PLACED",((((M434-1)*I434)*'results log'!$B$2)-'results log'!$B$2),IF(I434=0,-'results log'!$B$2,IF(I434=0,-'results log'!$B$2,-('results log'!$B$2*2)))))))*D434))</f>
        <v>0</v>
      </c>
      <c r="S434">
        <f t="shared" si="13"/>
        <v>1</v>
      </c>
    </row>
    <row r="435" spans="7:19" x14ac:dyDescent="0.2">
      <c r="G435" s="20"/>
      <c r="H435" s="20"/>
      <c r="I435" s="20"/>
      <c r="L435" s="17"/>
      <c r="M435" s="24">
        <f>((F435-1)*(1-(IF(G435="no",0,'results log'!$B$3)))+1)</f>
        <v>5.0000000000000044E-2</v>
      </c>
      <c r="N435" s="24">
        <f t="shared" si="14"/>
        <v>0</v>
      </c>
      <c r="O435" s="26">
        <f>IF(ISBLANK(L435),,IF(ISBLANK(E435),,(IF(L435="WON-EW",((((E435-1)*I435)*'results log'!$B$2)+('results log'!$B$2*(E435-1))),IF(L435="WON",((((E435-1)*I435)*'results log'!$B$2)+('results log'!$B$2*(E435-1))),IF(L435="PLACED",((((E435-1)*I435)*'results log'!$B$2)-'results log'!$B$2),IF(I435=0,-'results log'!$B$2,IF(I435=0,-'results log'!$B$2,-('results log'!$B$2*2)))))))*D435))</f>
        <v>0</v>
      </c>
      <c r="P435" s="25">
        <f>IF(ISBLANK(L435),,IF(ISBLANK(F435),,(IF(L435="WON-EW",((((M435-1)*I435)*'results log'!$B$2)+('results log'!$B$2*(M435-1))),IF(L435="WON",((((M435-1)*I435)*'results log'!$B$2)+('results log'!$B$2*(M435-1))),IF(L435="PLACED",((((M435-1)*I435)*'results log'!$B$2)-'results log'!$B$2),IF(I435=0,-'results log'!$B$2,IF(I435=0,-'results log'!$B$2,-('results log'!$B$2*2)))))))*D435))</f>
        <v>0</v>
      </c>
      <c r="S435">
        <f t="shared" si="13"/>
        <v>1</v>
      </c>
    </row>
    <row r="436" spans="7:19" x14ac:dyDescent="0.2">
      <c r="G436" s="20"/>
      <c r="H436" s="20"/>
      <c r="I436" s="20"/>
      <c r="L436" s="17"/>
      <c r="M436" s="24">
        <f>((F436-1)*(1-(IF(G436="no",0,'results log'!$B$3)))+1)</f>
        <v>5.0000000000000044E-2</v>
      </c>
      <c r="N436" s="24">
        <f t="shared" si="14"/>
        <v>0</v>
      </c>
      <c r="O436" s="26">
        <f>IF(ISBLANK(L436),,IF(ISBLANK(E436),,(IF(L436="WON-EW",((((E436-1)*I436)*'results log'!$B$2)+('results log'!$B$2*(E436-1))),IF(L436="WON",((((E436-1)*I436)*'results log'!$B$2)+('results log'!$B$2*(E436-1))),IF(L436="PLACED",((((E436-1)*I436)*'results log'!$B$2)-'results log'!$B$2),IF(I436=0,-'results log'!$B$2,IF(I436=0,-'results log'!$B$2,-('results log'!$B$2*2)))))))*D436))</f>
        <v>0</v>
      </c>
      <c r="P436" s="25">
        <f>IF(ISBLANK(L436),,IF(ISBLANK(F436),,(IF(L436="WON-EW",((((M436-1)*I436)*'results log'!$B$2)+('results log'!$B$2*(M436-1))),IF(L436="WON",((((M436-1)*I436)*'results log'!$B$2)+('results log'!$B$2*(M436-1))),IF(L436="PLACED",((((M436-1)*I436)*'results log'!$B$2)-'results log'!$B$2),IF(I436=0,-'results log'!$B$2,IF(I436=0,-'results log'!$B$2,-('results log'!$B$2*2)))))))*D436))</f>
        <v>0</v>
      </c>
      <c r="S436">
        <f t="shared" si="13"/>
        <v>1</v>
      </c>
    </row>
    <row r="437" spans="7:19" x14ac:dyDescent="0.2">
      <c r="G437" s="20"/>
      <c r="H437" s="20"/>
      <c r="I437" s="20"/>
      <c r="L437" s="17"/>
      <c r="M437" s="24">
        <f>((F437-1)*(1-(IF(G437="no",0,'results log'!$B$3)))+1)</f>
        <v>5.0000000000000044E-2</v>
      </c>
      <c r="N437" s="24">
        <f t="shared" si="14"/>
        <v>0</v>
      </c>
      <c r="O437" s="26">
        <f>IF(ISBLANK(L437),,IF(ISBLANK(E437),,(IF(L437="WON-EW",((((E437-1)*I437)*'results log'!$B$2)+('results log'!$B$2*(E437-1))),IF(L437="WON",((((E437-1)*I437)*'results log'!$B$2)+('results log'!$B$2*(E437-1))),IF(L437="PLACED",((((E437-1)*I437)*'results log'!$B$2)-'results log'!$B$2),IF(I437=0,-'results log'!$B$2,IF(I437=0,-'results log'!$B$2,-('results log'!$B$2*2)))))))*D437))</f>
        <v>0</v>
      </c>
      <c r="P437" s="25">
        <f>IF(ISBLANK(L437),,IF(ISBLANK(F437),,(IF(L437="WON-EW",((((M437-1)*I437)*'results log'!$B$2)+('results log'!$B$2*(M437-1))),IF(L437="WON",((((M437-1)*I437)*'results log'!$B$2)+('results log'!$B$2*(M437-1))),IF(L437="PLACED",((((M437-1)*I437)*'results log'!$B$2)-'results log'!$B$2),IF(I437=0,-'results log'!$B$2,IF(I437=0,-'results log'!$B$2,-('results log'!$B$2*2)))))))*D437))</f>
        <v>0</v>
      </c>
      <c r="S437">
        <f t="shared" si="13"/>
        <v>1</v>
      </c>
    </row>
    <row r="438" spans="7:19" x14ac:dyDescent="0.2">
      <c r="G438" s="20"/>
      <c r="H438" s="20"/>
      <c r="I438" s="20"/>
      <c r="L438" s="17"/>
      <c r="M438" s="24">
        <f>((F438-1)*(1-(IF(G438="no",0,'results log'!$B$3)))+1)</f>
        <v>5.0000000000000044E-2</v>
      </c>
      <c r="N438" s="24">
        <f t="shared" si="14"/>
        <v>0</v>
      </c>
      <c r="O438" s="26">
        <f>IF(ISBLANK(L438),,IF(ISBLANK(E438),,(IF(L438="WON-EW",((((E438-1)*I438)*'results log'!$B$2)+('results log'!$B$2*(E438-1))),IF(L438="WON",((((E438-1)*I438)*'results log'!$B$2)+('results log'!$B$2*(E438-1))),IF(L438="PLACED",((((E438-1)*I438)*'results log'!$B$2)-'results log'!$B$2),IF(I438=0,-'results log'!$B$2,IF(I438=0,-'results log'!$B$2,-('results log'!$B$2*2)))))))*D438))</f>
        <v>0</v>
      </c>
      <c r="P438" s="25">
        <f>IF(ISBLANK(L438),,IF(ISBLANK(F438),,(IF(L438="WON-EW",((((M438-1)*I438)*'results log'!$B$2)+('results log'!$B$2*(M438-1))),IF(L438="WON",((((M438-1)*I438)*'results log'!$B$2)+('results log'!$B$2*(M438-1))),IF(L438="PLACED",((((M438-1)*I438)*'results log'!$B$2)-'results log'!$B$2),IF(I438=0,-'results log'!$B$2,IF(I438=0,-'results log'!$B$2,-('results log'!$B$2*2)))))))*D438))</f>
        <v>0</v>
      </c>
      <c r="S438">
        <f t="shared" si="13"/>
        <v>1</v>
      </c>
    </row>
    <row r="439" spans="7:19" x14ac:dyDescent="0.2">
      <c r="G439" s="20"/>
      <c r="H439" s="20"/>
      <c r="I439" s="20"/>
      <c r="L439" s="17"/>
      <c r="M439" s="24">
        <f>((F439-1)*(1-(IF(G439="no",0,'results log'!$B$3)))+1)</f>
        <v>5.0000000000000044E-2</v>
      </c>
      <c r="N439" s="24">
        <f t="shared" si="14"/>
        <v>0</v>
      </c>
      <c r="O439" s="26">
        <f>IF(ISBLANK(L439),,IF(ISBLANK(E439),,(IF(L439="WON-EW",((((E439-1)*I439)*'results log'!$B$2)+('results log'!$B$2*(E439-1))),IF(L439="WON",((((E439-1)*I439)*'results log'!$B$2)+('results log'!$B$2*(E439-1))),IF(L439="PLACED",((((E439-1)*I439)*'results log'!$B$2)-'results log'!$B$2),IF(I439=0,-'results log'!$B$2,IF(I439=0,-'results log'!$B$2,-('results log'!$B$2*2)))))))*D439))</f>
        <v>0</v>
      </c>
      <c r="P439" s="25">
        <f>IF(ISBLANK(L439),,IF(ISBLANK(F439),,(IF(L439="WON-EW",((((M439-1)*I439)*'results log'!$B$2)+('results log'!$B$2*(M439-1))),IF(L439="WON",((((M439-1)*I439)*'results log'!$B$2)+('results log'!$B$2*(M439-1))),IF(L439="PLACED",((((M439-1)*I439)*'results log'!$B$2)-'results log'!$B$2),IF(I439=0,-'results log'!$B$2,IF(I439=0,-'results log'!$B$2,-('results log'!$B$2*2)))))))*D439))</f>
        <v>0</v>
      </c>
      <c r="S439">
        <f t="shared" si="13"/>
        <v>1</v>
      </c>
    </row>
    <row r="440" spans="7:19" x14ac:dyDescent="0.2">
      <c r="G440" s="20"/>
      <c r="H440" s="20"/>
      <c r="I440" s="20"/>
      <c r="L440" s="17"/>
      <c r="M440" s="24">
        <f>((F440-1)*(1-(IF(G440="no",0,'results log'!$B$3)))+1)</f>
        <v>5.0000000000000044E-2</v>
      </c>
      <c r="N440" s="24">
        <f t="shared" si="14"/>
        <v>0</v>
      </c>
      <c r="O440" s="26">
        <f>IF(ISBLANK(L440),,IF(ISBLANK(E440),,(IF(L440="WON-EW",((((E440-1)*I440)*'results log'!$B$2)+('results log'!$B$2*(E440-1))),IF(L440="WON",((((E440-1)*I440)*'results log'!$B$2)+('results log'!$B$2*(E440-1))),IF(L440="PLACED",((((E440-1)*I440)*'results log'!$B$2)-'results log'!$B$2),IF(I440=0,-'results log'!$B$2,IF(I440=0,-'results log'!$B$2,-('results log'!$B$2*2)))))))*D440))</f>
        <v>0</v>
      </c>
      <c r="P440" s="25">
        <f>IF(ISBLANK(L440),,IF(ISBLANK(F440),,(IF(L440="WON-EW",((((M440-1)*I440)*'results log'!$B$2)+('results log'!$B$2*(M440-1))),IF(L440="WON",((((M440-1)*I440)*'results log'!$B$2)+('results log'!$B$2*(M440-1))),IF(L440="PLACED",((((M440-1)*I440)*'results log'!$B$2)-'results log'!$B$2),IF(I440=0,-'results log'!$B$2,IF(I440=0,-'results log'!$B$2,-('results log'!$B$2*2)))))))*D440))</f>
        <v>0</v>
      </c>
      <c r="S440">
        <f t="shared" si="13"/>
        <v>1</v>
      </c>
    </row>
    <row r="441" spans="7:19" x14ac:dyDescent="0.2">
      <c r="G441" s="20"/>
      <c r="H441" s="20"/>
      <c r="I441" s="20"/>
      <c r="L441" s="17"/>
      <c r="M441" s="24">
        <f>((F441-1)*(1-(IF(G441="no",0,'results log'!$B$3)))+1)</f>
        <v>5.0000000000000044E-2</v>
      </c>
      <c r="N441" s="24">
        <f t="shared" si="14"/>
        <v>0</v>
      </c>
      <c r="O441" s="26">
        <f>IF(ISBLANK(L441),,IF(ISBLANK(E441),,(IF(L441="WON-EW",((((E441-1)*I441)*'results log'!$B$2)+('results log'!$B$2*(E441-1))),IF(L441="WON",((((E441-1)*I441)*'results log'!$B$2)+('results log'!$B$2*(E441-1))),IF(L441="PLACED",((((E441-1)*I441)*'results log'!$B$2)-'results log'!$B$2),IF(I441=0,-'results log'!$B$2,IF(I441=0,-'results log'!$B$2,-('results log'!$B$2*2)))))))*D441))</f>
        <v>0</v>
      </c>
      <c r="P441" s="25">
        <f>IF(ISBLANK(L441),,IF(ISBLANK(F441),,(IF(L441="WON-EW",((((M441-1)*I441)*'results log'!$B$2)+('results log'!$B$2*(M441-1))),IF(L441="WON",((((M441-1)*I441)*'results log'!$B$2)+('results log'!$B$2*(M441-1))),IF(L441="PLACED",((((M441-1)*I441)*'results log'!$B$2)-'results log'!$B$2),IF(I441=0,-'results log'!$B$2,IF(I441=0,-'results log'!$B$2,-('results log'!$B$2*2)))))))*D441))</f>
        <v>0</v>
      </c>
      <c r="S441">
        <f t="shared" si="13"/>
        <v>1</v>
      </c>
    </row>
    <row r="442" spans="7:19" x14ac:dyDescent="0.2">
      <c r="G442" s="20"/>
      <c r="H442" s="20"/>
      <c r="I442" s="20"/>
      <c r="L442" s="17"/>
      <c r="M442" s="24">
        <f>((F442-1)*(1-(IF(G442="no",0,'results log'!$B$3)))+1)</f>
        <v>5.0000000000000044E-2</v>
      </c>
      <c r="N442" s="24">
        <f t="shared" si="14"/>
        <v>0</v>
      </c>
      <c r="O442" s="26">
        <f>IF(ISBLANK(L442),,IF(ISBLANK(E442),,(IF(L442="WON-EW",((((E442-1)*I442)*'results log'!$B$2)+('results log'!$B$2*(E442-1))),IF(L442="WON",((((E442-1)*I442)*'results log'!$B$2)+('results log'!$B$2*(E442-1))),IF(L442="PLACED",((((E442-1)*I442)*'results log'!$B$2)-'results log'!$B$2),IF(I442=0,-'results log'!$B$2,IF(I442=0,-'results log'!$B$2,-('results log'!$B$2*2)))))))*D442))</f>
        <v>0</v>
      </c>
      <c r="P442" s="25">
        <f>IF(ISBLANK(L442),,IF(ISBLANK(F442),,(IF(L442="WON-EW",((((M442-1)*I442)*'results log'!$B$2)+('results log'!$B$2*(M442-1))),IF(L442="WON",((((M442-1)*I442)*'results log'!$B$2)+('results log'!$B$2*(M442-1))),IF(L442="PLACED",((((M442-1)*I442)*'results log'!$B$2)-'results log'!$B$2),IF(I442=0,-'results log'!$B$2,IF(I442=0,-'results log'!$B$2,-('results log'!$B$2*2)))))))*D442))</f>
        <v>0</v>
      </c>
      <c r="S442">
        <f t="shared" si="13"/>
        <v>1</v>
      </c>
    </row>
    <row r="443" spans="7:19" x14ac:dyDescent="0.2">
      <c r="G443" s="20"/>
      <c r="H443" s="20"/>
      <c r="I443" s="20"/>
      <c r="L443" s="17"/>
      <c r="M443" s="24">
        <f>((F443-1)*(1-(IF(G443="no",0,'results log'!$B$3)))+1)</f>
        <v>5.0000000000000044E-2</v>
      </c>
      <c r="N443" s="24">
        <f t="shared" si="14"/>
        <v>0</v>
      </c>
      <c r="O443" s="26">
        <f>IF(ISBLANK(L443),,IF(ISBLANK(E443),,(IF(L443="WON-EW",((((E443-1)*I443)*'results log'!$B$2)+('results log'!$B$2*(E443-1))),IF(L443="WON",((((E443-1)*I443)*'results log'!$B$2)+('results log'!$B$2*(E443-1))),IF(L443="PLACED",((((E443-1)*I443)*'results log'!$B$2)-'results log'!$B$2),IF(I443=0,-'results log'!$B$2,IF(I443=0,-'results log'!$B$2,-('results log'!$B$2*2)))))))*D443))</f>
        <v>0</v>
      </c>
      <c r="P443" s="25">
        <f>IF(ISBLANK(L443),,IF(ISBLANK(F443),,(IF(L443="WON-EW",((((M443-1)*I443)*'results log'!$B$2)+('results log'!$B$2*(M443-1))),IF(L443="WON",((((M443-1)*I443)*'results log'!$B$2)+('results log'!$B$2*(M443-1))),IF(L443="PLACED",((((M443-1)*I443)*'results log'!$B$2)-'results log'!$B$2),IF(I443=0,-'results log'!$B$2,IF(I443=0,-'results log'!$B$2,-('results log'!$B$2*2)))))))*D443))</f>
        <v>0</v>
      </c>
      <c r="S443">
        <f t="shared" si="13"/>
        <v>1</v>
      </c>
    </row>
    <row r="444" spans="7:19" x14ac:dyDescent="0.2">
      <c r="G444" s="20"/>
      <c r="H444" s="20"/>
      <c r="I444" s="20"/>
      <c r="L444" s="17"/>
      <c r="M444" s="24">
        <f>((F444-1)*(1-(IF(G444="no",0,'results log'!$B$3)))+1)</f>
        <v>5.0000000000000044E-2</v>
      </c>
      <c r="N444" s="24">
        <f t="shared" si="14"/>
        <v>0</v>
      </c>
      <c r="O444" s="26">
        <f>IF(ISBLANK(L444),,IF(ISBLANK(E444),,(IF(L444="WON-EW",((((E444-1)*I444)*'results log'!$B$2)+('results log'!$B$2*(E444-1))),IF(L444="WON",((((E444-1)*I444)*'results log'!$B$2)+('results log'!$B$2*(E444-1))),IF(L444="PLACED",((((E444-1)*I444)*'results log'!$B$2)-'results log'!$B$2),IF(I444=0,-'results log'!$B$2,IF(I444=0,-'results log'!$B$2,-('results log'!$B$2*2)))))))*D444))</f>
        <v>0</v>
      </c>
      <c r="P444" s="25">
        <f>IF(ISBLANK(L444),,IF(ISBLANK(F444),,(IF(L444="WON-EW",((((M444-1)*I444)*'results log'!$B$2)+('results log'!$B$2*(M444-1))),IF(L444="WON",((((M444-1)*I444)*'results log'!$B$2)+('results log'!$B$2*(M444-1))),IF(L444="PLACED",((((M444-1)*I444)*'results log'!$B$2)-'results log'!$B$2),IF(I444=0,-'results log'!$B$2,IF(I444=0,-'results log'!$B$2,-('results log'!$B$2*2)))))))*D444))</f>
        <v>0</v>
      </c>
      <c r="S444">
        <f t="shared" si="13"/>
        <v>1</v>
      </c>
    </row>
    <row r="445" spans="7:19" x14ac:dyDescent="0.2">
      <c r="G445" s="20"/>
      <c r="H445" s="20"/>
      <c r="I445" s="20"/>
      <c r="L445" s="17"/>
      <c r="M445" s="24">
        <f>((F445-1)*(1-(IF(G445="no",0,'results log'!$B$3)))+1)</f>
        <v>5.0000000000000044E-2</v>
      </c>
      <c r="N445" s="24">
        <f t="shared" si="14"/>
        <v>0</v>
      </c>
      <c r="O445" s="26">
        <f>IF(ISBLANK(L445),,IF(ISBLANK(E445),,(IF(L445="WON-EW",((((E445-1)*I445)*'results log'!$B$2)+('results log'!$B$2*(E445-1))),IF(L445="WON",((((E445-1)*I445)*'results log'!$B$2)+('results log'!$B$2*(E445-1))),IF(L445="PLACED",((((E445-1)*I445)*'results log'!$B$2)-'results log'!$B$2),IF(I445=0,-'results log'!$B$2,IF(I445=0,-'results log'!$B$2,-('results log'!$B$2*2)))))))*D445))</f>
        <v>0</v>
      </c>
      <c r="P445" s="25">
        <f>IF(ISBLANK(L445),,IF(ISBLANK(F445),,(IF(L445="WON-EW",((((M445-1)*I445)*'results log'!$B$2)+('results log'!$B$2*(M445-1))),IF(L445="WON",((((M445-1)*I445)*'results log'!$B$2)+('results log'!$B$2*(M445-1))),IF(L445="PLACED",((((M445-1)*I445)*'results log'!$B$2)-'results log'!$B$2),IF(I445=0,-'results log'!$B$2,IF(I445=0,-'results log'!$B$2,-('results log'!$B$2*2)))))))*D445))</f>
        <v>0</v>
      </c>
      <c r="S445">
        <f t="shared" si="13"/>
        <v>1</v>
      </c>
    </row>
    <row r="446" spans="7:19" x14ac:dyDescent="0.2">
      <c r="G446" s="20"/>
      <c r="H446" s="20"/>
      <c r="I446" s="20"/>
      <c r="L446" s="17"/>
      <c r="M446" s="24">
        <f>((F446-1)*(1-(IF(G446="no",0,'results log'!$B$3)))+1)</f>
        <v>5.0000000000000044E-2</v>
      </c>
      <c r="N446" s="24">
        <f t="shared" si="14"/>
        <v>0</v>
      </c>
      <c r="O446" s="26">
        <f>IF(ISBLANK(L446),,IF(ISBLANK(E446),,(IF(L446="WON-EW",((((E446-1)*I446)*'results log'!$B$2)+('results log'!$B$2*(E446-1))),IF(L446="WON",((((E446-1)*I446)*'results log'!$B$2)+('results log'!$B$2*(E446-1))),IF(L446="PLACED",((((E446-1)*I446)*'results log'!$B$2)-'results log'!$B$2),IF(I446=0,-'results log'!$B$2,IF(I446=0,-'results log'!$B$2,-('results log'!$B$2*2)))))))*D446))</f>
        <v>0</v>
      </c>
      <c r="P446" s="25">
        <f>IF(ISBLANK(L446),,IF(ISBLANK(F446),,(IF(L446="WON-EW",((((M446-1)*I446)*'results log'!$B$2)+('results log'!$B$2*(M446-1))),IF(L446="WON",((((M446-1)*I446)*'results log'!$B$2)+('results log'!$B$2*(M446-1))),IF(L446="PLACED",((((M446-1)*I446)*'results log'!$B$2)-'results log'!$B$2),IF(I446=0,-'results log'!$B$2,IF(I446=0,-'results log'!$B$2,-('results log'!$B$2*2)))))))*D446))</f>
        <v>0</v>
      </c>
      <c r="S446">
        <f t="shared" si="13"/>
        <v>1</v>
      </c>
    </row>
    <row r="447" spans="7:19" x14ac:dyDescent="0.2">
      <c r="G447" s="20"/>
      <c r="H447" s="20"/>
      <c r="I447" s="20"/>
      <c r="L447" s="17"/>
      <c r="M447" s="24">
        <f>((F447-1)*(1-(IF(G447="no",0,'results log'!$B$3)))+1)</f>
        <v>5.0000000000000044E-2</v>
      </c>
      <c r="N447" s="24">
        <f t="shared" si="14"/>
        <v>0</v>
      </c>
      <c r="O447" s="26">
        <f>IF(ISBLANK(L447),,IF(ISBLANK(E447),,(IF(L447="WON-EW",((((E447-1)*I447)*'results log'!$B$2)+('results log'!$B$2*(E447-1))),IF(L447="WON",((((E447-1)*I447)*'results log'!$B$2)+('results log'!$B$2*(E447-1))),IF(L447="PLACED",((((E447-1)*I447)*'results log'!$B$2)-'results log'!$B$2),IF(I447=0,-'results log'!$B$2,IF(I447=0,-'results log'!$B$2,-('results log'!$B$2*2)))))))*D447))</f>
        <v>0</v>
      </c>
      <c r="P447" s="25">
        <f>IF(ISBLANK(L447),,IF(ISBLANK(F447),,(IF(L447="WON-EW",((((M447-1)*I447)*'results log'!$B$2)+('results log'!$B$2*(M447-1))),IF(L447="WON",((((M447-1)*I447)*'results log'!$B$2)+('results log'!$B$2*(M447-1))),IF(L447="PLACED",((((M447-1)*I447)*'results log'!$B$2)-'results log'!$B$2),IF(I447=0,-'results log'!$B$2,IF(I447=0,-'results log'!$B$2,-('results log'!$B$2*2)))))))*D447))</f>
        <v>0</v>
      </c>
      <c r="S447">
        <f t="shared" si="13"/>
        <v>1</v>
      </c>
    </row>
    <row r="448" spans="7:19" x14ac:dyDescent="0.2">
      <c r="G448" s="20"/>
      <c r="H448" s="20"/>
      <c r="I448" s="20"/>
      <c r="L448" s="17"/>
      <c r="M448" s="24">
        <f>((F448-1)*(1-(IF(G448="no",0,'results log'!$B$3)))+1)</f>
        <v>5.0000000000000044E-2</v>
      </c>
      <c r="N448" s="24">
        <f t="shared" si="14"/>
        <v>0</v>
      </c>
      <c r="O448" s="26">
        <f>IF(ISBLANK(L448),,IF(ISBLANK(E448),,(IF(L448="WON-EW",((((E448-1)*I448)*'results log'!$B$2)+('results log'!$B$2*(E448-1))),IF(L448="WON",((((E448-1)*I448)*'results log'!$B$2)+('results log'!$B$2*(E448-1))),IF(L448="PLACED",((((E448-1)*I448)*'results log'!$B$2)-'results log'!$B$2),IF(I448=0,-'results log'!$B$2,IF(I448=0,-'results log'!$B$2,-('results log'!$B$2*2)))))))*D448))</f>
        <v>0</v>
      </c>
      <c r="P448" s="25">
        <f>IF(ISBLANK(L448),,IF(ISBLANK(F448),,(IF(L448="WON-EW",((((M448-1)*I448)*'results log'!$B$2)+('results log'!$B$2*(M448-1))),IF(L448="WON",((((M448-1)*I448)*'results log'!$B$2)+('results log'!$B$2*(M448-1))),IF(L448="PLACED",((((M448-1)*I448)*'results log'!$B$2)-'results log'!$B$2),IF(I448=0,-'results log'!$B$2,IF(I448=0,-'results log'!$B$2,-('results log'!$B$2*2)))))))*D448))</f>
        <v>0</v>
      </c>
      <c r="S448">
        <f t="shared" si="13"/>
        <v>1</v>
      </c>
    </row>
    <row r="449" spans="7:19" x14ac:dyDescent="0.2">
      <c r="G449" s="20"/>
      <c r="H449" s="20"/>
      <c r="I449" s="20"/>
      <c r="L449" s="17"/>
      <c r="M449" s="24">
        <f>((F449-1)*(1-(IF(G449="no",0,'results log'!$B$3)))+1)</f>
        <v>5.0000000000000044E-2</v>
      </c>
      <c r="N449" s="24">
        <f t="shared" si="14"/>
        <v>0</v>
      </c>
      <c r="O449" s="26">
        <f>IF(ISBLANK(L449),,IF(ISBLANK(E449),,(IF(L449="WON-EW",((((E449-1)*I449)*'results log'!$B$2)+('results log'!$B$2*(E449-1))),IF(L449="WON",((((E449-1)*I449)*'results log'!$B$2)+('results log'!$B$2*(E449-1))),IF(L449="PLACED",((((E449-1)*I449)*'results log'!$B$2)-'results log'!$B$2),IF(I449=0,-'results log'!$B$2,IF(I449=0,-'results log'!$B$2,-('results log'!$B$2*2)))))))*D449))</f>
        <v>0</v>
      </c>
      <c r="P449" s="25">
        <f>IF(ISBLANK(L449),,IF(ISBLANK(F449),,(IF(L449="WON-EW",((((M449-1)*I449)*'results log'!$B$2)+('results log'!$B$2*(M449-1))),IF(L449="WON",((((M449-1)*I449)*'results log'!$B$2)+('results log'!$B$2*(M449-1))),IF(L449="PLACED",((((M449-1)*I449)*'results log'!$B$2)-'results log'!$B$2),IF(I449=0,-'results log'!$B$2,IF(I449=0,-'results log'!$B$2,-('results log'!$B$2*2)))))))*D449))</f>
        <v>0</v>
      </c>
      <c r="S449">
        <f t="shared" si="13"/>
        <v>1</v>
      </c>
    </row>
    <row r="450" spans="7:19" x14ac:dyDescent="0.2">
      <c r="G450" s="20"/>
      <c r="H450" s="20"/>
      <c r="I450" s="20"/>
      <c r="L450" s="17"/>
      <c r="M450" s="24">
        <f>((F450-1)*(1-(IF(G450="no",0,'results log'!$B$3)))+1)</f>
        <v>5.0000000000000044E-2</v>
      </c>
      <c r="N450" s="24">
        <f t="shared" si="14"/>
        <v>0</v>
      </c>
      <c r="O450" s="26">
        <f>IF(ISBLANK(L450),,IF(ISBLANK(E450),,(IF(L450="WON-EW",((((E450-1)*I450)*'results log'!$B$2)+('results log'!$B$2*(E450-1))),IF(L450="WON",((((E450-1)*I450)*'results log'!$B$2)+('results log'!$B$2*(E450-1))),IF(L450="PLACED",((((E450-1)*I450)*'results log'!$B$2)-'results log'!$B$2),IF(I450=0,-'results log'!$B$2,IF(I450=0,-'results log'!$B$2,-('results log'!$B$2*2)))))))*D450))</f>
        <v>0</v>
      </c>
      <c r="P450" s="25">
        <f>IF(ISBLANK(L450),,IF(ISBLANK(F450),,(IF(L450="WON-EW",((((M450-1)*I450)*'results log'!$B$2)+('results log'!$B$2*(M450-1))),IF(L450="WON",((((M450-1)*I450)*'results log'!$B$2)+('results log'!$B$2*(M450-1))),IF(L450="PLACED",((((M450-1)*I450)*'results log'!$B$2)-'results log'!$B$2),IF(I450=0,-'results log'!$B$2,IF(I450=0,-'results log'!$B$2,-('results log'!$B$2*2)))))))*D450))</f>
        <v>0</v>
      </c>
      <c r="S450">
        <f t="shared" si="13"/>
        <v>1</v>
      </c>
    </row>
    <row r="451" spans="7:19" x14ac:dyDescent="0.2">
      <c r="G451" s="20"/>
      <c r="H451" s="20"/>
      <c r="I451" s="20"/>
      <c r="L451" s="17"/>
      <c r="M451" s="24">
        <f>((F451-1)*(1-(IF(G451="no",0,'results log'!$B$3)))+1)</f>
        <v>5.0000000000000044E-2</v>
      </c>
      <c r="N451" s="24">
        <f t="shared" si="14"/>
        <v>0</v>
      </c>
      <c r="O451" s="26">
        <f>IF(ISBLANK(L451),,IF(ISBLANK(E451),,(IF(L451="WON-EW",((((E451-1)*I451)*'results log'!$B$2)+('results log'!$B$2*(E451-1))),IF(L451="WON",((((E451-1)*I451)*'results log'!$B$2)+('results log'!$B$2*(E451-1))),IF(L451="PLACED",((((E451-1)*I451)*'results log'!$B$2)-'results log'!$B$2),IF(I451=0,-'results log'!$B$2,IF(I451=0,-'results log'!$B$2,-('results log'!$B$2*2)))))))*D451))</f>
        <v>0</v>
      </c>
      <c r="P451" s="25">
        <f>IF(ISBLANK(L451),,IF(ISBLANK(F451),,(IF(L451="WON-EW",((((M451-1)*I451)*'results log'!$B$2)+('results log'!$B$2*(M451-1))),IF(L451="WON",((((M451-1)*I451)*'results log'!$B$2)+('results log'!$B$2*(M451-1))),IF(L451="PLACED",((((M451-1)*I451)*'results log'!$B$2)-'results log'!$B$2),IF(I451=0,-'results log'!$B$2,IF(I451=0,-'results log'!$B$2,-('results log'!$B$2*2)))))))*D451))</f>
        <v>0</v>
      </c>
      <c r="S451">
        <f t="shared" si="13"/>
        <v>1</v>
      </c>
    </row>
    <row r="452" spans="7:19" x14ac:dyDescent="0.2">
      <c r="G452" s="20"/>
      <c r="H452" s="20"/>
      <c r="I452" s="20"/>
      <c r="L452" s="17"/>
      <c r="M452" s="24">
        <f>((F452-1)*(1-(IF(G452="no",0,'results log'!$B$3)))+1)</f>
        <v>5.0000000000000044E-2</v>
      </c>
      <c r="N452" s="24">
        <f t="shared" si="14"/>
        <v>0</v>
      </c>
      <c r="O452" s="26">
        <f>IF(ISBLANK(L452),,IF(ISBLANK(E452),,(IF(L452="WON-EW",((((E452-1)*I452)*'results log'!$B$2)+('results log'!$B$2*(E452-1))),IF(L452="WON",((((E452-1)*I452)*'results log'!$B$2)+('results log'!$B$2*(E452-1))),IF(L452="PLACED",((((E452-1)*I452)*'results log'!$B$2)-'results log'!$B$2),IF(I452=0,-'results log'!$B$2,IF(I452=0,-'results log'!$B$2,-('results log'!$B$2*2)))))))*D452))</f>
        <v>0</v>
      </c>
      <c r="P452" s="25">
        <f>IF(ISBLANK(L452),,IF(ISBLANK(F452),,(IF(L452="WON-EW",((((M452-1)*I452)*'results log'!$B$2)+('results log'!$B$2*(M452-1))),IF(L452="WON",((((M452-1)*I452)*'results log'!$B$2)+('results log'!$B$2*(M452-1))),IF(L452="PLACED",((((M452-1)*I452)*'results log'!$B$2)-'results log'!$B$2),IF(I452=0,-'results log'!$B$2,IF(I452=0,-'results log'!$B$2,-('results log'!$B$2*2)))))))*D452))</f>
        <v>0</v>
      </c>
      <c r="S452">
        <f t="shared" si="13"/>
        <v>1</v>
      </c>
    </row>
    <row r="453" spans="7:19" x14ac:dyDescent="0.2">
      <c r="G453" s="20"/>
      <c r="H453" s="20"/>
      <c r="I453" s="20"/>
      <c r="L453" s="17"/>
      <c r="M453" s="24">
        <f>((F453-1)*(1-(IF(G453="no",0,'results log'!$B$3)))+1)</f>
        <v>5.0000000000000044E-2</v>
      </c>
      <c r="N453" s="24">
        <f t="shared" si="14"/>
        <v>0</v>
      </c>
      <c r="O453" s="26">
        <f>IF(ISBLANK(L453),,IF(ISBLANK(E453),,(IF(L453="WON-EW",((((E453-1)*I453)*'results log'!$B$2)+('results log'!$B$2*(E453-1))),IF(L453="WON",((((E453-1)*I453)*'results log'!$B$2)+('results log'!$B$2*(E453-1))),IF(L453="PLACED",((((E453-1)*I453)*'results log'!$B$2)-'results log'!$B$2),IF(I453=0,-'results log'!$B$2,IF(I453=0,-'results log'!$B$2,-('results log'!$B$2*2)))))))*D453))</f>
        <v>0</v>
      </c>
      <c r="P453" s="25">
        <f>IF(ISBLANK(L453),,IF(ISBLANK(F453),,(IF(L453="WON-EW",((((M453-1)*I453)*'results log'!$B$2)+('results log'!$B$2*(M453-1))),IF(L453="WON",((((M453-1)*I453)*'results log'!$B$2)+('results log'!$B$2*(M453-1))),IF(L453="PLACED",((((M453-1)*I453)*'results log'!$B$2)-'results log'!$B$2),IF(I453=0,-'results log'!$B$2,IF(I453=0,-'results log'!$B$2,-('results log'!$B$2*2)))))))*D453))</f>
        <v>0</v>
      </c>
      <c r="S453">
        <f t="shared" si="13"/>
        <v>1</v>
      </c>
    </row>
    <row r="454" spans="7:19" x14ac:dyDescent="0.2">
      <c r="G454" s="20"/>
      <c r="H454" s="20"/>
      <c r="I454" s="20"/>
      <c r="L454" s="17"/>
      <c r="M454" s="24">
        <f>((F454-1)*(1-(IF(G454="no",0,'results log'!$B$3)))+1)</f>
        <v>5.0000000000000044E-2</v>
      </c>
      <c r="N454" s="24">
        <f t="shared" si="14"/>
        <v>0</v>
      </c>
      <c r="O454" s="26">
        <f>IF(ISBLANK(L454),,IF(ISBLANK(E454),,(IF(L454="WON-EW",((((E454-1)*I454)*'results log'!$B$2)+('results log'!$B$2*(E454-1))),IF(L454="WON",((((E454-1)*I454)*'results log'!$B$2)+('results log'!$B$2*(E454-1))),IF(L454="PLACED",((((E454-1)*I454)*'results log'!$B$2)-'results log'!$B$2),IF(I454=0,-'results log'!$B$2,IF(I454=0,-'results log'!$B$2,-('results log'!$B$2*2)))))))*D454))</f>
        <v>0</v>
      </c>
      <c r="P454" s="25">
        <f>IF(ISBLANK(L454),,IF(ISBLANK(F454),,(IF(L454="WON-EW",((((M454-1)*I454)*'results log'!$B$2)+('results log'!$B$2*(M454-1))),IF(L454="WON",((((M454-1)*I454)*'results log'!$B$2)+('results log'!$B$2*(M454-1))),IF(L454="PLACED",((((M454-1)*I454)*'results log'!$B$2)-'results log'!$B$2),IF(I454=0,-'results log'!$B$2,IF(I454=0,-'results log'!$B$2,-('results log'!$B$2*2)))))))*D454))</f>
        <v>0</v>
      </c>
      <c r="S454">
        <f t="shared" si="13"/>
        <v>1</v>
      </c>
    </row>
    <row r="455" spans="7:19" x14ac:dyDescent="0.2">
      <c r="G455" s="20"/>
      <c r="H455" s="20"/>
      <c r="I455" s="20"/>
      <c r="L455" s="17"/>
      <c r="M455" s="24">
        <f>((F455-1)*(1-(IF(G455="no",0,'results log'!$B$3)))+1)</f>
        <v>5.0000000000000044E-2</v>
      </c>
      <c r="N455" s="24">
        <f t="shared" si="14"/>
        <v>0</v>
      </c>
      <c r="O455" s="26">
        <f>IF(ISBLANK(L455),,IF(ISBLANK(E455),,(IF(L455="WON-EW",((((E455-1)*I455)*'results log'!$B$2)+('results log'!$B$2*(E455-1))),IF(L455="WON",((((E455-1)*I455)*'results log'!$B$2)+('results log'!$B$2*(E455-1))),IF(L455="PLACED",((((E455-1)*I455)*'results log'!$B$2)-'results log'!$B$2),IF(I455=0,-'results log'!$B$2,IF(I455=0,-'results log'!$B$2,-('results log'!$B$2*2)))))))*D455))</f>
        <v>0</v>
      </c>
      <c r="P455" s="25">
        <f>IF(ISBLANK(L455),,IF(ISBLANK(F455),,(IF(L455="WON-EW",((((M455-1)*I455)*'results log'!$B$2)+('results log'!$B$2*(M455-1))),IF(L455="WON",((((M455-1)*I455)*'results log'!$B$2)+('results log'!$B$2*(M455-1))),IF(L455="PLACED",((((M455-1)*I455)*'results log'!$B$2)-'results log'!$B$2),IF(I455=0,-'results log'!$B$2,IF(I455=0,-'results log'!$B$2,-('results log'!$B$2*2)))))))*D455))</f>
        <v>0</v>
      </c>
      <c r="S455">
        <f t="shared" si="13"/>
        <v>1</v>
      </c>
    </row>
    <row r="456" spans="7:19" x14ac:dyDescent="0.2">
      <c r="G456" s="20"/>
      <c r="H456" s="20"/>
      <c r="I456" s="20"/>
      <c r="L456" s="17"/>
      <c r="M456" s="24">
        <f>((F456-1)*(1-(IF(G456="no",0,'results log'!$B$3)))+1)</f>
        <v>5.0000000000000044E-2</v>
      </c>
      <c r="N456" s="24">
        <f t="shared" si="14"/>
        <v>0</v>
      </c>
      <c r="O456" s="26">
        <f>IF(ISBLANK(L456),,IF(ISBLANK(E456),,(IF(L456="WON-EW",((((E456-1)*I456)*'results log'!$B$2)+('results log'!$B$2*(E456-1))),IF(L456="WON",((((E456-1)*I456)*'results log'!$B$2)+('results log'!$B$2*(E456-1))),IF(L456="PLACED",((((E456-1)*I456)*'results log'!$B$2)-'results log'!$B$2),IF(I456=0,-'results log'!$B$2,IF(I456=0,-'results log'!$B$2,-('results log'!$B$2*2)))))))*D456))</f>
        <v>0</v>
      </c>
      <c r="P456" s="25">
        <f>IF(ISBLANK(L456),,IF(ISBLANK(F456),,(IF(L456="WON-EW",((((M456-1)*I456)*'results log'!$B$2)+('results log'!$B$2*(M456-1))),IF(L456="WON",((((M456-1)*I456)*'results log'!$B$2)+('results log'!$B$2*(M456-1))),IF(L456="PLACED",((((M456-1)*I456)*'results log'!$B$2)-'results log'!$B$2),IF(I456=0,-'results log'!$B$2,IF(I456=0,-'results log'!$B$2,-('results log'!$B$2*2)))))))*D456))</f>
        <v>0</v>
      </c>
      <c r="S456">
        <f t="shared" si="13"/>
        <v>1</v>
      </c>
    </row>
    <row r="457" spans="7:19" x14ac:dyDescent="0.2">
      <c r="G457" s="20"/>
      <c r="H457" s="20"/>
      <c r="I457" s="20"/>
      <c r="L457" s="17"/>
      <c r="M457" s="24">
        <f>((F457-1)*(1-(IF(G457="no",0,'results log'!$B$3)))+1)</f>
        <v>5.0000000000000044E-2</v>
      </c>
      <c r="N457" s="24">
        <f t="shared" si="14"/>
        <v>0</v>
      </c>
      <c r="O457" s="26">
        <f>IF(ISBLANK(L457),,IF(ISBLANK(E457),,(IF(L457="WON-EW",((((E457-1)*I457)*'results log'!$B$2)+('results log'!$B$2*(E457-1))),IF(L457="WON",((((E457-1)*I457)*'results log'!$B$2)+('results log'!$B$2*(E457-1))),IF(L457="PLACED",((((E457-1)*I457)*'results log'!$B$2)-'results log'!$B$2),IF(I457=0,-'results log'!$B$2,IF(I457=0,-'results log'!$B$2,-('results log'!$B$2*2)))))))*D457))</f>
        <v>0</v>
      </c>
      <c r="P457" s="25">
        <f>IF(ISBLANK(L457),,IF(ISBLANK(F457),,(IF(L457="WON-EW",((((M457-1)*I457)*'results log'!$B$2)+('results log'!$B$2*(M457-1))),IF(L457="WON",((((M457-1)*I457)*'results log'!$B$2)+('results log'!$B$2*(M457-1))),IF(L457="PLACED",((((M457-1)*I457)*'results log'!$B$2)-'results log'!$B$2),IF(I457=0,-'results log'!$B$2,IF(I457=0,-'results log'!$B$2,-('results log'!$B$2*2)))))))*D457))</f>
        <v>0</v>
      </c>
      <c r="S457">
        <f t="shared" ref="S457:S520" si="15">IF(ISBLANK(J457),1,IF(ISBLANK(K457),2,99))</f>
        <v>1</v>
      </c>
    </row>
    <row r="458" spans="7:19" x14ac:dyDescent="0.2">
      <c r="G458" s="20"/>
      <c r="H458" s="20"/>
      <c r="I458" s="20"/>
      <c r="L458" s="17"/>
      <c r="M458" s="24">
        <f>((F458-1)*(1-(IF(G458="no",0,'results log'!$B$3)))+1)</f>
        <v>5.0000000000000044E-2</v>
      </c>
      <c r="N458" s="24">
        <f t="shared" si="14"/>
        <v>0</v>
      </c>
      <c r="O458" s="26">
        <f>IF(ISBLANK(L458),,IF(ISBLANK(E458),,(IF(L458="WON-EW",((((E458-1)*I458)*'results log'!$B$2)+('results log'!$B$2*(E458-1))),IF(L458="WON",((((E458-1)*I458)*'results log'!$B$2)+('results log'!$B$2*(E458-1))),IF(L458="PLACED",((((E458-1)*I458)*'results log'!$B$2)-'results log'!$B$2),IF(I458=0,-'results log'!$B$2,IF(I458=0,-'results log'!$B$2,-('results log'!$B$2*2)))))))*D458))</f>
        <v>0</v>
      </c>
      <c r="P458" s="25">
        <f>IF(ISBLANK(L458),,IF(ISBLANK(F458),,(IF(L458="WON-EW",((((M458-1)*I458)*'results log'!$B$2)+('results log'!$B$2*(M458-1))),IF(L458="WON",((((M458-1)*I458)*'results log'!$B$2)+('results log'!$B$2*(M458-1))),IF(L458="PLACED",((((M458-1)*I458)*'results log'!$B$2)-'results log'!$B$2),IF(I458=0,-'results log'!$B$2,IF(I458=0,-'results log'!$B$2,-('results log'!$B$2*2)))))))*D458))</f>
        <v>0</v>
      </c>
      <c r="S458">
        <f t="shared" si="15"/>
        <v>1</v>
      </c>
    </row>
    <row r="459" spans="7:19" x14ac:dyDescent="0.2">
      <c r="G459" s="20"/>
      <c r="H459" s="20"/>
      <c r="I459" s="20"/>
      <c r="L459" s="17"/>
      <c r="M459" s="24">
        <f>((F459-1)*(1-(IF(G459="no",0,'results log'!$B$3)))+1)</f>
        <v>5.0000000000000044E-2</v>
      </c>
      <c r="N459" s="24">
        <f t="shared" si="14"/>
        <v>0</v>
      </c>
      <c r="O459" s="26">
        <f>IF(ISBLANK(L459),,IF(ISBLANK(E459),,(IF(L459="WON-EW",((((E459-1)*I459)*'results log'!$B$2)+('results log'!$B$2*(E459-1))),IF(L459="WON",((((E459-1)*I459)*'results log'!$B$2)+('results log'!$B$2*(E459-1))),IF(L459="PLACED",((((E459-1)*I459)*'results log'!$B$2)-'results log'!$B$2),IF(I459=0,-'results log'!$B$2,IF(I459=0,-'results log'!$B$2,-('results log'!$B$2*2)))))))*D459))</f>
        <v>0</v>
      </c>
      <c r="P459" s="25">
        <f>IF(ISBLANK(L459),,IF(ISBLANK(F459),,(IF(L459="WON-EW",((((M459-1)*I459)*'results log'!$B$2)+('results log'!$B$2*(M459-1))),IF(L459="WON",((((M459-1)*I459)*'results log'!$B$2)+('results log'!$B$2*(M459-1))),IF(L459="PLACED",((((M459-1)*I459)*'results log'!$B$2)-'results log'!$B$2),IF(I459=0,-'results log'!$B$2,IF(I459=0,-'results log'!$B$2,-('results log'!$B$2*2)))))))*D459))</f>
        <v>0</v>
      </c>
      <c r="S459">
        <f t="shared" si="15"/>
        <v>1</v>
      </c>
    </row>
    <row r="460" spans="7:19" x14ac:dyDescent="0.2">
      <c r="G460" s="20"/>
      <c r="H460" s="20"/>
      <c r="I460" s="20"/>
      <c r="L460" s="17"/>
      <c r="M460" s="24">
        <f>((F460-1)*(1-(IF(G460="no",0,'results log'!$B$3)))+1)</f>
        <v>5.0000000000000044E-2</v>
      </c>
      <c r="N460" s="24">
        <f t="shared" si="14"/>
        <v>0</v>
      </c>
      <c r="O460" s="26">
        <f>IF(ISBLANK(L460),,IF(ISBLANK(E460),,(IF(L460="WON-EW",((((E460-1)*I460)*'results log'!$B$2)+('results log'!$B$2*(E460-1))),IF(L460="WON",((((E460-1)*I460)*'results log'!$B$2)+('results log'!$B$2*(E460-1))),IF(L460="PLACED",((((E460-1)*I460)*'results log'!$B$2)-'results log'!$B$2),IF(I460=0,-'results log'!$B$2,IF(I460=0,-'results log'!$B$2,-('results log'!$B$2*2)))))))*D460))</f>
        <v>0</v>
      </c>
      <c r="P460" s="25">
        <f>IF(ISBLANK(L460),,IF(ISBLANK(F460),,(IF(L460="WON-EW",((((M460-1)*I460)*'results log'!$B$2)+('results log'!$B$2*(M460-1))),IF(L460="WON",((((M460-1)*I460)*'results log'!$B$2)+('results log'!$B$2*(M460-1))),IF(L460="PLACED",((((M460-1)*I460)*'results log'!$B$2)-'results log'!$B$2),IF(I460=0,-'results log'!$B$2,IF(I460=0,-'results log'!$B$2,-('results log'!$B$2*2)))))))*D460))</f>
        <v>0</v>
      </c>
      <c r="S460">
        <f t="shared" si="15"/>
        <v>1</v>
      </c>
    </row>
    <row r="461" spans="7:19" x14ac:dyDescent="0.2">
      <c r="G461" s="20"/>
      <c r="H461" s="20"/>
      <c r="I461" s="20"/>
      <c r="L461" s="17"/>
      <c r="M461" s="24">
        <f>((F461-1)*(1-(IF(G461="no",0,'results log'!$B$3)))+1)</f>
        <v>5.0000000000000044E-2</v>
      </c>
      <c r="N461" s="24">
        <f t="shared" si="14"/>
        <v>0</v>
      </c>
      <c r="O461" s="26">
        <f>IF(ISBLANK(L461),,IF(ISBLANK(E461),,(IF(L461="WON-EW",((((E461-1)*I461)*'results log'!$B$2)+('results log'!$B$2*(E461-1))),IF(L461="WON",((((E461-1)*I461)*'results log'!$B$2)+('results log'!$B$2*(E461-1))),IF(L461="PLACED",((((E461-1)*I461)*'results log'!$B$2)-'results log'!$B$2),IF(I461=0,-'results log'!$B$2,IF(I461=0,-'results log'!$B$2,-('results log'!$B$2*2)))))))*D461))</f>
        <v>0</v>
      </c>
      <c r="P461" s="25">
        <f>IF(ISBLANK(L461),,IF(ISBLANK(F461),,(IF(L461="WON-EW",((((M461-1)*I461)*'results log'!$B$2)+('results log'!$B$2*(M461-1))),IF(L461="WON",((((M461-1)*I461)*'results log'!$B$2)+('results log'!$B$2*(M461-1))),IF(L461="PLACED",((((M461-1)*I461)*'results log'!$B$2)-'results log'!$B$2),IF(I461=0,-'results log'!$B$2,IF(I461=0,-'results log'!$B$2,-('results log'!$B$2*2)))))))*D461))</f>
        <v>0</v>
      </c>
      <c r="S461">
        <f t="shared" si="15"/>
        <v>1</v>
      </c>
    </row>
    <row r="462" spans="7:19" x14ac:dyDescent="0.2">
      <c r="G462" s="20"/>
      <c r="H462" s="20"/>
      <c r="I462" s="20"/>
      <c r="L462" s="17"/>
      <c r="M462" s="24">
        <f>((F462-1)*(1-(IF(G462="no",0,'results log'!$B$3)))+1)</f>
        <v>5.0000000000000044E-2</v>
      </c>
      <c r="N462" s="24">
        <f t="shared" si="14"/>
        <v>0</v>
      </c>
      <c r="O462" s="26">
        <f>IF(ISBLANK(L462),,IF(ISBLANK(E462),,(IF(L462="WON-EW",((((E462-1)*I462)*'results log'!$B$2)+('results log'!$B$2*(E462-1))),IF(L462="WON",((((E462-1)*I462)*'results log'!$B$2)+('results log'!$B$2*(E462-1))),IF(L462="PLACED",((((E462-1)*I462)*'results log'!$B$2)-'results log'!$B$2),IF(I462=0,-'results log'!$B$2,IF(I462=0,-'results log'!$B$2,-('results log'!$B$2*2)))))))*D462))</f>
        <v>0</v>
      </c>
      <c r="P462" s="25">
        <f>IF(ISBLANK(L462),,IF(ISBLANK(F462),,(IF(L462="WON-EW",((((M462-1)*I462)*'results log'!$B$2)+('results log'!$B$2*(M462-1))),IF(L462="WON",((((M462-1)*I462)*'results log'!$B$2)+('results log'!$B$2*(M462-1))),IF(L462="PLACED",((((M462-1)*I462)*'results log'!$B$2)-'results log'!$B$2),IF(I462=0,-'results log'!$B$2,IF(I462=0,-'results log'!$B$2,-('results log'!$B$2*2)))))))*D462))</f>
        <v>0</v>
      </c>
      <c r="S462">
        <f t="shared" si="15"/>
        <v>1</v>
      </c>
    </row>
    <row r="463" spans="7:19" x14ac:dyDescent="0.2">
      <c r="G463" s="20"/>
      <c r="H463" s="20"/>
      <c r="I463" s="20"/>
      <c r="L463" s="17"/>
      <c r="M463" s="24">
        <f>((F463-1)*(1-(IF(G463="no",0,'results log'!$B$3)))+1)</f>
        <v>5.0000000000000044E-2</v>
      </c>
      <c r="N463" s="24">
        <f t="shared" ref="N463:N526" si="16">D463*IF(H463="yes",2,1)</f>
        <v>0</v>
      </c>
      <c r="O463" s="26">
        <f>IF(ISBLANK(L463),,IF(ISBLANK(E463),,(IF(L463="WON-EW",((((E463-1)*I463)*'results log'!$B$2)+('results log'!$B$2*(E463-1))),IF(L463="WON",((((E463-1)*I463)*'results log'!$B$2)+('results log'!$B$2*(E463-1))),IF(L463="PLACED",((((E463-1)*I463)*'results log'!$B$2)-'results log'!$B$2),IF(I463=0,-'results log'!$B$2,IF(I463=0,-'results log'!$B$2,-('results log'!$B$2*2)))))))*D463))</f>
        <v>0</v>
      </c>
      <c r="P463" s="25">
        <f>IF(ISBLANK(L463),,IF(ISBLANK(F463),,(IF(L463="WON-EW",((((M463-1)*I463)*'results log'!$B$2)+('results log'!$B$2*(M463-1))),IF(L463="WON",((((M463-1)*I463)*'results log'!$B$2)+('results log'!$B$2*(M463-1))),IF(L463="PLACED",((((M463-1)*I463)*'results log'!$B$2)-'results log'!$B$2),IF(I463=0,-'results log'!$B$2,IF(I463=0,-'results log'!$B$2,-('results log'!$B$2*2)))))))*D463))</f>
        <v>0</v>
      </c>
      <c r="S463">
        <f t="shared" si="15"/>
        <v>1</v>
      </c>
    </row>
    <row r="464" spans="7:19" x14ac:dyDescent="0.2">
      <c r="G464" s="20"/>
      <c r="H464" s="20"/>
      <c r="I464" s="20"/>
      <c r="L464" s="17"/>
      <c r="M464" s="24">
        <f>((F464-1)*(1-(IF(G464="no",0,'results log'!$B$3)))+1)</f>
        <v>5.0000000000000044E-2</v>
      </c>
      <c r="N464" s="24">
        <f t="shared" si="16"/>
        <v>0</v>
      </c>
      <c r="O464" s="26">
        <f>IF(ISBLANK(L464),,IF(ISBLANK(E464),,(IF(L464="WON-EW",((((E464-1)*I464)*'results log'!$B$2)+('results log'!$B$2*(E464-1))),IF(L464="WON",((((E464-1)*I464)*'results log'!$B$2)+('results log'!$B$2*(E464-1))),IF(L464="PLACED",((((E464-1)*I464)*'results log'!$B$2)-'results log'!$B$2),IF(I464=0,-'results log'!$B$2,IF(I464=0,-'results log'!$B$2,-('results log'!$B$2*2)))))))*D464))</f>
        <v>0</v>
      </c>
      <c r="P464" s="25">
        <f>IF(ISBLANK(L464),,IF(ISBLANK(F464),,(IF(L464="WON-EW",((((M464-1)*I464)*'results log'!$B$2)+('results log'!$B$2*(M464-1))),IF(L464="WON",((((M464-1)*I464)*'results log'!$B$2)+('results log'!$B$2*(M464-1))),IF(L464="PLACED",((((M464-1)*I464)*'results log'!$B$2)-'results log'!$B$2),IF(I464=0,-'results log'!$B$2,IF(I464=0,-'results log'!$B$2,-('results log'!$B$2*2)))))))*D464))</f>
        <v>0</v>
      </c>
      <c r="S464">
        <f t="shared" si="15"/>
        <v>1</v>
      </c>
    </row>
    <row r="465" spans="7:19" x14ac:dyDescent="0.2">
      <c r="G465" s="20"/>
      <c r="H465" s="20"/>
      <c r="I465" s="20"/>
      <c r="L465" s="17"/>
      <c r="M465" s="24">
        <f>((F465-1)*(1-(IF(G465="no",0,'results log'!$B$3)))+1)</f>
        <v>5.0000000000000044E-2</v>
      </c>
      <c r="N465" s="24">
        <f t="shared" si="16"/>
        <v>0</v>
      </c>
      <c r="O465" s="26">
        <f>IF(ISBLANK(L465),,IF(ISBLANK(E465),,(IF(L465="WON-EW",((((E465-1)*I465)*'results log'!$B$2)+('results log'!$B$2*(E465-1))),IF(L465="WON",((((E465-1)*I465)*'results log'!$B$2)+('results log'!$B$2*(E465-1))),IF(L465="PLACED",((((E465-1)*I465)*'results log'!$B$2)-'results log'!$B$2),IF(I465=0,-'results log'!$B$2,IF(I465=0,-'results log'!$B$2,-('results log'!$B$2*2)))))))*D465))</f>
        <v>0</v>
      </c>
      <c r="P465" s="25">
        <f>IF(ISBLANK(L465),,IF(ISBLANK(F465),,(IF(L465="WON-EW",((((M465-1)*I465)*'results log'!$B$2)+('results log'!$B$2*(M465-1))),IF(L465="WON",((((M465-1)*I465)*'results log'!$B$2)+('results log'!$B$2*(M465-1))),IF(L465="PLACED",((((M465-1)*I465)*'results log'!$B$2)-'results log'!$B$2),IF(I465=0,-'results log'!$B$2,IF(I465=0,-'results log'!$B$2,-('results log'!$B$2*2)))))))*D465))</f>
        <v>0</v>
      </c>
      <c r="S465">
        <f t="shared" si="15"/>
        <v>1</v>
      </c>
    </row>
    <row r="466" spans="7:19" x14ac:dyDescent="0.2">
      <c r="G466" s="20"/>
      <c r="H466" s="20"/>
      <c r="I466" s="20"/>
      <c r="L466" s="17"/>
      <c r="M466" s="24">
        <f>((F466-1)*(1-(IF(G466="no",0,'results log'!$B$3)))+1)</f>
        <v>5.0000000000000044E-2</v>
      </c>
      <c r="N466" s="24">
        <f t="shared" si="16"/>
        <v>0</v>
      </c>
      <c r="O466" s="26">
        <f>IF(ISBLANK(L466),,IF(ISBLANK(E466),,(IF(L466="WON-EW",((((E466-1)*I466)*'results log'!$B$2)+('results log'!$B$2*(E466-1))),IF(L466="WON",((((E466-1)*I466)*'results log'!$B$2)+('results log'!$B$2*(E466-1))),IF(L466="PLACED",((((E466-1)*I466)*'results log'!$B$2)-'results log'!$B$2),IF(I466=0,-'results log'!$B$2,IF(I466=0,-'results log'!$B$2,-('results log'!$B$2*2)))))))*D466))</f>
        <v>0</v>
      </c>
      <c r="P466" s="25">
        <f>IF(ISBLANK(L466),,IF(ISBLANK(F466),,(IF(L466="WON-EW",((((M466-1)*I466)*'results log'!$B$2)+('results log'!$B$2*(M466-1))),IF(L466="WON",((((M466-1)*I466)*'results log'!$B$2)+('results log'!$B$2*(M466-1))),IF(L466="PLACED",((((M466-1)*I466)*'results log'!$B$2)-'results log'!$B$2),IF(I466=0,-'results log'!$B$2,IF(I466=0,-'results log'!$B$2,-('results log'!$B$2*2)))))))*D466))</f>
        <v>0</v>
      </c>
      <c r="S466">
        <f t="shared" si="15"/>
        <v>1</v>
      </c>
    </row>
    <row r="467" spans="7:19" x14ac:dyDescent="0.2">
      <c r="G467" s="20"/>
      <c r="H467" s="20"/>
      <c r="I467" s="20"/>
      <c r="L467" s="17"/>
      <c r="M467" s="24">
        <f>((F467-1)*(1-(IF(G467="no",0,'results log'!$B$3)))+1)</f>
        <v>5.0000000000000044E-2</v>
      </c>
      <c r="N467" s="24">
        <f t="shared" si="16"/>
        <v>0</v>
      </c>
      <c r="O467" s="26">
        <f>IF(ISBLANK(L467),,IF(ISBLANK(E467),,(IF(L467="WON-EW",((((E467-1)*I467)*'results log'!$B$2)+('results log'!$B$2*(E467-1))),IF(L467="WON",((((E467-1)*I467)*'results log'!$B$2)+('results log'!$B$2*(E467-1))),IF(L467="PLACED",((((E467-1)*I467)*'results log'!$B$2)-'results log'!$B$2),IF(I467=0,-'results log'!$B$2,IF(I467=0,-'results log'!$B$2,-('results log'!$B$2*2)))))))*D467))</f>
        <v>0</v>
      </c>
      <c r="P467" s="25">
        <f>IF(ISBLANK(L467),,IF(ISBLANK(F467),,(IF(L467="WON-EW",((((M467-1)*I467)*'results log'!$B$2)+('results log'!$B$2*(M467-1))),IF(L467="WON",((((M467-1)*I467)*'results log'!$B$2)+('results log'!$B$2*(M467-1))),IF(L467="PLACED",((((M467-1)*I467)*'results log'!$B$2)-'results log'!$B$2),IF(I467=0,-'results log'!$B$2,IF(I467=0,-'results log'!$B$2,-('results log'!$B$2*2)))))))*D467))</f>
        <v>0</v>
      </c>
      <c r="S467">
        <f t="shared" si="15"/>
        <v>1</v>
      </c>
    </row>
    <row r="468" spans="7:19" x14ac:dyDescent="0.2">
      <c r="G468" s="20"/>
      <c r="H468" s="20"/>
      <c r="I468" s="20"/>
      <c r="L468" s="17"/>
      <c r="M468" s="24">
        <f>((F468-1)*(1-(IF(G468="no",0,'results log'!$B$3)))+1)</f>
        <v>5.0000000000000044E-2</v>
      </c>
      <c r="N468" s="24">
        <f t="shared" si="16"/>
        <v>0</v>
      </c>
      <c r="O468" s="26">
        <f>IF(ISBLANK(L468),,IF(ISBLANK(E468),,(IF(L468="WON-EW",((((E468-1)*I468)*'results log'!$B$2)+('results log'!$B$2*(E468-1))),IF(L468="WON",((((E468-1)*I468)*'results log'!$B$2)+('results log'!$B$2*(E468-1))),IF(L468="PLACED",((((E468-1)*I468)*'results log'!$B$2)-'results log'!$B$2),IF(I468=0,-'results log'!$B$2,IF(I468=0,-'results log'!$B$2,-('results log'!$B$2*2)))))))*D468))</f>
        <v>0</v>
      </c>
      <c r="P468" s="25">
        <f>IF(ISBLANK(L468),,IF(ISBLANK(F468),,(IF(L468="WON-EW",((((M468-1)*I468)*'results log'!$B$2)+('results log'!$B$2*(M468-1))),IF(L468="WON",((((M468-1)*I468)*'results log'!$B$2)+('results log'!$B$2*(M468-1))),IF(L468="PLACED",((((M468-1)*I468)*'results log'!$B$2)-'results log'!$B$2),IF(I468=0,-'results log'!$B$2,IF(I468=0,-'results log'!$B$2,-('results log'!$B$2*2)))))))*D468))</f>
        <v>0</v>
      </c>
      <c r="S468">
        <f t="shared" si="15"/>
        <v>1</v>
      </c>
    </row>
    <row r="469" spans="7:19" x14ac:dyDescent="0.2">
      <c r="G469" s="20"/>
      <c r="H469" s="20"/>
      <c r="I469" s="20"/>
      <c r="L469" s="17"/>
      <c r="M469" s="24">
        <f>((F469-1)*(1-(IF(G469="no",0,'results log'!$B$3)))+1)</f>
        <v>5.0000000000000044E-2</v>
      </c>
      <c r="N469" s="24">
        <f t="shared" si="16"/>
        <v>0</v>
      </c>
      <c r="O469" s="26">
        <f>IF(ISBLANK(L469),,IF(ISBLANK(E469),,(IF(L469="WON-EW",((((E469-1)*I469)*'results log'!$B$2)+('results log'!$B$2*(E469-1))),IF(L469="WON",((((E469-1)*I469)*'results log'!$B$2)+('results log'!$B$2*(E469-1))),IF(L469="PLACED",((((E469-1)*I469)*'results log'!$B$2)-'results log'!$B$2),IF(I469=0,-'results log'!$B$2,IF(I469=0,-'results log'!$B$2,-('results log'!$B$2*2)))))))*D469))</f>
        <v>0</v>
      </c>
      <c r="P469" s="25">
        <f>IF(ISBLANK(L469),,IF(ISBLANK(F469),,(IF(L469="WON-EW",((((M469-1)*I469)*'results log'!$B$2)+('results log'!$B$2*(M469-1))),IF(L469="WON",((((M469-1)*I469)*'results log'!$B$2)+('results log'!$B$2*(M469-1))),IF(L469="PLACED",((((M469-1)*I469)*'results log'!$B$2)-'results log'!$B$2),IF(I469=0,-'results log'!$B$2,IF(I469=0,-'results log'!$B$2,-('results log'!$B$2*2)))))))*D469))</f>
        <v>0</v>
      </c>
      <c r="S469">
        <f t="shared" si="15"/>
        <v>1</v>
      </c>
    </row>
    <row r="470" spans="7:19" x14ac:dyDescent="0.2">
      <c r="G470" s="20"/>
      <c r="H470" s="20"/>
      <c r="I470" s="20"/>
      <c r="L470" s="17"/>
      <c r="M470" s="24">
        <f>((F470-1)*(1-(IF(G470="no",0,'results log'!$B$3)))+1)</f>
        <v>5.0000000000000044E-2</v>
      </c>
      <c r="N470" s="24">
        <f t="shared" si="16"/>
        <v>0</v>
      </c>
      <c r="O470" s="26">
        <f>IF(ISBLANK(L470),,IF(ISBLANK(E470),,(IF(L470="WON-EW",((((E470-1)*I470)*'results log'!$B$2)+('results log'!$B$2*(E470-1))),IF(L470="WON",((((E470-1)*I470)*'results log'!$B$2)+('results log'!$B$2*(E470-1))),IF(L470="PLACED",((((E470-1)*I470)*'results log'!$B$2)-'results log'!$B$2),IF(I470=0,-'results log'!$B$2,IF(I470=0,-'results log'!$B$2,-('results log'!$B$2*2)))))))*D470))</f>
        <v>0</v>
      </c>
      <c r="P470" s="25">
        <f>IF(ISBLANK(L470),,IF(ISBLANK(F470),,(IF(L470="WON-EW",((((M470-1)*I470)*'results log'!$B$2)+('results log'!$B$2*(M470-1))),IF(L470="WON",((((M470-1)*I470)*'results log'!$B$2)+('results log'!$B$2*(M470-1))),IF(L470="PLACED",((((M470-1)*I470)*'results log'!$B$2)-'results log'!$B$2),IF(I470=0,-'results log'!$B$2,IF(I470=0,-'results log'!$B$2,-('results log'!$B$2*2)))))))*D470))</f>
        <v>0</v>
      </c>
      <c r="S470">
        <f t="shared" si="15"/>
        <v>1</v>
      </c>
    </row>
    <row r="471" spans="7:19" x14ac:dyDescent="0.2">
      <c r="G471" s="20"/>
      <c r="H471" s="20"/>
      <c r="I471" s="20"/>
      <c r="L471" s="17"/>
      <c r="M471" s="24">
        <f>((F471-1)*(1-(IF(G471="no",0,'results log'!$B$3)))+1)</f>
        <v>5.0000000000000044E-2</v>
      </c>
      <c r="N471" s="24">
        <f t="shared" si="16"/>
        <v>0</v>
      </c>
      <c r="O471" s="26">
        <f>IF(ISBLANK(L471),,IF(ISBLANK(E471),,(IF(L471="WON-EW",((((E471-1)*I471)*'results log'!$B$2)+('results log'!$B$2*(E471-1))),IF(L471="WON",((((E471-1)*I471)*'results log'!$B$2)+('results log'!$B$2*(E471-1))),IF(L471="PLACED",((((E471-1)*I471)*'results log'!$B$2)-'results log'!$B$2),IF(I471=0,-'results log'!$B$2,IF(I471=0,-'results log'!$B$2,-('results log'!$B$2*2)))))))*D471))</f>
        <v>0</v>
      </c>
      <c r="P471" s="25">
        <f>IF(ISBLANK(L471),,IF(ISBLANK(F471),,(IF(L471="WON-EW",((((M471-1)*I471)*'results log'!$B$2)+('results log'!$B$2*(M471-1))),IF(L471="WON",((((M471-1)*I471)*'results log'!$B$2)+('results log'!$B$2*(M471-1))),IF(L471="PLACED",((((M471-1)*I471)*'results log'!$B$2)-'results log'!$B$2),IF(I471=0,-'results log'!$B$2,IF(I471=0,-'results log'!$B$2,-('results log'!$B$2*2)))))))*D471))</f>
        <v>0</v>
      </c>
      <c r="S471">
        <f t="shared" si="15"/>
        <v>1</v>
      </c>
    </row>
    <row r="472" spans="7:19" x14ac:dyDescent="0.2">
      <c r="G472" s="20"/>
      <c r="H472" s="20"/>
      <c r="I472" s="20"/>
      <c r="L472" s="17"/>
      <c r="M472" s="24">
        <f>((F472-1)*(1-(IF(G472="no",0,'results log'!$B$3)))+1)</f>
        <v>5.0000000000000044E-2</v>
      </c>
      <c r="N472" s="24">
        <f t="shared" si="16"/>
        <v>0</v>
      </c>
      <c r="O472" s="26">
        <f>IF(ISBLANK(L472),,IF(ISBLANK(E472),,(IF(L472="WON-EW",((((E472-1)*I472)*'results log'!$B$2)+('results log'!$B$2*(E472-1))),IF(L472="WON",((((E472-1)*I472)*'results log'!$B$2)+('results log'!$B$2*(E472-1))),IF(L472="PLACED",((((E472-1)*I472)*'results log'!$B$2)-'results log'!$B$2),IF(I472=0,-'results log'!$B$2,IF(I472=0,-'results log'!$B$2,-('results log'!$B$2*2)))))))*D472))</f>
        <v>0</v>
      </c>
      <c r="P472" s="25">
        <f>IF(ISBLANK(L472),,IF(ISBLANK(F472),,(IF(L472="WON-EW",((((M472-1)*I472)*'results log'!$B$2)+('results log'!$B$2*(M472-1))),IF(L472="WON",((((M472-1)*I472)*'results log'!$B$2)+('results log'!$B$2*(M472-1))),IF(L472="PLACED",((((M472-1)*I472)*'results log'!$B$2)-'results log'!$B$2),IF(I472=0,-'results log'!$B$2,IF(I472=0,-'results log'!$B$2,-('results log'!$B$2*2)))))))*D472))</f>
        <v>0</v>
      </c>
      <c r="S472">
        <f t="shared" si="15"/>
        <v>1</v>
      </c>
    </row>
    <row r="473" spans="7:19" x14ac:dyDescent="0.2">
      <c r="G473" s="20"/>
      <c r="H473" s="20"/>
      <c r="I473" s="20"/>
      <c r="L473" s="17"/>
      <c r="M473" s="24">
        <f>((F473-1)*(1-(IF(G473="no",0,'results log'!$B$3)))+1)</f>
        <v>5.0000000000000044E-2</v>
      </c>
      <c r="N473" s="24">
        <f t="shared" si="16"/>
        <v>0</v>
      </c>
      <c r="O473" s="26">
        <f>IF(ISBLANK(L473),,IF(ISBLANK(E473),,(IF(L473="WON-EW",((((E473-1)*I473)*'results log'!$B$2)+('results log'!$B$2*(E473-1))),IF(L473="WON",((((E473-1)*I473)*'results log'!$B$2)+('results log'!$B$2*(E473-1))),IF(L473="PLACED",((((E473-1)*I473)*'results log'!$B$2)-'results log'!$B$2),IF(I473=0,-'results log'!$B$2,IF(I473=0,-'results log'!$B$2,-('results log'!$B$2*2)))))))*D473))</f>
        <v>0</v>
      </c>
      <c r="P473" s="25">
        <f>IF(ISBLANK(L473),,IF(ISBLANK(F473),,(IF(L473="WON-EW",((((M473-1)*I473)*'results log'!$B$2)+('results log'!$B$2*(M473-1))),IF(L473="WON",((((M473-1)*I473)*'results log'!$B$2)+('results log'!$B$2*(M473-1))),IF(L473="PLACED",((((M473-1)*I473)*'results log'!$B$2)-'results log'!$B$2),IF(I473=0,-'results log'!$B$2,IF(I473=0,-'results log'!$B$2,-('results log'!$B$2*2)))))))*D473))</f>
        <v>0</v>
      </c>
      <c r="S473">
        <f t="shared" si="15"/>
        <v>1</v>
      </c>
    </row>
    <row r="474" spans="7:19" x14ac:dyDescent="0.2">
      <c r="G474" s="20"/>
      <c r="H474" s="20"/>
      <c r="I474" s="20"/>
      <c r="L474" s="17"/>
      <c r="M474" s="24">
        <f>((F474-1)*(1-(IF(G474="no",0,'results log'!$B$3)))+1)</f>
        <v>5.0000000000000044E-2</v>
      </c>
      <c r="N474" s="24">
        <f t="shared" si="16"/>
        <v>0</v>
      </c>
      <c r="O474" s="26">
        <f>IF(ISBLANK(L474),,IF(ISBLANK(E474),,(IF(L474="WON-EW",((((E474-1)*I474)*'results log'!$B$2)+('results log'!$B$2*(E474-1))),IF(L474="WON",((((E474-1)*I474)*'results log'!$B$2)+('results log'!$B$2*(E474-1))),IF(L474="PLACED",((((E474-1)*I474)*'results log'!$B$2)-'results log'!$B$2),IF(I474=0,-'results log'!$B$2,IF(I474=0,-'results log'!$B$2,-('results log'!$B$2*2)))))))*D474))</f>
        <v>0</v>
      </c>
      <c r="P474" s="25">
        <f>IF(ISBLANK(L474),,IF(ISBLANK(F474),,(IF(L474="WON-EW",((((M474-1)*I474)*'results log'!$B$2)+('results log'!$B$2*(M474-1))),IF(L474="WON",((((M474-1)*I474)*'results log'!$B$2)+('results log'!$B$2*(M474-1))),IF(L474="PLACED",((((M474-1)*I474)*'results log'!$B$2)-'results log'!$B$2),IF(I474=0,-'results log'!$B$2,IF(I474=0,-'results log'!$B$2,-('results log'!$B$2*2)))))))*D474))</f>
        <v>0</v>
      </c>
      <c r="S474">
        <f t="shared" si="15"/>
        <v>1</v>
      </c>
    </row>
    <row r="475" spans="7:19" x14ac:dyDescent="0.2">
      <c r="G475" s="20"/>
      <c r="H475" s="20"/>
      <c r="I475" s="20"/>
      <c r="L475" s="17"/>
      <c r="M475" s="24">
        <f>((F475-1)*(1-(IF(G475="no",0,'results log'!$B$3)))+1)</f>
        <v>5.0000000000000044E-2</v>
      </c>
      <c r="N475" s="24">
        <f t="shared" si="16"/>
        <v>0</v>
      </c>
      <c r="O475" s="26">
        <f>IF(ISBLANK(L475),,IF(ISBLANK(E475),,(IF(L475="WON-EW",((((E475-1)*I475)*'results log'!$B$2)+('results log'!$B$2*(E475-1))),IF(L475="WON",((((E475-1)*I475)*'results log'!$B$2)+('results log'!$B$2*(E475-1))),IF(L475="PLACED",((((E475-1)*I475)*'results log'!$B$2)-'results log'!$B$2),IF(I475=0,-'results log'!$B$2,IF(I475=0,-'results log'!$B$2,-('results log'!$B$2*2)))))))*D475))</f>
        <v>0</v>
      </c>
      <c r="P475" s="25">
        <f>IF(ISBLANK(L475),,IF(ISBLANK(F475),,(IF(L475="WON-EW",((((M475-1)*I475)*'results log'!$B$2)+('results log'!$B$2*(M475-1))),IF(L475="WON",((((M475-1)*I475)*'results log'!$B$2)+('results log'!$B$2*(M475-1))),IF(L475="PLACED",((((M475-1)*I475)*'results log'!$B$2)-'results log'!$B$2),IF(I475=0,-'results log'!$B$2,IF(I475=0,-'results log'!$B$2,-('results log'!$B$2*2)))))))*D475))</f>
        <v>0</v>
      </c>
      <c r="S475">
        <f t="shared" si="15"/>
        <v>1</v>
      </c>
    </row>
    <row r="476" spans="7:19" x14ac:dyDescent="0.2">
      <c r="G476" s="20"/>
      <c r="H476" s="20"/>
      <c r="I476" s="20"/>
      <c r="L476" s="17"/>
      <c r="M476" s="24">
        <f>((F476-1)*(1-(IF(G476="no",0,'results log'!$B$3)))+1)</f>
        <v>5.0000000000000044E-2</v>
      </c>
      <c r="N476" s="24">
        <f t="shared" si="16"/>
        <v>0</v>
      </c>
      <c r="O476" s="26">
        <f>IF(ISBLANK(L476),,IF(ISBLANK(E476),,(IF(L476="WON-EW",((((E476-1)*I476)*'results log'!$B$2)+('results log'!$B$2*(E476-1))),IF(L476="WON",((((E476-1)*I476)*'results log'!$B$2)+('results log'!$B$2*(E476-1))),IF(L476="PLACED",((((E476-1)*I476)*'results log'!$B$2)-'results log'!$B$2),IF(I476=0,-'results log'!$B$2,IF(I476=0,-'results log'!$B$2,-('results log'!$B$2*2)))))))*D476))</f>
        <v>0</v>
      </c>
      <c r="P476" s="25">
        <f>IF(ISBLANK(L476),,IF(ISBLANK(F476),,(IF(L476="WON-EW",((((M476-1)*I476)*'results log'!$B$2)+('results log'!$B$2*(M476-1))),IF(L476="WON",((((M476-1)*I476)*'results log'!$B$2)+('results log'!$B$2*(M476-1))),IF(L476="PLACED",((((M476-1)*I476)*'results log'!$B$2)-'results log'!$B$2),IF(I476=0,-'results log'!$B$2,IF(I476=0,-'results log'!$B$2,-('results log'!$B$2*2)))))))*D476))</f>
        <v>0</v>
      </c>
      <c r="S476">
        <f t="shared" si="15"/>
        <v>1</v>
      </c>
    </row>
    <row r="477" spans="7:19" x14ac:dyDescent="0.2">
      <c r="G477" s="20"/>
      <c r="H477" s="20"/>
      <c r="I477" s="20"/>
      <c r="L477" s="17"/>
      <c r="M477" s="24">
        <f>((F477-1)*(1-(IF(G477="no",0,'results log'!$B$3)))+1)</f>
        <v>5.0000000000000044E-2</v>
      </c>
      <c r="N477" s="24">
        <f t="shared" si="16"/>
        <v>0</v>
      </c>
      <c r="O477" s="26">
        <f>IF(ISBLANK(L477),,IF(ISBLANK(E477),,(IF(L477="WON-EW",((((E477-1)*I477)*'results log'!$B$2)+('results log'!$B$2*(E477-1))),IF(L477="WON",((((E477-1)*I477)*'results log'!$B$2)+('results log'!$B$2*(E477-1))),IF(L477="PLACED",((((E477-1)*I477)*'results log'!$B$2)-'results log'!$B$2),IF(I477=0,-'results log'!$B$2,IF(I477=0,-'results log'!$B$2,-('results log'!$B$2*2)))))))*D477))</f>
        <v>0</v>
      </c>
      <c r="P477" s="25">
        <f>IF(ISBLANK(L477),,IF(ISBLANK(F477),,(IF(L477="WON-EW",((((M477-1)*I477)*'results log'!$B$2)+('results log'!$B$2*(M477-1))),IF(L477="WON",((((M477-1)*I477)*'results log'!$B$2)+('results log'!$B$2*(M477-1))),IF(L477="PLACED",((((M477-1)*I477)*'results log'!$B$2)-'results log'!$B$2),IF(I477=0,-'results log'!$B$2,IF(I477=0,-'results log'!$B$2,-('results log'!$B$2*2)))))))*D477))</f>
        <v>0</v>
      </c>
      <c r="S477">
        <f t="shared" si="15"/>
        <v>1</v>
      </c>
    </row>
    <row r="478" spans="7:19" x14ac:dyDescent="0.2">
      <c r="G478" s="20"/>
      <c r="H478" s="20"/>
      <c r="I478" s="20"/>
      <c r="L478" s="17"/>
      <c r="M478" s="24">
        <f>((F478-1)*(1-(IF(G478="no",0,'results log'!$B$3)))+1)</f>
        <v>5.0000000000000044E-2</v>
      </c>
      <c r="N478" s="24">
        <f t="shared" si="16"/>
        <v>0</v>
      </c>
      <c r="O478" s="26">
        <f>IF(ISBLANK(L478),,IF(ISBLANK(E478),,(IF(L478="WON-EW",((((E478-1)*I478)*'results log'!$B$2)+('results log'!$B$2*(E478-1))),IF(L478="WON",((((E478-1)*I478)*'results log'!$B$2)+('results log'!$B$2*(E478-1))),IF(L478="PLACED",((((E478-1)*I478)*'results log'!$B$2)-'results log'!$B$2),IF(I478=0,-'results log'!$B$2,IF(I478=0,-'results log'!$B$2,-('results log'!$B$2*2)))))))*D478))</f>
        <v>0</v>
      </c>
      <c r="P478" s="25">
        <f>IF(ISBLANK(L478),,IF(ISBLANK(F478),,(IF(L478="WON-EW",((((M478-1)*I478)*'results log'!$B$2)+('results log'!$B$2*(M478-1))),IF(L478="WON",((((M478-1)*I478)*'results log'!$B$2)+('results log'!$B$2*(M478-1))),IF(L478="PLACED",((((M478-1)*I478)*'results log'!$B$2)-'results log'!$B$2),IF(I478=0,-'results log'!$B$2,IF(I478=0,-'results log'!$B$2,-('results log'!$B$2*2)))))))*D478))</f>
        <v>0</v>
      </c>
      <c r="S478">
        <f t="shared" si="15"/>
        <v>1</v>
      </c>
    </row>
    <row r="479" spans="7:19" x14ac:dyDescent="0.2">
      <c r="G479" s="20"/>
      <c r="H479" s="20"/>
      <c r="I479" s="20"/>
      <c r="L479" s="17"/>
      <c r="M479" s="24">
        <f>((F479-1)*(1-(IF(G479="no",0,'results log'!$B$3)))+1)</f>
        <v>5.0000000000000044E-2</v>
      </c>
      <c r="N479" s="24">
        <f t="shared" si="16"/>
        <v>0</v>
      </c>
      <c r="O479" s="26">
        <f>IF(ISBLANK(L479),,IF(ISBLANK(E479),,(IF(L479="WON-EW",((((E479-1)*I479)*'results log'!$B$2)+('results log'!$B$2*(E479-1))),IF(L479="WON",((((E479-1)*I479)*'results log'!$B$2)+('results log'!$B$2*(E479-1))),IF(L479="PLACED",((((E479-1)*I479)*'results log'!$B$2)-'results log'!$B$2),IF(I479=0,-'results log'!$B$2,IF(I479=0,-'results log'!$B$2,-('results log'!$B$2*2)))))))*D479))</f>
        <v>0</v>
      </c>
      <c r="P479" s="25">
        <f>IF(ISBLANK(L479),,IF(ISBLANK(F479),,(IF(L479="WON-EW",((((M479-1)*I479)*'results log'!$B$2)+('results log'!$B$2*(M479-1))),IF(L479="WON",((((M479-1)*I479)*'results log'!$B$2)+('results log'!$B$2*(M479-1))),IF(L479="PLACED",((((M479-1)*I479)*'results log'!$B$2)-'results log'!$B$2),IF(I479=0,-'results log'!$B$2,IF(I479=0,-'results log'!$B$2,-('results log'!$B$2*2)))))))*D479))</f>
        <v>0</v>
      </c>
      <c r="S479">
        <f t="shared" si="15"/>
        <v>1</v>
      </c>
    </row>
    <row r="480" spans="7:19" x14ac:dyDescent="0.2">
      <c r="G480" s="20"/>
      <c r="H480" s="20"/>
      <c r="I480" s="20"/>
      <c r="L480" s="17"/>
      <c r="M480" s="24">
        <f>((F480-1)*(1-(IF(G480="no",0,'results log'!$B$3)))+1)</f>
        <v>5.0000000000000044E-2</v>
      </c>
      <c r="N480" s="24">
        <f t="shared" si="16"/>
        <v>0</v>
      </c>
      <c r="O480" s="26">
        <f>IF(ISBLANK(L480),,IF(ISBLANK(E480),,(IF(L480="WON-EW",((((E480-1)*I480)*'results log'!$B$2)+('results log'!$B$2*(E480-1))),IF(L480="WON",((((E480-1)*I480)*'results log'!$B$2)+('results log'!$B$2*(E480-1))),IF(L480="PLACED",((((E480-1)*I480)*'results log'!$B$2)-'results log'!$B$2),IF(I480=0,-'results log'!$B$2,IF(I480=0,-'results log'!$B$2,-('results log'!$B$2*2)))))))*D480))</f>
        <v>0</v>
      </c>
      <c r="P480" s="25">
        <f>IF(ISBLANK(L480),,IF(ISBLANK(F480),,(IF(L480="WON-EW",((((M480-1)*I480)*'results log'!$B$2)+('results log'!$B$2*(M480-1))),IF(L480="WON",((((M480-1)*I480)*'results log'!$B$2)+('results log'!$B$2*(M480-1))),IF(L480="PLACED",((((M480-1)*I480)*'results log'!$B$2)-'results log'!$B$2),IF(I480=0,-'results log'!$B$2,IF(I480=0,-'results log'!$B$2,-('results log'!$B$2*2)))))))*D480))</f>
        <v>0</v>
      </c>
      <c r="S480">
        <f t="shared" si="15"/>
        <v>1</v>
      </c>
    </row>
    <row r="481" spans="7:19" x14ac:dyDescent="0.2">
      <c r="G481" s="20"/>
      <c r="H481" s="20"/>
      <c r="I481" s="20"/>
      <c r="L481" s="17"/>
      <c r="M481" s="24">
        <f>((F481-1)*(1-(IF(G481="no",0,'results log'!$B$3)))+1)</f>
        <v>5.0000000000000044E-2</v>
      </c>
      <c r="N481" s="24">
        <f t="shared" si="16"/>
        <v>0</v>
      </c>
      <c r="O481" s="26">
        <f>IF(ISBLANK(L481),,IF(ISBLANK(E481),,(IF(L481="WON-EW",((((E481-1)*I481)*'results log'!$B$2)+('results log'!$B$2*(E481-1))),IF(L481="WON",((((E481-1)*I481)*'results log'!$B$2)+('results log'!$B$2*(E481-1))),IF(L481="PLACED",((((E481-1)*I481)*'results log'!$B$2)-'results log'!$B$2),IF(I481=0,-'results log'!$B$2,IF(I481=0,-'results log'!$B$2,-('results log'!$B$2*2)))))))*D481))</f>
        <v>0</v>
      </c>
      <c r="P481" s="25">
        <f>IF(ISBLANK(L481),,IF(ISBLANK(F481),,(IF(L481="WON-EW",((((M481-1)*I481)*'results log'!$B$2)+('results log'!$B$2*(M481-1))),IF(L481="WON",((((M481-1)*I481)*'results log'!$B$2)+('results log'!$B$2*(M481-1))),IF(L481="PLACED",((((M481-1)*I481)*'results log'!$B$2)-'results log'!$B$2),IF(I481=0,-'results log'!$B$2,IF(I481=0,-'results log'!$B$2,-('results log'!$B$2*2)))))))*D481))</f>
        <v>0</v>
      </c>
      <c r="S481">
        <f t="shared" si="15"/>
        <v>1</v>
      </c>
    </row>
    <row r="482" spans="7:19" x14ac:dyDescent="0.2">
      <c r="G482" s="20"/>
      <c r="H482" s="20"/>
      <c r="I482" s="20"/>
      <c r="L482" s="17"/>
      <c r="M482" s="24">
        <f>((F482-1)*(1-(IF(G482="no",0,'results log'!$B$3)))+1)</f>
        <v>5.0000000000000044E-2</v>
      </c>
      <c r="N482" s="24">
        <f t="shared" si="16"/>
        <v>0</v>
      </c>
      <c r="O482" s="26">
        <f>IF(ISBLANK(L482),,IF(ISBLANK(E482),,(IF(L482="WON-EW",((((E482-1)*I482)*'results log'!$B$2)+('results log'!$B$2*(E482-1))),IF(L482="WON",((((E482-1)*I482)*'results log'!$B$2)+('results log'!$B$2*(E482-1))),IF(L482="PLACED",((((E482-1)*I482)*'results log'!$B$2)-'results log'!$B$2),IF(I482=0,-'results log'!$B$2,IF(I482=0,-'results log'!$B$2,-('results log'!$B$2*2)))))))*D482))</f>
        <v>0</v>
      </c>
      <c r="P482" s="25">
        <f>IF(ISBLANK(L482),,IF(ISBLANK(F482),,(IF(L482="WON-EW",((((M482-1)*I482)*'results log'!$B$2)+('results log'!$B$2*(M482-1))),IF(L482="WON",((((M482-1)*I482)*'results log'!$B$2)+('results log'!$B$2*(M482-1))),IF(L482="PLACED",((((M482-1)*I482)*'results log'!$B$2)-'results log'!$B$2),IF(I482=0,-'results log'!$B$2,IF(I482=0,-'results log'!$B$2,-('results log'!$B$2*2)))))))*D482))</f>
        <v>0</v>
      </c>
      <c r="S482">
        <f t="shared" si="15"/>
        <v>1</v>
      </c>
    </row>
    <row r="483" spans="7:19" x14ac:dyDescent="0.2">
      <c r="G483" s="20"/>
      <c r="H483" s="20"/>
      <c r="I483" s="20"/>
      <c r="L483" s="17"/>
      <c r="M483" s="24">
        <f>((F483-1)*(1-(IF(G483="no",0,'results log'!$B$3)))+1)</f>
        <v>5.0000000000000044E-2</v>
      </c>
      <c r="N483" s="24">
        <f t="shared" si="16"/>
        <v>0</v>
      </c>
      <c r="O483" s="26">
        <f>IF(ISBLANK(L483),,IF(ISBLANK(E483),,(IF(L483="WON-EW",((((E483-1)*I483)*'results log'!$B$2)+('results log'!$B$2*(E483-1))),IF(L483="WON",((((E483-1)*I483)*'results log'!$B$2)+('results log'!$B$2*(E483-1))),IF(L483="PLACED",((((E483-1)*I483)*'results log'!$B$2)-'results log'!$B$2),IF(I483=0,-'results log'!$B$2,IF(I483=0,-'results log'!$B$2,-('results log'!$B$2*2)))))))*D483))</f>
        <v>0</v>
      </c>
      <c r="P483" s="25">
        <f>IF(ISBLANK(L483),,IF(ISBLANK(F483),,(IF(L483="WON-EW",((((M483-1)*I483)*'results log'!$B$2)+('results log'!$B$2*(M483-1))),IF(L483="WON",((((M483-1)*I483)*'results log'!$B$2)+('results log'!$B$2*(M483-1))),IF(L483="PLACED",((((M483-1)*I483)*'results log'!$B$2)-'results log'!$B$2),IF(I483=0,-'results log'!$B$2,IF(I483=0,-'results log'!$B$2,-('results log'!$B$2*2)))))))*D483))</f>
        <v>0</v>
      </c>
      <c r="S483">
        <f t="shared" si="15"/>
        <v>1</v>
      </c>
    </row>
    <row r="484" spans="7:19" x14ac:dyDescent="0.2">
      <c r="G484" s="20"/>
      <c r="H484" s="20"/>
      <c r="I484" s="20"/>
      <c r="L484" s="17"/>
      <c r="M484" s="24">
        <f>((F484-1)*(1-(IF(G484="no",0,'results log'!$B$3)))+1)</f>
        <v>5.0000000000000044E-2</v>
      </c>
      <c r="N484" s="24">
        <f t="shared" si="16"/>
        <v>0</v>
      </c>
      <c r="O484" s="26">
        <f>IF(ISBLANK(L484),,IF(ISBLANK(E484),,(IF(L484="WON-EW",((((E484-1)*I484)*'results log'!$B$2)+('results log'!$B$2*(E484-1))),IF(L484="WON",((((E484-1)*I484)*'results log'!$B$2)+('results log'!$B$2*(E484-1))),IF(L484="PLACED",((((E484-1)*I484)*'results log'!$B$2)-'results log'!$B$2),IF(I484=0,-'results log'!$B$2,IF(I484=0,-'results log'!$B$2,-('results log'!$B$2*2)))))))*D484))</f>
        <v>0</v>
      </c>
      <c r="P484" s="25">
        <f>IF(ISBLANK(L484),,IF(ISBLANK(F484),,(IF(L484="WON-EW",((((M484-1)*I484)*'results log'!$B$2)+('results log'!$B$2*(M484-1))),IF(L484="WON",((((M484-1)*I484)*'results log'!$B$2)+('results log'!$B$2*(M484-1))),IF(L484="PLACED",((((M484-1)*I484)*'results log'!$B$2)-'results log'!$B$2),IF(I484=0,-'results log'!$B$2,IF(I484=0,-'results log'!$B$2,-('results log'!$B$2*2)))))))*D484))</f>
        <v>0</v>
      </c>
      <c r="S484">
        <f t="shared" si="15"/>
        <v>1</v>
      </c>
    </row>
    <row r="485" spans="7:19" x14ac:dyDescent="0.2">
      <c r="G485" s="20"/>
      <c r="H485" s="20"/>
      <c r="I485" s="20"/>
      <c r="L485" s="17"/>
      <c r="M485" s="24">
        <f>((F485-1)*(1-(IF(G485="no",0,'results log'!$B$3)))+1)</f>
        <v>5.0000000000000044E-2</v>
      </c>
      <c r="N485" s="24">
        <f t="shared" si="16"/>
        <v>0</v>
      </c>
      <c r="O485" s="26">
        <f>IF(ISBLANK(L485),,IF(ISBLANK(E485),,(IF(L485="WON-EW",((((E485-1)*I485)*'results log'!$B$2)+('results log'!$B$2*(E485-1))),IF(L485="WON",((((E485-1)*I485)*'results log'!$B$2)+('results log'!$B$2*(E485-1))),IF(L485="PLACED",((((E485-1)*I485)*'results log'!$B$2)-'results log'!$B$2),IF(I485=0,-'results log'!$B$2,IF(I485=0,-'results log'!$B$2,-('results log'!$B$2*2)))))))*D485))</f>
        <v>0</v>
      </c>
      <c r="P485" s="25">
        <f>IF(ISBLANK(L485),,IF(ISBLANK(F485),,(IF(L485="WON-EW",((((M485-1)*I485)*'results log'!$B$2)+('results log'!$B$2*(M485-1))),IF(L485="WON",((((M485-1)*I485)*'results log'!$B$2)+('results log'!$B$2*(M485-1))),IF(L485="PLACED",((((M485-1)*I485)*'results log'!$B$2)-'results log'!$B$2),IF(I485=0,-'results log'!$B$2,IF(I485=0,-'results log'!$B$2,-('results log'!$B$2*2)))))))*D485))</f>
        <v>0</v>
      </c>
      <c r="S485">
        <f t="shared" si="15"/>
        <v>1</v>
      </c>
    </row>
    <row r="486" spans="7:19" x14ac:dyDescent="0.2">
      <c r="G486" s="20"/>
      <c r="H486" s="20"/>
      <c r="I486" s="20"/>
      <c r="L486" s="17"/>
      <c r="M486" s="24">
        <f>((F486-1)*(1-(IF(G486="no",0,'results log'!$B$3)))+1)</f>
        <v>5.0000000000000044E-2</v>
      </c>
      <c r="N486" s="24">
        <f t="shared" si="16"/>
        <v>0</v>
      </c>
      <c r="O486" s="26">
        <f>IF(ISBLANK(L486),,IF(ISBLANK(E486),,(IF(L486="WON-EW",((((E486-1)*I486)*'results log'!$B$2)+('results log'!$B$2*(E486-1))),IF(L486="WON",((((E486-1)*I486)*'results log'!$B$2)+('results log'!$B$2*(E486-1))),IF(L486="PLACED",((((E486-1)*I486)*'results log'!$B$2)-'results log'!$B$2),IF(I486=0,-'results log'!$B$2,IF(I486=0,-'results log'!$B$2,-('results log'!$B$2*2)))))))*D486))</f>
        <v>0</v>
      </c>
      <c r="P486" s="25">
        <f>IF(ISBLANK(L486),,IF(ISBLANK(F486),,(IF(L486="WON-EW",((((M486-1)*I486)*'results log'!$B$2)+('results log'!$B$2*(M486-1))),IF(L486="WON",((((M486-1)*I486)*'results log'!$B$2)+('results log'!$B$2*(M486-1))),IF(L486="PLACED",((((M486-1)*I486)*'results log'!$B$2)-'results log'!$B$2),IF(I486=0,-'results log'!$B$2,IF(I486=0,-'results log'!$B$2,-('results log'!$B$2*2)))))))*D486))</f>
        <v>0</v>
      </c>
      <c r="S486">
        <f t="shared" si="15"/>
        <v>1</v>
      </c>
    </row>
    <row r="487" spans="7:19" x14ac:dyDescent="0.2">
      <c r="G487" s="20"/>
      <c r="H487" s="20"/>
      <c r="I487" s="20"/>
      <c r="L487" s="17"/>
      <c r="M487" s="24">
        <f>((F487-1)*(1-(IF(G487="no",0,'results log'!$B$3)))+1)</f>
        <v>5.0000000000000044E-2</v>
      </c>
      <c r="N487" s="24">
        <f t="shared" si="16"/>
        <v>0</v>
      </c>
      <c r="O487" s="26">
        <f>IF(ISBLANK(L487),,IF(ISBLANK(E487),,(IF(L487="WON-EW",((((E487-1)*I487)*'results log'!$B$2)+('results log'!$B$2*(E487-1))),IF(L487="WON",((((E487-1)*I487)*'results log'!$B$2)+('results log'!$B$2*(E487-1))),IF(L487="PLACED",((((E487-1)*I487)*'results log'!$B$2)-'results log'!$B$2),IF(I487=0,-'results log'!$B$2,IF(I487=0,-'results log'!$B$2,-('results log'!$B$2*2)))))))*D487))</f>
        <v>0</v>
      </c>
      <c r="P487" s="25">
        <f>IF(ISBLANK(L487),,IF(ISBLANK(F487),,(IF(L487="WON-EW",((((M487-1)*I487)*'results log'!$B$2)+('results log'!$B$2*(M487-1))),IF(L487="WON",((((M487-1)*I487)*'results log'!$B$2)+('results log'!$B$2*(M487-1))),IF(L487="PLACED",((((M487-1)*I487)*'results log'!$B$2)-'results log'!$B$2),IF(I487=0,-'results log'!$B$2,IF(I487=0,-'results log'!$B$2,-('results log'!$B$2*2)))))))*D487))</f>
        <v>0</v>
      </c>
      <c r="S487">
        <f t="shared" si="15"/>
        <v>1</v>
      </c>
    </row>
    <row r="488" spans="7:19" x14ac:dyDescent="0.2">
      <c r="G488" s="20"/>
      <c r="H488" s="20"/>
      <c r="I488" s="20"/>
      <c r="L488" s="17"/>
      <c r="M488" s="24">
        <f>((F488-1)*(1-(IF(G488="no",0,'results log'!$B$3)))+1)</f>
        <v>5.0000000000000044E-2</v>
      </c>
      <c r="N488" s="24">
        <f t="shared" si="16"/>
        <v>0</v>
      </c>
      <c r="O488" s="26">
        <f>IF(ISBLANK(L488),,IF(ISBLANK(E488),,(IF(L488="WON-EW",((((E488-1)*I488)*'results log'!$B$2)+('results log'!$B$2*(E488-1))),IF(L488="WON",((((E488-1)*I488)*'results log'!$B$2)+('results log'!$B$2*(E488-1))),IF(L488="PLACED",((((E488-1)*I488)*'results log'!$B$2)-'results log'!$B$2),IF(I488=0,-'results log'!$B$2,IF(I488=0,-'results log'!$B$2,-('results log'!$B$2*2)))))))*D488))</f>
        <v>0</v>
      </c>
      <c r="P488" s="25">
        <f>IF(ISBLANK(L488),,IF(ISBLANK(F488),,(IF(L488="WON-EW",((((M488-1)*I488)*'results log'!$B$2)+('results log'!$B$2*(M488-1))),IF(L488="WON",((((M488-1)*I488)*'results log'!$B$2)+('results log'!$B$2*(M488-1))),IF(L488="PLACED",((((M488-1)*I488)*'results log'!$B$2)-'results log'!$B$2),IF(I488=0,-'results log'!$B$2,IF(I488=0,-'results log'!$B$2,-('results log'!$B$2*2)))))))*D488))</f>
        <v>0</v>
      </c>
      <c r="S488">
        <f t="shared" si="15"/>
        <v>1</v>
      </c>
    </row>
    <row r="489" spans="7:19" x14ac:dyDescent="0.2">
      <c r="G489" s="20"/>
      <c r="H489" s="20"/>
      <c r="I489" s="20"/>
      <c r="L489" s="17"/>
      <c r="M489" s="24">
        <f>((F489-1)*(1-(IF(G489="no",0,'results log'!$B$3)))+1)</f>
        <v>5.0000000000000044E-2</v>
      </c>
      <c r="N489" s="24">
        <f t="shared" si="16"/>
        <v>0</v>
      </c>
      <c r="O489" s="26">
        <f>IF(ISBLANK(L489),,IF(ISBLANK(E489),,(IF(L489="WON-EW",((((E489-1)*I489)*'results log'!$B$2)+('results log'!$B$2*(E489-1))),IF(L489="WON",((((E489-1)*I489)*'results log'!$B$2)+('results log'!$B$2*(E489-1))),IF(L489="PLACED",((((E489-1)*I489)*'results log'!$B$2)-'results log'!$B$2),IF(I489=0,-'results log'!$B$2,IF(I489=0,-'results log'!$B$2,-('results log'!$B$2*2)))))))*D489))</f>
        <v>0</v>
      </c>
      <c r="P489" s="25">
        <f>IF(ISBLANK(L489),,IF(ISBLANK(F489),,(IF(L489="WON-EW",((((M489-1)*I489)*'results log'!$B$2)+('results log'!$B$2*(M489-1))),IF(L489="WON",((((M489-1)*I489)*'results log'!$B$2)+('results log'!$B$2*(M489-1))),IF(L489="PLACED",((((M489-1)*I489)*'results log'!$B$2)-'results log'!$B$2),IF(I489=0,-'results log'!$B$2,IF(I489=0,-'results log'!$B$2,-('results log'!$B$2*2)))))))*D489))</f>
        <v>0</v>
      </c>
      <c r="S489">
        <f t="shared" si="15"/>
        <v>1</v>
      </c>
    </row>
    <row r="490" spans="7:19" x14ac:dyDescent="0.2">
      <c r="G490" s="20"/>
      <c r="H490" s="20"/>
      <c r="I490" s="20"/>
      <c r="L490" s="17"/>
      <c r="M490" s="24">
        <f>((F490-1)*(1-(IF(G490="no",0,'results log'!$B$3)))+1)</f>
        <v>5.0000000000000044E-2</v>
      </c>
      <c r="N490" s="24">
        <f t="shared" si="16"/>
        <v>0</v>
      </c>
      <c r="O490" s="26">
        <f>IF(ISBLANK(L490),,IF(ISBLANK(E490),,(IF(L490="WON-EW",((((E490-1)*I490)*'results log'!$B$2)+('results log'!$B$2*(E490-1))),IF(L490="WON",((((E490-1)*I490)*'results log'!$B$2)+('results log'!$B$2*(E490-1))),IF(L490="PLACED",((((E490-1)*I490)*'results log'!$B$2)-'results log'!$B$2),IF(I490=0,-'results log'!$B$2,IF(I490=0,-'results log'!$B$2,-('results log'!$B$2*2)))))))*D490))</f>
        <v>0</v>
      </c>
      <c r="P490" s="25">
        <f>IF(ISBLANK(L490),,IF(ISBLANK(F490),,(IF(L490="WON-EW",((((M490-1)*I490)*'results log'!$B$2)+('results log'!$B$2*(M490-1))),IF(L490="WON",((((M490-1)*I490)*'results log'!$B$2)+('results log'!$B$2*(M490-1))),IF(L490="PLACED",((((M490-1)*I490)*'results log'!$B$2)-'results log'!$B$2),IF(I490=0,-'results log'!$B$2,IF(I490=0,-'results log'!$B$2,-('results log'!$B$2*2)))))))*D490))</f>
        <v>0</v>
      </c>
      <c r="S490">
        <f t="shared" si="15"/>
        <v>1</v>
      </c>
    </row>
    <row r="491" spans="7:19" x14ac:dyDescent="0.2">
      <c r="G491" s="20"/>
      <c r="H491" s="20"/>
      <c r="I491" s="20"/>
      <c r="L491" s="17"/>
      <c r="M491" s="24">
        <f>((F491-1)*(1-(IF(G491="no",0,'results log'!$B$3)))+1)</f>
        <v>5.0000000000000044E-2</v>
      </c>
      <c r="N491" s="24">
        <f t="shared" si="16"/>
        <v>0</v>
      </c>
      <c r="O491" s="26">
        <f>IF(ISBLANK(L491),,IF(ISBLANK(E491),,(IF(L491="WON-EW",((((E491-1)*I491)*'results log'!$B$2)+('results log'!$B$2*(E491-1))),IF(L491="WON",((((E491-1)*I491)*'results log'!$B$2)+('results log'!$B$2*(E491-1))),IF(L491="PLACED",((((E491-1)*I491)*'results log'!$B$2)-'results log'!$B$2),IF(I491=0,-'results log'!$B$2,IF(I491=0,-'results log'!$B$2,-('results log'!$B$2*2)))))))*D491))</f>
        <v>0</v>
      </c>
      <c r="P491" s="25">
        <f>IF(ISBLANK(L491),,IF(ISBLANK(F491),,(IF(L491="WON-EW",((((M491-1)*I491)*'results log'!$B$2)+('results log'!$B$2*(M491-1))),IF(L491="WON",((((M491-1)*I491)*'results log'!$B$2)+('results log'!$B$2*(M491-1))),IF(L491="PLACED",((((M491-1)*I491)*'results log'!$B$2)-'results log'!$B$2),IF(I491=0,-'results log'!$B$2,IF(I491=0,-'results log'!$B$2,-('results log'!$B$2*2)))))))*D491))</f>
        <v>0</v>
      </c>
      <c r="S491">
        <f t="shared" si="15"/>
        <v>1</v>
      </c>
    </row>
    <row r="492" spans="7:19" x14ac:dyDescent="0.2">
      <c r="G492" s="20"/>
      <c r="H492" s="20"/>
      <c r="I492" s="20"/>
      <c r="L492" s="17"/>
      <c r="M492" s="24">
        <f>((F492-1)*(1-(IF(G492="no",0,'results log'!$B$3)))+1)</f>
        <v>5.0000000000000044E-2</v>
      </c>
      <c r="N492" s="24">
        <f t="shared" si="16"/>
        <v>0</v>
      </c>
      <c r="O492" s="26">
        <f>IF(ISBLANK(L492),,IF(ISBLANK(E492),,(IF(L492="WON-EW",((((E492-1)*I492)*'results log'!$B$2)+('results log'!$B$2*(E492-1))),IF(L492="WON",((((E492-1)*I492)*'results log'!$B$2)+('results log'!$B$2*(E492-1))),IF(L492="PLACED",((((E492-1)*I492)*'results log'!$B$2)-'results log'!$B$2),IF(I492=0,-'results log'!$B$2,IF(I492=0,-'results log'!$B$2,-('results log'!$B$2*2)))))))*D492))</f>
        <v>0</v>
      </c>
      <c r="P492" s="25">
        <f>IF(ISBLANK(L492),,IF(ISBLANK(F492),,(IF(L492="WON-EW",((((M492-1)*I492)*'results log'!$B$2)+('results log'!$B$2*(M492-1))),IF(L492="WON",((((M492-1)*I492)*'results log'!$B$2)+('results log'!$B$2*(M492-1))),IF(L492="PLACED",((((M492-1)*I492)*'results log'!$B$2)-'results log'!$B$2),IF(I492=0,-'results log'!$B$2,IF(I492=0,-'results log'!$B$2,-('results log'!$B$2*2)))))))*D492))</f>
        <v>0</v>
      </c>
      <c r="S492">
        <f t="shared" si="15"/>
        <v>1</v>
      </c>
    </row>
    <row r="493" spans="7:19" x14ac:dyDescent="0.2">
      <c r="G493" s="20"/>
      <c r="H493" s="20"/>
      <c r="I493" s="20"/>
      <c r="L493" s="17"/>
      <c r="M493" s="24">
        <f>((F493-1)*(1-(IF(G493="no",0,'results log'!$B$3)))+1)</f>
        <v>5.0000000000000044E-2</v>
      </c>
      <c r="N493" s="24">
        <f t="shared" si="16"/>
        <v>0</v>
      </c>
      <c r="O493" s="26">
        <f>IF(ISBLANK(L493),,IF(ISBLANK(E493),,(IF(L493="WON-EW",((((E493-1)*I493)*'results log'!$B$2)+('results log'!$B$2*(E493-1))),IF(L493="WON",((((E493-1)*I493)*'results log'!$B$2)+('results log'!$B$2*(E493-1))),IF(L493="PLACED",((((E493-1)*I493)*'results log'!$B$2)-'results log'!$B$2),IF(I493=0,-'results log'!$B$2,IF(I493=0,-'results log'!$B$2,-('results log'!$B$2*2)))))))*D493))</f>
        <v>0</v>
      </c>
      <c r="P493" s="25">
        <f>IF(ISBLANK(L493),,IF(ISBLANK(F493),,(IF(L493="WON-EW",((((M493-1)*I493)*'results log'!$B$2)+('results log'!$B$2*(M493-1))),IF(L493="WON",((((M493-1)*I493)*'results log'!$B$2)+('results log'!$B$2*(M493-1))),IF(L493="PLACED",((((M493-1)*I493)*'results log'!$B$2)-'results log'!$B$2),IF(I493=0,-'results log'!$B$2,IF(I493=0,-'results log'!$B$2,-('results log'!$B$2*2)))))))*D493))</f>
        <v>0</v>
      </c>
      <c r="S493">
        <f t="shared" si="15"/>
        <v>1</v>
      </c>
    </row>
    <row r="494" spans="7:19" x14ac:dyDescent="0.2">
      <c r="G494" s="20"/>
      <c r="H494" s="20"/>
      <c r="I494" s="20"/>
      <c r="L494" s="17"/>
      <c r="M494" s="24">
        <f>((F494-1)*(1-(IF(G494="no",0,'results log'!$B$3)))+1)</f>
        <v>5.0000000000000044E-2</v>
      </c>
      <c r="N494" s="24">
        <f t="shared" si="16"/>
        <v>0</v>
      </c>
      <c r="O494" s="26">
        <f>IF(ISBLANK(L494),,IF(ISBLANK(E494),,(IF(L494="WON-EW",((((E494-1)*I494)*'results log'!$B$2)+('results log'!$B$2*(E494-1))),IF(L494="WON",((((E494-1)*I494)*'results log'!$B$2)+('results log'!$B$2*(E494-1))),IF(L494="PLACED",((((E494-1)*I494)*'results log'!$B$2)-'results log'!$B$2),IF(I494=0,-'results log'!$B$2,IF(I494=0,-'results log'!$B$2,-('results log'!$B$2*2)))))))*D494))</f>
        <v>0</v>
      </c>
      <c r="P494" s="25">
        <f>IF(ISBLANK(L494),,IF(ISBLANK(F494),,(IF(L494="WON-EW",((((M494-1)*I494)*'results log'!$B$2)+('results log'!$B$2*(M494-1))),IF(L494="WON",((((M494-1)*I494)*'results log'!$B$2)+('results log'!$B$2*(M494-1))),IF(L494="PLACED",((((M494-1)*I494)*'results log'!$B$2)-'results log'!$B$2),IF(I494=0,-'results log'!$B$2,IF(I494=0,-'results log'!$B$2,-('results log'!$B$2*2)))))))*D494))</f>
        <v>0</v>
      </c>
      <c r="S494">
        <f t="shared" si="15"/>
        <v>1</v>
      </c>
    </row>
    <row r="495" spans="7:19" x14ac:dyDescent="0.2">
      <c r="G495" s="20"/>
      <c r="H495" s="20"/>
      <c r="I495" s="20"/>
      <c r="L495" s="17"/>
      <c r="M495" s="24">
        <f>((F495-1)*(1-(IF(G495="no",0,'results log'!$B$3)))+1)</f>
        <v>5.0000000000000044E-2</v>
      </c>
      <c r="N495" s="24">
        <f t="shared" si="16"/>
        <v>0</v>
      </c>
      <c r="O495" s="26">
        <f>IF(ISBLANK(L495),,IF(ISBLANK(E495),,(IF(L495="WON-EW",((((E495-1)*I495)*'results log'!$B$2)+('results log'!$B$2*(E495-1))),IF(L495="WON",((((E495-1)*I495)*'results log'!$B$2)+('results log'!$B$2*(E495-1))),IF(L495="PLACED",((((E495-1)*I495)*'results log'!$B$2)-'results log'!$B$2),IF(I495=0,-'results log'!$B$2,IF(I495=0,-'results log'!$B$2,-('results log'!$B$2*2)))))))*D495))</f>
        <v>0</v>
      </c>
      <c r="P495" s="25">
        <f>IF(ISBLANK(L495),,IF(ISBLANK(F495),,(IF(L495="WON-EW",((((M495-1)*I495)*'results log'!$B$2)+('results log'!$B$2*(M495-1))),IF(L495="WON",((((M495-1)*I495)*'results log'!$B$2)+('results log'!$B$2*(M495-1))),IF(L495="PLACED",((((M495-1)*I495)*'results log'!$B$2)-'results log'!$B$2),IF(I495=0,-'results log'!$B$2,IF(I495=0,-'results log'!$B$2,-('results log'!$B$2*2)))))))*D495))</f>
        <v>0</v>
      </c>
      <c r="S495">
        <f t="shared" si="15"/>
        <v>1</v>
      </c>
    </row>
    <row r="496" spans="7:19" x14ac:dyDescent="0.2">
      <c r="G496" s="20"/>
      <c r="H496" s="20"/>
      <c r="I496" s="20"/>
      <c r="L496" s="17"/>
      <c r="M496" s="24">
        <f>((F496-1)*(1-(IF(G496="no",0,'results log'!$B$3)))+1)</f>
        <v>5.0000000000000044E-2</v>
      </c>
      <c r="N496" s="24">
        <f t="shared" si="16"/>
        <v>0</v>
      </c>
      <c r="O496" s="26">
        <f>IF(ISBLANK(L496),,IF(ISBLANK(E496),,(IF(L496="WON-EW",((((E496-1)*I496)*'results log'!$B$2)+('results log'!$B$2*(E496-1))),IF(L496="WON",((((E496-1)*I496)*'results log'!$B$2)+('results log'!$B$2*(E496-1))),IF(L496="PLACED",((((E496-1)*I496)*'results log'!$B$2)-'results log'!$B$2),IF(I496=0,-'results log'!$B$2,IF(I496=0,-'results log'!$B$2,-('results log'!$B$2*2)))))))*D496))</f>
        <v>0</v>
      </c>
      <c r="P496" s="25">
        <f>IF(ISBLANK(L496),,IF(ISBLANK(F496),,(IF(L496="WON-EW",((((M496-1)*I496)*'results log'!$B$2)+('results log'!$B$2*(M496-1))),IF(L496="WON",((((M496-1)*I496)*'results log'!$B$2)+('results log'!$B$2*(M496-1))),IF(L496="PLACED",((((M496-1)*I496)*'results log'!$B$2)-'results log'!$B$2),IF(I496=0,-'results log'!$B$2,IF(I496=0,-'results log'!$B$2,-('results log'!$B$2*2)))))))*D496))</f>
        <v>0</v>
      </c>
      <c r="S496">
        <f t="shared" si="15"/>
        <v>1</v>
      </c>
    </row>
    <row r="497" spans="7:19" x14ac:dyDescent="0.2">
      <c r="G497" s="20"/>
      <c r="H497" s="20"/>
      <c r="I497" s="20"/>
      <c r="L497" s="17"/>
      <c r="M497" s="24">
        <f>((F497-1)*(1-(IF(G497="no",0,'results log'!$B$3)))+1)</f>
        <v>5.0000000000000044E-2</v>
      </c>
      <c r="N497" s="24">
        <f t="shared" si="16"/>
        <v>0</v>
      </c>
      <c r="O497" s="26">
        <f>IF(ISBLANK(L497),,IF(ISBLANK(E497),,(IF(L497="WON-EW",((((E497-1)*I497)*'results log'!$B$2)+('results log'!$B$2*(E497-1))),IF(L497="WON",((((E497-1)*I497)*'results log'!$B$2)+('results log'!$B$2*(E497-1))),IF(L497="PLACED",((((E497-1)*I497)*'results log'!$B$2)-'results log'!$B$2),IF(I497=0,-'results log'!$B$2,IF(I497=0,-'results log'!$B$2,-('results log'!$B$2*2)))))))*D497))</f>
        <v>0</v>
      </c>
      <c r="P497" s="25">
        <f>IF(ISBLANK(L497),,IF(ISBLANK(F497),,(IF(L497="WON-EW",((((M497-1)*I497)*'results log'!$B$2)+('results log'!$B$2*(M497-1))),IF(L497="WON",((((M497-1)*I497)*'results log'!$B$2)+('results log'!$B$2*(M497-1))),IF(L497="PLACED",((((M497-1)*I497)*'results log'!$B$2)-'results log'!$B$2),IF(I497=0,-'results log'!$B$2,IF(I497=0,-'results log'!$B$2,-('results log'!$B$2*2)))))))*D497))</f>
        <v>0</v>
      </c>
      <c r="S497">
        <f t="shared" si="15"/>
        <v>1</v>
      </c>
    </row>
    <row r="498" spans="7:19" x14ac:dyDescent="0.2">
      <c r="G498" s="20"/>
      <c r="H498" s="20"/>
      <c r="I498" s="20"/>
      <c r="L498" s="17"/>
      <c r="M498" s="24">
        <f>((F498-1)*(1-(IF(G498="no",0,'results log'!$B$3)))+1)</f>
        <v>5.0000000000000044E-2</v>
      </c>
      <c r="N498" s="24">
        <f t="shared" si="16"/>
        <v>0</v>
      </c>
      <c r="O498" s="26">
        <f>IF(ISBLANK(L498),,IF(ISBLANK(E498),,(IF(L498="WON-EW",((((E498-1)*I498)*'results log'!$B$2)+('results log'!$B$2*(E498-1))),IF(L498="WON",((((E498-1)*I498)*'results log'!$B$2)+('results log'!$B$2*(E498-1))),IF(L498="PLACED",((((E498-1)*I498)*'results log'!$B$2)-'results log'!$B$2),IF(I498=0,-'results log'!$B$2,IF(I498=0,-'results log'!$B$2,-('results log'!$B$2*2)))))))*D498))</f>
        <v>0</v>
      </c>
      <c r="P498" s="25">
        <f>IF(ISBLANK(L498),,IF(ISBLANK(F498),,(IF(L498="WON-EW",((((M498-1)*I498)*'results log'!$B$2)+('results log'!$B$2*(M498-1))),IF(L498="WON",((((M498-1)*I498)*'results log'!$B$2)+('results log'!$B$2*(M498-1))),IF(L498="PLACED",((((M498-1)*I498)*'results log'!$B$2)-'results log'!$B$2),IF(I498=0,-'results log'!$B$2,IF(I498=0,-'results log'!$B$2,-('results log'!$B$2*2)))))))*D498))</f>
        <v>0</v>
      </c>
      <c r="S498">
        <f t="shared" si="15"/>
        <v>1</v>
      </c>
    </row>
    <row r="499" spans="7:19" x14ac:dyDescent="0.2">
      <c r="G499" s="20"/>
      <c r="H499" s="20"/>
      <c r="I499" s="20"/>
      <c r="L499" s="17"/>
      <c r="M499" s="24">
        <f>((F499-1)*(1-(IF(G499="no",0,'results log'!$B$3)))+1)</f>
        <v>5.0000000000000044E-2</v>
      </c>
      <c r="N499" s="24">
        <f t="shared" si="16"/>
        <v>0</v>
      </c>
      <c r="O499" s="26">
        <f>IF(ISBLANK(L499),,IF(ISBLANK(E499),,(IF(L499="WON-EW",((((E499-1)*I499)*'results log'!$B$2)+('results log'!$B$2*(E499-1))),IF(L499="WON",((((E499-1)*I499)*'results log'!$B$2)+('results log'!$B$2*(E499-1))),IF(L499="PLACED",((((E499-1)*I499)*'results log'!$B$2)-'results log'!$B$2),IF(I499=0,-'results log'!$B$2,IF(I499=0,-'results log'!$B$2,-('results log'!$B$2*2)))))))*D499))</f>
        <v>0</v>
      </c>
      <c r="P499" s="25">
        <f>IF(ISBLANK(L499),,IF(ISBLANK(F499),,(IF(L499="WON-EW",((((M499-1)*I499)*'results log'!$B$2)+('results log'!$B$2*(M499-1))),IF(L499="WON",((((M499-1)*I499)*'results log'!$B$2)+('results log'!$B$2*(M499-1))),IF(L499="PLACED",((((M499-1)*I499)*'results log'!$B$2)-'results log'!$B$2),IF(I499=0,-'results log'!$B$2,IF(I499=0,-'results log'!$B$2,-('results log'!$B$2*2)))))))*D499))</f>
        <v>0</v>
      </c>
      <c r="S499">
        <f t="shared" si="15"/>
        <v>1</v>
      </c>
    </row>
    <row r="500" spans="7:19" x14ac:dyDescent="0.2">
      <c r="G500" s="20"/>
      <c r="H500" s="20"/>
      <c r="I500" s="20"/>
      <c r="L500" s="17"/>
      <c r="M500" s="24">
        <f>((F500-1)*(1-(IF(G500="no",0,'results log'!$B$3)))+1)</f>
        <v>5.0000000000000044E-2</v>
      </c>
      <c r="N500" s="24">
        <f t="shared" si="16"/>
        <v>0</v>
      </c>
      <c r="O500" s="26">
        <f>IF(ISBLANK(L500),,IF(ISBLANK(E500),,(IF(L500="WON-EW",((((E500-1)*I500)*'results log'!$B$2)+('results log'!$B$2*(E500-1))),IF(L500="WON",((((E500-1)*I500)*'results log'!$B$2)+('results log'!$B$2*(E500-1))),IF(L500="PLACED",((((E500-1)*I500)*'results log'!$B$2)-'results log'!$B$2),IF(I500=0,-'results log'!$B$2,IF(I500=0,-'results log'!$B$2,-('results log'!$B$2*2)))))))*D500))</f>
        <v>0</v>
      </c>
      <c r="P500" s="25">
        <f>IF(ISBLANK(L500),,IF(ISBLANK(F500),,(IF(L500="WON-EW",((((M500-1)*I500)*'results log'!$B$2)+('results log'!$B$2*(M500-1))),IF(L500="WON",((((M500-1)*I500)*'results log'!$B$2)+('results log'!$B$2*(M500-1))),IF(L500="PLACED",((((M500-1)*I500)*'results log'!$B$2)-'results log'!$B$2),IF(I500=0,-'results log'!$B$2,IF(I500=0,-'results log'!$B$2,-('results log'!$B$2*2)))))))*D500))</f>
        <v>0</v>
      </c>
      <c r="S500">
        <f t="shared" si="15"/>
        <v>1</v>
      </c>
    </row>
    <row r="501" spans="7:19" x14ac:dyDescent="0.2">
      <c r="G501" s="20"/>
      <c r="H501" s="20"/>
      <c r="I501" s="20"/>
      <c r="L501" s="17"/>
      <c r="M501" s="24">
        <f>((F501-1)*(1-(IF(G501="no",0,'results log'!$B$3)))+1)</f>
        <v>5.0000000000000044E-2</v>
      </c>
      <c r="N501" s="24">
        <f t="shared" si="16"/>
        <v>0</v>
      </c>
      <c r="O501" s="26">
        <f>IF(ISBLANK(L501),,IF(ISBLANK(E501),,(IF(L501="WON-EW",((((E501-1)*I501)*'results log'!$B$2)+('results log'!$B$2*(E501-1))),IF(L501="WON",((((E501-1)*I501)*'results log'!$B$2)+('results log'!$B$2*(E501-1))),IF(L501="PLACED",((((E501-1)*I501)*'results log'!$B$2)-'results log'!$B$2),IF(I501=0,-'results log'!$B$2,IF(I501=0,-'results log'!$B$2,-('results log'!$B$2*2)))))))*D501))</f>
        <v>0</v>
      </c>
      <c r="P501" s="25">
        <f>IF(ISBLANK(L501),,IF(ISBLANK(F501),,(IF(L501="WON-EW",((((M501-1)*I501)*'results log'!$B$2)+('results log'!$B$2*(M501-1))),IF(L501="WON",((((M501-1)*I501)*'results log'!$B$2)+('results log'!$B$2*(M501-1))),IF(L501="PLACED",((((M501-1)*I501)*'results log'!$B$2)-'results log'!$B$2),IF(I501=0,-'results log'!$B$2,IF(I501=0,-'results log'!$B$2,-('results log'!$B$2*2)))))))*D501))</f>
        <v>0</v>
      </c>
      <c r="S501">
        <f t="shared" si="15"/>
        <v>1</v>
      </c>
    </row>
    <row r="502" spans="7:19" x14ac:dyDescent="0.2">
      <c r="G502" s="20"/>
      <c r="H502" s="20"/>
      <c r="I502" s="20"/>
      <c r="L502" s="17"/>
      <c r="M502" s="24">
        <f>((F502-1)*(1-(IF(G502="no",0,'results log'!$B$3)))+1)</f>
        <v>5.0000000000000044E-2</v>
      </c>
      <c r="N502" s="24">
        <f t="shared" si="16"/>
        <v>0</v>
      </c>
      <c r="O502" s="26">
        <f>IF(ISBLANK(L502),,IF(ISBLANK(E502),,(IF(L502="WON-EW",((((E502-1)*I502)*'results log'!$B$2)+('results log'!$B$2*(E502-1))),IF(L502="WON",((((E502-1)*I502)*'results log'!$B$2)+('results log'!$B$2*(E502-1))),IF(L502="PLACED",((((E502-1)*I502)*'results log'!$B$2)-'results log'!$B$2),IF(I502=0,-'results log'!$B$2,IF(I502=0,-'results log'!$B$2,-('results log'!$B$2*2)))))))*D502))</f>
        <v>0</v>
      </c>
      <c r="P502" s="25">
        <f>IF(ISBLANK(L502),,IF(ISBLANK(F502),,(IF(L502="WON-EW",((((M502-1)*I502)*'results log'!$B$2)+('results log'!$B$2*(M502-1))),IF(L502="WON",((((M502-1)*I502)*'results log'!$B$2)+('results log'!$B$2*(M502-1))),IF(L502="PLACED",((((M502-1)*I502)*'results log'!$B$2)-'results log'!$B$2),IF(I502=0,-'results log'!$B$2,IF(I502=0,-'results log'!$B$2,-('results log'!$B$2*2)))))))*D502))</f>
        <v>0</v>
      </c>
      <c r="S502">
        <f t="shared" si="15"/>
        <v>1</v>
      </c>
    </row>
    <row r="503" spans="7:19" x14ac:dyDescent="0.2">
      <c r="G503" s="20"/>
      <c r="H503" s="20"/>
      <c r="I503" s="20"/>
      <c r="L503" s="17"/>
      <c r="M503" s="24">
        <f>((F503-1)*(1-(IF(G503="no",0,'results log'!$B$3)))+1)</f>
        <v>5.0000000000000044E-2</v>
      </c>
      <c r="N503" s="24">
        <f t="shared" si="16"/>
        <v>0</v>
      </c>
      <c r="O503" s="26">
        <f>IF(ISBLANK(L503),,IF(ISBLANK(E503),,(IF(L503="WON-EW",((((E503-1)*I503)*'results log'!$B$2)+('results log'!$B$2*(E503-1))),IF(L503="WON",((((E503-1)*I503)*'results log'!$B$2)+('results log'!$B$2*(E503-1))),IF(L503="PLACED",((((E503-1)*I503)*'results log'!$B$2)-'results log'!$B$2),IF(I503=0,-'results log'!$B$2,IF(I503=0,-'results log'!$B$2,-('results log'!$B$2*2)))))))*D503))</f>
        <v>0</v>
      </c>
      <c r="P503" s="25">
        <f>IF(ISBLANK(L503),,IF(ISBLANK(F503),,(IF(L503="WON-EW",((((M503-1)*I503)*'results log'!$B$2)+('results log'!$B$2*(M503-1))),IF(L503="WON",((((M503-1)*I503)*'results log'!$B$2)+('results log'!$B$2*(M503-1))),IF(L503="PLACED",((((M503-1)*I503)*'results log'!$B$2)-'results log'!$B$2),IF(I503=0,-'results log'!$B$2,IF(I503=0,-'results log'!$B$2,-('results log'!$B$2*2)))))))*D503))</f>
        <v>0</v>
      </c>
      <c r="S503">
        <f t="shared" si="15"/>
        <v>1</v>
      </c>
    </row>
    <row r="504" spans="7:19" x14ac:dyDescent="0.2">
      <c r="G504" s="20"/>
      <c r="H504" s="20"/>
      <c r="I504" s="20"/>
      <c r="L504" s="17"/>
      <c r="M504" s="24">
        <f>((F504-1)*(1-(IF(G504="no",0,'results log'!$B$3)))+1)</f>
        <v>5.0000000000000044E-2</v>
      </c>
      <c r="N504" s="24">
        <f t="shared" si="16"/>
        <v>0</v>
      </c>
      <c r="O504" s="26">
        <f>IF(ISBLANK(L504),,IF(ISBLANK(E504),,(IF(L504="WON-EW",((((E504-1)*I504)*'results log'!$B$2)+('results log'!$B$2*(E504-1))),IF(L504="WON",((((E504-1)*I504)*'results log'!$B$2)+('results log'!$B$2*(E504-1))),IF(L504="PLACED",((((E504-1)*I504)*'results log'!$B$2)-'results log'!$B$2),IF(I504=0,-'results log'!$B$2,IF(I504=0,-'results log'!$B$2,-('results log'!$B$2*2)))))))*D504))</f>
        <v>0</v>
      </c>
      <c r="P504" s="25">
        <f>IF(ISBLANK(L504),,IF(ISBLANK(F504),,(IF(L504="WON-EW",((((M504-1)*I504)*'results log'!$B$2)+('results log'!$B$2*(M504-1))),IF(L504="WON",((((M504-1)*I504)*'results log'!$B$2)+('results log'!$B$2*(M504-1))),IF(L504="PLACED",((((M504-1)*I504)*'results log'!$B$2)-'results log'!$B$2),IF(I504=0,-'results log'!$B$2,IF(I504=0,-'results log'!$B$2,-('results log'!$B$2*2)))))))*D504))</f>
        <v>0</v>
      </c>
      <c r="S504">
        <f t="shared" si="15"/>
        <v>1</v>
      </c>
    </row>
    <row r="505" spans="7:19" x14ac:dyDescent="0.2">
      <c r="G505" s="20"/>
      <c r="H505" s="20"/>
      <c r="I505" s="20"/>
      <c r="L505" s="17"/>
      <c r="M505" s="24">
        <f>((F505-1)*(1-(IF(G505="no",0,'results log'!$B$3)))+1)</f>
        <v>5.0000000000000044E-2</v>
      </c>
      <c r="N505" s="24">
        <f t="shared" si="16"/>
        <v>0</v>
      </c>
      <c r="O505" s="26">
        <f>IF(ISBLANK(L505),,IF(ISBLANK(E505),,(IF(L505="WON-EW",((((E505-1)*I505)*'results log'!$B$2)+('results log'!$B$2*(E505-1))),IF(L505="WON",((((E505-1)*I505)*'results log'!$B$2)+('results log'!$B$2*(E505-1))),IF(L505="PLACED",((((E505-1)*I505)*'results log'!$B$2)-'results log'!$B$2),IF(I505=0,-'results log'!$B$2,IF(I505=0,-'results log'!$B$2,-('results log'!$B$2*2)))))))*D505))</f>
        <v>0</v>
      </c>
      <c r="P505" s="25">
        <f>IF(ISBLANK(L505),,IF(ISBLANK(F505),,(IF(L505="WON-EW",((((M505-1)*I505)*'results log'!$B$2)+('results log'!$B$2*(M505-1))),IF(L505="WON",((((M505-1)*I505)*'results log'!$B$2)+('results log'!$B$2*(M505-1))),IF(L505="PLACED",((((M505-1)*I505)*'results log'!$B$2)-'results log'!$B$2),IF(I505=0,-'results log'!$B$2,IF(I505=0,-'results log'!$B$2,-('results log'!$B$2*2)))))))*D505))</f>
        <v>0</v>
      </c>
      <c r="S505">
        <f t="shared" si="15"/>
        <v>1</v>
      </c>
    </row>
    <row r="506" spans="7:19" x14ac:dyDescent="0.2">
      <c r="G506" s="20"/>
      <c r="H506" s="20"/>
      <c r="I506" s="20"/>
      <c r="L506" s="17"/>
      <c r="M506" s="24">
        <f>((F506-1)*(1-(IF(G506="no",0,'results log'!$B$3)))+1)</f>
        <v>5.0000000000000044E-2</v>
      </c>
      <c r="N506" s="24">
        <f t="shared" si="16"/>
        <v>0</v>
      </c>
      <c r="O506" s="26">
        <f>IF(ISBLANK(L506),,IF(ISBLANK(E506),,(IF(L506="WON-EW",((((E506-1)*I506)*'results log'!$B$2)+('results log'!$B$2*(E506-1))),IF(L506="WON",((((E506-1)*I506)*'results log'!$B$2)+('results log'!$B$2*(E506-1))),IF(L506="PLACED",((((E506-1)*I506)*'results log'!$B$2)-'results log'!$B$2),IF(I506=0,-'results log'!$B$2,IF(I506=0,-'results log'!$B$2,-('results log'!$B$2*2)))))))*D506))</f>
        <v>0</v>
      </c>
      <c r="P506" s="25">
        <f>IF(ISBLANK(L506),,IF(ISBLANK(F506),,(IF(L506="WON-EW",((((M506-1)*I506)*'results log'!$B$2)+('results log'!$B$2*(M506-1))),IF(L506="WON",((((M506-1)*I506)*'results log'!$B$2)+('results log'!$B$2*(M506-1))),IF(L506="PLACED",((((M506-1)*I506)*'results log'!$B$2)-'results log'!$B$2),IF(I506=0,-'results log'!$B$2,IF(I506=0,-'results log'!$B$2,-('results log'!$B$2*2)))))))*D506))</f>
        <v>0</v>
      </c>
      <c r="S506">
        <f t="shared" si="15"/>
        <v>1</v>
      </c>
    </row>
    <row r="507" spans="7:19" x14ac:dyDescent="0.2">
      <c r="G507" s="20"/>
      <c r="H507" s="20"/>
      <c r="I507" s="20"/>
      <c r="L507" s="17"/>
      <c r="M507" s="24">
        <f>((F507-1)*(1-(IF(G507="no",0,'results log'!$B$3)))+1)</f>
        <v>5.0000000000000044E-2</v>
      </c>
      <c r="N507" s="24">
        <f t="shared" si="16"/>
        <v>0</v>
      </c>
      <c r="O507" s="26">
        <f>IF(ISBLANK(L507),,IF(ISBLANK(E507),,(IF(L507="WON-EW",((((E507-1)*I507)*'results log'!$B$2)+('results log'!$B$2*(E507-1))),IF(L507="WON",((((E507-1)*I507)*'results log'!$B$2)+('results log'!$B$2*(E507-1))),IF(L507="PLACED",((((E507-1)*I507)*'results log'!$B$2)-'results log'!$B$2),IF(I507=0,-'results log'!$B$2,IF(I507=0,-'results log'!$B$2,-('results log'!$B$2*2)))))))*D507))</f>
        <v>0</v>
      </c>
      <c r="P507" s="25">
        <f>IF(ISBLANK(L507),,IF(ISBLANK(F507),,(IF(L507="WON-EW",((((M507-1)*I507)*'results log'!$B$2)+('results log'!$B$2*(M507-1))),IF(L507="WON",((((M507-1)*I507)*'results log'!$B$2)+('results log'!$B$2*(M507-1))),IF(L507="PLACED",((((M507-1)*I507)*'results log'!$B$2)-'results log'!$B$2),IF(I507=0,-'results log'!$B$2,IF(I507=0,-'results log'!$B$2,-('results log'!$B$2*2)))))))*D507))</f>
        <v>0</v>
      </c>
      <c r="S507">
        <f t="shared" si="15"/>
        <v>1</v>
      </c>
    </row>
    <row r="508" spans="7:19" x14ac:dyDescent="0.2">
      <c r="G508" s="20"/>
      <c r="H508" s="20"/>
      <c r="I508" s="20"/>
      <c r="L508" s="17"/>
      <c r="M508" s="24">
        <f>((F508-1)*(1-(IF(G508="no",0,'results log'!$B$3)))+1)</f>
        <v>5.0000000000000044E-2</v>
      </c>
      <c r="N508" s="24">
        <f t="shared" si="16"/>
        <v>0</v>
      </c>
      <c r="O508" s="26">
        <f>IF(ISBLANK(L508),,IF(ISBLANK(E508),,(IF(L508="WON-EW",((((E508-1)*I508)*'results log'!$B$2)+('results log'!$B$2*(E508-1))),IF(L508="WON",((((E508-1)*I508)*'results log'!$B$2)+('results log'!$B$2*(E508-1))),IF(L508="PLACED",((((E508-1)*I508)*'results log'!$B$2)-'results log'!$B$2),IF(I508=0,-'results log'!$B$2,IF(I508=0,-'results log'!$B$2,-('results log'!$B$2*2)))))))*D508))</f>
        <v>0</v>
      </c>
      <c r="P508" s="25">
        <f>IF(ISBLANK(L508),,IF(ISBLANK(F508),,(IF(L508="WON-EW",((((M508-1)*I508)*'results log'!$B$2)+('results log'!$B$2*(M508-1))),IF(L508="WON",((((M508-1)*I508)*'results log'!$B$2)+('results log'!$B$2*(M508-1))),IF(L508="PLACED",((((M508-1)*I508)*'results log'!$B$2)-'results log'!$B$2),IF(I508=0,-'results log'!$B$2,IF(I508=0,-'results log'!$B$2,-('results log'!$B$2*2)))))))*D508))</f>
        <v>0</v>
      </c>
      <c r="S508">
        <f t="shared" si="15"/>
        <v>1</v>
      </c>
    </row>
    <row r="509" spans="7:19" x14ac:dyDescent="0.2">
      <c r="G509" s="20"/>
      <c r="H509" s="20"/>
      <c r="I509" s="20"/>
      <c r="L509" s="17"/>
      <c r="M509" s="24">
        <f>((F509-1)*(1-(IF(G509="no",0,'results log'!$B$3)))+1)</f>
        <v>5.0000000000000044E-2</v>
      </c>
      <c r="N509" s="24">
        <f t="shared" si="16"/>
        <v>0</v>
      </c>
      <c r="O509" s="26">
        <f>IF(ISBLANK(L509),,IF(ISBLANK(E509),,(IF(L509="WON-EW",((((E509-1)*I509)*'results log'!$B$2)+('results log'!$B$2*(E509-1))),IF(L509="WON",((((E509-1)*I509)*'results log'!$B$2)+('results log'!$B$2*(E509-1))),IF(L509="PLACED",((((E509-1)*I509)*'results log'!$B$2)-'results log'!$B$2),IF(I509=0,-'results log'!$B$2,IF(I509=0,-'results log'!$B$2,-('results log'!$B$2*2)))))))*D509))</f>
        <v>0</v>
      </c>
      <c r="P509" s="25">
        <f>IF(ISBLANK(L509),,IF(ISBLANK(F509),,(IF(L509="WON-EW",((((M509-1)*I509)*'results log'!$B$2)+('results log'!$B$2*(M509-1))),IF(L509="WON",((((M509-1)*I509)*'results log'!$B$2)+('results log'!$B$2*(M509-1))),IF(L509="PLACED",((((M509-1)*I509)*'results log'!$B$2)-'results log'!$B$2),IF(I509=0,-'results log'!$B$2,IF(I509=0,-'results log'!$B$2,-('results log'!$B$2*2)))))))*D509))</f>
        <v>0</v>
      </c>
      <c r="S509">
        <f t="shared" si="15"/>
        <v>1</v>
      </c>
    </row>
    <row r="510" spans="7:19" x14ac:dyDescent="0.2">
      <c r="G510" s="20"/>
      <c r="H510" s="20"/>
      <c r="I510" s="20"/>
      <c r="L510" s="17"/>
      <c r="M510" s="24">
        <f>((F510-1)*(1-(IF(G510="no",0,'results log'!$B$3)))+1)</f>
        <v>5.0000000000000044E-2</v>
      </c>
      <c r="N510" s="24">
        <f t="shared" si="16"/>
        <v>0</v>
      </c>
      <c r="O510" s="26">
        <f>IF(ISBLANK(L510),,IF(ISBLANK(E510),,(IF(L510="WON-EW",((((E510-1)*I510)*'results log'!$B$2)+('results log'!$B$2*(E510-1))),IF(L510="WON",((((E510-1)*I510)*'results log'!$B$2)+('results log'!$B$2*(E510-1))),IF(L510="PLACED",((((E510-1)*I510)*'results log'!$B$2)-'results log'!$B$2),IF(I510=0,-'results log'!$B$2,IF(I510=0,-'results log'!$B$2,-('results log'!$B$2*2)))))))*D510))</f>
        <v>0</v>
      </c>
      <c r="P510" s="25">
        <f>IF(ISBLANK(L510),,IF(ISBLANK(F510),,(IF(L510="WON-EW",((((M510-1)*I510)*'results log'!$B$2)+('results log'!$B$2*(M510-1))),IF(L510="WON",((((M510-1)*I510)*'results log'!$B$2)+('results log'!$B$2*(M510-1))),IF(L510="PLACED",((((M510-1)*I510)*'results log'!$B$2)-'results log'!$B$2),IF(I510=0,-'results log'!$B$2,IF(I510=0,-'results log'!$B$2,-('results log'!$B$2*2)))))))*D510))</f>
        <v>0</v>
      </c>
      <c r="S510">
        <f t="shared" si="15"/>
        <v>1</v>
      </c>
    </row>
    <row r="511" spans="7:19" x14ac:dyDescent="0.2">
      <c r="G511" s="20"/>
      <c r="H511" s="20"/>
      <c r="I511" s="20"/>
      <c r="L511" s="17"/>
      <c r="M511" s="24">
        <f>((F511-1)*(1-(IF(G511="no",0,'results log'!$B$3)))+1)</f>
        <v>5.0000000000000044E-2</v>
      </c>
      <c r="N511" s="24">
        <f t="shared" si="16"/>
        <v>0</v>
      </c>
      <c r="O511" s="26">
        <f>IF(ISBLANK(L511),,IF(ISBLANK(E511),,(IF(L511="WON-EW",((((E511-1)*I511)*'results log'!$B$2)+('results log'!$B$2*(E511-1))),IF(L511="WON",((((E511-1)*I511)*'results log'!$B$2)+('results log'!$B$2*(E511-1))),IF(L511="PLACED",((((E511-1)*I511)*'results log'!$B$2)-'results log'!$B$2),IF(I511=0,-'results log'!$B$2,IF(I511=0,-'results log'!$B$2,-('results log'!$B$2*2)))))))*D511))</f>
        <v>0</v>
      </c>
      <c r="P511" s="25">
        <f>IF(ISBLANK(L511),,IF(ISBLANK(F511),,(IF(L511="WON-EW",((((M511-1)*I511)*'results log'!$B$2)+('results log'!$B$2*(M511-1))),IF(L511="WON",((((M511-1)*I511)*'results log'!$B$2)+('results log'!$B$2*(M511-1))),IF(L511="PLACED",((((M511-1)*I511)*'results log'!$B$2)-'results log'!$B$2),IF(I511=0,-'results log'!$B$2,IF(I511=0,-'results log'!$B$2,-('results log'!$B$2*2)))))))*D511))</f>
        <v>0</v>
      </c>
      <c r="S511">
        <f t="shared" si="15"/>
        <v>1</v>
      </c>
    </row>
    <row r="512" spans="7:19" x14ac:dyDescent="0.2">
      <c r="G512" s="20"/>
      <c r="H512" s="20"/>
      <c r="I512" s="20"/>
      <c r="L512" s="17"/>
      <c r="M512" s="24">
        <f>((F512-1)*(1-(IF(G512="no",0,'results log'!$B$3)))+1)</f>
        <v>5.0000000000000044E-2</v>
      </c>
      <c r="N512" s="24">
        <f t="shared" si="16"/>
        <v>0</v>
      </c>
      <c r="O512" s="26">
        <f>IF(ISBLANK(L512),,IF(ISBLANK(E512),,(IF(L512="WON-EW",((((E512-1)*I512)*'results log'!$B$2)+('results log'!$B$2*(E512-1))),IF(L512="WON",((((E512-1)*I512)*'results log'!$B$2)+('results log'!$B$2*(E512-1))),IF(L512="PLACED",((((E512-1)*I512)*'results log'!$B$2)-'results log'!$B$2),IF(I512=0,-'results log'!$B$2,IF(I512=0,-'results log'!$B$2,-('results log'!$B$2*2)))))))*D512))</f>
        <v>0</v>
      </c>
      <c r="P512" s="25">
        <f>IF(ISBLANK(L512),,IF(ISBLANK(F512),,(IF(L512="WON-EW",((((M512-1)*I512)*'results log'!$B$2)+('results log'!$B$2*(M512-1))),IF(L512="WON",((((M512-1)*I512)*'results log'!$B$2)+('results log'!$B$2*(M512-1))),IF(L512="PLACED",((((M512-1)*I512)*'results log'!$B$2)-'results log'!$B$2),IF(I512=0,-'results log'!$B$2,IF(I512=0,-'results log'!$B$2,-('results log'!$B$2*2)))))))*D512))</f>
        <v>0</v>
      </c>
      <c r="S512">
        <f t="shared" si="15"/>
        <v>1</v>
      </c>
    </row>
    <row r="513" spans="7:19" x14ac:dyDescent="0.2">
      <c r="G513" s="20"/>
      <c r="H513" s="20"/>
      <c r="I513" s="20"/>
      <c r="L513" s="17"/>
      <c r="M513" s="24">
        <f>((F513-1)*(1-(IF(G513="no",0,'results log'!$B$3)))+1)</f>
        <v>5.0000000000000044E-2</v>
      </c>
      <c r="N513" s="24">
        <f t="shared" si="16"/>
        <v>0</v>
      </c>
      <c r="O513" s="26">
        <f>IF(ISBLANK(L513),,IF(ISBLANK(E513),,(IF(L513="WON-EW",((((E513-1)*I513)*'results log'!$B$2)+('results log'!$B$2*(E513-1))),IF(L513="WON",((((E513-1)*I513)*'results log'!$B$2)+('results log'!$B$2*(E513-1))),IF(L513="PLACED",((((E513-1)*I513)*'results log'!$B$2)-'results log'!$B$2),IF(I513=0,-'results log'!$B$2,IF(I513=0,-'results log'!$B$2,-('results log'!$B$2*2)))))))*D513))</f>
        <v>0</v>
      </c>
      <c r="P513" s="25">
        <f>IF(ISBLANK(L513),,IF(ISBLANK(F513),,(IF(L513="WON-EW",((((M513-1)*I513)*'results log'!$B$2)+('results log'!$B$2*(M513-1))),IF(L513="WON",((((M513-1)*I513)*'results log'!$B$2)+('results log'!$B$2*(M513-1))),IF(L513="PLACED",((((M513-1)*I513)*'results log'!$B$2)-'results log'!$B$2),IF(I513=0,-'results log'!$B$2,IF(I513=0,-'results log'!$B$2,-('results log'!$B$2*2)))))))*D513))</f>
        <v>0</v>
      </c>
      <c r="S513">
        <f t="shared" si="15"/>
        <v>1</v>
      </c>
    </row>
    <row r="514" spans="7:19" x14ac:dyDescent="0.2">
      <c r="G514" s="20"/>
      <c r="H514" s="20"/>
      <c r="I514" s="20"/>
      <c r="L514" s="17"/>
      <c r="M514" s="24">
        <f>((F514-1)*(1-(IF(G514="no",0,'results log'!$B$3)))+1)</f>
        <v>5.0000000000000044E-2</v>
      </c>
      <c r="N514" s="24">
        <f t="shared" si="16"/>
        <v>0</v>
      </c>
      <c r="O514" s="26">
        <f>IF(ISBLANK(L514),,IF(ISBLANK(E514),,(IF(L514="WON-EW",((((E514-1)*I514)*'results log'!$B$2)+('results log'!$B$2*(E514-1))),IF(L514="WON",((((E514-1)*I514)*'results log'!$B$2)+('results log'!$B$2*(E514-1))),IF(L514="PLACED",((((E514-1)*I514)*'results log'!$B$2)-'results log'!$B$2),IF(I514=0,-'results log'!$B$2,IF(I514=0,-'results log'!$B$2,-('results log'!$B$2*2)))))))*D514))</f>
        <v>0</v>
      </c>
      <c r="P514" s="25">
        <f>IF(ISBLANK(L514),,IF(ISBLANK(F514),,(IF(L514="WON-EW",((((M514-1)*I514)*'results log'!$B$2)+('results log'!$B$2*(M514-1))),IF(L514="WON",((((M514-1)*I514)*'results log'!$B$2)+('results log'!$B$2*(M514-1))),IF(L514="PLACED",((((M514-1)*I514)*'results log'!$B$2)-'results log'!$B$2),IF(I514=0,-'results log'!$B$2,IF(I514=0,-'results log'!$B$2,-('results log'!$B$2*2)))))))*D514))</f>
        <v>0</v>
      </c>
      <c r="S514">
        <f t="shared" si="15"/>
        <v>1</v>
      </c>
    </row>
    <row r="515" spans="7:19" x14ac:dyDescent="0.2">
      <c r="G515" s="20"/>
      <c r="H515" s="20"/>
      <c r="I515" s="20"/>
      <c r="L515" s="17"/>
      <c r="M515" s="24">
        <f>((F515-1)*(1-(IF(G515="no",0,'results log'!$B$3)))+1)</f>
        <v>5.0000000000000044E-2</v>
      </c>
      <c r="N515" s="24">
        <f t="shared" si="16"/>
        <v>0</v>
      </c>
      <c r="O515" s="26">
        <f>IF(ISBLANK(L515),,IF(ISBLANK(E515),,(IF(L515="WON-EW",((((E515-1)*I515)*'results log'!$B$2)+('results log'!$B$2*(E515-1))),IF(L515="WON",((((E515-1)*I515)*'results log'!$B$2)+('results log'!$B$2*(E515-1))),IF(L515="PLACED",((((E515-1)*I515)*'results log'!$B$2)-'results log'!$B$2),IF(I515=0,-'results log'!$B$2,IF(I515=0,-'results log'!$B$2,-('results log'!$B$2*2)))))))*D515))</f>
        <v>0</v>
      </c>
      <c r="P515" s="25">
        <f>IF(ISBLANK(L515),,IF(ISBLANK(F515),,(IF(L515="WON-EW",((((M515-1)*I515)*'results log'!$B$2)+('results log'!$B$2*(M515-1))),IF(L515="WON",((((M515-1)*I515)*'results log'!$B$2)+('results log'!$B$2*(M515-1))),IF(L515="PLACED",((((M515-1)*I515)*'results log'!$B$2)-'results log'!$B$2),IF(I515=0,-'results log'!$B$2,IF(I515=0,-'results log'!$B$2,-('results log'!$B$2*2)))))))*D515))</f>
        <v>0</v>
      </c>
      <c r="S515">
        <f t="shared" si="15"/>
        <v>1</v>
      </c>
    </row>
    <row r="516" spans="7:19" x14ac:dyDescent="0.2">
      <c r="G516" s="20"/>
      <c r="H516" s="20"/>
      <c r="I516" s="20"/>
      <c r="L516" s="17"/>
      <c r="M516" s="24">
        <f>((F516-1)*(1-(IF(G516="no",0,'results log'!$B$3)))+1)</f>
        <v>5.0000000000000044E-2</v>
      </c>
      <c r="N516" s="24">
        <f t="shared" si="16"/>
        <v>0</v>
      </c>
      <c r="O516" s="26">
        <f>IF(ISBLANK(L516),,IF(ISBLANK(E516),,(IF(L516="WON-EW",((((E516-1)*I516)*'results log'!$B$2)+('results log'!$B$2*(E516-1))),IF(L516="WON",((((E516-1)*I516)*'results log'!$B$2)+('results log'!$B$2*(E516-1))),IF(L516="PLACED",((((E516-1)*I516)*'results log'!$B$2)-'results log'!$B$2),IF(I516=0,-'results log'!$B$2,IF(I516=0,-'results log'!$B$2,-('results log'!$B$2*2)))))))*D516))</f>
        <v>0</v>
      </c>
      <c r="P516" s="25">
        <f>IF(ISBLANK(L516),,IF(ISBLANK(F516),,(IF(L516="WON-EW",((((M516-1)*I516)*'results log'!$B$2)+('results log'!$B$2*(M516-1))),IF(L516="WON",((((M516-1)*I516)*'results log'!$B$2)+('results log'!$B$2*(M516-1))),IF(L516="PLACED",((((M516-1)*I516)*'results log'!$B$2)-'results log'!$B$2),IF(I516=0,-'results log'!$B$2,IF(I516=0,-'results log'!$B$2,-('results log'!$B$2*2)))))))*D516))</f>
        <v>0</v>
      </c>
      <c r="S516">
        <f t="shared" si="15"/>
        <v>1</v>
      </c>
    </row>
    <row r="517" spans="7:19" x14ac:dyDescent="0.2">
      <c r="G517" s="20"/>
      <c r="H517" s="20"/>
      <c r="I517" s="20"/>
      <c r="L517" s="17"/>
      <c r="M517" s="24">
        <f>((F517-1)*(1-(IF(G517="no",0,'results log'!$B$3)))+1)</f>
        <v>5.0000000000000044E-2</v>
      </c>
      <c r="N517" s="24">
        <f t="shared" si="16"/>
        <v>0</v>
      </c>
      <c r="O517" s="26">
        <f>IF(ISBLANK(L517),,IF(ISBLANK(E517),,(IF(L517="WON-EW",((((E517-1)*I517)*'results log'!$B$2)+('results log'!$B$2*(E517-1))),IF(L517="WON",((((E517-1)*I517)*'results log'!$B$2)+('results log'!$B$2*(E517-1))),IF(L517="PLACED",((((E517-1)*I517)*'results log'!$B$2)-'results log'!$B$2),IF(I517=0,-'results log'!$B$2,IF(I517=0,-'results log'!$B$2,-('results log'!$B$2*2)))))))*D517))</f>
        <v>0</v>
      </c>
      <c r="P517" s="25">
        <f>IF(ISBLANK(L517),,IF(ISBLANK(F517),,(IF(L517="WON-EW",((((M517-1)*I517)*'results log'!$B$2)+('results log'!$B$2*(M517-1))),IF(L517="WON",((((M517-1)*I517)*'results log'!$B$2)+('results log'!$B$2*(M517-1))),IF(L517="PLACED",((((M517-1)*I517)*'results log'!$B$2)-'results log'!$B$2),IF(I517=0,-'results log'!$B$2,IF(I517=0,-'results log'!$B$2,-('results log'!$B$2*2)))))))*D517))</f>
        <v>0</v>
      </c>
      <c r="S517">
        <f t="shared" si="15"/>
        <v>1</v>
      </c>
    </row>
    <row r="518" spans="7:19" x14ac:dyDescent="0.2">
      <c r="G518" s="20"/>
      <c r="H518" s="20"/>
      <c r="I518" s="20"/>
      <c r="L518" s="17"/>
      <c r="M518" s="24">
        <f>((F518-1)*(1-(IF(G518="no",0,'results log'!$B$3)))+1)</f>
        <v>5.0000000000000044E-2</v>
      </c>
      <c r="N518" s="24">
        <f t="shared" si="16"/>
        <v>0</v>
      </c>
      <c r="O518" s="26">
        <f>IF(ISBLANK(L518),,IF(ISBLANK(E518),,(IF(L518="WON-EW",((((E518-1)*I518)*'results log'!$B$2)+('results log'!$B$2*(E518-1))),IF(L518="WON",((((E518-1)*I518)*'results log'!$B$2)+('results log'!$B$2*(E518-1))),IF(L518="PLACED",((((E518-1)*I518)*'results log'!$B$2)-'results log'!$B$2),IF(I518=0,-'results log'!$B$2,IF(I518=0,-'results log'!$B$2,-('results log'!$B$2*2)))))))*D518))</f>
        <v>0</v>
      </c>
      <c r="P518" s="25">
        <f>IF(ISBLANK(L518),,IF(ISBLANK(F518),,(IF(L518="WON-EW",((((M518-1)*I518)*'results log'!$B$2)+('results log'!$B$2*(M518-1))),IF(L518="WON",((((M518-1)*I518)*'results log'!$B$2)+('results log'!$B$2*(M518-1))),IF(L518="PLACED",((((M518-1)*I518)*'results log'!$B$2)-'results log'!$B$2),IF(I518=0,-'results log'!$B$2,IF(I518=0,-'results log'!$B$2,-('results log'!$B$2*2)))))))*D518))</f>
        <v>0</v>
      </c>
      <c r="S518">
        <f t="shared" si="15"/>
        <v>1</v>
      </c>
    </row>
    <row r="519" spans="7:19" x14ac:dyDescent="0.2">
      <c r="G519" s="20"/>
      <c r="H519" s="20"/>
      <c r="I519" s="20"/>
      <c r="L519" s="17"/>
      <c r="M519" s="24">
        <f>((F519-1)*(1-(IF(G519="no",0,'results log'!$B$3)))+1)</f>
        <v>5.0000000000000044E-2</v>
      </c>
      <c r="N519" s="24">
        <f t="shared" si="16"/>
        <v>0</v>
      </c>
      <c r="O519" s="26">
        <f>IF(ISBLANK(L519),,IF(ISBLANK(E519),,(IF(L519="WON-EW",((((E519-1)*I519)*'results log'!$B$2)+('results log'!$B$2*(E519-1))),IF(L519="WON",((((E519-1)*I519)*'results log'!$B$2)+('results log'!$B$2*(E519-1))),IF(L519="PLACED",((((E519-1)*I519)*'results log'!$B$2)-'results log'!$B$2),IF(I519=0,-'results log'!$B$2,IF(I519=0,-'results log'!$B$2,-('results log'!$B$2*2)))))))*D519))</f>
        <v>0</v>
      </c>
      <c r="P519" s="25">
        <f>IF(ISBLANK(L519),,IF(ISBLANK(F519),,(IF(L519="WON-EW",((((M519-1)*I519)*'results log'!$B$2)+('results log'!$B$2*(M519-1))),IF(L519="WON",((((M519-1)*I519)*'results log'!$B$2)+('results log'!$B$2*(M519-1))),IF(L519="PLACED",((((M519-1)*I519)*'results log'!$B$2)-'results log'!$B$2),IF(I519=0,-'results log'!$B$2,IF(I519=0,-'results log'!$B$2,-('results log'!$B$2*2)))))))*D519))</f>
        <v>0</v>
      </c>
      <c r="S519">
        <f t="shared" si="15"/>
        <v>1</v>
      </c>
    </row>
    <row r="520" spans="7:19" x14ac:dyDescent="0.2">
      <c r="G520" s="20"/>
      <c r="H520" s="20"/>
      <c r="I520" s="20"/>
      <c r="L520" s="17"/>
      <c r="M520" s="24">
        <f>((F520-1)*(1-(IF(G520="no",0,'results log'!$B$3)))+1)</f>
        <v>5.0000000000000044E-2</v>
      </c>
      <c r="N520" s="24">
        <f t="shared" si="16"/>
        <v>0</v>
      </c>
      <c r="O520" s="26">
        <f>IF(ISBLANK(L520),,IF(ISBLANK(E520),,(IF(L520="WON-EW",((((E520-1)*I520)*'results log'!$B$2)+('results log'!$B$2*(E520-1))),IF(L520="WON",((((E520-1)*I520)*'results log'!$B$2)+('results log'!$B$2*(E520-1))),IF(L520="PLACED",((((E520-1)*I520)*'results log'!$B$2)-'results log'!$B$2),IF(I520=0,-'results log'!$B$2,IF(I520=0,-'results log'!$B$2,-('results log'!$B$2*2)))))))*D520))</f>
        <v>0</v>
      </c>
      <c r="P520" s="25">
        <f>IF(ISBLANK(L520),,IF(ISBLANK(F520),,(IF(L520="WON-EW",((((M520-1)*I520)*'results log'!$B$2)+('results log'!$B$2*(M520-1))),IF(L520="WON",((((M520-1)*I520)*'results log'!$B$2)+('results log'!$B$2*(M520-1))),IF(L520="PLACED",((((M520-1)*I520)*'results log'!$B$2)-'results log'!$B$2),IF(I520=0,-'results log'!$B$2,IF(I520=0,-'results log'!$B$2,-('results log'!$B$2*2)))))))*D520))</f>
        <v>0</v>
      </c>
      <c r="S520">
        <f t="shared" si="15"/>
        <v>1</v>
      </c>
    </row>
    <row r="521" spans="7:19" x14ac:dyDescent="0.2">
      <c r="G521" s="20"/>
      <c r="H521" s="20"/>
      <c r="I521" s="20"/>
      <c r="L521" s="17"/>
      <c r="M521" s="24">
        <f>((F521-1)*(1-(IF(G521="no",0,'results log'!$B$3)))+1)</f>
        <v>5.0000000000000044E-2</v>
      </c>
      <c r="N521" s="24">
        <f t="shared" si="16"/>
        <v>0</v>
      </c>
      <c r="O521" s="26">
        <f>IF(ISBLANK(L521),,IF(ISBLANK(E521),,(IF(L521="WON-EW",((((E521-1)*I521)*'results log'!$B$2)+('results log'!$B$2*(E521-1))),IF(L521="WON",((((E521-1)*I521)*'results log'!$B$2)+('results log'!$B$2*(E521-1))),IF(L521="PLACED",((((E521-1)*I521)*'results log'!$B$2)-'results log'!$B$2),IF(I521=0,-'results log'!$B$2,IF(I521=0,-'results log'!$B$2,-('results log'!$B$2*2)))))))*D521))</f>
        <v>0</v>
      </c>
      <c r="P521" s="25">
        <f>IF(ISBLANK(L521),,IF(ISBLANK(F521),,(IF(L521="WON-EW",((((M521-1)*I521)*'results log'!$B$2)+('results log'!$B$2*(M521-1))),IF(L521="WON",((((M521-1)*I521)*'results log'!$B$2)+('results log'!$B$2*(M521-1))),IF(L521="PLACED",((((M521-1)*I521)*'results log'!$B$2)-'results log'!$B$2),IF(I521=0,-'results log'!$B$2,IF(I521=0,-'results log'!$B$2,-('results log'!$B$2*2)))))))*D521))</f>
        <v>0</v>
      </c>
      <c r="S521">
        <f t="shared" ref="S521:S584" si="17">IF(ISBLANK(J521),1,IF(ISBLANK(K521),2,99))</f>
        <v>1</v>
      </c>
    </row>
    <row r="522" spans="7:19" x14ac:dyDescent="0.2">
      <c r="G522" s="20"/>
      <c r="H522" s="20"/>
      <c r="I522" s="20"/>
      <c r="L522" s="17"/>
      <c r="M522" s="24">
        <f>((F522-1)*(1-(IF(G522="no",0,'results log'!$B$3)))+1)</f>
        <v>5.0000000000000044E-2</v>
      </c>
      <c r="N522" s="24">
        <f t="shared" si="16"/>
        <v>0</v>
      </c>
      <c r="O522" s="26">
        <f>IF(ISBLANK(L522),,IF(ISBLANK(E522),,(IF(L522="WON-EW",((((E522-1)*I522)*'results log'!$B$2)+('results log'!$B$2*(E522-1))),IF(L522="WON",((((E522-1)*I522)*'results log'!$B$2)+('results log'!$B$2*(E522-1))),IF(L522="PLACED",((((E522-1)*I522)*'results log'!$B$2)-'results log'!$B$2),IF(I522=0,-'results log'!$B$2,IF(I522=0,-'results log'!$B$2,-('results log'!$B$2*2)))))))*D522))</f>
        <v>0</v>
      </c>
      <c r="P522" s="25">
        <f>IF(ISBLANK(L522),,IF(ISBLANK(F522),,(IF(L522="WON-EW",((((M522-1)*I522)*'results log'!$B$2)+('results log'!$B$2*(M522-1))),IF(L522="WON",((((M522-1)*I522)*'results log'!$B$2)+('results log'!$B$2*(M522-1))),IF(L522="PLACED",((((M522-1)*I522)*'results log'!$B$2)-'results log'!$B$2),IF(I522=0,-'results log'!$B$2,IF(I522=0,-'results log'!$B$2,-('results log'!$B$2*2)))))))*D522))</f>
        <v>0</v>
      </c>
      <c r="S522">
        <f t="shared" si="17"/>
        <v>1</v>
      </c>
    </row>
    <row r="523" spans="7:19" x14ac:dyDescent="0.2">
      <c r="G523" s="20"/>
      <c r="H523" s="20"/>
      <c r="I523" s="20"/>
      <c r="L523" s="17"/>
      <c r="M523" s="24">
        <f>((F523-1)*(1-(IF(G523="no",0,'results log'!$B$3)))+1)</f>
        <v>5.0000000000000044E-2</v>
      </c>
      <c r="N523" s="24">
        <f t="shared" si="16"/>
        <v>0</v>
      </c>
      <c r="O523" s="26">
        <f>IF(ISBLANK(L523),,IF(ISBLANK(E523),,(IF(L523="WON-EW",((((E523-1)*I523)*'results log'!$B$2)+('results log'!$B$2*(E523-1))),IF(L523="WON",((((E523-1)*I523)*'results log'!$B$2)+('results log'!$B$2*(E523-1))),IF(L523="PLACED",((((E523-1)*I523)*'results log'!$B$2)-'results log'!$B$2),IF(I523=0,-'results log'!$B$2,IF(I523=0,-'results log'!$B$2,-('results log'!$B$2*2)))))))*D523))</f>
        <v>0</v>
      </c>
      <c r="P523" s="25">
        <f>IF(ISBLANK(L523),,IF(ISBLANK(F523),,(IF(L523="WON-EW",((((M523-1)*I523)*'results log'!$B$2)+('results log'!$B$2*(M523-1))),IF(L523="WON",((((M523-1)*I523)*'results log'!$B$2)+('results log'!$B$2*(M523-1))),IF(L523="PLACED",((((M523-1)*I523)*'results log'!$B$2)-'results log'!$B$2),IF(I523=0,-'results log'!$B$2,IF(I523=0,-'results log'!$B$2,-('results log'!$B$2*2)))))))*D523))</f>
        <v>0</v>
      </c>
      <c r="S523">
        <f t="shared" si="17"/>
        <v>1</v>
      </c>
    </row>
    <row r="524" spans="7:19" x14ac:dyDescent="0.2">
      <c r="G524" s="20"/>
      <c r="H524" s="20"/>
      <c r="I524" s="20"/>
      <c r="L524" s="17"/>
      <c r="M524" s="24">
        <f>((F524-1)*(1-(IF(G524="no",0,'results log'!$B$3)))+1)</f>
        <v>5.0000000000000044E-2</v>
      </c>
      <c r="N524" s="24">
        <f t="shared" si="16"/>
        <v>0</v>
      </c>
      <c r="O524" s="26">
        <f>IF(ISBLANK(L524),,IF(ISBLANK(E524),,(IF(L524="WON-EW",((((E524-1)*I524)*'results log'!$B$2)+('results log'!$B$2*(E524-1))),IF(L524="WON",((((E524-1)*I524)*'results log'!$B$2)+('results log'!$B$2*(E524-1))),IF(L524="PLACED",((((E524-1)*I524)*'results log'!$B$2)-'results log'!$B$2),IF(I524=0,-'results log'!$B$2,IF(I524=0,-'results log'!$B$2,-('results log'!$B$2*2)))))))*D524))</f>
        <v>0</v>
      </c>
      <c r="P524" s="25">
        <f>IF(ISBLANK(L524),,IF(ISBLANK(F524),,(IF(L524="WON-EW",((((M524-1)*I524)*'results log'!$B$2)+('results log'!$B$2*(M524-1))),IF(L524="WON",((((M524-1)*I524)*'results log'!$B$2)+('results log'!$B$2*(M524-1))),IF(L524="PLACED",((((M524-1)*I524)*'results log'!$B$2)-'results log'!$B$2),IF(I524=0,-'results log'!$B$2,IF(I524=0,-'results log'!$B$2,-('results log'!$B$2*2)))))))*D524))</f>
        <v>0</v>
      </c>
      <c r="S524">
        <f t="shared" si="17"/>
        <v>1</v>
      </c>
    </row>
    <row r="525" spans="7:19" x14ac:dyDescent="0.2">
      <c r="G525" s="20"/>
      <c r="H525" s="20"/>
      <c r="I525" s="20"/>
      <c r="L525" s="17"/>
      <c r="M525" s="24">
        <f>((F525-1)*(1-(IF(G525="no",0,'results log'!$B$3)))+1)</f>
        <v>5.0000000000000044E-2</v>
      </c>
      <c r="N525" s="24">
        <f t="shared" si="16"/>
        <v>0</v>
      </c>
      <c r="O525" s="26">
        <f>IF(ISBLANK(L525),,IF(ISBLANK(E525),,(IF(L525="WON-EW",((((E525-1)*I525)*'results log'!$B$2)+('results log'!$B$2*(E525-1))),IF(L525="WON",((((E525-1)*I525)*'results log'!$B$2)+('results log'!$B$2*(E525-1))),IF(L525="PLACED",((((E525-1)*I525)*'results log'!$B$2)-'results log'!$B$2),IF(I525=0,-'results log'!$B$2,IF(I525=0,-'results log'!$B$2,-('results log'!$B$2*2)))))))*D525))</f>
        <v>0</v>
      </c>
      <c r="P525" s="25">
        <f>IF(ISBLANK(L525),,IF(ISBLANK(F525),,(IF(L525="WON-EW",((((M525-1)*I525)*'results log'!$B$2)+('results log'!$B$2*(M525-1))),IF(L525="WON",((((M525-1)*I525)*'results log'!$B$2)+('results log'!$B$2*(M525-1))),IF(L525="PLACED",((((M525-1)*I525)*'results log'!$B$2)-'results log'!$B$2),IF(I525=0,-'results log'!$B$2,IF(I525=0,-'results log'!$B$2,-('results log'!$B$2*2)))))))*D525))</f>
        <v>0</v>
      </c>
      <c r="S525">
        <f t="shared" si="17"/>
        <v>1</v>
      </c>
    </row>
    <row r="526" spans="7:19" x14ac:dyDescent="0.2">
      <c r="G526" s="20"/>
      <c r="H526" s="20"/>
      <c r="I526" s="20"/>
      <c r="L526" s="17"/>
      <c r="M526" s="24">
        <f>((F526-1)*(1-(IF(G526="no",0,'results log'!$B$3)))+1)</f>
        <v>5.0000000000000044E-2</v>
      </c>
      <c r="N526" s="24">
        <f t="shared" si="16"/>
        <v>0</v>
      </c>
      <c r="O526" s="26">
        <f>IF(ISBLANK(L526),,IF(ISBLANK(E526),,(IF(L526="WON-EW",((((E526-1)*I526)*'results log'!$B$2)+('results log'!$B$2*(E526-1))),IF(L526="WON",((((E526-1)*I526)*'results log'!$B$2)+('results log'!$B$2*(E526-1))),IF(L526="PLACED",((((E526-1)*I526)*'results log'!$B$2)-'results log'!$B$2),IF(I526=0,-'results log'!$B$2,IF(I526=0,-'results log'!$B$2,-('results log'!$B$2*2)))))))*D526))</f>
        <v>0</v>
      </c>
      <c r="P526" s="25">
        <f>IF(ISBLANK(L526),,IF(ISBLANK(F526),,(IF(L526="WON-EW",((((M526-1)*I526)*'results log'!$B$2)+('results log'!$B$2*(M526-1))),IF(L526="WON",((((M526-1)*I526)*'results log'!$B$2)+('results log'!$B$2*(M526-1))),IF(L526="PLACED",((((M526-1)*I526)*'results log'!$B$2)-'results log'!$B$2),IF(I526=0,-'results log'!$B$2,IF(I526=0,-'results log'!$B$2,-('results log'!$B$2*2)))))))*D526))</f>
        <v>0</v>
      </c>
      <c r="S526">
        <f t="shared" si="17"/>
        <v>1</v>
      </c>
    </row>
    <row r="527" spans="7:19" x14ac:dyDescent="0.2">
      <c r="G527" s="20"/>
      <c r="H527" s="20"/>
      <c r="I527" s="20"/>
      <c r="L527" s="17"/>
      <c r="M527" s="24">
        <f>((F527-1)*(1-(IF(G527="no",0,'results log'!$B$3)))+1)</f>
        <v>5.0000000000000044E-2</v>
      </c>
      <c r="N527" s="24">
        <f t="shared" ref="N527:N590" si="18">D527*IF(H527="yes",2,1)</f>
        <v>0</v>
      </c>
      <c r="O527" s="26">
        <f>IF(ISBLANK(L527),,IF(ISBLANK(E527),,(IF(L527="WON-EW",((((E527-1)*I527)*'results log'!$B$2)+('results log'!$B$2*(E527-1))),IF(L527="WON",((((E527-1)*I527)*'results log'!$B$2)+('results log'!$B$2*(E527-1))),IF(L527="PLACED",((((E527-1)*I527)*'results log'!$B$2)-'results log'!$B$2),IF(I527=0,-'results log'!$B$2,IF(I527=0,-'results log'!$B$2,-('results log'!$B$2*2)))))))*D527))</f>
        <v>0</v>
      </c>
      <c r="P527" s="25">
        <f>IF(ISBLANK(L527),,IF(ISBLANK(F527),,(IF(L527="WON-EW",((((M527-1)*I527)*'results log'!$B$2)+('results log'!$B$2*(M527-1))),IF(L527="WON",((((M527-1)*I527)*'results log'!$B$2)+('results log'!$B$2*(M527-1))),IF(L527="PLACED",((((M527-1)*I527)*'results log'!$B$2)-'results log'!$B$2),IF(I527=0,-'results log'!$B$2,IF(I527=0,-'results log'!$B$2,-('results log'!$B$2*2)))))))*D527))</f>
        <v>0</v>
      </c>
      <c r="S527">
        <f t="shared" si="17"/>
        <v>1</v>
      </c>
    </row>
    <row r="528" spans="7:19" x14ac:dyDescent="0.2">
      <c r="G528" s="20"/>
      <c r="H528" s="20"/>
      <c r="I528" s="20"/>
      <c r="L528" s="17"/>
      <c r="M528" s="24">
        <f>((F528-1)*(1-(IF(G528="no",0,'results log'!$B$3)))+1)</f>
        <v>5.0000000000000044E-2</v>
      </c>
      <c r="N528" s="24">
        <f t="shared" si="18"/>
        <v>0</v>
      </c>
      <c r="O528" s="26">
        <f>IF(ISBLANK(L528),,IF(ISBLANK(E528),,(IF(L528="WON-EW",((((E528-1)*I528)*'results log'!$B$2)+('results log'!$B$2*(E528-1))),IF(L528="WON",((((E528-1)*I528)*'results log'!$B$2)+('results log'!$B$2*(E528-1))),IF(L528="PLACED",((((E528-1)*I528)*'results log'!$B$2)-'results log'!$B$2),IF(I528=0,-'results log'!$B$2,IF(I528=0,-'results log'!$B$2,-('results log'!$B$2*2)))))))*D528))</f>
        <v>0</v>
      </c>
      <c r="P528" s="25">
        <f>IF(ISBLANK(L528),,IF(ISBLANK(F528),,(IF(L528="WON-EW",((((M528-1)*I528)*'results log'!$B$2)+('results log'!$B$2*(M528-1))),IF(L528="WON",((((M528-1)*I528)*'results log'!$B$2)+('results log'!$B$2*(M528-1))),IF(L528="PLACED",((((M528-1)*I528)*'results log'!$B$2)-'results log'!$B$2),IF(I528=0,-'results log'!$B$2,IF(I528=0,-'results log'!$B$2,-('results log'!$B$2*2)))))))*D528))</f>
        <v>0</v>
      </c>
      <c r="S528">
        <f t="shared" si="17"/>
        <v>1</v>
      </c>
    </row>
    <row r="529" spans="7:19" x14ac:dyDescent="0.2">
      <c r="G529" s="20"/>
      <c r="H529" s="20"/>
      <c r="I529" s="20"/>
      <c r="L529" s="17"/>
      <c r="M529" s="24">
        <f>((F529-1)*(1-(IF(G529="no",0,'results log'!$B$3)))+1)</f>
        <v>5.0000000000000044E-2</v>
      </c>
      <c r="N529" s="24">
        <f t="shared" si="18"/>
        <v>0</v>
      </c>
      <c r="O529" s="26">
        <f>IF(ISBLANK(L529),,IF(ISBLANK(E529),,(IF(L529="WON-EW",((((E529-1)*I529)*'results log'!$B$2)+('results log'!$B$2*(E529-1))),IF(L529="WON",((((E529-1)*I529)*'results log'!$B$2)+('results log'!$B$2*(E529-1))),IF(L529="PLACED",((((E529-1)*I529)*'results log'!$B$2)-'results log'!$B$2),IF(I529=0,-'results log'!$B$2,IF(I529=0,-'results log'!$B$2,-('results log'!$B$2*2)))))))*D529))</f>
        <v>0</v>
      </c>
      <c r="P529" s="25">
        <f>IF(ISBLANK(L529),,IF(ISBLANK(F529),,(IF(L529="WON-EW",((((M529-1)*I529)*'results log'!$B$2)+('results log'!$B$2*(M529-1))),IF(L529="WON",((((M529-1)*I529)*'results log'!$B$2)+('results log'!$B$2*(M529-1))),IF(L529="PLACED",((((M529-1)*I529)*'results log'!$B$2)-'results log'!$B$2),IF(I529=0,-'results log'!$B$2,IF(I529=0,-'results log'!$B$2,-('results log'!$B$2*2)))))))*D529))</f>
        <v>0</v>
      </c>
      <c r="S529">
        <f t="shared" si="17"/>
        <v>1</v>
      </c>
    </row>
    <row r="530" spans="7:19" x14ac:dyDescent="0.2">
      <c r="G530" s="20"/>
      <c r="H530" s="20"/>
      <c r="I530" s="20"/>
      <c r="L530" s="17"/>
      <c r="M530" s="24">
        <f>((F530-1)*(1-(IF(G530="no",0,'results log'!$B$3)))+1)</f>
        <v>5.0000000000000044E-2</v>
      </c>
      <c r="N530" s="24">
        <f t="shared" si="18"/>
        <v>0</v>
      </c>
      <c r="O530" s="26">
        <f>IF(ISBLANK(L530),,IF(ISBLANK(E530),,(IF(L530="WON-EW",((((E530-1)*I530)*'results log'!$B$2)+('results log'!$B$2*(E530-1))),IF(L530="WON",((((E530-1)*I530)*'results log'!$B$2)+('results log'!$B$2*(E530-1))),IF(L530="PLACED",((((E530-1)*I530)*'results log'!$B$2)-'results log'!$B$2),IF(I530=0,-'results log'!$B$2,IF(I530=0,-'results log'!$B$2,-('results log'!$B$2*2)))))))*D530))</f>
        <v>0</v>
      </c>
      <c r="P530" s="25">
        <f>IF(ISBLANK(L530),,IF(ISBLANK(F530),,(IF(L530="WON-EW",((((M530-1)*I530)*'results log'!$B$2)+('results log'!$B$2*(M530-1))),IF(L530="WON",((((M530-1)*I530)*'results log'!$B$2)+('results log'!$B$2*(M530-1))),IF(L530="PLACED",((((M530-1)*I530)*'results log'!$B$2)-'results log'!$B$2),IF(I530=0,-'results log'!$B$2,IF(I530=0,-'results log'!$B$2,-('results log'!$B$2*2)))))))*D530))</f>
        <v>0</v>
      </c>
      <c r="S530">
        <f t="shared" si="17"/>
        <v>1</v>
      </c>
    </row>
    <row r="531" spans="7:19" x14ac:dyDescent="0.2">
      <c r="G531" s="20"/>
      <c r="H531" s="20"/>
      <c r="I531" s="20"/>
      <c r="L531" s="17"/>
      <c r="M531" s="24">
        <f>((F531-1)*(1-(IF(G531="no",0,'results log'!$B$3)))+1)</f>
        <v>5.0000000000000044E-2</v>
      </c>
      <c r="N531" s="24">
        <f t="shared" si="18"/>
        <v>0</v>
      </c>
      <c r="O531" s="26">
        <f>IF(ISBLANK(L531),,IF(ISBLANK(E531),,(IF(L531="WON-EW",((((E531-1)*I531)*'results log'!$B$2)+('results log'!$B$2*(E531-1))),IF(L531="WON",((((E531-1)*I531)*'results log'!$B$2)+('results log'!$B$2*(E531-1))),IF(L531="PLACED",((((E531-1)*I531)*'results log'!$B$2)-'results log'!$B$2),IF(I531=0,-'results log'!$B$2,IF(I531=0,-'results log'!$B$2,-('results log'!$B$2*2)))))))*D531))</f>
        <v>0</v>
      </c>
      <c r="P531" s="25">
        <f>IF(ISBLANK(L531),,IF(ISBLANK(F531),,(IF(L531="WON-EW",((((M531-1)*I531)*'results log'!$B$2)+('results log'!$B$2*(M531-1))),IF(L531="WON",((((M531-1)*I531)*'results log'!$B$2)+('results log'!$B$2*(M531-1))),IF(L531="PLACED",((((M531-1)*I531)*'results log'!$B$2)-'results log'!$B$2),IF(I531=0,-'results log'!$B$2,IF(I531=0,-'results log'!$B$2,-('results log'!$B$2*2)))))))*D531))</f>
        <v>0</v>
      </c>
      <c r="S531">
        <f t="shared" si="17"/>
        <v>1</v>
      </c>
    </row>
    <row r="532" spans="7:19" x14ac:dyDescent="0.2">
      <c r="G532" s="20"/>
      <c r="H532" s="20"/>
      <c r="I532" s="20"/>
      <c r="L532" s="17"/>
      <c r="M532" s="24">
        <f>((F532-1)*(1-(IF(G532="no",0,'results log'!$B$3)))+1)</f>
        <v>5.0000000000000044E-2</v>
      </c>
      <c r="N532" s="24">
        <f t="shared" si="18"/>
        <v>0</v>
      </c>
      <c r="O532" s="26">
        <f>IF(ISBLANK(L532),,IF(ISBLANK(E532),,(IF(L532="WON-EW",((((E532-1)*I532)*'results log'!$B$2)+('results log'!$B$2*(E532-1))),IF(L532="WON",((((E532-1)*I532)*'results log'!$B$2)+('results log'!$B$2*(E532-1))),IF(L532="PLACED",((((E532-1)*I532)*'results log'!$B$2)-'results log'!$B$2),IF(I532=0,-'results log'!$B$2,IF(I532=0,-'results log'!$B$2,-('results log'!$B$2*2)))))))*D532))</f>
        <v>0</v>
      </c>
      <c r="P532" s="25">
        <f>IF(ISBLANK(L532),,IF(ISBLANK(F532),,(IF(L532="WON-EW",((((M532-1)*I532)*'results log'!$B$2)+('results log'!$B$2*(M532-1))),IF(L532="WON",((((M532-1)*I532)*'results log'!$B$2)+('results log'!$B$2*(M532-1))),IF(L532="PLACED",((((M532-1)*I532)*'results log'!$B$2)-'results log'!$B$2),IF(I532=0,-'results log'!$B$2,IF(I532=0,-'results log'!$B$2,-('results log'!$B$2*2)))))))*D532))</f>
        <v>0</v>
      </c>
      <c r="S532">
        <f t="shared" si="17"/>
        <v>1</v>
      </c>
    </row>
    <row r="533" spans="7:19" x14ac:dyDescent="0.2">
      <c r="G533" s="20"/>
      <c r="H533" s="20"/>
      <c r="I533" s="20"/>
      <c r="L533" s="17"/>
      <c r="M533" s="24">
        <f>((F533-1)*(1-(IF(G533="no",0,'results log'!$B$3)))+1)</f>
        <v>5.0000000000000044E-2</v>
      </c>
      <c r="N533" s="24">
        <f t="shared" si="18"/>
        <v>0</v>
      </c>
      <c r="O533" s="26">
        <f>IF(ISBLANK(L533),,IF(ISBLANK(E533),,(IF(L533="WON-EW",((((E533-1)*I533)*'results log'!$B$2)+('results log'!$B$2*(E533-1))),IF(L533="WON",((((E533-1)*I533)*'results log'!$B$2)+('results log'!$B$2*(E533-1))),IF(L533="PLACED",((((E533-1)*I533)*'results log'!$B$2)-'results log'!$B$2),IF(I533=0,-'results log'!$B$2,IF(I533=0,-'results log'!$B$2,-('results log'!$B$2*2)))))))*D533))</f>
        <v>0</v>
      </c>
      <c r="P533" s="25">
        <f>IF(ISBLANK(L533),,IF(ISBLANK(F533),,(IF(L533="WON-EW",((((M533-1)*I533)*'results log'!$B$2)+('results log'!$B$2*(M533-1))),IF(L533="WON",((((M533-1)*I533)*'results log'!$B$2)+('results log'!$B$2*(M533-1))),IF(L533="PLACED",((((M533-1)*I533)*'results log'!$B$2)-'results log'!$B$2),IF(I533=0,-'results log'!$B$2,IF(I533=0,-'results log'!$B$2,-('results log'!$B$2*2)))))))*D533))</f>
        <v>0</v>
      </c>
      <c r="S533">
        <f t="shared" si="17"/>
        <v>1</v>
      </c>
    </row>
    <row r="534" spans="7:19" x14ac:dyDescent="0.2">
      <c r="G534" s="20"/>
      <c r="H534" s="20"/>
      <c r="I534" s="20"/>
      <c r="L534" s="17"/>
      <c r="M534" s="24">
        <f>((F534-1)*(1-(IF(G534="no",0,'results log'!$B$3)))+1)</f>
        <v>5.0000000000000044E-2</v>
      </c>
      <c r="N534" s="24">
        <f t="shared" si="18"/>
        <v>0</v>
      </c>
      <c r="O534" s="26">
        <f>IF(ISBLANK(L534),,IF(ISBLANK(E534),,(IF(L534="WON-EW",((((E534-1)*I534)*'results log'!$B$2)+('results log'!$B$2*(E534-1))),IF(L534="WON",((((E534-1)*I534)*'results log'!$B$2)+('results log'!$B$2*(E534-1))),IF(L534="PLACED",((((E534-1)*I534)*'results log'!$B$2)-'results log'!$B$2),IF(I534=0,-'results log'!$B$2,IF(I534=0,-'results log'!$B$2,-('results log'!$B$2*2)))))))*D534))</f>
        <v>0</v>
      </c>
      <c r="P534" s="25">
        <f>IF(ISBLANK(L534),,IF(ISBLANK(F534),,(IF(L534="WON-EW",((((M534-1)*I534)*'results log'!$B$2)+('results log'!$B$2*(M534-1))),IF(L534="WON",((((M534-1)*I534)*'results log'!$B$2)+('results log'!$B$2*(M534-1))),IF(L534="PLACED",((((M534-1)*I534)*'results log'!$B$2)-'results log'!$B$2),IF(I534=0,-'results log'!$B$2,IF(I534=0,-'results log'!$B$2,-('results log'!$B$2*2)))))))*D534))</f>
        <v>0</v>
      </c>
      <c r="S534">
        <f t="shared" si="17"/>
        <v>1</v>
      </c>
    </row>
    <row r="535" spans="7:19" x14ac:dyDescent="0.2">
      <c r="G535" s="20"/>
      <c r="H535" s="20"/>
      <c r="I535" s="20"/>
      <c r="L535" s="17"/>
      <c r="M535" s="24">
        <f>((F535-1)*(1-(IF(G535="no",0,'results log'!$B$3)))+1)</f>
        <v>5.0000000000000044E-2</v>
      </c>
      <c r="N535" s="24">
        <f t="shared" si="18"/>
        <v>0</v>
      </c>
      <c r="O535" s="26">
        <f>IF(ISBLANK(L535),,IF(ISBLANK(E535),,(IF(L535="WON-EW",((((E535-1)*I535)*'results log'!$B$2)+('results log'!$B$2*(E535-1))),IF(L535="WON",((((E535-1)*I535)*'results log'!$B$2)+('results log'!$B$2*(E535-1))),IF(L535="PLACED",((((E535-1)*I535)*'results log'!$B$2)-'results log'!$B$2),IF(I535=0,-'results log'!$B$2,IF(I535=0,-'results log'!$B$2,-('results log'!$B$2*2)))))))*D535))</f>
        <v>0</v>
      </c>
      <c r="P535" s="25">
        <f>IF(ISBLANK(L535),,IF(ISBLANK(F535),,(IF(L535="WON-EW",((((M535-1)*I535)*'results log'!$B$2)+('results log'!$B$2*(M535-1))),IF(L535="WON",((((M535-1)*I535)*'results log'!$B$2)+('results log'!$B$2*(M535-1))),IF(L535="PLACED",((((M535-1)*I535)*'results log'!$B$2)-'results log'!$B$2),IF(I535=0,-'results log'!$B$2,IF(I535=0,-'results log'!$B$2,-('results log'!$B$2*2)))))))*D535))</f>
        <v>0</v>
      </c>
      <c r="S535">
        <f t="shared" si="17"/>
        <v>1</v>
      </c>
    </row>
    <row r="536" spans="7:19" x14ac:dyDescent="0.2">
      <c r="G536" s="20"/>
      <c r="H536" s="20"/>
      <c r="I536" s="20"/>
      <c r="L536" s="17"/>
      <c r="M536" s="24">
        <f>((F536-1)*(1-(IF(G536="no",0,'results log'!$B$3)))+1)</f>
        <v>5.0000000000000044E-2</v>
      </c>
      <c r="N536" s="24">
        <f t="shared" si="18"/>
        <v>0</v>
      </c>
      <c r="O536" s="26">
        <f>IF(ISBLANK(L536),,IF(ISBLANK(E536),,(IF(L536="WON-EW",((((E536-1)*I536)*'results log'!$B$2)+('results log'!$B$2*(E536-1))),IF(L536="WON",((((E536-1)*I536)*'results log'!$B$2)+('results log'!$B$2*(E536-1))),IF(L536="PLACED",((((E536-1)*I536)*'results log'!$B$2)-'results log'!$B$2),IF(I536=0,-'results log'!$B$2,IF(I536=0,-'results log'!$B$2,-('results log'!$B$2*2)))))))*D536))</f>
        <v>0</v>
      </c>
      <c r="P536" s="25">
        <f>IF(ISBLANK(L536),,IF(ISBLANK(F536),,(IF(L536="WON-EW",((((M536-1)*I536)*'results log'!$B$2)+('results log'!$B$2*(M536-1))),IF(L536="WON",((((M536-1)*I536)*'results log'!$B$2)+('results log'!$B$2*(M536-1))),IF(L536="PLACED",((((M536-1)*I536)*'results log'!$B$2)-'results log'!$B$2),IF(I536=0,-'results log'!$B$2,IF(I536=0,-'results log'!$B$2,-('results log'!$B$2*2)))))))*D536))</f>
        <v>0</v>
      </c>
      <c r="S536">
        <f t="shared" si="17"/>
        <v>1</v>
      </c>
    </row>
    <row r="537" spans="7:19" x14ac:dyDescent="0.2">
      <c r="G537" s="20"/>
      <c r="H537" s="20"/>
      <c r="I537" s="20"/>
      <c r="L537" s="17"/>
      <c r="M537" s="24">
        <f>((F537-1)*(1-(IF(G537="no",0,'results log'!$B$3)))+1)</f>
        <v>5.0000000000000044E-2</v>
      </c>
      <c r="N537" s="24">
        <f t="shared" si="18"/>
        <v>0</v>
      </c>
      <c r="O537" s="26">
        <f>IF(ISBLANK(L537),,IF(ISBLANK(E537),,(IF(L537="WON-EW",((((E537-1)*I537)*'results log'!$B$2)+('results log'!$B$2*(E537-1))),IF(L537="WON",((((E537-1)*I537)*'results log'!$B$2)+('results log'!$B$2*(E537-1))),IF(L537="PLACED",((((E537-1)*I537)*'results log'!$B$2)-'results log'!$B$2),IF(I537=0,-'results log'!$B$2,IF(I537=0,-'results log'!$B$2,-('results log'!$B$2*2)))))))*D537))</f>
        <v>0</v>
      </c>
      <c r="P537" s="25">
        <f>IF(ISBLANK(L537),,IF(ISBLANK(F537),,(IF(L537="WON-EW",((((M537-1)*I537)*'results log'!$B$2)+('results log'!$B$2*(M537-1))),IF(L537="WON",((((M537-1)*I537)*'results log'!$B$2)+('results log'!$B$2*(M537-1))),IF(L537="PLACED",((((M537-1)*I537)*'results log'!$B$2)-'results log'!$B$2),IF(I537=0,-'results log'!$B$2,IF(I537=0,-'results log'!$B$2,-('results log'!$B$2*2)))))))*D537))</f>
        <v>0</v>
      </c>
      <c r="S537">
        <f t="shared" si="17"/>
        <v>1</v>
      </c>
    </row>
    <row r="538" spans="7:19" x14ac:dyDescent="0.2">
      <c r="G538" s="20"/>
      <c r="H538" s="20"/>
      <c r="I538" s="20"/>
      <c r="L538" s="17"/>
      <c r="M538" s="24">
        <f>((F538-1)*(1-(IF(G538="no",0,'results log'!$B$3)))+1)</f>
        <v>5.0000000000000044E-2</v>
      </c>
      <c r="N538" s="24">
        <f t="shared" si="18"/>
        <v>0</v>
      </c>
      <c r="O538" s="26">
        <f>IF(ISBLANK(L538),,IF(ISBLANK(E538),,(IF(L538="WON-EW",((((E538-1)*I538)*'results log'!$B$2)+('results log'!$B$2*(E538-1))),IF(L538="WON",((((E538-1)*I538)*'results log'!$B$2)+('results log'!$B$2*(E538-1))),IF(L538="PLACED",((((E538-1)*I538)*'results log'!$B$2)-'results log'!$B$2),IF(I538=0,-'results log'!$B$2,IF(I538=0,-'results log'!$B$2,-('results log'!$B$2*2)))))))*D538))</f>
        <v>0</v>
      </c>
      <c r="P538" s="25">
        <f>IF(ISBLANK(L538),,IF(ISBLANK(F538),,(IF(L538="WON-EW",((((M538-1)*I538)*'results log'!$B$2)+('results log'!$B$2*(M538-1))),IF(L538="WON",((((M538-1)*I538)*'results log'!$B$2)+('results log'!$B$2*(M538-1))),IF(L538="PLACED",((((M538-1)*I538)*'results log'!$B$2)-'results log'!$B$2),IF(I538=0,-'results log'!$B$2,IF(I538=0,-'results log'!$B$2,-('results log'!$B$2*2)))))))*D538))</f>
        <v>0</v>
      </c>
      <c r="S538">
        <f t="shared" si="17"/>
        <v>1</v>
      </c>
    </row>
    <row r="539" spans="7:19" x14ac:dyDescent="0.2">
      <c r="G539" s="20"/>
      <c r="H539" s="20"/>
      <c r="I539" s="20"/>
      <c r="L539" s="17"/>
      <c r="M539" s="24">
        <f>((F539-1)*(1-(IF(G539="no",0,'results log'!$B$3)))+1)</f>
        <v>5.0000000000000044E-2</v>
      </c>
      <c r="N539" s="24">
        <f t="shared" si="18"/>
        <v>0</v>
      </c>
      <c r="O539" s="26">
        <f>IF(ISBLANK(L539),,IF(ISBLANK(E539),,(IF(L539="WON-EW",((((E539-1)*I539)*'results log'!$B$2)+('results log'!$B$2*(E539-1))),IF(L539="WON",((((E539-1)*I539)*'results log'!$B$2)+('results log'!$B$2*(E539-1))),IF(L539="PLACED",((((E539-1)*I539)*'results log'!$B$2)-'results log'!$B$2),IF(I539=0,-'results log'!$B$2,IF(I539=0,-'results log'!$B$2,-('results log'!$B$2*2)))))))*D539))</f>
        <v>0</v>
      </c>
      <c r="P539" s="25">
        <f>IF(ISBLANK(L539),,IF(ISBLANK(F539),,(IF(L539="WON-EW",((((M539-1)*I539)*'results log'!$B$2)+('results log'!$B$2*(M539-1))),IF(L539="WON",((((M539-1)*I539)*'results log'!$B$2)+('results log'!$B$2*(M539-1))),IF(L539="PLACED",((((M539-1)*I539)*'results log'!$B$2)-'results log'!$B$2),IF(I539=0,-'results log'!$B$2,IF(I539=0,-'results log'!$B$2,-('results log'!$B$2*2)))))))*D539))</f>
        <v>0</v>
      </c>
      <c r="S539">
        <f t="shared" si="17"/>
        <v>1</v>
      </c>
    </row>
    <row r="540" spans="7:19" x14ac:dyDescent="0.2">
      <c r="G540" s="20"/>
      <c r="H540" s="20"/>
      <c r="I540" s="20"/>
      <c r="L540" s="17"/>
      <c r="M540" s="24">
        <f>((F540-1)*(1-(IF(G540="no",0,'results log'!$B$3)))+1)</f>
        <v>5.0000000000000044E-2</v>
      </c>
      <c r="N540" s="24">
        <f t="shared" si="18"/>
        <v>0</v>
      </c>
      <c r="O540" s="26">
        <f>IF(ISBLANK(L540),,IF(ISBLANK(E540),,(IF(L540="WON-EW",((((E540-1)*I540)*'results log'!$B$2)+('results log'!$B$2*(E540-1))),IF(L540="WON",((((E540-1)*I540)*'results log'!$B$2)+('results log'!$B$2*(E540-1))),IF(L540="PLACED",((((E540-1)*I540)*'results log'!$B$2)-'results log'!$B$2),IF(I540=0,-'results log'!$B$2,IF(I540=0,-'results log'!$B$2,-('results log'!$B$2*2)))))))*D540))</f>
        <v>0</v>
      </c>
      <c r="P540" s="25">
        <f>IF(ISBLANK(L540),,IF(ISBLANK(F540),,(IF(L540="WON-EW",((((M540-1)*I540)*'results log'!$B$2)+('results log'!$B$2*(M540-1))),IF(L540="WON",((((M540-1)*I540)*'results log'!$B$2)+('results log'!$B$2*(M540-1))),IF(L540="PLACED",((((M540-1)*I540)*'results log'!$B$2)-'results log'!$B$2),IF(I540=0,-'results log'!$B$2,IF(I540=0,-'results log'!$B$2,-('results log'!$B$2*2)))))))*D540))</f>
        <v>0</v>
      </c>
      <c r="S540">
        <f t="shared" si="17"/>
        <v>1</v>
      </c>
    </row>
    <row r="541" spans="7:19" x14ac:dyDescent="0.2">
      <c r="G541" s="20"/>
      <c r="H541" s="20"/>
      <c r="I541" s="20"/>
      <c r="L541" s="17"/>
      <c r="M541" s="24">
        <f>((F541-1)*(1-(IF(G541="no",0,'results log'!$B$3)))+1)</f>
        <v>5.0000000000000044E-2</v>
      </c>
      <c r="N541" s="24">
        <f t="shared" si="18"/>
        <v>0</v>
      </c>
      <c r="O541" s="26">
        <f>IF(ISBLANK(L541),,IF(ISBLANK(E541),,(IF(L541="WON-EW",((((E541-1)*I541)*'results log'!$B$2)+('results log'!$B$2*(E541-1))),IF(L541="WON",((((E541-1)*I541)*'results log'!$B$2)+('results log'!$B$2*(E541-1))),IF(L541="PLACED",((((E541-1)*I541)*'results log'!$B$2)-'results log'!$B$2),IF(I541=0,-'results log'!$B$2,IF(I541=0,-'results log'!$B$2,-('results log'!$B$2*2)))))))*D541))</f>
        <v>0</v>
      </c>
      <c r="P541" s="25">
        <f>IF(ISBLANK(L541),,IF(ISBLANK(F541),,(IF(L541="WON-EW",((((M541-1)*I541)*'results log'!$B$2)+('results log'!$B$2*(M541-1))),IF(L541="WON",((((M541-1)*I541)*'results log'!$B$2)+('results log'!$B$2*(M541-1))),IF(L541="PLACED",((((M541-1)*I541)*'results log'!$B$2)-'results log'!$B$2),IF(I541=0,-'results log'!$B$2,IF(I541=0,-'results log'!$B$2,-('results log'!$B$2*2)))))))*D541))</f>
        <v>0</v>
      </c>
      <c r="S541">
        <f t="shared" si="17"/>
        <v>1</v>
      </c>
    </row>
    <row r="542" spans="7:19" x14ac:dyDescent="0.2">
      <c r="G542" s="20"/>
      <c r="H542" s="20"/>
      <c r="I542" s="20"/>
      <c r="L542" s="17"/>
      <c r="M542" s="24">
        <f>((F542-1)*(1-(IF(G542="no",0,'results log'!$B$3)))+1)</f>
        <v>5.0000000000000044E-2</v>
      </c>
      <c r="N542" s="24">
        <f t="shared" si="18"/>
        <v>0</v>
      </c>
      <c r="O542" s="26">
        <f>IF(ISBLANK(L542),,IF(ISBLANK(E542),,(IF(L542="WON-EW",((((E542-1)*I542)*'results log'!$B$2)+('results log'!$B$2*(E542-1))),IF(L542="WON",((((E542-1)*I542)*'results log'!$B$2)+('results log'!$B$2*(E542-1))),IF(L542="PLACED",((((E542-1)*I542)*'results log'!$B$2)-'results log'!$B$2),IF(I542=0,-'results log'!$B$2,IF(I542=0,-'results log'!$B$2,-('results log'!$B$2*2)))))))*D542))</f>
        <v>0</v>
      </c>
      <c r="P542" s="25">
        <f>IF(ISBLANK(L542),,IF(ISBLANK(F542),,(IF(L542="WON-EW",((((M542-1)*I542)*'results log'!$B$2)+('results log'!$B$2*(M542-1))),IF(L542="WON",((((M542-1)*I542)*'results log'!$B$2)+('results log'!$B$2*(M542-1))),IF(L542="PLACED",((((M542-1)*I542)*'results log'!$B$2)-'results log'!$B$2),IF(I542=0,-'results log'!$B$2,IF(I542=0,-'results log'!$B$2,-('results log'!$B$2*2)))))))*D542))</f>
        <v>0</v>
      </c>
      <c r="S542">
        <f t="shared" si="17"/>
        <v>1</v>
      </c>
    </row>
    <row r="543" spans="7:19" x14ac:dyDescent="0.2">
      <c r="G543" s="20"/>
      <c r="H543" s="20"/>
      <c r="I543" s="20"/>
      <c r="L543" s="17"/>
      <c r="M543" s="24">
        <f>((F543-1)*(1-(IF(G543="no",0,'results log'!$B$3)))+1)</f>
        <v>5.0000000000000044E-2</v>
      </c>
      <c r="N543" s="24">
        <f t="shared" si="18"/>
        <v>0</v>
      </c>
      <c r="O543" s="26">
        <f>IF(ISBLANK(L543),,IF(ISBLANK(E543),,(IF(L543="WON-EW",((((E543-1)*I543)*'results log'!$B$2)+('results log'!$B$2*(E543-1))),IF(L543="WON",((((E543-1)*I543)*'results log'!$B$2)+('results log'!$B$2*(E543-1))),IF(L543="PLACED",((((E543-1)*I543)*'results log'!$B$2)-'results log'!$B$2),IF(I543=0,-'results log'!$B$2,IF(I543=0,-'results log'!$B$2,-('results log'!$B$2*2)))))))*D543))</f>
        <v>0</v>
      </c>
      <c r="P543" s="25">
        <f>IF(ISBLANK(L543),,IF(ISBLANK(F543),,(IF(L543="WON-EW",((((M543-1)*I543)*'results log'!$B$2)+('results log'!$B$2*(M543-1))),IF(L543="WON",((((M543-1)*I543)*'results log'!$B$2)+('results log'!$B$2*(M543-1))),IF(L543="PLACED",((((M543-1)*I543)*'results log'!$B$2)-'results log'!$B$2),IF(I543=0,-'results log'!$B$2,IF(I543=0,-'results log'!$B$2,-('results log'!$B$2*2)))))))*D543))</f>
        <v>0</v>
      </c>
      <c r="S543">
        <f t="shared" si="17"/>
        <v>1</v>
      </c>
    </row>
    <row r="544" spans="7:19" x14ac:dyDescent="0.2">
      <c r="G544" s="20"/>
      <c r="H544" s="20"/>
      <c r="I544" s="20"/>
      <c r="L544" s="17"/>
      <c r="M544" s="24">
        <f>((F544-1)*(1-(IF(G544="no",0,'results log'!$B$3)))+1)</f>
        <v>5.0000000000000044E-2</v>
      </c>
      <c r="N544" s="24">
        <f t="shared" si="18"/>
        <v>0</v>
      </c>
      <c r="O544" s="26">
        <f>IF(ISBLANK(L544),,IF(ISBLANK(E544),,(IF(L544="WON-EW",((((E544-1)*I544)*'results log'!$B$2)+('results log'!$B$2*(E544-1))),IF(L544="WON",((((E544-1)*I544)*'results log'!$B$2)+('results log'!$B$2*(E544-1))),IF(L544="PLACED",((((E544-1)*I544)*'results log'!$B$2)-'results log'!$B$2),IF(I544=0,-'results log'!$B$2,IF(I544=0,-'results log'!$B$2,-('results log'!$B$2*2)))))))*D544))</f>
        <v>0</v>
      </c>
      <c r="P544" s="25">
        <f>IF(ISBLANK(L544),,IF(ISBLANK(F544),,(IF(L544="WON-EW",((((M544-1)*I544)*'results log'!$B$2)+('results log'!$B$2*(M544-1))),IF(L544="WON",((((M544-1)*I544)*'results log'!$B$2)+('results log'!$B$2*(M544-1))),IF(L544="PLACED",((((M544-1)*I544)*'results log'!$B$2)-'results log'!$B$2),IF(I544=0,-'results log'!$B$2,IF(I544=0,-'results log'!$B$2,-('results log'!$B$2*2)))))))*D544))</f>
        <v>0</v>
      </c>
      <c r="S544">
        <f t="shared" si="17"/>
        <v>1</v>
      </c>
    </row>
    <row r="545" spans="7:19" x14ac:dyDescent="0.2">
      <c r="G545" s="20"/>
      <c r="H545" s="20"/>
      <c r="I545" s="20"/>
      <c r="L545" s="17"/>
      <c r="M545" s="24">
        <f>((F545-1)*(1-(IF(G545="no",0,'results log'!$B$3)))+1)</f>
        <v>5.0000000000000044E-2</v>
      </c>
      <c r="N545" s="24">
        <f t="shared" si="18"/>
        <v>0</v>
      </c>
      <c r="O545" s="26">
        <f>IF(ISBLANK(L545),,IF(ISBLANK(E545),,(IF(L545="WON-EW",((((E545-1)*I545)*'results log'!$B$2)+('results log'!$B$2*(E545-1))),IF(L545="WON",((((E545-1)*I545)*'results log'!$B$2)+('results log'!$B$2*(E545-1))),IF(L545="PLACED",((((E545-1)*I545)*'results log'!$B$2)-'results log'!$B$2),IF(I545=0,-'results log'!$B$2,IF(I545=0,-'results log'!$B$2,-('results log'!$B$2*2)))))))*D545))</f>
        <v>0</v>
      </c>
      <c r="P545" s="25">
        <f>IF(ISBLANK(L545),,IF(ISBLANK(F545),,(IF(L545="WON-EW",((((M545-1)*I545)*'results log'!$B$2)+('results log'!$B$2*(M545-1))),IF(L545="WON",((((M545-1)*I545)*'results log'!$B$2)+('results log'!$B$2*(M545-1))),IF(L545="PLACED",((((M545-1)*I545)*'results log'!$B$2)-'results log'!$B$2),IF(I545=0,-'results log'!$B$2,IF(I545=0,-'results log'!$B$2,-('results log'!$B$2*2)))))))*D545))</f>
        <v>0</v>
      </c>
      <c r="S545">
        <f t="shared" si="17"/>
        <v>1</v>
      </c>
    </row>
    <row r="546" spans="7:19" x14ac:dyDescent="0.2">
      <c r="G546" s="20"/>
      <c r="H546" s="20"/>
      <c r="I546" s="20"/>
      <c r="L546" s="17"/>
      <c r="M546" s="24">
        <f>((F546-1)*(1-(IF(G546="no",0,'results log'!$B$3)))+1)</f>
        <v>5.0000000000000044E-2</v>
      </c>
      <c r="N546" s="24">
        <f t="shared" si="18"/>
        <v>0</v>
      </c>
      <c r="O546" s="26">
        <f>IF(ISBLANK(L546),,IF(ISBLANK(E546),,(IF(L546="WON-EW",((((E546-1)*I546)*'results log'!$B$2)+('results log'!$B$2*(E546-1))),IF(L546="WON",((((E546-1)*I546)*'results log'!$B$2)+('results log'!$B$2*(E546-1))),IF(L546="PLACED",((((E546-1)*I546)*'results log'!$B$2)-'results log'!$B$2),IF(I546=0,-'results log'!$B$2,IF(I546=0,-'results log'!$B$2,-('results log'!$B$2*2)))))))*D546))</f>
        <v>0</v>
      </c>
      <c r="P546" s="25">
        <f>IF(ISBLANK(L546),,IF(ISBLANK(F546),,(IF(L546="WON-EW",((((M546-1)*I546)*'results log'!$B$2)+('results log'!$B$2*(M546-1))),IF(L546="WON",((((M546-1)*I546)*'results log'!$B$2)+('results log'!$B$2*(M546-1))),IF(L546="PLACED",((((M546-1)*I546)*'results log'!$B$2)-'results log'!$B$2),IF(I546=0,-'results log'!$B$2,IF(I546=0,-'results log'!$B$2,-('results log'!$B$2*2)))))))*D546))</f>
        <v>0</v>
      </c>
      <c r="S546">
        <f t="shared" si="17"/>
        <v>1</v>
      </c>
    </row>
    <row r="547" spans="7:19" x14ac:dyDescent="0.2">
      <c r="G547" s="20"/>
      <c r="H547" s="20"/>
      <c r="I547" s="20"/>
      <c r="L547" s="17"/>
      <c r="M547" s="24">
        <f>((F547-1)*(1-(IF(G547="no",0,'results log'!$B$3)))+1)</f>
        <v>5.0000000000000044E-2</v>
      </c>
      <c r="N547" s="24">
        <f t="shared" si="18"/>
        <v>0</v>
      </c>
      <c r="O547" s="26">
        <f>IF(ISBLANK(L547),,IF(ISBLANK(E547),,(IF(L547="WON-EW",((((E547-1)*I547)*'results log'!$B$2)+('results log'!$B$2*(E547-1))),IF(L547="WON",((((E547-1)*I547)*'results log'!$B$2)+('results log'!$B$2*(E547-1))),IF(L547="PLACED",((((E547-1)*I547)*'results log'!$B$2)-'results log'!$B$2),IF(I547=0,-'results log'!$B$2,IF(I547=0,-'results log'!$B$2,-('results log'!$B$2*2)))))))*D547))</f>
        <v>0</v>
      </c>
      <c r="P547" s="25">
        <f>IF(ISBLANK(L547),,IF(ISBLANK(F547),,(IF(L547="WON-EW",((((M547-1)*I547)*'results log'!$B$2)+('results log'!$B$2*(M547-1))),IF(L547="WON",((((M547-1)*I547)*'results log'!$B$2)+('results log'!$B$2*(M547-1))),IF(L547="PLACED",((((M547-1)*I547)*'results log'!$B$2)-'results log'!$B$2),IF(I547=0,-'results log'!$B$2,IF(I547=0,-'results log'!$B$2,-('results log'!$B$2*2)))))))*D547))</f>
        <v>0</v>
      </c>
      <c r="S547">
        <f t="shared" si="17"/>
        <v>1</v>
      </c>
    </row>
    <row r="548" spans="7:19" x14ac:dyDescent="0.2">
      <c r="G548" s="20"/>
      <c r="H548" s="20"/>
      <c r="I548" s="20"/>
      <c r="L548" s="17"/>
      <c r="M548" s="24">
        <f>((F548-1)*(1-(IF(G548="no",0,'results log'!$B$3)))+1)</f>
        <v>5.0000000000000044E-2</v>
      </c>
      <c r="N548" s="24">
        <f t="shared" si="18"/>
        <v>0</v>
      </c>
      <c r="O548" s="26">
        <f>IF(ISBLANK(L548),,IF(ISBLANK(E548),,(IF(L548="WON-EW",((((E548-1)*I548)*'results log'!$B$2)+('results log'!$B$2*(E548-1))),IF(L548="WON",((((E548-1)*I548)*'results log'!$B$2)+('results log'!$B$2*(E548-1))),IF(L548="PLACED",((((E548-1)*I548)*'results log'!$B$2)-'results log'!$B$2),IF(I548=0,-'results log'!$B$2,IF(I548=0,-'results log'!$B$2,-('results log'!$B$2*2)))))))*D548))</f>
        <v>0</v>
      </c>
      <c r="P548" s="25">
        <f>IF(ISBLANK(L548),,IF(ISBLANK(F548),,(IF(L548="WON-EW",((((M548-1)*I548)*'results log'!$B$2)+('results log'!$B$2*(M548-1))),IF(L548="WON",((((M548-1)*I548)*'results log'!$B$2)+('results log'!$B$2*(M548-1))),IF(L548="PLACED",((((M548-1)*I548)*'results log'!$B$2)-'results log'!$B$2),IF(I548=0,-'results log'!$B$2,IF(I548=0,-'results log'!$B$2,-('results log'!$B$2*2)))))))*D548))</f>
        <v>0</v>
      </c>
      <c r="S548">
        <f t="shared" si="17"/>
        <v>1</v>
      </c>
    </row>
    <row r="549" spans="7:19" x14ac:dyDescent="0.2">
      <c r="G549" s="20"/>
      <c r="H549" s="20"/>
      <c r="I549" s="20"/>
      <c r="L549" s="17"/>
      <c r="M549" s="24">
        <f>((F549-1)*(1-(IF(G549="no",0,'results log'!$B$3)))+1)</f>
        <v>5.0000000000000044E-2</v>
      </c>
      <c r="N549" s="24">
        <f t="shared" si="18"/>
        <v>0</v>
      </c>
      <c r="O549" s="26">
        <f>IF(ISBLANK(L549),,IF(ISBLANK(E549),,(IF(L549="WON-EW",((((E549-1)*I549)*'results log'!$B$2)+('results log'!$B$2*(E549-1))),IF(L549="WON",((((E549-1)*I549)*'results log'!$B$2)+('results log'!$B$2*(E549-1))),IF(L549="PLACED",((((E549-1)*I549)*'results log'!$B$2)-'results log'!$B$2),IF(I549=0,-'results log'!$B$2,IF(I549=0,-'results log'!$B$2,-('results log'!$B$2*2)))))))*D549))</f>
        <v>0</v>
      </c>
      <c r="P549" s="25">
        <f>IF(ISBLANK(L549),,IF(ISBLANK(F549),,(IF(L549="WON-EW",((((M549-1)*I549)*'results log'!$B$2)+('results log'!$B$2*(M549-1))),IF(L549="WON",((((M549-1)*I549)*'results log'!$B$2)+('results log'!$B$2*(M549-1))),IF(L549="PLACED",((((M549-1)*I549)*'results log'!$B$2)-'results log'!$B$2),IF(I549=0,-'results log'!$B$2,IF(I549=0,-'results log'!$B$2,-('results log'!$B$2*2)))))))*D549))</f>
        <v>0</v>
      </c>
      <c r="S549">
        <f t="shared" si="17"/>
        <v>1</v>
      </c>
    </row>
    <row r="550" spans="7:19" x14ac:dyDescent="0.2">
      <c r="G550" s="20"/>
      <c r="H550" s="20"/>
      <c r="I550" s="20"/>
      <c r="L550" s="17"/>
      <c r="M550" s="24">
        <f>((F550-1)*(1-(IF(G550="no",0,'results log'!$B$3)))+1)</f>
        <v>5.0000000000000044E-2</v>
      </c>
      <c r="N550" s="24">
        <f t="shared" si="18"/>
        <v>0</v>
      </c>
      <c r="O550" s="26">
        <f>IF(ISBLANK(L550),,IF(ISBLANK(E550),,(IF(L550="WON-EW",((((E550-1)*I550)*'results log'!$B$2)+('results log'!$B$2*(E550-1))),IF(L550="WON",((((E550-1)*I550)*'results log'!$B$2)+('results log'!$B$2*(E550-1))),IF(L550="PLACED",((((E550-1)*I550)*'results log'!$B$2)-'results log'!$B$2),IF(I550=0,-'results log'!$B$2,IF(I550=0,-'results log'!$B$2,-('results log'!$B$2*2)))))))*D550))</f>
        <v>0</v>
      </c>
      <c r="P550" s="25">
        <f>IF(ISBLANK(L550),,IF(ISBLANK(F550),,(IF(L550="WON-EW",((((M550-1)*I550)*'results log'!$B$2)+('results log'!$B$2*(M550-1))),IF(L550="WON",((((M550-1)*I550)*'results log'!$B$2)+('results log'!$B$2*(M550-1))),IF(L550="PLACED",((((M550-1)*I550)*'results log'!$B$2)-'results log'!$B$2),IF(I550=0,-'results log'!$B$2,IF(I550=0,-'results log'!$B$2,-('results log'!$B$2*2)))))))*D550))</f>
        <v>0</v>
      </c>
      <c r="S550">
        <f t="shared" si="17"/>
        <v>1</v>
      </c>
    </row>
    <row r="551" spans="7:19" x14ac:dyDescent="0.2">
      <c r="G551" s="20"/>
      <c r="H551" s="20"/>
      <c r="I551" s="20"/>
      <c r="L551" s="17"/>
      <c r="M551" s="24">
        <f>((F551-1)*(1-(IF(G551="no",0,'results log'!$B$3)))+1)</f>
        <v>5.0000000000000044E-2</v>
      </c>
      <c r="N551" s="24">
        <f t="shared" si="18"/>
        <v>0</v>
      </c>
      <c r="O551" s="26">
        <f>IF(ISBLANK(L551),,IF(ISBLANK(E551),,(IF(L551="WON-EW",((((E551-1)*I551)*'results log'!$B$2)+('results log'!$B$2*(E551-1))),IF(L551="WON",((((E551-1)*I551)*'results log'!$B$2)+('results log'!$B$2*(E551-1))),IF(L551="PLACED",((((E551-1)*I551)*'results log'!$B$2)-'results log'!$B$2),IF(I551=0,-'results log'!$B$2,IF(I551=0,-'results log'!$B$2,-('results log'!$B$2*2)))))))*D551))</f>
        <v>0</v>
      </c>
      <c r="P551" s="25">
        <f>IF(ISBLANK(L551),,IF(ISBLANK(F551),,(IF(L551="WON-EW",((((M551-1)*I551)*'results log'!$B$2)+('results log'!$B$2*(M551-1))),IF(L551="WON",((((M551-1)*I551)*'results log'!$B$2)+('results log'!$B$2*(M551-1))),IF(L551="PLACED",((((M551-1)*I551)*'results log'!$B$2)-'results log'!$B$2),IF(I551=0,-'results log'!$B$2,IF(I551=0,-'results log'!$B$2,-('results log'!$B$2*2)))))))*D551))</f>
        <v>0</v>
      </c>
      <c r="S551">
        <f t="shared" si="17"/>
        <v>1</v>
      </c>
    </row>
    <row r="552" spans="7:19" x14ac:dyDescent="0.2">
      <c r="G552" s="20"/>
      <c r="H552" s="20"/>
      <c r="I552" s="20"/>
      <c r="L552" s="17"/>
      <c r="M552" s="24">
        <f>((F552-1)*(1-(IF(G552="no",0,'results log'!$B$3)))+1)</f>
        <v>5.0000000000000044E-2</v>
      </c>
      <c r="N552" s="24">
        <f t="shared" si="18"/>
        <v>0</v>
      </c>
      <c r="O552" s="26">
        <f>IF(ISBLANK(L552),,IF(ISBLANK(E552),,(IF(L552="WON-EW",((((E552-1)*I552)*'results log'!$B$2)+('results log'!$B$2*(E552-1))),IF(L552="WON",((((E552-1)*I552)*'results log'!$B$2)+('results log'!$B$2*(E552-1))),IF(L552="PLACED",((((E552-1)*I552)*'results log'!$B$2)-'results log'!$B$2),IF(I552=0,-'results log'!$B$2,IF(I552=0,-'results log'!$B$2,-('results log'!$B$2*2)))))))*D552))</f>
        <v>0</v>
      </c>
      <c r="P552" s="25">
        <f>IF(ISBLANK(L552),,IF(ISBLANK(F552),,(IF(L552="WON-EW",((((M552-1)*I552)*'results log'!$B$2)+('results log'!$B$2*(M552-1))),IF(L552="WON",((((M552-1)*I552)*'results log'!$B$2)+('results log'!$B$2*(M552-1))),IF(L552="PLACED",((((M552-1)*I552)*'results log'!$B$2)-'results log'!$B$2),IF(I552=0,-'results log'!$B$2,IF(I552=0,-'results log'!$B$2,-('results log'!$B$2*2)))))))*D552))</f>
        <v>0</v>
      </c>
      <c r="S552">
        <f t="shared" si="17"/>
        <v>1</v>
      </c>
    </row>
    <row r="553" spans="7:19" x14ac:dyDescent="0.2">
      <c r="G553" s="20"/>
      <c r="H553" s="20"/>
      <c r="I553" s="20"/>
      <c r="L553" s="17"/>
      <c r="M553" s="24">
        <f>((F553-1)*(1-(IF(G553="no",0,'results log'!$B$3)))+1)</f>
        <v>5.0000000000000044E-2</v>
      </c>
      <c r="N553" s="24">
        <f t="shared" si="18"/>
        <v>0</v>
      </c>
      <c r="O553" s="26">
        <f>IF(ISBLANK(L553),,IF(ISBLANK(E553),,(IF(L553="WON-EW",((((E553-1)*I553)*'results log'!$B$2)+('results log'!$B$2*(E553-1))),IF(L553="WON",((((E553-1)*I553)*'results log'!$B$2)+('results log'!$B$2*(E553-1))),IF(L553="PLACED",((((E553-1)*I553)*'results log'!$B$2)-'results log'!$B$2),IF(I553=0,-'results log'!$B$2,IF(I553=0,-'results log'!$B$2,-('results log'!$B$2*2)))))))*D553))</f>
        <v>0</v>
      </c>
      <c r="P553" s="25">
        <f>IF(ISBLANK(L553),,IF(ISBLANK(F553),,(IF(L553="WON-EW",((((M553-1)*I553)*'results log'!$B$2)+('results log'!$B$2*(M553-1))),IF(L553="WON",((((M553-1)*I553)*'results log'!$B$2)+('results log'!$B$2*(M553-1))),IF(L553="PLACED",((((M553-1)*I553)*'results log'!$B$2)-'results log'!$B$2),IF(I553=0,-'results log'!$B$2,IF(I553=0,-'results log'!$B$2,-('results log'!$B$2*2)))))))*D553))</f>
        <v>0</v>
      </c>
      <c r="S553">
        <f t="shared" si="17"/>
        <v>1</v>
      </c>
    </row>
    <row r="554" spans="7:19" x14ac:dyDescent="0.2">
      <c r="G554" s="20"/>
      <c r="H554" s="20"/>
      <c r="I554" s="20"/>
      <c r="L554" s="17"/>
      <c r="M554" s="24">
        <f>((F554-1)*(1-(IF(G554="no",0,'results log'!$B$3)))+1)</f>
        <v>5.0000000000000044E-2</v>
      </c>
      <c r="N554" s="24">
        <f t="shared" si="18"/>
        <v>0</v>
      </c>
      <c r="O554" s="26">
        <f>IF(ISBLANK(L554),,IF(ISBLANK(E554),,(IF(L554="WON-EW",((((E554-1)*I554)*'results log'!$B$2)+('results log'!$B$2*(E554-1))),IF(L554="WON",((((E554-1)*I554)*'results log'!$B$2)+('results log'!$B$2*(E554-1))),IF(L554="PLACED",((((E554-1)*I554)*'results log'!$B$2)-'results log'!$B$2),IF(I554=0,-'results log'!$B$2,IF(I554=0,-'results log'!$B$2,-('results log'!$B$2*2)))))))*D554))</f>
        <v>0</v>
      </c>
      <c r="P554" s="25">
        <f>IF(ISBLANK(L554),,IF(ISBLANK(F554),,(IF(L554="WON-EW",((((M554-1)*I554)*'results log'!$B$2)+('results log'!$B$2*(M554-1))),IF(L554="WON",((((M554-1)*I554)*'results log'!$B$2)+('results log'!$B$2*(M554-1))),IF(L554="PLACED",((((M554-1)*I554)*'results log'!$B$2)-'results log'!$B$2),IF(I554=0,-'results log'!$B$2,IF(I554=0,-'results log'!$B$2,-('results log'!$B$2*2)))))))*D554))</f>
        <v>0</v>
      </c>
      <c r="S554">
        <f t="shared" si="17"/>
        <v>1</v>
      </c>
    </row>
    <row r="555" spans="7:19" x14ac:dyDescent="0.2">
      <c r="G555" s="20"/>
      <c r="H555" s="20"/>
      <c r="I555" s="20"/>
      <c r="L555" s="17"/>
      <c r="M555" s="24">
        <f>((F555-1)*(1-(IF(G555="no",0,'results log'!$B$3)))+1)</f>
        <v>5.0000000000000044E-2</v>
      </c>
      <c r="N555" s="24">
        <f t="shared" si="18"/>
        <v>0</v>
      </c>
      <c r="O555" s="26">
        <f>IF(ISBLANK(L555),,IF(ISBLANK(E555),,(IF(L555="WON-EW",((((E555-1)*I555)*'results log'!$B$2)+('results log'!$B$2*(E555-1))),IF(L555="WON",((((E555-1)*I555)*'results log'!$B$2)+('results log'!$B$2*(E555-1))),IF(L555="PLACED",((((E555-1)*I555)*'results log'!$B$2)-'results log'!$B$2),IF(I555=0,-'results log'!$B$2,IF(I555=0,-'results log'!$B$2,-('results log'!$B$2*2)))))))*D555))</f>
        <v>0</v>
      </c>
      <c r="P555" s="25">
        <f>IF(ISBLANK(L555),,IF(ISBLANK(F555),,(IF(L555="WON-EW",((((M555-1)*I555)*'results log'!$B$2)+('results log'!$B$2*(M555-1))),IF(L555="WON",((((M555-1)*I555)*'results log'!$B$2)+('results log'!$B$2*(M555-1))),IF(L555="PLACED",((((M555-1)*I555)*'results log'!$B$2)-'results log'!$B$2),IF(I555=0,-'results log'!$B$2,IF(I555=0,-'results log'!$B$2,-('results log'!$B$2*2)))))))*D555))</f>
        <v>0</v>
      </c>
      <c r="S555">
        <f t="shared" si="17"/>
        <v>1</v>
      </c>
    </row>
    <row r="556" spans="7:19" x14ac:dyDescent="0.2">
      <c r="G556" s="20"/>
      <c r="H556" s="20"/>
      <c r="I556" s="20"/>
      <c r="L556" s="17"/>
      <c r="M556" s="24">
        <f>((F556-1)*(1-(IF(G556="no",0,'results log'!$B$3)))+1)</f>
        <v>5.0000000000000044E-2</v>
      </c>
      <c r="N556" s="24">
        <f t="shared" si="18"/>
        <v>0</v>
      </c>
      <c r="O556" s="26">
        <f>IF(ISBLANK(L556),,IF(ISBLANK(E556),,(IF(L556="WON-EW",((((E556-1)*I556)*'results log'!$B$2)+('results log'!$B$2*(E556-1))),IF(L556="WON",((((E556-1)*I556)*'results log'!$B$2)+('results log'!$B$2*(E556-1))),IF(L556="PLACED",((((E556-1)*I556)*'results log'!$B$2)-'results log'!$B$2),IF(I556=0,-'results log'!$B$2,IF(I556=0,-'results log'!$B$2,-('results log'!$B$2*2)))))))*D556))</f>
        <v>0</v>
      </c>
      <c r="P556" s="25">
        <f>IF(ISBLANK(L556),,IF(ISBLANK(F556),,(IF(L556="WON-EW",((((M556-1)*I556)*'results log'!$B$2)+('results log'!$B$2*(M556-1))),IF(L556="WON",((((M556-1)*I556)*'results log'!$B$2)+('results log'!$B$2*(M556-1))),IF(L556="PLACED",((((M556-1)*I556)*'results log'!$B$2)-'results log'!$B$2),IF(I556=0,-'results log'!$B$2,IF(I556=0,-'results log'!$B$2,-('results log'!$B$2*2)))))))*D556))</f>
        <v>0</v>
      </c>
      <c r="S556">
        <f t="shared" si="17"/>
        <v>1</v>
      </c>
    </row>
    <row r="557" spans="7:19" x14ac:dyDescent="0.2">
      <c r="G557" s="20"/>
      <c r="H557" s="20"/>
      <c r="I557" s="20"/>
      <c r="L557" s="17"/>
      <c r="M557" s="24">
        <f>((F557-1)*(1-(IF(G557="no",0,'results log'!$B$3)))+1)</f>
        <v>5.0000000000000044E-2</v>
      </c>
      <c r="N557" s="24">
        <f t="shared" si="18"/>
        <v>0</v>
      </c>
      <c r="O557" s="26">
        <f>IF(ISBLANK(L557),,IF(ISBLANK(E557),,(IF(L557="WON-EW",((((E557-1)*I557)*'results log'!$B$2)+('results log'!$B$2*(E557-1))),IF(L557="WON",((((E557-1)*I557)*'results log'!$B$2)+('results log'!$B$2*(E557-1))),IF(L557="PLACED",((((E557-1)*I557)*'results log'!$B$2)-'results log'!$B$2),IF(I557=0,-'results log'!$B$2,IF(I557=0,-'results log'!$B$2,-('results log'!$B$2*2)))))))*D557))</f>
        <v>0</v>
      </c>
      <c r="P557" s="25">
        <f>IF(ISBLANK(L557),,IF(ISBLANK(F557),,(IF(L557="WON-EW",((((M557-1)*I557)*'results log'!$B$2)+('results log'!$B$2*(M557-1))),IF(L557="WON",((((M557-1)*I557)*'results log'!$B$2)+('results log'!$B$2*(M557-1))),IF(L557="PLACED",((((M557-1)*I557)*'results log'!$B$2)-'results log'!$B$2),IF(I557=0,-'results log'!$B$2,IF(I557=0,-'results log'!$B$2,-('results log'!$B$2*2)))))))*D557))</f>
        <v>0</v>
      </c>
      <c r="S557">
        <f t="shared" si="17"/>
        <v>1</v>
      </c>
    </row>
    <row r="558" spans="7:19" x14ac:dyDescent="0.2">
      <c r="G558" s="20"/>
      <c r="H558" s="20"/>
      <c r="I558" s="20"/>
      <c r="L558" s="17"/>
      <c r="M558" s="24">
        <f>((F558-1)*(1-(IF(G558="no",0,'results log'!$B$3)))+1)</f>
        <v>5.0000000000000044E-2</v>
      </c>
      <c r="N558" s="24">
        <f t="shared" si="18"/>
        <v>0</v>
      </c>
      <c r="O558" s="26">
        <f>IF(ISBLANK(L558),,IF(ISBLANK(E558),,(IF(L558="WON-EW",((((E558-1)*I558)*'results log'!$B$2)+('results log'!$B$2*(E558-1))),IF(L558="WON",((((E558-1)*I558)*'results log'!$B$2)+('results log'!$B$2*(E558-1))),IF(L558="PLACED",((((E558-1)*I558)*'results log'!$B$2)-'results log'!$B$2),IF(I558=0,-'results log'!$B$2,IF(I558=0,-'results log'!$B$2,-('results log'!$B$2*2)))))))*D558))</f>
        <v>0</v>
      </c>
      <c r="P558" s="25">
        <f>IF(ISBLANK(L558),,IF(ISBLANK(F558),,(IF(L558="WON-EW",((((M558-1)*I558)*'results log'!$B$2)+('results log'!$B$2*(M558-1))),IF(L558="WON",((((M558-1)*I558)*'results log'!$B$2)+('results log'!$B$2*(M558-1))),IF(L558="PLACED",((((M558-1)*I558)*'results log'!$B$2)-'results log'!$B$2),IF(I558=0,-'results log'!$B$2,IF(I558=0,-'results log'!$B$2,-('results log'!$B$2*2)))))))*D558))</f>
        <v>0</v>
      </c>
      <c r="S558">
        <f t="shared" si="17"/>
        <v>1</v>
      </c>
    </row>
    <row r="559" spans="7:19" x14ac:dyDescent="0.2">
      <c r="G559" s="20"/>
      <c r="H559" s="20"/>
      <c r="I559" s="20"/>
      <c r="L559" s="17"/>
      <c r="M559" s="24">
        <f>((F559-1)*(1-(IF(G559="no",0,'results log'!$B$3)))+1)</f>
        <v>5.0000000000000044E-2</v>
      </c>
      <c r="N559" s="24">
        <f t="shared" si="18"/>
        <v>0</v>
      </c>
      <c r="O559" s="26">
        <f>IF(ISBLANK(L559),,IF(ISBLANK(E559),,(IF(L559="WON-EW",((((E559-1)*I559)*'results log'!$B$2)+('results log'!$B$2*(E559-1))),IF(L559="WON",((((E559-1)*I559)*'results log'!$B$2)+('results log'!$B$2*(E559-1))),IF(L559="PLACED",((((E559-1)*I559)*'results log'!$B$2)-'results log'!$B$2),IF(I559=0,-'results log'!$B$2,IF(I559=0,-'results log'!$B$2,-('results log'!$B$2*2)))))))*D559))</f>
        <v>0</v>
      </c>
      <c r="P559" s="25">
        <f>IF(ISBLANK(L559),,IF(ISBLANK(F559),,(IF(L559="WON-EW",((((M559-1)*I559)*'results log'!$B$2)+('results log'!$B$2*(M559-1))),IF(L559="WON",((((M559-1)*I559)*'results log'!$B$2)+('results log'!$B$2*(M559-1))),IF(L559="PLACED",((((M559-1)*I559)*'results log'!$B$2)-'results log'!$B$2),IF(I559=0,-'results log'!$B$2,IF(I559=0,-'results log'!$B$2,-('results log'!$B$2*2)))))))*D559))</f>
        <v>0</v>
      </c>
      <c r="S559">
        <f t="shared" si="17"/>
        <v>1</v>
      </c>
    </row>
    <row r="560" spans="7:19" x14ac:dyDescent="0.2">
      <c r="G560" s="20"/>
      <c r="H560" s="20"/>
      <c r="I560" s="20"/>
      <c r="L560" s="17"/>
      <c r="M560" s="24">
        <f>((F560-1)*(1-(IF(G560="no",0,'results log'!$B$3)))+1)</f>
        <v>5.0000000000000044E-2</v>
      </c>
      <c r="N560" s="24">
        <f t="shared" si="18"/>
        <v>0</v>
      </c>
      <c r="O560" s="26">
        <f>IF(ISBLANK(L560),,IF(ISBLANK(E560),,(IF(L560="WON-EW",((((E560-1)*I560)*'results log'!$B$2)+('results log'!$B$2*(E560-1))),IF(L560="WON",((((E560-1)*I560)*'results log'!$B$2)+('results log'!$B$2*(E560-1))),IF(L560="PLACED",((((E560-1)*I560)*'results log'!$B$2)-'results log'!$B$2),IF(I560=0,-'results log'!$B$2,IF(I560=0,-'results log'!$B$2,-('results log'!$B$2*2)))))))*D560))</f>
        <v>0</v>
      </c>
      <c r="P560" s="25">
        <f>IF(ISBLANK(L560),,IF(ISBLANK(F560),,(IF(L560="WON-EW",((((M560-1)*I560)*'results log'!$B$2)+('results log'!$B$2*(M560-1))),IF(L560="WON",((((M560-1)*I560)*'results log'!$B$2)+('results log'!$B$2*(M560-1))),IF(L560="PLACED",((((M560-1)*I560)*'results log'!$B$2)-'results log'!$B$2),IF(I560=0,-'results log'!$B$2,IF(I560=0,-'results log'!$B$2,-('results log'!$B$2*2)))))))*D560))</f>
        <v>0</v>
      </c>
      <c r="S560">
        <f t="shared" si="17"/>
        <v>1</v>
      </c>
    </row>
    <row r="561" spans="7:19" x14ac:dyDescent="0.2">
      <c r="G561" s="20"/>
      <c r="H561" s="20"/>
      <c r="I561" s="20"/>
      <c r="L561" s="17"/>
      <c r="M561" s="24">
        <f>((F561-1)*(1-(IF(G561="no",0,'results log'!$B$3)))+1)</f>
        <v>5.0000000000000044E-2</v>
      </c>
      <c r="N561" s="24">
        <f t="shared" si="18"/>
        <v>0</v>
      </c>
      <c r="O561" s="26">
        <f>IF(ISBLANK(L561),,IF(ISBLANK(E561),,(IF(L561="WON-EW",((((E561-1)*I561)*'results log'!$B$2)+('results log'!$B$2*(E561-1))),IF(L561="WON",((((E561-1)*I561)*'results log'!$B$2)+('results log'!$B$2*(E561-1))),IF(L561="PLACED",((((E561-1)*I561)*'results log'!$B$2)-'results log'!$B$2),IF(I561=0,-'results log'!$B$2,IF(I561=0,-'results log'!$B$2,-('results log'!$B$2*2)))))))*D561))</f>
        <v>0</v>
      </c>
      <c r="P561" s="25">
        <f>IF(ISBLANK(L561),,IF(ISBLANK(F561),,(IF(L561="WON-EW",((((M561-1)*I561)*'results log'!$B$2)+('results log'!$B$2*(M561-1))),IF(L561="WON",((((M561-1)*I561)*'results log'!$B$2)+('results log'!$B$2*(M561-1))),IF(L561="PLACED",((((M561-1)*I561)*'results log'!$B$2)-'results log'!$B$2),IF(I561=0,-'results log'!$B$2,IF(I561=0,-'results log'!$B$2,-('results log'!$B$2*2)))))))*D561))</f>
        <v>0</v>
      </c>
      <c r="S561">
        <f t="shared" si="17"/>
        <v>1</v>
      </c>
    </row>
    <row r="562" spans="7:19" x14ac:dyDescent="0.2">
      <c r="G562" s="20"/>
      <c r="H562" s="20"/>
      <c r="I562" s="20"/>
      <c r="L562" s="17"/>
      <c r="M562" s="24">
        <f>((F562-1)*(1-(IF(G562="no",0,'results log'!$B$3)))+1)</f>
        <v>5.0000000000000044E-2</v>
      </c>
      <c r="N562" s="24">
        <f t="shared" si="18"/>
        <v>0</v>
      </c>
      <c r="O562" s="26">
        <f>IF(ISBLANK(L562),,IF(ISBLANK(E562),,(IF(L562="WON-EW",((((E562-1)*I562)*'results log'!$B$2)+('results log'!$B$2*(E562-1))),IF(L562="WON",((((E562-1)*I562)*'results log'!$B$2)+('results log'!$B$2*(E562-1))),IF(L562="PLACED",((((E562-1)*I562)*'results log'!$B$2)-'results log'!$B$2),IF(I562=0,-'results log'!$B$2,IF(I562=0,-'results log'!$B$2,-('results log'!$B$2*2)))))))*D562))</f>
        <v>0</v>
      </c>
      <c r="P562" s="25">
        <f>IF(ISBLANK(L562),,IF(ISBLANK(F562),,(IF(L562="WON-EW",((((M562-1)*I562)*'results log'!$B$2)+('results log'!$B$2*(M562-1))),IF(L562="WON",((((M562-1)*I562)*'results log'!$B$2)+('results log'!$B$2*(M562-1))),IF(L562="PLACED",((((M562-1)*I562)*'results log'!$B$2)-'results log'!$B$2),IF(I562=0,-'results log'!$B$2,IF(I562=0,-'results log'!$B$2,-('results log'!$B$2*2)))))))*D562))</f>
        <v>0</v>
      </c>
      <c r="S562">
        <f t="shared" si="17"/>
        <v>1</v>
      </c>
    </row>
    <row r="563" spans="7:19" x14ac:dyDescent="0.2">
      <c r="G563" s="20"/>
      <c r="H563" s="20"/>
      <c r="I563" s="20"/>
      <c r="L563" s="17"/>
      <c r="M563" s="24">
        <f>((F563-1)*(1-(IF(G563="no",0,'results log'!$B$3)))+1)</f>
        <v>5.0000000000000044E-2</v>
      </c>
      <c r="N563" s="24">
        <f t="shared" si="18"/>
        <v>0</v>
      </c>
      <c r="O563" s="26">
        <f>IF(ISBLANK(L563),,IF(ISBLANK(E563),,(IF(L563="WON-EW",((((E563-1)*I563)*'results log'!$B$2)+('results log'!$B$2*(E563-1))),IF(L563="WON",((((E563-1)*I563)*'results log'!$B$2)+('results log'!$B$2*(E563-1))),IF(L563="PLACED",((((E563-1)*I563)*'results log'!$B$2)-'results log'!$B$2),IF(I563=0,-'results log'!$B$2,IF(I563=0,-'results log'!$B$2,-('results log'!$B$2*2)))))))*D563))</f>
        <v>0</v>
      </c>
      <c r="P563" s="25">
        <f>IF(ISBLANK(L563),,IF(ISBLANK(F563),,(IF(L563="WON-EW",((((M563-1)*I563)*'results log'!$B$2)+('results log'!$B$2*(M563-1))),IF(L563="WON",((((M563-1)*I563)*'results log'!$B$2)+('results log'!$B$2*(M563-1))),IF(L563="PLACED",((((M563-1)*I563)*'results log'!$B$2)-'results log'!$B$2),IF(I563=0,-'results log'!$B$2,IF(I563=0,-'results log'!$B$2,-('results log'!$B$2*2)))))))*D563))</f>
        <v>0</v>
      </c>
      <c r="S563">
        <f t="shared" si="17"/>
        <v>1</v>
      </c>
    </row>
    <row r="564" spans="7:19" x14ac:dyDescent="0.2">
      <c r="G564" s="20"/>
      <c r="H564" s="20"/>
      <c r="I564" s="20"/>
      <c r="L564" s="17"/>
      <c r="M564" s="24">
        <f>((F564-1)*(1-(IF(G564="no",0,'results log'!$B$3)))+1)</f>
        <v>5.0000000000000044E-2</v>
      </c>
      <c r="N564" s="24">
        <f t="shared" si="18"/>
        <v>0</v>
      </c>
      <c r="O564" s="26">
        <f>IF(ISBLANK(L564),,IF(ISBLANK(E564),,(IF(L564="WON-EW",((((E564-1)*I564)*'results log'!$B$2)+('results log'!$B$2*(E564-1))),IF(L564="WON",((((E564-1)*I564)*'results log'!$B$2)+('results log'!$B$2*(E564-1))),IF(L564="PLACED",((((E564-1)*I564)*'results log'!$B$2)-'results log'!$B$2),IF(I564=0,-'results log'!$B$2,IF(I564=0,-'results log'!$B$2,-('results log'!$B$2*2)))))))*D564))</f>
        <v>0</v>
      </c>
      <c r="P564" s="25">
        <f>IF(ISBLANK(L564),,IF(ISBLANK(F564),,(IF(L564="WON-EW",((((M564-1)*I564)*'results log'!$B$2)+('results log'!$B$2*(M564-1))),IF(L564="WON",((((M564-1)*I564)*'results log'!$B$2)+('results log'!$B$2*(M564-1))),IF(L564="PLACED",((((M564-1)*I564)*'results log'!$B$2)-'results log'!$B$2),IF(I564=0,-'results log'!$B$2,IF(I564=0,-'results log'!$B$2,-('results log'!$B$2*2)))))))*D564))</f>
        <v>0</v>
      </c>
      <c r="S564">
        <f t="shared" si="17"/>
        <v>1</v>
      </c>
    </row>
    <row r="565" spans="7:19" x14ac:dyDescent="0.2">
      <c r="G565" s="20"/>
      <c r="H565" s="20"/>
      <c r="I565" s="20"/>
      <c r="L565" s="17"/>
      <c r="M565" s="24">
        <f>((F565-1)*(1-(IF(G565="no",0,'results log'!$B$3)))+1)</f>
        <v>5.0000000000000044E-2</v>
      </c>
      <c r="N565" s="24">
        <f t="shared" si="18"/>
        <v>0</v>
      </c>
      <c r="O565" s="26">
        <f>IF(ISBLANK(L565),,IF(ISBLANK(E565),,(IF(L565="WON-EW",((((E565-1)*I565)*'results log'!$B$2)+('results log'!$B$2*(E565-1))),IF(L565="WON",((((E565-1)*I565)*'results log'!$B$2)+('results log'!$B$2*(E565-1))),IF(L565="PLACED",((((E565-1)*I565)*'results log'!$B$2)-'results log'!$B$2),IF(I565=0,-'results log'!$B$2,IF(I565=0,-'results log'!$B$2,-('results log'!$B$2*2)))))))*D565))</f>
        <v>0</v>
      </c>
      <c r="P565" s="25">
        <f>IF(ISBLANK(L565),,IF(ISBLANK(F565),,(IF(L565="WON-EW",((((M565-1)*I565)*'results log'!$B$2)+('results log'!$B$2*(M565-1))),IF(L565="WON",((((M565-1)*I565)*'results log'!$B$2)+('results log'!$B$2*(M565-1))),IF(L565="PLACED",((((M565-1)*I565)*'results log'!$B$2)-'results log'!$B$2),IF(I565=0,-'results log'!$B$2,IF(I565=0,-'results log'!$B$2,-('results log'!$B$2*2)))))))*D565))</f>
        <v>0</v>
      </c>
      <c r="S565">
        <f t="shared" si="17"/>
        <v>1</v>
      </c>
    </row>
    <row r="566" spans="7:19" x14ac:dyDescent="0.2">
      <c r="G566" s="20"/>
      <c r="H566" s="20"/>
      <c r="I566" s="20"/>
      <c r="L566" s="17"/>
      <c r="M566" s="24">
        <f>((F566-1)*(1-(IF(G566="no",0,'results log'!$B$3)))+1)</f>
        <v>5.0000000000000044E-2</v>
      </c>
      <c r="N566" s="24">
        <f t="shared" si="18"/>
        <v>0</v>
      </c>
      <c r="O566" s="26">
        <f>IF(ISBLANK(L566),,IF(ISBLANK(E566),,(IF(L566="WON-EW",((((E566-1)*I566)*'results log'!$B$2)+('results log'!$B$2*(E566-1))),IF(L566="WON",((((E566-1)*I566)*'results log'!$B$2)+('results log'!$B$2*(E566-1))),IF(L566="PLACED",((((E566-1)*I566)*'results log'!$B$2)-'results log'!$B$2),IF(I566=0,-'results log'!$B$2,IF(I566=0,-'results log'!$B$2,-('results log'!$B$2*2)))))))*D566))</f>
        <v>0</v>
      </c>
      <c r="P566" s="25">
        <f>IF(ISBLANK(L566),,IF(ISBLANK(F566),,(IF(L566="WON-EW",((((M566-1)*I566)*'results log'!$B$2)+('results log'!$B$2*(M566-1))),IF(L566="WON",((((M566-1)*I566)*'results log'!$B$2)+('results log'!$B$2*(M566-1))),IF(L566="PLACED",((((M566-1)*I566)*'results log'!$B$2)-'results log'!$B$2),IF(I566=0,-'results log'!$B$2,IF(I566=0,-'results log'!$B$2,-('results log'!$B$2*2)))))))*D566))</f>
        <v>0</v>
      </c>
      <c r="S566">
        <f t="shared" si="17"/>
        <v>1</v>
      </c>
    </row>
    <row r="567" spans="7:19" x14ac:dyDescent="0.2">
      <c r="G567" s="20"/>
      <c r="H567" s="20"/>
      <c r="I567" s="20"/>
      <c r="L567" s="17"/>
      <c r="M567" s="24">
        <f>((F567-1)*(1-(IF(G567="no",0,'results log'!$B$3)))+1)</f>
        <v>5.0000000000000044E-2</v>
      </c>
      <c r="N567" s="24">
        <f t="shared" si="18"/>
        <v>0</v>
      </c>
      <c r="O567" s="26">
        <f>IF(ISBLANK(L567),,IF(ISBLANK(E567),,(IF(L567="WON-EW",((((E567-1)*I567)*'results log'!$B$2)+('results log'!$B$2*(E567-1))),IF(L567="WON",((((E567-1)*I567)*'results log'!$B$2)+('results log'!$B$2*(E567-1))),IF(L567="PLACED",((((E567-1)*I567)*'results log'!$B$2)-'results log'!$B$2),IF(I567=0,-'results log'!$B$2,IF(I567=0,-'results log'!$B$2,-('results log'!$B$2*2)))))))*D567))</f>
        <v>0</v>
      </c>
      <c r="P567" s="25">
        <f>IF(ISBLANK(L567),,IF(ISBLANK(F567),,(IF(L567="WON-EW",((((M567-1)*I567)*'results log'!$B$2)+('results log'!$B$2*(M567-1))),IF(L567="WON",((((M567-1)*I567)*'results log'!$B$2)+('results log'!$B$2*(M567-1))),IF(L567="PLACED",((((M567-1)*I567)*'results log'!$B$2)-'results log'!$B$2),IF(I567=0,-'results log'!$B$2,IF(I567=0,-'results log'!$B$2,-('results log'!$B$2*2)))))))*D567))</f>
        <v>0</v>
      </c>
      <c r="S567">
        <f t="shared" si="17"/>
        <v>1</v>
      </c>
    </row>
    <row r="568" spans="7:19" x14ac:dyDescent="0.2">
      <c r="G568" s="20"/>
      <c r="H568" s="20"/>
      <c r="I568" s="20"/>
      <c r="L568" s="17"/>
      <c r="M568" s="24">
        <f>((F568-1)*(1-(IF(G568="no",0,'results log'!$B$3)))+1)</f>
        <v>5.0000000000000044E-2</v>
      </c>
      <c r="N568" s="24">
        <f t="shared" si="18"/>
        <v>0</v>
      </c>
      <c r="O568" s="26">
        <f>IF(ISBLANK(L568),,IF(ISBLANK(E568),,(IF(L568="WON-EW",((((E568-1)*I568)*'results log'!$B$2)+('results log'!$B$2*(E568-1))),IF(L568="WON",((((E568-1)*I568)*'results log'!$B$2)+('results log'!$B$2*(E568-1))),IF(L568="PLACED",((((E568-1)*I568)*'results log'!$B$2)-'results log'!$B$2),IF(I568=0,-'results log'!$B$2,IF(I568=0,-'results log'!$B$2,-('results log'!$B$2*2)))))))*D568))</f>
        <v>0</v>
      </c>
      <c r="P568" s="25">
        <f>IF(ISBLANK(L568),,IF(ISBLANK(F568),,(IF(L568="WON-EW",((((M568-1)*I568)*'results log'!$B$2)+('results log'!$B$2*(M568-1))),IF(L568="WON",((((M568-1)*I568)*'results log'!$B$2)+('results log'!$B$2*(M568-1))),IF(L568="PLACED",((((M568-1)*I568)*'results log'!$B$2)-'results log'!$B$2),IF(I568=0,-'results log'!$B$2,IF(I568=0,-'results log'!$B$2,-('results log'!$B$2*2)))))))*D568))</f>
        <v>0</v>
      </c>
      <c r="S568">
        <f t="shared" si="17"/>
        <v>1</v>
      </c>
    </row>
    <row r="569" spans="7:19" x14ac:dyDescent="0.2">
      <c r="G569" s="20"/>
      <c r="H569" s="20"/>
      <c r="I569" s="20"/>
      <c r="L569" s="17"/>
      <c r="M569" s="24">
        <f>((F569-1)*(1-(IF(G569="no",0,'results log'!$B$3)))+1)</f>
        <v>5.0000000000000044E-2</v>
      </c>
      <c r="N569" s="24">
        <f t="shared" si="18"/>
        <v>0</v>
      </c>
      <c r="O569" s="26">
        <f>IF(ISBLANK(L569),,IF(ISBLANK(E569),,(IF(L569="WON-EW",((((E569-1)*I569)*'results log'!$B$2)+('results log'!$B$2*(E569-1))),IF(L569="WON",((((E569-1)*I569)*'results log'!$B$2)+('results log'!$B$2*(E569-1))),IF(L569="PLACED",((((E569-1)*I569)*'results log'!$B$2)-'results log'!$B$2),IF(I569=0,-'results log'!$B$2,IF(I569=0,-'results log'!$B$2,-('results log'!$B$2*2)))))))*D569))</f>
        <v>0</v>
      </c>
      <c r="P569" s="25">
        <f>IF(ISBLANK(L569),,IF(ISBLANK(F569),,(IF(L569="WON-EW",((((M569-1)*I569)*'results log'!$B$2)+('results log'!$B$2*(M569-1))),IF(L569="WON",((((M569-1)*I569)*'results log'!$B$2)+('results log'!$B$2*(M569-1))),IF(L569="PLACED",((((M569-1)*I569)*'results log'!$B$2)-'results log'!$B$2),IF(I569=0,-'results log'!$B$2,IF(I569=0,-'results log'!$B$2,-('results log'!$B$2*2)))))))*D569))</f>
        <v>0</v>
      </c>
      <c r="S569">
        <f t="shared" si="17"/>
        <v>1</v>
      </c>
    </row>
    <row r="570" spans="7:19" x14ac:dyDescent="0.2">
      <c r="G570" s="20"/>
      <c r="H570" s="20"/>
      <c r="I570" s="20"/>
      <c r="L570" s="17"/>
      <c r="M570" s="24">
        <f>((F570-1)*(1-(IF(G570="no",0,'results log'!$B$3)))+1)</f>
        <v>5.0000000000000044E-2</v>
      </c>
      <c r="N570" s="24">
        <f t="shared" si="18"/>
        <v>0</v>
      </c>
      <c r="O570" s="26">
        <f>IF(ISBLANK(L570),,IF(ISBLANK(E570),,(IF(L570="WON-EW",((((E570-1)*I570)*'results log'!$B$2)+('results log'!$B$2*(E570-1))),IF(L570="WON",((((E570-1)*I570)*'results log'!$B$2)+('results log'!$B$2*(E570-1))),IF(L570="PLACED",((((E570-1)*I570)*'results log'!$B$2)-'results log'!$B$2),IF(I570=0,-'results log'!$B$2,IF(I570=0,-'results log'!$B$2,-('results log'!$B$2*2)))))))*D570))</f>
        <v>0</v>
      </c>
      <c r="P570" s="25">
        <f>IF(ISBLANK(L570),,IF(ISBLANK(F570),,(IF(L570="WON-EW",((((M570-1)*I570)*'results log'!$B$2)+('results log'!$B$2*(M570-1))),IF(L570="WON",((((M570-1)*I570)*'results log'!$B$2)+('results log'!$B$2*(M570-1))),IF(L570="PLACED",((((M570-1)*I570)*'results log'!$B$2)-'results log'!$B$2),IF(I570=0,-'results log'!$B$2,IF(I570=0,-'results log'!$B$2,-('results log'!$B$2*2)))))))*D570))</f>
        <v>0</v>
      </c>
      <c r="S570">
        <f t="shared" si="17"/>
        <v>1</v>
      </c>
    </row>
    <row r="571" spans="7:19" x14ac:dyDescent="0.2">
      <c r="G571" s="20"/>
      <c r="H571" s="20"/>
      <c r="I571" s="20"/>
      <c r="L571" s="17"/>
      <c r="M571" s="24">
        <f>((F571-1)*(1-(IF(G571="no",0,'results log'!$B$3)))+1)</f>
        <v>5.0000000000000044E-2</v>
      </c>
      <c r="N571" s="24">
        <f t="shared" si="18"/>
        <v>0</v>
      </c>
      <c r="O571" s="26">
        <f>IF(ISBLANK(L571),,IF(ISBLANK(E571),,(IF(L571="WON-EW",((((E571-1)*I571)*'results log'!$B$2)+('results log'!$B$2*(E571-1))),IF(L571="WON",((((E571-1)*I571)*'results log'!$B$2)+('results log'!$B$2*(E571-1))),IF(L571="PLACED",((((E571-1)*I571)*'results log'!$B$2)-'results log'!$B$2),IF(I571=0,-'results log'!$B$2,IF(I571=0,-'results log'!$B$2,-('results log'!$B$2*2)))))))*D571))</f>
        <v>0</v>
      </c>
      <c r="P571" s="25">
        <f>IF(ISBLANK(L571),,IF(ISBLANK(F571),,(IF(L571="WON-EW",((((M571-1)*I571)*'results log'!$B$2)+('results log'!$B$2*(M571-1))),IF(L571="WON",((((M571-1)*I571)*'results log'!$B$2)+('results log'!$B$2*(M571-1))),IF(L571="PLACED",((((M571-1)*I571)*'results log'!$B$2)-'results log'!$B$2),IF(I571=0,-'results log'!$B$2,IF(I571=0,-'results log'!$B$2,-('results log'!$B$2*2)))))))*D571))</f>
        <v>0</v>
      </c>
      <c r="S571">
        <f t="shared" si="17"/>
        <v>1</v>
      </c>
    </row>
    <row r="572" spans="7:19" x14ac:dyDescent="0.2">
      <c r="G572" s="20"/>
      <c r="H572" s="20"/>
      <c r="I572" s="20"/>
      <c r="L572" s="17"/>
      <c r="M572" s="24">
        <f>((F572-1)*(1-(IF(G572="no",0,'results log'!$B$3)))+1)</f>
        <v>5.0000000000000044E-2</v>
      </c>
      <c r="N572" s="24">
        <f t="shared" si="18"/>
        <v>0</v>
      </c>
      <c r="O572" s="26">
        <f>IF(ISBLANK(L572),,IF(ISBLANK(E572),,(IF(L572="WON-EW",((((E572-1)*I572)*'results log'!$B$2)+('results log'!$B$2*(E572-1))),IF(L572="WON",((((E572-1)*I572)*'results log'!$B$2)+('results log'!$B$2*(E572-1))),IF(L572="PLACED",((((E572-1)*I572)*'results log'!$B$2)-'results log'!$B$2),IF(I572=0,-'results log'!$B$2,IF(I572=0,-'results log'!$B$2,-('results log'!$B$2*2)))))))*D572))</f>
        <v>0</v>
      </c>
      <c r="P572" s="25">
        <f>IF(ISBLANK(L572),,IF(ISBLANK(F572),,(IF(L572="WON-EW",((((M572-1)*I572)*'results log'!$B$2)+('results log'!$B$2*(M572-1))),IF(L572="WON",((((M572-1)*I572)*'results log'!$B$2)+('results log'!$B$2*(M572-1))),IF(L572="PLACED",((((M572-1)*I572)*'results log'!$B$2)-'results log'!$B$2),IF(I572=0,-'results log'!$B$2,IF(I572=0,-'results log'!$B$2,-('results log'!$B$2*2)))))))*D572))</f>
        <v>0</v>
      </c>
      <c r="S572">
        <f t="shared" si="17"/>
        <v>1</v>
      </c>
    </row>
    <row r="573" spans="7:19" x14ac:dyDescent="0.2">
      <c r="G573" s="20"/>
      <c r="H573" s="20"/>
      <c r="I573" s="20"/>
      <c r="L573" s="17"/>
      <c r="M573" s="24">
        <f>((F573-1)*(1-(IF(G573="no",0,'results log'!$B$3)))+1)</f>
        <v>5.0000000000000044E-2</v>
      </c>
      <c r="N573" s="24">
        <f t="shared" si="18"/>
        <v>0</v>
      </c>
      <c r="O573" s="26">
        <f>IF(ISBLANK(L573),,IF(ISBLANK(E573),,(IF(L573="WON-EW",((((E573-1)*I573)*'results log'!$B$2)+('results log'!$B$2*(E573-1))),IF(L573="WON",((((E573-1)*I573)*'results log'!$B$2)+('results log'!$B$2*(E573-1))),IF(L573="PLACED",((((E573-1)*I573)*'results log'!$B$2)-'results log'!$B$2),IF(I573=0,-'results log'!$B$2,IF(I573=0,-'results log'!$B$2,-('results log'!$B$2*2)))))))*D573))</f>
        <v>0</v>
      </c>
      <c r="P573" s="25">
        <f>IF(ISBLANK(L573),,IF(ISBLANK(F573),,(IF(L573="WON-EW",((((M573-1)*I573)*'results log'!$B$2)+('results log'!$B$2*(M573-1))),IF(L573="WON",((((M573-1)*I573)*'results log'!$B$2)+('results log'!$B$2*(M573-1))),IF(L573="PLACED",((((M573-1)*I573)*'results log'!$B$2)-'results log'!$B$2),IF(I573=0,-'results log'!$B$2,IF(I573=0,-'results log'!$B$2,-('results log'!$B$2*2)))))))*D573))</f>
        <v>0</v>
      </c>
      <c r="S573">
        <f t="shared" si="17"/>
        <v>1</v>
      </c>
    </row>
    <row r="574" spans="7:19" x14ac:dyDescent="0.2">
      <c r="G574" s="20"/>
      <c r="H574" s="20"/>
      <c r="I574" s="20"/>
      <c r="L574" s="17"/>
      <c r="M574" s="24">
        <f>((F574-1)*(1-(IF(G574="no",0,'results log'!$B$3)))+1)</f>
        <v>5.0000000000000044E-2</v>
      </c>
      <c r="N574" s="24">
        <f t="shared" si="18"/>
        <v>0</v>
      </c>
      <c r="O574" s="26">
        <f>IF(ISBLANK(L574),,IF(ISBLANK(E574),,(IF(L574="WON-EW",((((E574-1)*I574)*'results log'!$B$2)+('results log'!$B$2*(E574-1))),IF(L574="WON",((((E574-1)*I574)*'results log'!$B$2)+('results log'!$B$2*(E574-1))),IF(L574="PLACED",((((E574-1)*I574)*'results log'!$B$2)-'results log'!$B$2),IF(I574=0,-'results log'!$B$2,IF(I574=0,-'results log'!$B$2,-('results log'!$B$2*2)))))))*D574))</f>
        <v>0</v>
      </c>
      <c r="P574" s="25">
        <f>IF(ISBLANK(L574),,IF(ISBLANK(F574),,(IF(L574="WON-EW",((((M574-1)*I574)*'results log'!$B$2)+('results log'!$B$2*(M574-1))),IF(L574="WON",((((M574-1)*I574)*'results log'!$B$2)+('results log'!$B$2*(M574-1))),IF(L574="PLACED",((((M574-1)*I574)*'results log'!$B$2)-'results log'!$B$2),IF(I574=0,-'results log'!$B$2,IF(I574=0,-'results log'!$B$2,-('results log'!$B$2*2)))))))*D574))</f>
        <v>0</v>
      </c>
      <c r="S574">
        <f t="shared" si="17"/>
        <v>1</v>
      </c>
    </row>
    <row r="575" spans="7:19" x14ac:dyDescent="0.2">
      <c r="G575" s="20"/>
      <c r="H575" s="20"/>
      <c r="I575" s="20"/>
      <c r="L575" s="17"/>
      <c r="M575" s="24">
        <f>((F575-1)*(1-(IF(G575="no",0,'results log'!$B$3)))+1)</f>
        <v>5.0000000000000044E-2</v>
      </c>
      <c r="N575" s="24">
        <f t="shared" si="18"/>
        <v>0</v>
      </c>
      <c r="O575" s="26">
        <f>IF(ISBLANK(L575),,IF(ISBLANK(E575),,(IF(L575="WON-EW",((((E575-1)*I575)*'results log'!$B$2)+('results log'!$B$2*(E575-1))),IF(L575="WON",((((E575-1)*I575)*'results log'!$B$2)+('results log'!$B$2*(E575-1))),IF(L575="PLACED",((((E575-1)*I575)*'results log'!$B$2)-'results log'!$B$2),IF(I575=0,-'results log'!$B$2,IF(I575=0,-'results log'!$B$2,-('results log'!$B$2*2)))))))*D575))</f>
        <v>0</v>
      </c>
      <c r="P575" s="25">
        <f>IF(ISBLANK(L575),,IF(ISBLANK(F575),,(IF(L575="WON-EW",((((M575-1)*I575)*'results log'!$B$2)+('results log'!$B$2*(M575-1))),IF(L575="WON",((((M575-1)*I575)*'results log'!$B$2)+('results log'!$B$2*(M575-1))),IF(L575="PLACED",((((M575-1)*I575)*'results log'!$B$2)-'results log'!$B$2),IF(I575=0,-'results log'!$B$2,IF(I575=0,-'results log'!$B$2,-('results log'!$B$2*2)))))))*D575))</f>
        <v>0</v>
      </c>
      <c r="S575">
        <f t="shared" si="17"/>
        <v>1</v>
      </c>
    </row>
    <row r="576" spans="7:19" x14ac:dyDescent="0.2">
      <c r="G576" s="20"/>
      <c r="H576" s="20"/>
      <c r="I576" s="20"/>
      <c r="L576" s="17"/>
      <c r="M576" s="24">
        <f>((F576-1)*(1-(IF(G576="no",0,'results log'!$B$3)))+1)</f>
        <v>5.0000000000000044E-2</v>
      </c>
      <c r="N576" s="24">
        <f t="shared" si="18"/>
        <v>0</v>
      </c>
      <c r="O576" s="26">
        <f>IF(ISBLANK(L576),,IF(ISBLANK(E576),,(IF(L576="WON-EW",((((E576-1)*I576)*'results log'!$B$2)+('results log'!$B$2*(E576-1))),IF(L576="WON",((((E576-1)*I576)*'results log'!$B$2)+('results log'!$B$2*(E576-1))),IF(L576="PLACED",((((E576-1)*I576)*'results log'!$B$2)-'results log'!$B$2),IF(I576=0,-'results log'!$B$2,IF(I576=0,-'results log'!$B$2,-('results log'!$B$2*2)))))))*D576))</f>
        <v>0</v>
      </c>
      <c r="P576" s="25">
        <f>IF(ISBLANK(L576),,IF(ISBLANK(F576),,(IF(L576="WON-EW",((((M576-1)*I576)*'results log'!$B$2)+('results log'!$B$2*(M576-1))),IF(L576="WON",((((M576-1)*I576)*'results log'!$B$2)+('results log'!$B$2*(M576-1))),IF(L576="PLACED",((((M576-1)*I576)*'results log'!$B$2)-'results log'!$B$2),IF(I576=0,-'results log'!$B$2,IF(I576=0,-'results log'!$B$2,-('results log'!$B$2*2)))))))*D576))</f>
        <v>0</v>
      </c>
      <c r="S576">
        <f t="shared" si="17"/>
        <v>1</v>
      </c>
    </row>
    <row r="577" spans="7:19" x14ac:dyDescent="0.2">
      <c r="G577" s="20"/>
      <c r="H577" s="20"/>
      <c r="I577" s="20"/>
      <c r="L577" s="17"/>
      <c r="M577" s="24">
        <f>((F577-1)*(1-(IF(G577="no",0,'results log'!$B$3)))+1)</f>
        <v>5.0000000000000044E-2</v>
      </c>
      <c r="N577" s="24">
        <f t="shared" si="18"/>
        <v>0</v>
      </c>
      <c r="O577" s="26">
        <f>IF(ISBLANK(L577),,IF(ISBLANK(E577),,(IF(L577="WON-EW",((((E577-1)*I577)*'results log'!$B$2)+('results log'!$B$2*(E577-1))),IF(L577="WON",((((E577-1)*I577)*'results log'!$B$2)+('results log'!$B$2*(E577-1))),IF(L577="PLACED",((((E577-1)*I577)*'results log'!$B$2)-'results log'!$B$2),IF(I577=0,-'results log'!$B$2,IF(I577=0,-'results log'!$B$2,-('results log'!$B$2*2)))))))*D577))</f>
        <v>0</v>
      </c>
      <c r="P577" s="25">
        <f>IF(ISBLANK(L577),,IF(ISBLANK(F577),,(IF(L577="WON-EW",((((M577-1)*I577)*'results log'!$B$2)+('results log'!$B$2*(M577-1))),IF(L577="WON",((((M577-1)*I577)*'results log'!$B$2)+('results log'!$B$2*(M577-1))),IF(L577="PLACED",((((M577-1)*I577)*'results log'!$B$2)-'results log'!$B$2),IF(I577=0,-'results log'!$B$2,IF(I577=0,-'results log'!$B$2,-('results log'!$B$2*2)))))))*D577))</f>
        <v>0</v>
      </c>
      <c r="S577">
        <f t="shared" si="17"/>
        <v>1</v>
      </c>
    </row>
    <row r="578" spans="7:19" x14ac:dyDescent="0.2">
      <c r="G578" s="20"/>
      <c r="H578" s="20"/>
      <c r="I578" s="20"/>
      <c r="L578" s="17"/>
      <c r="M578" s="24">
        <f>((F578-1)*(1-(IF(G578="no",0,'results log'!$B$3)))+1)</f>
        <v>5.0000000000000044E-2</v>
      </c>
      <c r="N578" s="24">
        <f t="shared" si="18"/>
        <v>0</v>
      </c>
      <c r="O578" s="26">
        <f>IF(ISBLANK(L578),,IF(ISBLANK(E578),,(IF(L578="WON-EW",((((E578-1)*I578)*'results log'!$B$2)+('results log'!$B$2*(E578-1))),IF(L578="WON",((((E578-1)*I578)*'results log'!$B$2)+('results log'!$B$2*(E578-1))),IF(L578="PLACED",((((E578-1)*I578)*'results log'!$B$2)-'results log'!$B$2),IF(I578=0,-'results log'!$B$2,IF(I578=0,-'results log'!$B$2,-('results log'!$B$2*2)))))))*D578))</f>
        <v>0</v>
      </c>
      <c r="P578" s="25">
        <f>IF(ISBLANK(L578),,IF(ISBLANK(F578),,(IF(L578="WON-EW",((((M578-1)*I578)*'results log'!$B$2)+('results log'!$B$2*(M578-1))),IF(L578="WON",((((M578-1)*I578)*'results log'!$B$2)+('results log'!$B$2*(M578-1))),IF(L578="PLACED",((((M578-1)*I578)*'results log'!$B$2)-'results log'!$B$2),IF(I578=0,-'results log'!$B$2,IF(I578=0,-'results log'!$B$2,-('results log'!$B$2*2)))))))*D578))</f>
        <v>0</v>
      </c>
      <c r="S578">
        <f t="shared" si="17"/>
        <v>1</v>
      </c>
    </row>
    <row r="579" spans="7:19" x14ac:dyDescent="0.2">
      <c r="G579" s="20"/>
      <c r="H579" s="20"/>
      <c r="I579" s="20"/>
      <c r="L579" s="17"/>
      <c r="M579" s="24">
        <f>((F579-1)*(1-(IF(G579="no",0,'results log'!$B$3)))+1)</f>
        <v>5.0000000000000044E-2</v>
      </c>
      <c r="N579" s="24">
        <f t="shared" si="18"/>
        <v>0</v>
      </c>
      <c r="O579" s="26">
        <f>IF(ISBLANK(L579),,IF(ISBLANK(E579),,(IF(L579="WON-EW",((((E579-1)*I579)*'results log'!$B$2)+('results log'!$B$2*(E579-1))),IF(L579="WON",((((E579-1)*I579)*'results log'!$B$2)+('results log'!$B$2*(E579-1))),IF(L579="PLACED",((((E579-1)*I579)*'results log'!$B$2)-'results log'!$B$2),IF(I579=0,-'results log'!$B$2,IF(I579=0,-'results log'!$B$2,-('results log'!$B$2*2)))))))*D579))</f>
        <v>0</v>
      </c>
      <c r="P579" s="25">
        <f>IF(ISBLANK(L579),,IF(ISBLANK(F579),,(IF(L579="WON-EW",((((M579-1)*I579)*'results log'!$B$2)+('results log'!$B$2*(M579-1))),IF(L579="WON",((((M579-1)*I579)*'results log'!$B$2)+('results log'!$B$2*(M579-1))),IF(L579="PLACED",((((M579-1)*I579)*'results log'!$B$2)-'results log'!$B$2),IF(I579=0,-'results log'!$B$2,IF(I579=0,-'results log'!$B$2,-('results log'!$B$2*2)))))))*D579))</f>
        <v>0</v>
      </c>
      <c r="S579">
        <f t="shared" si="17"/>
        <v>1</v>
      </c>
    </row>
    <row r="580" spans="7:19" x14ac:dyDescent="0.2">
      <c r="G580" s="20"/>
      <c r="H580" s="20"/>
      <c r="I580" s="20"/>
      <c r="L580" s="17"/>
      <c r="M580" s="24">
        <f>((F580-1)*(1-(IF(G580="no",0,'results log'!$B$3)))+1)</f>
        <v>5.0000000000000044E-2</v>
      </c>
      <c r="N580" s="24">
        <f t="shared" si="18"/>
        <v>0</v>
      </c>
      <c r="O580" s="26">
        <f>IF(ISBLANK(L580),,IF(ISBLANK(E580),,(IF(L580="WON-EW",((((E580-1)*I580)*'results log'!$B$2)+('results log'!$B$2*(E580-1))),IF(L580="WON",((((E580-1)*I580)*'results log'!$B$2)+('results log'!$B$2*(E580-1))),IF(L580="PLACED",((((E580-1)*I580)*'results log'!$B$2)-'results log'!$B$2),IF(I580=0,-'results log'!$B$2,IF(I580=0,-'results log'!$B$2,-('results log'!$B$2*2)))))))*D580))</f>
        <v>0</v>
      </c>
      <c r="P580" s="25">
        <f>IF(ISBLANK(L580),,IF(ISBLANK(F580),,(IF(L580="WON-EW",((((M580-1)*I580)*'results log'!$B$2)+('results log'!$B$2*(M580-1))),IF(L580="WON",((((M580-1)*I580)*'results log'!$B$2)+('results log'!$B$2*(M580-1))),IF(L580="PLACED",((((M580-1)*I580)*'results log'!$B$2)-'results log'!$B$2),IF(I580=0,-'results log'!$B$2,IF(I580=0,-'results log'!$B$2,-('results log'!$B$2*2)))))))*D580))</f>
        <v>0</v>
      </c>
      <c r="S580">
        <f t="shared" si="17"/>
        <v>1</v>
      </c>
    </row>
    <row r="581" spans="7:19" x14ac:dyDescent="0.2">
      <c r="G581" s="20"/>
      <c r="H581" s="20"/>
      <c r="I581" s="20"/>
      <c r="L581" s="17"/>
      <c r="M581" s="24">
        <f>((F581-1)*(1-(IF(G581="no",0,'results log'!$B$3)))+1)</f>
        <v>5.0000000000000044E-2</v>
      </c>
      <c r="N581" s="24">
        <f t="shared" si="18"/>
        <v>0</v>
      </c>
      <c r="O581" s="26">
        <f>IF(ISBLANK(L581),,IF(ISBLANK(E581),,(IF(L581="WON-EW",((((E581-1)*I581)*'results log'!$B$2)+('results log'!$B$2*(E581-1))),IF(L581="WON",((((E581-1)*I581)*'results log'!$B$2)+('results log'!$B$2*(E581-1))),IF(L581="PLACED",((((E581-1)*I581)*'results log'!$B$2)-'results log'!$B$2),IF(I581=0,-'results log'!$B$2,IF(I581=0,-'results log'!$B$2,-('results log'!$B$2*2)))))))*D581))</f>
        <v>0</v>
      </c>
      <c r="P581" s="25">
        <f>IF(ISBLANK(L581),,IF(ISBLANK(F581),,(IF(L581="WON-EW",((((M581-1)*I581)*'results log'!$B$2)+('results log'!$B$2*(M581-1))),IF(L581="WON",((((M581-1)*I581)*'results log'!$B$2)+('results log'!$B$2*(M581-1))),IF(L581="PLACED",((((M581-1)*I581)*'results log'!$B$2)-'results log'!$B$2),IF(I581=0,-'results log'!$B$2,IF(I581=0,-'results log'!$B$2,-('results log'!$B$2*2)))))))*D581))</f>
        <v>0</v>
      </c>
      <c r="S581">
        <f t="shared" si="17"/>
        <v>1</v>
      </c>
    </row>
    <row r="582" spans="7:19" x14ac:dyDescent="0.2">
      <c r="G582" s="20"/>
      <c r="H582" s="20"/>
      <c r="I582" s="20"/>
      <c r="L582" s="17"/>
      <c r="M582" s="24">
        <f>((F582-1)*(1-(IF(G582="no",0,'results log'!$B$3)))+1)</f>
        <v>5.0000000000000044E-2</v>
      </c>
      <c r="N582" s="24">
        <f t="shared" si="18"/>
        <v>0</v>
      </c>
      <c r="O582" s="26">
        <f>IF(ISBLANK(L582),,IF(ISBLANK(E582),,(IF(L582="WON-EW",((((E582-1)*I582)*'results log'!$B$2)+('results log'!$B$2*(E582-1))),IF(L582="WON",((((E582-1)*I582)*'results log'!$B$2)+('results log'!$B$2*(E582-1))),IF(L582="PLACED",((((E582-1)*I582)*'results log'!$B$2)-'results log'!$B$2),IF(I582=0,-'results log'!$B$2,IF(I582=0,-'results log'!$B$2,-('results log'!$B$2*2)))))))*D582))</f>
        <v>0</v>
      </c>
      <c r="P582" s="25">
        <f>IF(ISBLANK(L582),,IF(ISBLANK(F582),,(IF(L582="WON-EW",((((M582-1)*I582)*'results log'!$B$2)+('results log'!$B$2*(M582-1))),IF(L582="WON",((((M582-1)*I582)*'results log'!$B$2)+('results log'!$B$2*(M582-1))),IF(L582="PLACED",((((M582-1)*I582)*'results log'!$B$2)-'results log'!$B$2),IF(I582=0,-'results log'!$B$2,IF(I582=0,-'results log'!$B$2,-('results log'!$B$2*2)))))))*D582))</f>
        <v>0</v>
      </c>
      <c r="S582">
        <f t="shared" si="17"/>
        <v>1</v>
      </c>
    </row>
    <row r="583" spans="7:19" x14ac:dyDescent="0.2">
      <c r="G583" s="20"/>
      <c r="H583" s="20"/>
      <c r="I583" s="20"/>
      <c r="L583" s="17"/>
      <c r="M583" s="24">
        <f>((F583-1)*(1-(IF(G583="no",0,'results log'!$B$3)))+1)</f>
        <v>5.0000000000000044E-2</v>
      </c>
      <c r="N583" s="24">
        <f t="shared" si="18"/>
        <v>0</v>
      </c>
      <c r="O583" s="26">
        <f>IF(ISBLANK(L583),,IF(ISBLANK(E583),,(IF(L583="WON-EW",((((E583-1)*I583)*'results log'!$B$2)+('results log'!$B$2*(E583-1))),IF(L583="WON",((((E583-1)*I583)*'results log'!$B$2)+('results log'!$B$2*(E583-1))),IF(L583="PLACED",((((E583-1)*I583)*'results log'!$B$2)-'results log'!$B$2),IF(I583=0,-'results log'!$B$2,IF(I583=0,-'results log'!$B$2,-('results log'!$B$2*2)))))))*D583))</f>
        <v>0</v>
      </c>
      <c r="P583" s="25">
        <f>IF(ISBLANK(L583),,IF(ISBLANK(F583),,(IF(L583="WON-EW",((((M583-1)*I583)*'results log'!$B$2)+('results log'!$B$2*(M583-1))),IF(L583="WON",((((M583-1)*I583)*'results log'!$B$2)+('results log'!$B$2*(M583-1))),IF(L583="PLACED",((((M583-1)*I583)*'results log'!$B$2)-'results log'!$B$2),IF(I583=0,-'results log'!$B$2,IF(I583=0,-'results log'!$B$2,-('results log'!$B$2*2)))))))*D583))</f>
        <v>0</v>
      </c>
      <c r="S583">
        <f t="shared" si="17"/>
        <v>1</v>
      </c>
    </row>
    <row r="584" spans="7:19" x14ac:dyDescent="0.2">
      <c r="G584" s="20"/>
      <c r="H584" s="20"/>
      <c r="I584" s="20"/>
      <c r="L584" s="17"/>
      <c r="M584" s="24">
        <f>((F584-1)*(1-(IF(G584="no",0,'results log'!$B$3)))+1)</f>
        <v>5.0000000000000044E-2</v>
      </c>
      <c r="N584" s="24">
        <f t="shared" si="18"/>
        <v>0</v>
      </c>
      <c r="O584" s="26">
        <f>IF(ISBLANK(L584),,IF(ISBLANK(E584),,(IF(L584="WON-EW",((((E584-1)*I584)*'results log'!$B$2)+('results log'!$B$2*(E584-1))),IF(L584="WON",((((E584-1)*I584)*'results log'!$B$2)+('results log'!$B$2*(E584-1))),IF(L584="PLACED",((((E584-1)*I584)*'results log'!$B$2)-'results log'!$B$2),IF(I584=0,-'results log'!$B$2,IF(I584=0,-'results log'!$B$2,-('results log'!$B$2*2)))))))*D584))</f>
        <v>0</v>
      </c>
      <c r="P584" s="25">
        <f>IF(ISBLANK(L584),,IF(ISBLANK(F584),,(IF(L584="WON-EW",((((M584-1)*I584)*'results log'!$B$2)+('results log'!$B$2*(M584-1))),IF(L584="WON",((((M584-1)*I584)*'results log'!$B$2)+('results log'!$B$2*(M584-1))),IF(L584="PLACED",((((M584-1)*I584)*'results log'!$B$2)-'results log'!$B$2),IF(I584=0,-'results log'!$B$2,IF(I584=0,-'results log'!$B$2,-('results log'!$B$2*2)))))))*D584))</f>
        <v>0</v>
      </c>
      <c r="S584">
        <f t="shared" si="17"/>
        <v>1</v>
      </c>
    </row>
    <row r="585" spans="7:19" x14ac:dyDescent="0.2">
      <c r="G585" s="20"/>
      <c r="H585" s="20"/>
      <c r="I585" s="20"/>
      <c r="L585" s="17"/>
      <c r="M585" s="24">
        <f>((F585-1)*(1-(IF(G585="no",0,'results log'!$B$3)))+1)</f>
        <v>5.0000000000000044E-2</v>
      </c>
      <c r="N585" s="24">
        <f t="shared" si="18"/>
        <v>0</v>
      </c>
      <c r="O585" s="26">
        <f>IF(ISBLANK(L585),,IF(ISBLANK(E585),,(IF(L585="WON-EW",((((E585-1)*I585)*'results log'!$B$2)+('results log'!$B$2*(E585-1))),IF(L585="WON",((((E585-1)*I585)*'results log'!$B$2)+('results log'!$B$2*(E585-1))),IF(L585="PLACED",((((E585-1)*I585)*'results log'!$B$2)-'results log'!$B$2),IF(I585=0,-'results log'!$B$2,IF(I585=0,-'results log'!$B$2,-('results log'!$B$2*2)))))))*D585))</f>
        <v>0</v>
      </c>
      <c r="P585" s="25">
        <f>IF(ISBLANK(L585),,IF(ISBLANK(F585),,(IF(L585="WON-EW",((((M585-1)*I585)*'results log'!$B$2)+('results log'!$B$2*(M585-1))),IF(L585="WON",((((M585-1)*I585)*'results log'!$B$2)+('results log'!$B$2*(M585-1))),IF(L585="PLACED",((((M585-1)*I585)*'results log'!$B$2)-'results log'!$B$2),IF(I585=0,-'results log'!$B$2,IF(I585=0,-'results log'!$B$2,-('results log'!$B$2*2)))))))*D585))</f>
        <v>0</v>
      </c>
      <c r="S585">
        <f t="shared" ref="S585:S648" si="19">IF(ISBLANK(J585),1,IF(ISBLANK(K585),2,99))</f>
        <v>1</v>
      </c>
    </row>
    <row r="586" spans="7:19" x14ac:dyDescent="0.2">
      <c r="G586" s="20"/>
      <c r="H586" s="20"/>
      <c r="I586" s="20"/>
      <c r="L586" s="17"/>
      <c r="M586" s="24">
        <f>((F586-1)*(1-(IF(G586="no",0,'results log'!$B$3)))+1)</f>
        <v>5.0000000000000044E-2</v>
      </c>
      <c r="N586" s="24">
        <f t="shared" si="18"/>
        <v>0</v>
      </c>
      <c r="O586" s="26">
        <f>IF(ISBLANK(L586),,IF(ISBLANK(E586),,(IF(L586="WON-EW",((((E586-1)*I586)*'results log'!$B$2)+('results log'!$B$2*(E586-1))),IF(L586="WON",((((E586-1)*I586)*'results log'!$B$2)+('results log'!$B$2*(E586-1))),IF(L586="PLACED",((((E586-1)*I586)*'results log'!$B$2)-'results log'!$B$2),IF(I586=0,-'results log'!$B$2,IF(I586=0,-'results log'!$B$2,-('results log'!$B$2*2)))))))*D586))</f>
        <v>0</v>
      </c>
      <c r="P586" s="25">
        <f>IF(ISBLANK(L586),,IF(ISBLANK(F586),,(IF(L586="WON-EW",((((M586-1)*I586)*'results log'!$B$2)+('results log'!$B$2*(M586-1))),IF(L586="WON",((((M586-1)*I586)*'results log'!$B$2)+('results log'!$B$2*(M586-1))),IF(L586="PLACED",((((M586-1)*I586)*'results log'!$B$2)-'results log'!$B$2),IF(I586=0,-'results log'!$B$2,IF(I586=0,-'results log'!$B$2,-('results log'!$B$2*2)))))))*D586))</f>
        <v>0</v>
      </c>
      <c r="S586">
        <f t="shared" si="19"/>
        <v>1</v>
      </c>
    </row>
    <row r="587" spans="7:19" x14ac:dyDescent="0.2">
      <c r="G587" s="20"/>
      <c r="H587" s="20"/>
      <c r="I587" s="20"/>
      <c r="L587" s="17"/>
      <c r="M587" s="24">
        <f>((F587-1)*(1-(IF(G587="no",0,'results log'!$B$3)))+1)</f>
        <v>5.0000000000000044E-2</v>
      </c>
      <c r="N587" s="24">
        <f t="shared" si="18"/>
        <v>0</v>
      </c>
      <c r="O587" s="26">
        <f>IF(ISBLANK(L587),,IF(ISBLANK(E587),,(IF(L587="WON-EW",((((E587-1)*I587)*'results log'!$B$2)+('results log'!$B$2*(E587-1))),IF(L587="WON",((((E587-1)*I587)*'results log'!$B$2)+('results log'!$B$2*(E587-1))),IF(L587="PLACED",((((E587-1)*I587)*'results log'!$B$2)-'results log'!$B$2),IF(I587=0,-'results log'!$B$2,IF(I587=0,-'results log'!$B$2,-('results log'!$B$2*2)))))))*D587))</f>
        <v>0</v>
      </c>
      <c r="P587" s="25">
        <f>IF(ISBLANK(L587),,IF(ISBLANK(F587),,(IF(L587="WON-EW",((((M587-1)*I587)*'results log'!$B$2)+('results log'!$B$2*(M587-1))),IF(L587="WON",((((M587-1)*I587)*'results log'!$B$2)+('results log'!$B$2*(M587-1))),IF(L587="PLACED",((((M587-1)*I587)*'results log'!$B$2)-'results log'!$B$2),IF(I587=0,-'results log'!$B$2,IF(I587=0,-'results log'!$B$2,-('results log'!$B$2*2)))))))*D587))</f>
        <v>0</v>
      </c>
      <c r="S587">
        <f t="shared" si="19"/>
        <v>1</v>
      </c>
    </row>
    <row r="588" spans="7:19" x14ac:dyDescent="0.2">
      <c r="G588" s="20"/>
      <c r="H588" s="20"/>
      <c r="I588" s="20"/>
      <c r="L588" s="17"/>
      <c r="M588" s="24">
        <f>((F588-1)*(1-(IF(G588="no",0,'results log'!$B$3)))+1)</f>
        <v>5.0000000000000044E-2</v>
      </c>
      <c r="N588" s="24">
        <f t="shared" si="18"/>
        <v>0</v>
      </c>
      <c r="O588" s="26">
        <f>IF(ISBLANK(L588),,IF(ISBLANK(E588),,(IF(L588="WON-EW",((((E588-1)*I588)*'results log'!$B$2)+('results log'!$B$2*(E588-1))),IF(L588="WON",((((E588-1)*I588)*'results log'!$B$2)+('results log'!$B$2*(E588-1))),IF(L588="PLACED",((((E588-1)*I588)*'results log'!$B$2)-'results log'!$B$2),IF(I588=0,-'results log'!$B$2,IF(I588=0,-'results log'!$B$2,-('results log'!$B$2*2)))))))*D588))</f>
        <v>0</v>
      </c>
      <c r="P588" s="25">
        <f>IF(ISBLANK(L588),,IF(ISBLANK(F588),,(IF(L588="WON-EW",((((M588-1)*I588)*'results log'!$B$2)+('results log'!$B$2*(M588-1))),IF(L588="WON",((((M588-1)*I588)*'results log'!$B$2)+('results log'!$B$2*(M588-1))),IF(L588="PLACED",((((M588-1)*I588)*'results log'!$B$2)-'results log'!$B$2),IF(I588=0,-'results log'!$B$2,IF(I588=0,-'results log'!$B$2,-('results log'!$B$2*2)))))))*D588))</f>
        <v>0</v>
      </c>
      <c r="S588">
        <f t="shared" si="19"/>
        <v>1</v>
      </c>
    </row>
    <row r="589" spans="7:19" x14ac:dyDescent="0.2">
      <c r="G589" s="20"/>
      <c r="H589" s="20"/>
      <c r="I589" s="20"/>
      <c r="L589" s="17"/>
      <c r="M589" s="24">
        <f>((F589-1)*(1-(IF(G589="no",0,'results log'!$B$3)))+1)</f>
        <v>5.0000000000000044E-2</v>
      </c>
      <c r="N589" s="24">
        <f t="shared" si="18"/>
        <v>0</v>
      </c>
      <c r="O589" s="26">
        <f>IF(ISBLANK(L589),,IF(ISBLANK(E589),,(IF(L589="WON-EW",((((E589-1)*I589)*'results log'!$B$2)+('results log'!$B$2*(E589-1))),IF(L589="WON",((((E589-1)*I589)*'results log'!$B$2)+('results log'!$B$2*(E589-1))),IF(L589="PLACED",((((E589-1)*I589)*'results log'!$B$2)-'results log'!$B$2),IF(I589=0,-'results log'!$B$2,IF(I589=0,-'results log'!$B$2,-('results log'!$B$2*2)))))))*D589))</f>
        <v>0</v>
      </c>
      <c r="P589" s="25">
        <f>IF(ISBLANK(L589),,IF(ISBLANK(F589),,(IF(L589="WON-EW",((((M589-1)*I589)*'results log'!$B$2)+('results log'!$B$2*(M589-1))),IF(L589="WON",((((M589-1)*I589)*'results log'!$B$2)+('results log'!$B$2*(M589-1))),IF(L589="PLACED",((((M589-1)*I589)*'results log'!$B$2)-'results log'!$B$2),IF(I589=0,-'results log'!$B$2,IF(I589=0,-'results log'!$B$2,-('results log'!$B$2*2)))))))*D589))</f>
        <v>0</v>
      </c>
      <c r="S589">
        <f t="shared" si="19"/>
        <v>1</v>
      </c>
    </row>
    <row r="590" spans="7:19" x14ac:dyDescent="0.2">
      <c r="G590" s="20"/>
      <c r="H590" s="20"/>
      <c r="I590" s="20"/>
      <c r="L590" s="17"/>
      <c r="M590" s="24">
        <f>((F590-1)*(1-(IF(G590="no",0,'results log'!$B$3)))+1)</f>
        <v>5.0000000000000044E-2</v>
      </c>
      <c r="N590" s="24">
        <f t="shared" si="18"/>
        <v>0</v>
      </c>
      <c r="O590" s="26">
        <f>IF(ISBLANK(L590),,IF(ISBLANK(E590),,(IF(L590="WON-EW",((((E590-1)*I590)*'results log'!$B$2)+('results log'!$B$2*(E590-1))),IF(L590="WON",((((E590-1)*I590)*'results log'!$B$2)+('results log'!$B$2*(E590-1))),IF(L590="PLACED",((((E590-1)*I590)*'results log'!$B$2)-'results log'!$B$2),IF(I590=0,-'results log'!$B$2,IF(I590=0,-'results log'!$B$2,-('results log'!$B$2*2)))))))*D590))</f>
        <v>0</v>
      </c>
      <c r="P590" s="25">
        <f>IF(ISBLANK(L590),,IF(ISBLANK(F590),,(IF(L590="WON-EW",((((M590-1)*I590)*'results log'!$B$2)+('results log'!$B$2*(M590-1))),IF(L590="WON",((((M590-1)*I590)*'results log'!$B$2)+('results log'!$B$2*(M590-1))),IF(L590="PLACED",((((M590-1)*I590)*'results log'!$B$2)-'results log'!$B$2),IF(I590=0,-'results log'!$B$2,IF(I590=0,-'results log'!$B$2,-('results log'!$B$2*2)))))))*D590))</f>
        <v>0</v>
      </c>
      <c r="S590">
        <f t="shared" si="19"/>
        <v>1</v>
      </c>
    </row>
    <row r="591" spans="7:19" x14ac:dyDescent="0.2">
      <c r="G591" s="20"/>
      <c r="H591" s="20"/>
      <c r="I591" s="20"/>
      <c r="L591" s="17"/>
      <c r="M591" s="24">
        <f>((F591-1)*(1-(IF(G591="no",0,'results log'!$B$3)))+1)</f>
        <v>5.0000000000000044E-2</v>
      </c>
      <c r="N591" s="24">
        <f t="shared" ref="N591:N654" si="20">D591*IF(H591="yes",2,1)</f>
        <v>0</v>
      </c>
      <c r="O591" s="26">
        <f>IF(ISBLANK(L591),,IF(ISBLANK(E591),,(IF(L591="WON-EW",((((E591-1)*I591)*'results log'!$B$2)+('results log'!$B$2*(E591-1))),IF(L591="WON",((((E591-1)*I591)*'results log'!$B$2)+('results log'!$B$2*(E591-1))),IF(L591="PLACED",((((E591-1)*I591)*'results log'!$B$2)-'results log'!$B$2),IF(I591=0,-'results log'!$B$2,IF(I591=0,-'results log'!$B$2,-('results log'!$B$2*2)))))))*D591))</f>
        <v>0</v>
      </c>
      <c r="P591" s="25">
        <f>IF(ISBLANK(L591),,IF(ISBLANK(F591),,(IF(L591="WON-EW",((((M591-1)*I591)*'results log'!$B$2)+('results log'!$B$2*(M591-1))),IF(L591="WON",((((M591-1)*I591)*'results log'!$B$2)+('results log'!$B$2*(M591-1))),IF(L591="PLACED",((((M591-1)*I591)*'results log'!$B$2)-'results log'!$B$2),IF(I591=0,-'results log'!$B$2,IF(I591=0,-'results log'!$B$2,-('results log'!$B$2*2)))))))*D591))</f>
        <v>0</v>
      </c>
      <c r="S591">
        <f t="shared" si="19"/>
        <v>1</v>
      </c>
    </row>
    <row r="592" spans="7:19" x14ac:dyDescent="0.2">
      <c r="G592" s="20"/>
      <c r="H592" s="20"/>
      <c r="I592" s="20"/>
      <c r="L592" s="17"/>
      <c r="M592" s="24">
        <f>((F592-1)*(1-(IF(G592="no",0,'results log'!$B$3)))+1)</f>
        <v>5.0000000000000044E-2</v>
      </c>
      <c r="N592" s="24">
        <f t="shared" si="20"/>
        <v>0</v>
      </c>
      <c r="O592" s="26">
        <f>IF(ISBLANK(L592),,IF(ISBLANK(E592),,(IF(L592="WON-EW",((((E592-1)*I592)*'results log'!$B$2)+('results log'!$B$2*(E592-1))),IF(L592="WON",((((E592-1)*I592)*'results log'!$B$2)+('results log'!$B$2*(E592-1))),IF(L592="PLACED",((((E592-1)*I592)*'results log'!$B$2)-'results log'!$B$2),IF(I592=0,-'results log'!$B$2,IF(I592=0,-'results log'!$B$2,-('results log'!$B$2*2)))))))*D592))</f>
        <v>0</v>
      </c>
      <c r="P592" s="25">
        <f>IF(ISBLANK(L592),,IF(ISBLANK(F592),,(IF(L592="WON-EW",((((M592-1)*I592)*'results log'!$B$2)+('results log'!$B$2*(M592-1))),IF(L592="WON",((((M592-1)*I592)*'results log'!$B$2)+('results log'!$B$2*(M592-1))),IF(L592="PLACED",((((M592-1)*I592)*'results log'!$B$2)-'results log'!$B$2),IF(I592=0,-'results log'!$B$2,IF(I592=0,-'results log'!$B$2,-('results log'!$B$2*2)))))))*D592))</f>
        <v>0</v>
      </c>
      <c r="S592">
        <f t="shared" si="19"/>
        <v>1</v>
      </c>
    </row>
    <row r="593" spans="7:19" x14ac:dyDescent="0.2">
      <c r="G593" s="20"/>
      <c r="H593" s="20"/>
      <c r="I593" s="20"/>
      <c r="L593" s="17"/>
      <c r="M593" s="24">
        <f>((F593-1)*(1-(IF(G593="no",0,'results log'!$B$3)))+1)</f>
        <v>5.0000000000000044E-2</v>
      </c>
      <c r="N593" s="24">
        <f t="shared" si="20"/>
        <v>0</v>
      </c>
      <c r="O593" s="26">
        <f>IF(ISBLANK(L593),,IF(ISBLANK(E593),,(IF(L593="WON-EW",((((E593-1)*I593)*'results log'!$B$2)+('results log'!$B$2*(E593-1))),IF(L593="WON",((((E593-1)*I593)*'results log'!$B$2)+('results log'!$B$2*(E593-1))),IF(L593="PLACED",((((E593-1)*I593)*'results log'!$B$2)-'results log'!$B$2),IF(I593=0,-'results log'!$B$2,IF(I593=0,-'results log'!$B$2,-('results log'!$B$2*2)))))))*D593))</f>
        <v>0</v>
      </c>
      <c r="P593" s="25">
        <f>IF(ISBLANK(L593),,IF(ISBLANK(F593),,(IF(L593="WON-EW",((((M593-1)*I593)*'results log'!$B$2)+('results log'!$B$2*(M593-1))),IF(L593="WON",((((M593-1)*I593)*'results log'!$B$2)+('results log'!$B$2*(M593-1))),IF(L593="PLACED",((((M593-1)*I593)*'results log'!$B$2)-'results log'!$B$2),IF(I593=0,-'results log'!$B$2,IF(I593=0,-'results log'!$B$2,-('results log'!$B$2*2)))))))*D593))</f>
        <v>0</v>
      </c>
      <c r="S593">
        <f t="shared" si="19"/>
        <v>1</v>
      </c>
    </row>
    <row r="594" spans="7:19" x14ac:dyDescent="0.2">
      <c r="G594" s="20"/>
      <c r="H594" s="20"/>
      <c r="I594" s="20"/>
      <c r="L594" s="17"/>
      <c r="M594" s="24">
        <f>((F594-1)*(1-(IF(G594="no",0,'results log'!$B$3)))+1)</f>
        <v>5.0000000000000044E-2</v>
      </c>
      <c r="N594" s="24">
        <f t="shared" si="20"/>
        <v>0</v>
      </c>
      <c r="O594" s="26">
        <f>IF(ISBLANK(L594),,IF(ISBLANK(E594),,(IF(L594="WON-EW",((((E594-1)*I594)*'results log'!$B$2)+('results log'!$B$2*(E594-1))),IF(L594="WON",((((E594-1)*I594)*'results log'!$B$2)+('results log'!$B$2*(E594-1))),IF(L594="PLACED",((((E594-1)*I594)*'results log'!$B$2)-'results log'!$B$2),IF(I594=0,-'results log'!$B$2,IF(I594=0,-'results log'!$B$2,-('results log'!$B$2*2)))))))*D594))</f>
        <v>0</v>
      </c>
      <c r="P594" s="25">
        <f>IF(ISBLANK(L594),,IF(ISBLANK(F594),,(IF(L594="WON-EW",((((M594-1)*I594)*'results log'!$B$2)+('results log'!$B$2*(M594-1))),IF(L594="WON",((((M594-1)*I594)*'results log'!$B$2)+('results log'!$B$2*(M594-1))),IF(L594="PLACED",((((M594-1)*I594)*'results log'!$B$2)-'results log'!$B$2),IF(I594=0,-'results log'!$B$2,IF(I594=0,-'results log'!$B$2,-('results log'!$B$2*2)))))))*D594))</f>
        <v>0</v>
      </c>
      <c r="S594">
        <f t="shared" si="19"/>
        <v>1</v>
      </c>
    </row>
    <row r="595" spans="7:19" x14ac:dyDescent="0.2">
      <c r="G595" s="20"/>
      <c r="H595" s="20"/>
      <c r="I595" s="20"/>
      <c r="L595" s="17"/>
      <c r="M595" s="24">
        <f>((F595-1)*(1-(IF(G595="no",0,'results log'!$B$3)))+1)</f>
        <v>5.0000000000000044E-2</v>
      </c>
      <c r="N595" s="24">
        <f t="shared" si="20"/>
        <v>0</v>
      </c>
      <c r="O595" s="26">
        <f>IF(ISBLANK(L595),,IF(ISBLANK(E595),,(IF(L595="WON-EW",((((E595-1)*I595)*'results log'!$B$2)+('results log'!$B$2*(E595-1))),IF(L595="WON",((((E595-1)*I595)*'results log'!$B$2)+('results log'!$B$2*(E595-1))),IF(L595="PLACED",((((E595-1)*I595)*'results log'!$B$2)-'results log'!$B$2),IF(I595=0,-'results log'!$B$2,IF(I595=0,-'results log'!$B$2,-('results log'!$B$2*2)))))))*D595))</f>
        <v>0</v>
      </c>
      <c r="P595" s="25">
        <f>IF(ISBLANK(L595),,IF(ISBLANK(F595),,(IF(L595="WON-EW",((((M595-1)*I595)*'results log'!$B$2)+('results log'!$B$2*(M595-1))),IF(L595="WON",((((M595-1)*I595)*'results log'!$B$2)+('results log'!$B$2*(M595-1))),IF(L595="PLACED",((((M595-1)*I595)*'results log'!$B$2)-'results log'!$B$2),IF(I595=0,-'results log'!$B$2,IF(I595=0,-'results log'!$B$2,-('results log'!$B$2*2)))))))*D595))</f>
        <v>0</v>
      </c>
      <c r="S595">
        <f t="shared" si="19"/>
        <v>1</v>
      </c>
    </row>
    <row r="596" spans="7:19" x14ac:dyDescent="0.2">
      <c r="G596" s="20"/>
      <c r="H596" s="20"/>
      <c r="I596" s="20"/>
      <c r="L596" s="17"/>
      <c r="M596" s="24">
        <f>((F596-1)*(1-(IF(G596="no",0,'results log'!$B$3)))+1)</f>
        <v>5.0000000000000044E-2</v>
      </c>
      <c r="N596" s="24">
        <f t="shared" si="20"/>
        <v>0</v>
      </c>
      <c r="O596" s="26">
        <f>IF(ISBLANK(L596),,IF(ISBLANK(E596),,(IF(L596="WON-EW",((((E596-1)*I596)*'results log'!$B$2)+('results log'!$B$2*(E596-1))),IF(L596="WON",((((E596-1)*I596)*'results log'!$B$2)+('results log'!$B$2*(E596-1))),IF(L596="PLACED",((((E596-1)*I596)*'results log'!$B$2)-'results log'!$B$2),IF(I596=0,-'results log'!$B$2,IF(I596=0,-'results log'!$B$2,-('results log'!$B$2*2)))))))*D596))</f>
        <v>0</v>
      </c>
      <c r="P596" s="25">
        <f>IF(ISBLANK(L596),,IF(ISBLANK(F596),,(IF(L596="WON-EW",((((M596-1)*I596)*'results log'!$B$2)+('results log'!$B$2*(M596-1))),IF(L596="WON",((((M596-1)*I596)*'results log'!$B$2)+('results log'!$B$2*(M596-1))),IF(L596="PLACED",((((M596-1)*I596)*'results log'!$B$2)-'results log'!$B$2),IF(I596=0,-'results log'!$B$2,IF(I596=0,-'results log'!$B$2,-('results log'!$B$2*2)))))))*D596))</f>
        <v>0</v>
      </c>
      <c r="S596">
        <f t="shared" si="19"/>
        <v>1</v>
      </c>
    </row>
    <row r="597" spans="7:19" x14ac:dyDescent="0.2">
      <c r="G597" s="20"/>
      <c r="H597" s="20"/>
      <c r="I597" s="20"/>
      <c r="L597" s="17"/>
      <c r="M597" s="24">
        <f>((F597-1)*(1-(IF(G597="no",0,'results log'!$B$3)))+1)</f>
        <v>5.0000000000000044E-2</v>
      </c>
      <c r="N597" s="24">
        <f t="shared" si="20"/>
        <v>0</v>
      </c>
      <c r="O597" s="26">
        <f>IF(ISBLANK(L597),,IF(ISBLANK(E597),,(IF(L597="WON-EW",((((E597-1)*I597)*'results log'!$B$2)+('results log'!$B$2*(E597-1))),IF(L597="WON",((((E597-1)*I597)*'results log'!$B$2)+('results log'!$B$2*(E597-1))),IF(L597="PLACED",((((E597-1)*I597)*'results log'!$B$2)-'results log'!$B$2),IF(I597=0,-'results log'!$B$2,IF(I597=0,-'results log'!$B$2,-('results log'!$B$2*2)))))))*D597))</f>
        <v>0</v>
      </c>
      <c r="P597" s="25">
        <f>IF(ISBLANK(L597),,IF(ISBLANK(F597),,(IF(L597="WON-EW",((((M597-1)*I597)*'results log'!$B$2)+('results log'!$B$2*(M597-1))),IF(L597="WON",((((M597-1)*I597)*'results log'!$B$2)+('results log'!$B$2*(M597-1))),IF(L597="PLACED",((((M597-1)*I597)*'results log'!$B$2)-'results log'!$B$2),IF(I597=0,-'results log'!$B$2,IF(I597=0,-'results log'!$B$2,-('results log'!$B$2*2)))))))*D597))</f>
        <v>0</v>
      </c>
      <c r="S597">
        <f t="shared" si="19"/>
        <v>1</v>
      </c>
    </row>
    <row r="598" spans="7:19" x14ac:dyDescent="0.2">
      <c r="G598" s="20"/>
      <c r="H598" s="20"/>
      <c r="I598" s="20"/>
      <c r="L598" s="17"/>
      <c r="M598" s="24">
        <f>((F598-1)*(1-(IF(G598="no",0,'results log'!$B$3)))+1)</f>
        <v>5.0000000000000044E-2</v>
      </c>
      <c r="N598" s="24">
        <f t="shared" si="20"/>
        <v>0</v>
      </c>
      <c r="O598" s="26">
        <f>IF(ISBLANK(L598),,IF(ISBLANK(E598),,(IF(L598="WON-EW",((((E598-1)*I598)*'results log'!$B$2)+('results log'!$B$2*(E598-1))),IF(L598="WON",((((E598-1)*I598)*'results log'!$B$2)+('results log'!$B$2*(E598-1))),IF(L598="PLACED",((((E598-1)*I598)*'results log'!$B$2)-'results log'!$B$2),IF(I598=0,-'results log'!$B$2,IF(I598=0,-'results log'!$B$2,-('results log'!$B$2*2)))))))*D598))</f>
        <v>0</v>
      </c>
      <c r="P598" s="25">
        <f>IF(ISBLANK(L598),,IF(ISBLANK(F598),,(IF(L598="WON-EW",((((M598-1)*I598)*'results log'!$B$2)+('results log'!$B$2*(M598-1))),IF(L598="WON",((((M598-1)*I598)*'results log'!$B$2)+('results log'!$B$2*(M598-1))),IF(L598="PLACED",((((M598-1)*I598)*'results log'!$B$2)-'results log'!$B$2),IF(I598=0,-'results log'!$B$2,IF(I598=0,-'results log'!$B$2,-('results log'!$B$2*2)))))))*D598))</f>
        <v>0</v>
      </c>
      <c r="S598">
        <f t="shared" si="19"/>
        <v>1</v>
      </c>
    </row>
    <row r="599" spans="7:19" x14ac:dyDescent="0.2">
      <c r="G599" s="20"/>
      <c r="H599" s="20"/>
      <c r="I599" s="20"/>
      <c r="L599" s="17"/>
      <c r="M599" s="24">
        <f>((F599-1)*(1-(IF(G599="no",0,'results log'!$B$3)))+1)</f>
        <v>5.0000000000000044E-2</v>
      </c>
      <c r="N599" s="24">
        <f t="shared" si="20"/>
        <v>0</v>
      </c>
      <c r="O599" s="26">
        <f>IF(ISBLANK(L599),,IF(ISBLANK(E599),,(IF(L599="WON-EW",((((E599-1)*I599)*'results log'!$B$2)+('results log'!$B$2*(E599-1))),IF(L599="WON",((((E599-1)*I599)*'results log'!$B$2)+('results log'!$B$2*(E599-1))),IF(L599="PLACED",((((E599-1)*I599)*'results log'!$B$2)-'results log'!$B$2),IF(I599=0,-'results log'!$B$2,IF(I599=0,-'results log'!$B$2,-('results log'!$B$2*2)))))))*D599))</f>
        <v>0</v>
      </c>
      <c r="P599" s="25">
        <f>IF(ISBLANK(L599),,IF(ISBLANK(F599),,(IF(L599="WON-EW",((((M599-1)*I599)*'results log'!$B$2)+('results log'!$B$2*(M599-1))),IF(L599="WON",((((M599-1)*I599)*'results log'!$B$2)+('results log'!$B$2*(M599-1))),IF(L599="PLACED",((((M599-1)*I599)*'results log'!$B$2)-'results log'!$B$2),IF(I599=0,-'results log'!$B$2,IF(I599=0,-'results log'!$B$2,-('results log'!$B$2*2)))))))*D599))</f>
        <v>0</v>
      </c>
      <c r="S599">
        <f t="shared" si="19"/>
        <v>1</v>
      </c>
    </row>
    <row r="600" spans="7:19" x14ac:dyDescent="0.2">
      <c r="G600" s="20"/>
      <c r="H600" s="20"/>
      <c r="I600" s="20"/>
      <c r="L600" s="17"/>
      <c r="M600" s="24">
        <f>((F600-1)*(1-(IF(G600="no",0,'results log'!$B$3)))+1)</f>
        <v>5.0000000000000044E-2</v>
      </c>
      <c r="N600" s="24">
        <f t="shared" si="20"/>
        <v>0</v>
      </c>
      <c r="O600" s="26">
        <f>IF(ISBLANK(L600),,IF(ISBLANK(E600),,(IF(L600="WON-EW",((((E600-1)*I600)*'results log'!$B$2)+('results log'!$B$2*(E600-1))),IF(L600="WON",((((E600-1)*I600)*'results log'!$B$2)+('results log'!$B$2*(E600-1))),IF(L600="PLACED",((((E600-1)*I600)*'results log'!$B$2)-'results log'!$B$2),IF(I600=0,-'results log'!$B$2,IF(I600=0,-'results log'!$B$2,-('results log'!$B$2*2)))))))*D600))</f>
        <v>0</v>
      </c>
      <c r="P600" s="25">
        <f>IF(ISBLANK(L600),,IF(ISBLANK(F600),,(IF(L600="WON-EW",((((M600-1)*I600)*'results log'!$B$2)+('results log'!$B$2*(M600-1))),IF(L600="WON",((((M600-1)*I600)*'results log'!$B$2)+('results log'!$B$2*(M600-1))),IF(L600="PLACED",((((M600-1)*I600)*'results log'!$B$2)-'results log'!$B$2),IF(I600=0,-'results log'!$B$2,IF(I600=0,-'results log'!$B$2,-('results log'!$B$2*2)))))))*D600))</f>
        <v>0</v>
      </c>
      <c r="S600">
        <f t="shared" si="19"/>
        <v>1</v>
      </c>
    </row>
    <row r="601" spans="7:19" x14ac:dyDescent="0.2">
      <c r="G601" s="20"/>
      <c r="H601" s="20"/>
      <c r="I601" s="20"/>
      <c r="L601" s="17"/>
      <c r="M601" s="24">
        <f>((F601-1)*(1-(IF(G601="no",0,'results log'!$B$3)))+1)</f>
        <v>5.0000000000000044E-2</v>
      </c>
      <c r="N601" s="24">
        <f t="shared" si="20"/>
        <v>0</v>
      </c>
      <c r="O601" s="26">
        <f>IF(ISBLANK(L601),,IF(ISBLANK(E601),,(IF(L601="WON-EW",((((E601-1)*I601)*'results log'!$B$2)+('results log'!$B$2*(E601-1))),IF(L601="WON",((((E601-1)*I601)*'results log'!$B$2)+('results log'!$B$2*(E601-1))),IF(L601="PLACED",((((E601-1)*I601)*'results log'!$B$2)-'results log'!$B$2),IF(I601=0,-'results log'!$B$2,IF(I601=0,-'results log'!$B$2,-('results log'!$B$2*2)))))))*D601))</f>
        <v>0</v>
      </c>
      <c r="P601" s="25">
        <f>IF(ISBLANK(L601),,IF(ISBLANK(F601),,(IF(L601="WON-EW",((((M601-1)*I601)*'results log'!$B$2)+('results log'!$B$2*(M601-1))),IF(L601="WON",((((M601-1)*I601)*'results log'!$B$2)+('results log'!$B$2*(M601-1))),IF(L601="PLACED",((((M601-1)*I601)*'results log'!$B$2)-'results log'!$B$2),IF(I601=0,-'results log'!$B$2,IF(I601=0,-'results log'!$B$2,-('results log'!$B$2*2)))))))*D601))</f>
        <v>0</v>
      </c>
      <c r="S601">
        <f t="shared" si="19"/>
        <v>1</v>
      </c>
    </row>
    <row r="602" spans="7:19" x14ac:dyDescent="0.2">
      <c r="G602" s="20"/>
      <c r="H602" s="20"/>
      <c r="I602" s="20"/>
      <c r="L602" s="17"/>
      <c r="M602" s="24">
        <f>((F602-1)*(1-(IF(G602="no",0,'results log'!$B$3)))+1)</f>
        <v>5.0000000000000044E-2</v>
      </c>
      <c r="N602" s="24">
        <f t="shared" si="20"/>
        <v>0</v>
      </c>
      <c r="O602" s="26">
        <f>IF(ISBLANK(L602),,IF(ISBLANK(E602),,(IF(L602="WON-EW",((((E602-1)*I602)*'results log'!$B$2)+('results log'!$B$2*(E602-1))),IF(L602="WON",((((E602-1)*I602)*'results log'!$B$2)+('results log'!$B$2*(E602-1))),IF(L602="PLACED",((((E602-1)*I602)*'results log'!$B$2)-'results log'!$B$2),IF(I602=0,-'results log'!$B$2,IF(I602=0,-'results log'!$B$2,-('results log'!$B$2*2)))))))*D602))</f>
        <v>0</v>
      </c>
      <c r="P602" s="25">
        <f>IF(ISBLANK(L602),,IF(ISBLANK(F602),,(IF(L602="WON-EW",((((M602-1)*I602)*'results log'!$B$2)+('results log'!$B$2*(M602-1))),IF(L602="WON",((((M602-1)*I602)*'results log'!$B$2)+('results log'!$B$2*(M602-1))),IF(L602="PLACED",((((M602-1)*I602)*'results log'!$B$2)-'results log'!$B$2),IF(I602=0,-'results log'!$B$2,IF(I602=0,-'results log'!$B$2,-('results log'!$B$2*2)))))))*D602))</f>
        <v>0</v>
      </c>
      <c r="S602">
        <f t="shared" si="19"/>
        <v>1</v>
      </c>
    </row>
    <row r="603" spans="7:19" x14ac:dyDescent="0.2">
      <c r="G603" s="20"/>
      <c r="H603" s="20"/>
      <c r="I603" s="20"/>
      <c r="L603" s="17"/>
      <c r="M603" s="24">
        <f>((F603-1)*(1-(IF(G603="no",0,'results log'!$B$3)))+1)</f>
        <v>5.0000000000000044E-2</v>
      </c>
      <c r="N603" s="24">
        <f t="shared" si="20"/>
        <v>0</v>
      </c>
      <c r="O603" s="26">
        <f>IF(ISBLANK(L603),,IF(ISBLANK(E603),,(IF(L603="WON-EW",((((E603-1)*I603)*'results log'!$B$2)+('results log'!$B$2*(E603-1))),IF(L603="WON",((((E603-1)*I603)*'results log'!$B$2)+('results log'!$B$2*(E603-1))),IF(L603="PLACED",((((E603-1)*I603)*'results log'!$B$2)-'results log'!$B$2),IF(I603=0,-'results log'!$B$2,IF(I603=0,-'results log'!$B$2,-('results log'!$B$2*2)))))))*D603))</f>
        <v>0</v>
      </c>
      <c r="P603" s="25">
        <f>IF(ISBLANK(L603),,IF(ISBLANK(F603),,(IF(L603="WON-EW",((((M603-1)*I603)*'results log'!$B$2)+('results log'!$B$2*(M603-1))),IF(L603="WON",((((M603-1)*I603)*'results log'!$B$2)+('results log'!$B$2*(M603-1))),IF(L603="PLACED",((((M603-1)*I603)*'results log'!$B$2)-'results log'!$B$2),IF(I603=0,-'results log'!$B$2,IF(I603=0,-'results log'!$B$2,-('results log'!$B$2*2)))))))*D603))</f>
        <v>0</v>
      </c>
      <c r="S603">
        <f t="shared" si="19"/>
        <v>1</v>
      </c>
    </row>
    <row r="604" spans="7:19" x14ac:dyDescent="0.2">
      <c r="G604" s="20"/>
      <c r="H604" s="20"/>
      <c r="I604" s="20"/>
      <c r="L604" s="17"/>
      <c r="M604" s="24">
        <f>((F604-1)*(1-(IF(G604="no",0,'results log'!$B$3)))+1)</f>
        <v>5.0000000000000044E-2</v>
      </c>
      <c r="N604" s="24">
        <f t="shared" si="20"/>
        <v>0</v>
      </c>
      <c r="O604" s="26">
        <f>IF(ISBLANK(L604),,IF(ISBLANK(E604),,(IF(L604="WON-EW",((((E604-1)*I604)*'results log'!$B$2)+('results log'!$B$2*(E604-1))),IF(L604="WON",((((E604-1)*I604)*'results log'!$B$2)+('results log'!$B$2*(E604-1))),IF(L604="PLACED",((((E604-1)*I604)*'results log'!$B$2)-'results log'!$B$2),IF(I604=0,-'results log'!$B$2,IF(I604=0,-'results log'!$B$2,-('results log'!$B$2*2)))))))*D604))</f>
        <v>0</v>
      </c>
      <c r="P604" s="25">
        <f>IF(ISBLANK(L604),,IF(ISBLANK(F604),,(IF(L604="WON-EW",((((M604-1)*I604)*'results log'!$B$2)+('results log'!$B$2*(M604-1))),IF(L604="WON",((((M604-1)*I604)*'results log'!$B$2)+('results log'!$B$2*(M604-1))),IF(L604="PLACED",((((M604-1)*I604)*'results log'!$B$2)-'results log'!$B$2),IF(I604=0,-'results log'!$B$2,IF(I604=0,-'results log'!$B$2,-('results log'!$B$2*2)))))))*D604))</f>
        <v>0</v>
      </c>
      <c r="S604">
        <f t="shared" si="19"/>
        <v>1</v>
      </c>
    </row>
    <row r="605" spans="7:19" x14ac:dyDescent="0.2">
      <c r="G605" s="20"/>
      <c r="H605" s="20"/>
      <c r="I605" s="20"/>
      <c r="L605" s="17"/>
      <c r="M605" s="24">
        <f>((F605-1)*(1-(IF(G605="no",0,'results log'!$B$3)))+1)</f>
        <v>5.0000000000000044E-2</v>
      </c>
      <c r="N605" s="24">
        <f t="shared" si="20"/>
        <v>0</v>
      </c>
      <c r="O605" s="26">
        <f>IF(ISBLANK(L605),,IF(ISBLANK(E605),,(IF(L605="WON-EW",((((E605-1)*I605)*'results log'!$B$2)+('results log'!$B$2*(E605-1))),IF(L605="WON",((((E605-1)*I605)*'results log'!$B$2)+('results log'!$B$2*(E605-1))),IF(L605="PLACED",((((E605-1)*I605)*'results log'!$B$2)-'results log'!$B$2),IF(I605=0,-'results log'!$B$2,IF(I605=0,-'results log'!$B$2,-('results log'!$B$2*2)))))))*D605))</f>
        <v>0</v>
      </c>
      <c r="P605" s="25">
        <f>IF(ISBLANK(L605),,IF(ISBLANK(F605),,(IF(L605="WON-EW",((((M605-1)*I605)*'results log'!$B$2)+('results log'!$B$2*(M605-1))),IF(L605="WON",((((M605-1)*I605)*'results log'!$B$2)+('results log'!$B$2*(M605-1))),IF(L605="PLACED",((((M605-1)*I605)*'results log'!$B$2)-'results log'!$B$2),IF(I605=0,-'results log'!$B$2,IF(I605=0,-'results log'!$B$2,-('results log'!$B$2*2)))))))*D605))</f>
        <v>0</v>
      </c>
      <c r="S605">
        <f t="shared" si="19"/>
        <v>1</v>
      </c>
    </row>
    <row r="606" spans="7:19" x14ac:dyDescent="0.2">
      <c r="G606" s="20"/>
      <c r="H606" s="20"/>
      <c r="I606" s="20"/>
      <c r="L606" s="17"/>
      <c r="M606" s="24">
        <f>((F606-1)*(1-(IF(G606="no",0,'results log'!$B$3)))+1)</f>
        <v>5.0000000000000044E-2</v>
      </c>
      <c r="N606" s="24">
        <f t="shared" si="20"/>
        <v>0</v>
      </c>
      <c r="O606" s="26">
        <f>IF(ISBLANK(L606),,IF(ISBLANK(E606),,(IF(L606="WON-EW",((((E606-1)*I606)*'results log'!$B$2)+('results log'!$B$2*(E606-1))),IF(L606="WON",((((E606-1)*I606)*'results log'!$B$2)+('results log'!$B$2*(E606-1))),IF(L606="PLACED",((((E606-1)*I606)*'results log'!$B$2)-'results log'!$B$2),IF(I606=0,-'results log'!$B$2,IF(I606=0,-'results log'!$B$2,-('results log'!$B$2*2)))))))*D606))</f>
        <v>0</v>
      </c>
      <c r="P606" s="25">
        <f>IF(ISBLANK(L606),,IF(ISBLANK(F606),,(IF(L606="WON-EW",((((M606-1)*I606)*'results log'!$B$2)+('results log'!$B$2*(M606-1))),IF(L606="WON",((((M606-1)*I606)*'results log'!$B$2)+('results log'!$B$2*(M606-1))),IF(L606="PLACED",((((M606-1)*I606)*'results log'!$B$2)-'results log'!$B$2),IF(I606=0,-'results log'!$B$2,IF(I606=0,-'results log'!$B$2,-('results log'!$B$2*2)))))))*D606))</f>
        <v>0</v>
      </c>
      <c r="S606">
        <f t="shared" si="19"/>
        <v>1</v>
      </c>
    </row>
    <row r="607" spans="7:19" x14ac:dyDescent="0.2">
      <c r="G607" s="20"/>
      <c r="H607" s="20"/>
      <c r="I607" s="20"/>
      <c r="L607" s="17"/>
      <c r="M607" s="24">
        <f>((F607-1)*(1-(IF(G607="no",0,'results log'!$B$3)))+1)</f>
        <v>5.0000000000000044E-2</v>
      </c>
      <c r="N607" s="24">
        <f t="shared" si="20"/>
        <v>0</v>
      </c>
      <c r="O607" s="26">
        <f>IF(ISBLANK(L607),,IF(ISBLANK(E607),,(IF(L607="WON-EW",((((E607-1)*I607)*'results log'!$B$2)+('results log'!$B$2*(E607-1))),IF(L607="WON",((((E607-1)*I607)*'results log'!$B$2)+('results log'!$B$2*(E607-1))),IF(L607="PLACED",((((E607-1)*I607)*'results log'!$B$2)-'results log'!$B$2),IF(I607=0,-'results log'!$B$2,IF(I607=0,-'results log'!$B$2,-('results log'!$B$2*2)))))))*D607))</f>
        <v>0</v>
      </c>
      <c r="P607" s="25">
        <f>IF(ISBLANK(L607),,IF(ISBLANK(F607),,(IF(L607="WON-EW",((((M607-1)*I607)*'results log'!$B$2)+('results log'!$B$2*(M607-1))),IF(L607="WON",((((M607-1)*I607)*'results log'!$B$2)+('results log'!$B$2*(M607-1))),IF(L607="PLACED",((((M607-1)*I607)*'results log'!$B$2)-'results log'!$B$2),IF(I607=0,-'results log'!$B$2,IF(I607=0,-'results log'!$B$2,-('results log'!$B$2*2)))))))*D607))</f>
        <v>0</v>
      </c>
      <c r="S607">
        <f t="shared" si="19"/>
        <v>1</v>
      </c>
    </row>
    <row r="608" spans="7:19" x14ac:dyDescent="0.2">
      <c r="G608" s="20"/>
      <c r="H608" s="20"/>
      <c r="I608" s="20"/>
      <c r="L608" s="17"/>
      <c r="M608" s="24">
        <f>((F608-1)*(1-(IF(G608="no",0,'results log'!$B$3)))+1)</f>
        <v>5.0000000000000044E-2</v>
      </c>
      <c r="N608" s="24">
        <f t="shared" si="20"/>
        <v>0</v>
      </c>
      <c r="O608" s="26">
        <f>IF(ISBLANK(L608),,IF(ISBLANK(E608),,(IF(L608="WON-EW",((((E608-1)*I608)*'results log'!$B$2)+('results log'!$B$2*(E608-1))),IF(L608="WON",((((E608-1)*I608)*'results log'!$B$2)+('results log'!$B$2*(E608-1))),IF(L608="PLACED",((((E608-1)*I608)*'results log'!$B$2)-'results log'!$B$2),IF(I608=0,-'results log'!$B$2,IF(I608=0,-'results log'!$B$2,-('results log'!$B$2*2)))))))*D608))</f>
        <v>0</v>
      </c>
      <c r="P608" s="25">
        <f>IF(ISBLANK(L608),,IF(ISBLANK(F608),,(IF(L608="WON-EW",((((M608-1)*I608)*'results log'!$B$2)+('results log'!$B$2*(M608-1))),IF(L608="WON",((((M608-1)*I608)*'results log'!$B$2)+('results log'!$B$2*(M608-1))),IF(L608="PLACED",((((M608-1)*I608)*'results log'!$B$2)-'results log'!$B$2),IF(I608=0,-'results log'!$B$2,IF(I608=0,-'results log'!$B$2,-('results log'!$B$2*2)))))))*D608))</f>
        <v>0</v>
      </c>
      <c r="S608">
        <f t="shared" si="19"/>
        <v>1</v>
      </c>
    </row>
    <row r="609" spans="7:19" x14ac:dyDescent="0.2">
      <c r="G609" s="20"/>
      <c r="H609" s="20"/>
      <c r="I609" s="20"/>
      <c r="L609" s="17"/>
      <c r="M609" s="24">
        <f>((F609-1)*(1-(IF(G609="no",0,'results log'!$B$3)))+1)</f>
        <v>5.0000000000000044E-2</v>
      </c>
      <c r="N609" s="24">
        <f t="shared" si="20"/>
        <v>0</v>
      </c>
      <c r="O609" s="26">
        <f>IF(ISBLANK(L609),,IF(ISBLANK(E609),,(IF(L609="WON-EW",((((E609-1)*I609)*'results log'!$B$2)+('results log'!$B$2*(E609-1))),IF(L609="WON",((((E609-1)*I609)*'results log'!$B$2)+('results log'!$B$2*(E609-1))),IF(L609="PLACED",((((E609-1)*I609)*'results log'!$B$2)-'results log'!$B$2),IF(I609=0,-'results log'!$B$2,IF(I609=0,-'results log'!$B$2,-('results log'!$B$2*2)))))))*D609))</f>
        <v>0</v>
      </c>
      <c r="P609" s="25">
        <f>IF(ISBLANK(L609),,IF(ISBLANK(F609),,(IF(L609="WON-EW",((((M609-1)*I609)*'results log'!$B$2)+('results log'!$B$2*(M609-1))),IF(L609="WON",((((M609-1)*I609)*'results log'!$B$2)+('results log'!$B$2*(M609-1))),IF(L609="PLACED",((((M609-1)*I609)*'results log'!$B$2)-'results log'!$B$2),IF(I609=0,-'results log'!$B$2,IF(I609=0,-'results log'!$B$2,-('results log'!$B$2*2)))))))*D609))</f>
        <v>0</v>
      </c>
      <c r="S609">
        <f t="shared" si="19"/>
        <v>1</v>
      </c>
    </row>
    <row r="610" spans="7:19" x14ac:dyDescent="0.2">
      <c r="G610" s="20"/>
      <c r="H610" s="20"/>
      <c r="I610" s="20"/>
      <c r="L610" s="17"/>
      <c r="M610" s="24">
        <f>((F610-1)*(1-(IF(G610="no",0,'results log'!$B$3)))+1)</f>
        <v>5.0000000000000044E-2</v>
      </c>
      <c r="N610" s="24">
        <f t="shared" si="20"/>
        <v>0</v>
      </c>
      <c r="O610" s="26">
        <f>IF(ISBLANK(L610),,IF(ISBLANK(E610),,(IF(L610="WON-EW",((((E610-1)*I610)*'results log'!$B$2)+('results log'!$B$2*(E610-1))),IF(L610="WON",((((E610-1)*I610)*'results log'!$B$2)+('results log'!$B$2*(E610-1))),IF(L610="PLACED",((((E610-1)*I610)*'results log'!$B$2)-'results log'!$B$2),IF(I610=0,-'results log'!$B$2,IF(I610=0,-'results log'!$B$2,-('results log'!$B$2*2)))))))*D610))</f>
        <v>0</v>
      </c>
      <c r="P610" s="25">
        <f>IF(ISBLANK(L610),,IF(ISBLANK(F610),,(IF(L610="WON-EW",((((M610-1)*I610)*'results log'!$B$2)+('results log'!$B$2*(M610-1))),IF(L610="WON",((((M610-1)*I610)*'results log'!$B$2)+('results log'!$B$2*(M610-1))),IF(L610="PLACED",((((M610-1)*I610)*'results log'!$B$2)-'results log'!$B$2),IF(I610=0,-'results log'!$B$2,IF(I610=0,-'results log'!$B$2,-('results log'!$B$2*2)))))))*D610))</f>
        <v>0</v>
      </c>
      <c r="S610">
        <f t="shared" si="19"/>
        <v>1</v>
      </c>
    </row>
    <row r="611" spans="7:19" x14ac:dyDescent="0.2">
      <c r="G611" s="20"/>
      <c r="H611" s="20"/>
      <c r="I611" s="20"/>
      <c r="L611" s="17"/>
      <c r="M611" s="24">
        <f>((F611-1)*(1-(IF(G611="no",0,'results log'!$B$3)))+1)</f>
        <v>5.0000000000000044E-2</v>
      </c>
      <c r="N611" s="24">
        <f t="shared" si="20"/>
        <v>0</v>
      </c>
      <c r="O611" s="26">
        <f>IF(ISBLANK(L611),,IF(ISBLANK(E611),,(IF(L611="WON-EW",((((E611-1)*I611)*'results log'!$B$2)+('results log'!$B$2*(E611-1))),IF(L611="WON",((((E611-1)*I611)*'results log'!$B$2)+('results log'!$B$2*(E611-1))),IF(L611="PLACED",((((E611-1)*I611)*'results log'!$B$2)-'results log'!$B$2),IF(I611=0,-'results log'!$B$2,IF(I611=0,-'results log'!$B$2,-('results log'!$B$2*2)))))))*D611))</f>
        <v>0</v>
      </c>
      <c r="P611" s="25">
        <f>IF(ISBLANK(L611),,IF(ISBLANK(F611),,(IF(L611="WON-EW",((((M611-1)*I611)*'results log'!$B$2)+('results log'!$B$2*(M611-1))),IF(L611="WON",((((M611-1)*I611)*'results log'!$B$2)+('results log'!$B$2*(M611-1))),IF(L611="PLACED",((((M611-1)*I611)*'results log'!$B$2)-'results log'!$B$2),IF(I611=0,-'results log'!$B$2,IF(I611=0,-'results log'!$B$2,-('results log'!$B$2*2)))))))*D611))</f>
        <v>0</v>
      </c>
      <c r="S611">
        <f t="shared" si="19"/>
        <v>1</v>
      </c>
    </row>
    <row r="612" spans="7:19" x14ac:dyDescent="0.2">
      <c r="G612" s="20"/>
      <c r="H612" s="20"/>
      <c r="I612" s="20"/>
      <c r="L612" s="17"/>
      <c r="M612" s="24">
        <f>((F612-1)*(1-(IF(G612="no",0,'results log'!$B$3)))+1)</f>
        <v>5.0000000000000044E-2</v>
      </c>
      <c r="N612" s="24">
        <f t="shared" si="20"/>
        <v>0</v>
      </c>
      <c r="O612" s="26">
        <f>IF(ISBLANK(L612),,IF(ISBLANK(E612),,(IF(L612="WON-EW",((((E612-1)*I612)*'results log'!$B$2)+('results log'!$B$2*(E612-1))),IF(L612="WON",((((E612-1)*I612)*'results log'!$B$2)+('results log'!$B$2*(E612-1))),IF(L612="PLACED",((((E612-1)*I612)*'results log'!$B$2)-'results log'!$B$2),IF(I612=0,-'results log'!$B$2,IF(I612=0,-'results log'!$B$2,-('results log'!$B$2*2)))))))*D612))</f>
        <v>0</v>
      </c>
      <c r="P612" s="25">
        <f>IF(ISBLANK(L612),,IF(ISBLANK(F612),,(IF(L612="WON-EW",((((M612-1)*I612)*'results log'!$B$2)+('results log'!$B$2*(M612-1))),IF(L612="WON",((((M612-1)*I612)*'results log'!$B$2)+('results log'!$B$2*(M612-1))),IF(L612="PLACED",((((M612-1)*I612)*'results log'!$B$2)-'results log'!$B$2),IF(I612=0,-'results log'!$B$2,IF(I612=0,-'results log'!$B$2,-('results log'!$B$2*2)))))))*D612))</f>
        <v>0</v>
      </c>
      <c r="S612">
        <f t="shared" si="19"/>
        <v>1</v>
      </c>
    </row>
    <row r="613" spans="7:19" x14ac:dyDescent="0.2">
      <c r="G613" s="20"/>
      <c r="H613" s="20"/>
      <c r="I613" s="20"/>
      <c r="L613" s="17"/>
      <c r="M613" s="24">
        <f>((F613-1)*(1-(IF(G613="no",0,'results log'!$B$3)))+1)</f>
        <v>5.0000000000000044E-2</v>
      </c>
      <c r="N613" s="24">
        <f t="shared" si="20"/>
        <v>0</v>
      </c>
      <c r="O613" s="26">
        <f>IF(ISBLANK(L613),,IF(ISBLANK(E613),,(IF(L613="WON-EW",((((E613-1)*I613)*'results log'!$B$2)+('results log'!$B$2*(E613-1))),IF(L613="WON",((((E613-1)*I613)*'results log'!$B$2)+('results log'!$B$2*(E613-1))),IF(L613="PLACED",((((E613-1)*I613)*'results log'!$B$2)-'results log'!$B$2),IF(I613=0,-'results log'!$B$2,IF(I613=0,-'results log'!$B$2,-('results log'!$B$2*2)))))))*D613))</f>
        <v>0</v>
      </c>
      <c r="P613" s="25">
        <f>IF(ISBLANK(L613),,IF(ISBLANK(F613),,(IF(L613="WON-EW",((((M613-1)*I613)*'results log'!$B$2)+('results log'!$B$2*(M613-1))),IF(L613="WON",((((M613-1)*I613)*'results log'!$B$2)+('results log'!$B$2*(M613-1))),IF(L613="PLACED",((((M613-1)*I613)*'results log'!$B$2)-'results log'!$B$2),IF(I613=0,-'results log'!$B$2,IF(I613=0,-'results log'!$B$2,-('results log'!$B$2*2)))))))*D613))</f>
        <v>0</v>
      </c>
      <c r="S613">
        <f t="shared" si="19"/>
        <v>1</v>
      </c>
    </row>
    <row r="614" spans="7:19" x14ac:dyDescent="0.2">
      <c r="G614" s="20"/>
      <c r="H614" s="20"/>
      <c r="I614" s="20"/>
      <c r="L614" s="17"/>
      <c r="M614" s="24">
        <f>((F614-1)*(1-(IF(G614="no",0,'results log'!$B$3)))+1)</f>
        <v>5.0000000000000044E-2</v>
      </c>
      <c r="N614" s="24">
        <f t="shared" si="20"/>
        <v>0</v>
      </c>
      <c r="O614" s="26">
        <f>IF(ISBLANK(L614),,IF(ISBLANK(E614),,(IF(L614="WON-EW",((((E614-1)*I614)*'results log'!$B$2)+('results log'!$B$2*(E614-1))),IF(L614="WON",((((E614-1)*I614)*'results log'!$B$2)+('results log'!$B$2*(E614-1))),IF(L614="PLACED",((((E614-1)*I614)*'results log'!$B$2)-'results log'!$B$2),IF(I614=0,-'results log'!$B$2,IF(I614=0,-'results log'!$B$2,-('results log'!$B$2*2)))))))*D614))</f>
        <v>0</v>
      </c>
      <c r="P614" s="25">
        <f>IF(ISBLANK(L614),,IF(ISBLANK(F614),,(IF(L614="WON-EW",((((M614-1)*I614)*'results log'!$B$2)+('results log'!$B$2*(M614-1))),IF(L614="WON",((((M614-1)*I614)*'results log'!$B$2)+('results log'!$B$2*(M614-1))),IF(L614="PLACED",((((M614-1)*I614)*'results log'!$B$2)-'results log'!$B$2),IF(I614=0,-'results log'!$B$2,IF(I614=0,-'results log'!$B$2,-('results log'!$B$2*2)))))))*D614))</f>
        <v>0</v>
      </c>
      <c r="S614">
        <f t="shared" si="19"/>
        <v>1</v>
      </c>
    </row>
    <row r="615" spans="7:19" x14ac:dyDescent="0.2">
      <c r="G615" s="20"/>
      <c r="H615" s="20"/>
      <c r="I615" s="20"/>
      <c r="L615" s="17"/>
      <c r="M615" s="24">
        <f>((F615-1)*(1-(IF(G615="no",0,'results log'!$B$3)))+1)</f>
        <v>5.0000000000000044E-2</v>
      </c>
      <c r="N615" s="24">
        <f t="shared" si="20"/>
        <v>0</v>
      </c>
      <c r="O615" s="26">
        <f>IF(ISBLANK(L615),,IF(ISBLANK(E615),,(IF(L615="WON-EW",((((E615-1)*I615)*'results log'!$B$2)+('results log'!$B$2*(E615-1))),IF(L615="WON",((((E615-1)*I615)*'results log'!$B$2)+('results log'!$B$2*(E615-1))),IF(L615="PLACED",((((E615-1)*I615)*'results log'!$B$2)-'results log'!$B$2),IF(I615=0,-'results log'!$B$2,IF(I615=0,-'results log'!$B$2,-('results log'!$B$2*2)))))))*D615))</f>
        <v>0</v>
      </c>
      <c r="P615" s="25">
        <f>IF(ISBLANK(L615),,IF(ISBLANK(F615),,(IF(L615="WON-EW",((((M615-1)*I615)*'results log'!$B$2)+('results log'!$B$2*(M615-1))),IF(L615="WON",((((M615-1)*I615)*'results log'!$B$2)+('results log'!$B$2*(M615-1))),IF(L615="PLACED",((((M615-1)*I615)*'results log'!$B$2)-'results log'!$B$2),IF(I615=0,-'results log'!$B$2,IF(I615=0,-'results log'!$B$2,-('results log'!$B$2*2)))))))*D615))</f>
        <v>0</v>
      </c>
      <c r="S615">
        <f t="shared" si="19"/>
        <v>1</v>
      </c>
    </row>
    <row r="616" spans="7:19" x14ac:dyDescent="0.2">
      <c r="G616" s="20"/>
      <c r="H616" s="20"/>
      <c r="I616" s="20"/>
      <c r="L616" s="17"/>
      <c r="M616" s="24">
        <f>((F616-1)*(1-(IF(G616="no",0,'results log'!$B$3)))+1)</f>
        <v>5.0000000000000044E-2</v>
      </c>
      <c r="N616" s="24">
        <f t="shared" si="20"/>
        <v>0</v>
      </c>
      <c r="O616" s="26">
        <f>IF(ISBLANK(L616),,IF(ISBLANK(E616),,(IF(L616="WON-EW",((((E616-1)*I616)*'results log'!$B$2)+('results log'!$B$2*(E616-1))),IF(L616="WON",((((E616-1)*I616)*'results log'!$B$2)+('results log'!$B$2*(E616-1))),IF(L616="PLACED",((((E616-1)*I616)*'results log'!$B$2)-'results log'!$B$2),IF(I616=0,-'results log'!$B$2,IF(I616=0,-'results log'!$B$2,-('results log'!$B$2*2)))))))*D616))</f>
        <v>0</v>
      </c>
      <c r="P616" s="25">
        <f>IF(ISBLANK(L616),,IF(ISBLANK(F616),,(IF(L616="WON-EW",((((M616-1)*I616)*'results log'!$B$2)+('results log'!$B$2*(M616-1))),IF(L616="WON",((((M616-1)*I616)*'results log'!$B$2)+('results log'!$B$2*(M616-1))),IF(L616="PLACED",((((M616-1)*I616)*'results log'!$B$2)-'results log'!$B$2),IF(I616=0,-'results log'!$B$2,IF(I616=0,-'results log'!$B$2,-('results log'!$B$2*2)))))))*D616))</f>
        <v>0</v>
      </c>
      <c r="S616">
        <f t="shared" si="19"/>
        <v>1</v>
      </c>
    </row>
    <row r="617" spans="7:19" x14ac:dyDescent="0.2">
      <c r="G617" s="20"/>
      <c r="H617" s="20"/>
      <c r="I617" s="20"/>
      <c r="L617" s="17"/>
      <c r="M617" s="24">
        <f>((F617-1)*(1-(IF(G617="no",0,'results log'!$B$3)))+1)</f>
        <v>5.0000000000000044E-2</v>
      </c>
      <c r="N617" s="24">
        <f t="shared" si="20"/>
        <v>0</v>
      </c>
      <c r="O617" s="26">
        <f>IF(ISBLANK(L617),,IF(ISBLANK(E617),,(IF(L617="WON-EW",((((E617-1)*I617)*'results log'!$B$2)+('results log'!$B$2*(E617-1))),IF(L617="WON",((((E617-1)*I617)*'results log'!$B$2)+('results log'!$B$2*(E617-1))),IF(L617="PLACED",((((E617-1)*I617)*'results log'!$B$2)-'results log'!$B$2),IF(I617=0,-'results log'!$B$2,IF(I617=0,-'results log'!$B$2,-('results log'!$B$2*2)))))))*D617))</f>
        <v>0</v>
      </c>
      <c r="P617" s="25">
        <f>IF(ISBLANK(L617),,IF(ISBLANK(F617),,(IF(L617="WON-EW",((((M617-1)*I617)*'results log'!$B$2)+('results log'!$B$2*(M617-1))),IF(L617="WON",((((M617-1)*I617)*'results log'!$B$2)+('results log'!$B$2*(M617-1))),IF(L617="PLACED",((((M617-1)*I617)*'results log'!$B$2)-'results log'!$B$2),IF(I617=0,-'results log'!$B$2,IF(I617=0,-'results log'!$B$2,-('results log'!$B$2*2)))))))*D617))</f>
        <v>0</v>
      </c>
      <c r="S617">
        <f t="shared" si="19"/>
        <v>1</v>
      </c>
    </row>
    <row r="618" spans="7:19" x14ac:dyDescent="0.2">
      <c r="G618" s="20"/>
      <c r="H618" s="20"/>
      <c r="I618" s="20"/>
      <c r="L618" s="17"/>
      <c r="M618" s="24">
        <f>((F618-1)*(1-(IF(G618="no",0,'results log'!$B$3)))+1)</f>
        <v>5.0000000000000044E-2</v>
      </c>
      <c r="N618" s="24">
        <f t="shared" si="20"/>
        <v>0</v>
      </c>
      <c r="O618" s="26">
        <f>IF(ISBLANK(L618),,IF(ISBLANK(E618),,(IF(L618="WON-EW",((((E618-1)*I618)*'results log'!$B$2)+('results log'!$B$2*(E618-1))),IF(L618="WON",((((E618-1)*I618)*'results log'!$B$2)+('results log'!$B$2*(E618-1))),IF(L618="PLACED",((((E618-1)*I618)*'results log'!$B$2)-'results log'!$B$2),IF(I618=0,-'results log'!$B$2,IF(I618=0,-'results log'!$B$2,-('results log'!$B$2*2)))))))*D618))</f>
        <v>0</v>
      </c>
      <c r="P618" s="25">
        <f>IF(ISBLANK(L618),,IF(ISBLANK(F618),,(IF(L618="WON-EW",((((M618-1)*I618)*'results log'!$B$2)+('results log'!$B$2*(M618-1))),IF(L618="WON",((((M618-1)*I618)*'results log'!$B$2)+('results log'!$B$2*(M618-1))),IF(L618="PLACED",((((M618-1)*I618)*'results log'!$B$2)-'results log'!$B$2),IF(I618=0,-'results log'!$B$2,IF(I618=0,-'results log'!$B$2,-('results log'!$B$2*2)))))))*D618))</f>
        <v>0</v>
      </c>
      <c r="S618">
        <f t="shared" si="19"/>
        <v>1</v>
      </c>
    </row>
    <row r="619" spans="7:19" x14ac:dyDescent="0.2">
      <c r="G619" s="20"/>
      <c r="H619" s="20"/>
      <c r="I619" s="20"/>
      <c r="L619" s="17"/>
      <c r="M619" s="24">
        <f>((F619-1)*(1-(IF(G619="no",0,'results log'!$B$3)))+1)</f>
        <v>5.0000000000000044E-2</v>
      </c>
      <c r="N619" s="24">
        <f t="shared" si="20"/>
        <v>0</v>
      </c>
      <c r="O619" s="26">
        <f>IF(ISBLANK(L619),,IF(ISBLANK(E619),,(IF(L619="WON-EW",((((E619-1)*I619)*'results log'!$B$2)+('results log'!$B$2*(E619-1))),IF(L619="WON",((((E619-1)*I619)*'results log'!$B$2)+('results log'!$B$2*(E619-1))),IF(L619="PLACED",((((E619-1)*I619)*'results log'!$B$2)-'results log'!$B$2),IF(I619=0,-'results log'!$B$2,IF(I619=0,-'results log'!$B$2,-('results log'!$B$2*2)))))))*D619))</f>
        <v>0</v>
      </c>
      <c r="P619" s="25">
        <f>IF(ISBLANK(L619),,IF(ISBLANK(F619),,(IF(L619="WON-EW",((((M619-1)*I619)*'results log'!$B$2)+('results log'!$B$2*(M619-1))),IF(L619="WON",((((M619-1)*I619)*'results log'!$B$2)+('results log'!$B$2*(M619-1))),IF(L619="PLACED",((((M619-1)*I619)*'results log'!$B$2)-'results log'!$B$2),IF(I619=0,-'results log'!$B$2,IF(I619=0,-'results log'!$B$2,-('results log'!$B$2*2)))))))*D619))</f>
        <v>0</v>
      </c>
      <c r="S619">
        <f t="shared" si="19"/>
        <v>1</v>
      </c>
    </row>
    <row r="620" spans="7:19" x14ac:dyDescent="0.2">
      <c r="G620" s="20"/>
      <c r="H620" s="20"/>
      <c r="I620" s="20"/>
      <c r="L620" s="17"/>
      <c r="M620" s="24">
        <f>((F620-1)*(1-(IF(G620="no",0,'results log'!$B$3)))+1)</f>
        <v>5.0000000000000044E-2</v>
      </c>
      <c r="N620" s="24">
        <f t="shared" si="20"/>
        <v>0</v>
      </c>
      <c r="O620" s="26">
        <f>IF(ISBLANK(L620),,IF(ISBLANK(E620),,(IF(L620="WON-EW",((((E620-1)*I620)*'results log'!$B$2)+('results log'!$B$2*(E620-1))),IF(L620="WON",((((E620-1)*I620)*'results log'!$B$2)+('results log'!$B$2*(E620-1))),IF(L620="PLACED",((((E620-1)*I620)*'results log'!$B$2)-'results log'!$B$2),IF(I620=0,-'results log'!$B$2,IF(I620=0,-'results log'!$B$2,-('results log'!$B$2*2)))))))*D620))</f>
        <v>0</v>
      </c>
      <c r="P620" s="25">
        <f>IF(ISBLANK(L620),,IF(ISBLANK(F620),,(IF(L620="WON-EW",((((M620-1)*I620)*'results log'!$B$2)+('results log'!$B$2*(M620-1))),IF(L620="WON",((((M620-1)*I620)*'results log'!$B$2)+('results log'!$B$2*(M620-1))),IF(L620="PLACED",((((M620-1)*I620)*'results log'!$B$2)-'results log'!$B$2),IF(I620=0,-'results log'!$B$2,IF(I620=0,-'results log'!$B$2,-('results log'!$B$2*2)))))))*D620))</f>
        <v>0</v>
      </c>
      <c r="S620">
        <f t="shared" si="19"/>
        <v>1</v>
      </c>
    </row>
    <row r="621" spans="7:19" x14ac:dyDescent="0.2">
      <c r="G621" s="20"/>
      <c r="H621" s="20"/>
      <c r="I621" s="20"/>
      <c r="L621" s="17"/>
      <c r="M621" s="24">
        <f>((F621-1)*(1-(IF(G621="no",0,'results log'!$B$3)))+1)</f>
        <v>5.0000000000000044E-2</v>
      </c>
      <c r="N621" s="24">
        <f t="shared" si="20"/>
        <v>0</v>
      </c>
      <c r="O621" s="26">
        <f>IF(ISBLANK(L621),,IF(ISBLANK(E621),,(IF(L621="WON-EW",((((E621-1)*I621)*'results log'!$B$2)+('results log'!$B$2*(E621-1))),IF(L621="WON",((((E621-1)*I621)*'results log'!$B$2)+('results log'!$B$2*(E621-1))),IF(L621="PLACED",((((E621-1)*I621)*'results log'!$B$2)-'results log'!$B$2),IF(I621=0,-'results log'!$B$2,IF(I621=0,-'results log'!$B$2,-('results log'!$B$2*2)))))))*D621))</f>
        <v>0</v>
      </c>
      <c r="P621" s="25">
        <f>IF(ISBLANK(L621),,IF(ISBLANK(F621),,(IF(L621="WON-EW",((((M621-1)*I621)*'results log'!$B$2)+('results log'!$B$2*(M621-1))),IF(L621="WON",((((M621-1)*I621)*'results log'!$B$2)+('results log'!$B$2*(M621-1))),IF(L621="PLACED",((((M621-1)*I621)*'results log'!$B$2)-'results log'!$B$2),IF(I621=0,-'results log'!$B$2,IF(I621=0,-'results log'!$B$2,-('results log'!$B$2*2)))))))*D621))</f>
        <v>0</v>
      </c>
      <c r="S621">
        <f t="shared" si="19"/>
        <v>1</v>
      </c>
    </row>
    <row r="622" spans="7:19" x14ac:dyDescent="0.2">
      <c r="G622" s="20"/>
      <c r="H622" s="20"/>
      <c r="I622" s="20"/>
      <c r="L622" s="17"/>
      <c r="M622" s="24">
        <f>((F622-1)*(1-(IF(G622="no",0,'results log'!$B$3)))+1)</f>
        <v>5.0000000000000044E-2</v>
      </c>
      <c r="N622" s="24">
        <f t="shared" si="20"/>
        <v>0</v>
      </c>
      <c r="O622" s="26">
        <f>IF(ISBLANK(L622),,IF(ISBLANK(E622),,(IF(L622="WON-EW",((((E622-1)*I622)*'results log'!$B$2)+('results log'!$B$2*(E622-1))),IF(L622="WON",((((E622-1)*I622)*'results log'!$B$2)+('results log'!$B$2*(E622-1))),IF(L622="PLACED",((((E622-1)*I622)*'results log'!$B$2)-'results log'!$B$2),IF(I622=0,-'results log'!$B$2,IF(I622=0,-'results log'!$B$2,-('results log'!$B$2*2)))))))*D622))</f>
        <v>0</v>
      </c>
      <c r="P622" s="25">
        <f>IF(ISBLANK(L622),,IF(ISBLANK(F622),,(IF(L622="WON-EW",((((M622-1)*I622)*'results log'!$B$2)+('results log'!$B$2*(M622-1))),IF(L622="WON",((((M622-1)*I622)*'results log'!$B$2)+('results log'!$B$2*(M622-1))),IF(L622="PLACED",((((M622-1)*I622)*'results log'!$B$2)-'results log'!$B$2),IF(I622=0,-'results log'!$B$2,IF(I622=0,-'results log'!$B$2,-('results log'!$B$2*2)))))))*D622))</f>
        <v>0</v>
      </c>
      <c r="S622">
        <f t="shared" si="19"/>
        <v>1</v>
      </c>
    </row>
    <row r="623" spans="7:19" x14ac:dyDescent="0.2">
      <c r="G623" s="20"/>
      <c r="H623" s="20"/>
      <c r="I623" s="20"/>
      <c r="L623" s="17"/>
      <c r="M623" s="24">
        <f>((F623-1)*(1-(IF(G623="no",0,'results log'!$B$3)))+1)</f>
        <v>5.0000000000000044E-2</v>
      </c>
      <c r="N623" s="24">
        <f t="shared" si="20"/>
        <v>0</v>
      </c>
      <c r="O623" s="26">
        <f>IF(ISBLANK(L623),,IF(ISBLANK(E623),,(IF(L623="WON-EW",((((E623-1)*I623)*'results log'!$B$2)+('results log'!$B$2*(E623-1))),IF(L623="WON",((((E623-1)*I623)*'results log'!$B$2)+('results log'!$B$2*(E623-1))),IF(L623="PLACED",((((E623-1)*I623)*'results log'!$B$2)-'results log'!$B$2),IF(I623=0,-'results log'!$B$2,IF(I623=0,-'results log'!$B$2,-('results log'!$B$2*2)))))))*D623))</f>
        <v>0</v>
      </c>
      <c r="P623" s="25">
        <f>IF(ISBLANK(L623),,IF(ISBLANK(F623),,(IF(L623="WON-EW",((((M623-1)*I623)*'results log'!$B$2)+('results log'!$B$2*(M623-1))),IF(L623="WON",((((M623-1)*I623)*'results log'!$B$2)+('results log'!$B$2*(M623-1))),IF(L623="PLACED",((((M623-1)*I623)*'results log'!$B$2)-'results log'!$B$2),IF(I623=0,-'results log'!$B$2,IF(I623=0,-'results log'!$B$2,-('results log'!$B$2*2)))))))*D623))</f>
        <v>0</v>
      </c>
      <c r="S623">
        <f t="shared" si="19"/>
        <v>1</v>
      </c>
    </row>
    <row r="624" spans="7:19" x14ac:dyDescent="0.2">
      <c r="G624" s="20"/>
      <c r="H624" s="20"/>
      <c r="I624" s="20"/>
      <c r="L624" s="17"/>
      <c r="M624" s="24">
        <f>((F624-1)*(1-(IF(G624="no",0,'results log'!$B$3)))+1)</f>
        <v>5.0000000000000044E-2</v>
      </c>
      <c r="N624" s="24">
        <f t="shared" si="20"/>
        <v>0</v>
      </c>
      <c r="O624" s="26">
        <f>IF(ISBLANK(L624),,IF(ISBLANK(E624),,(IF(L624="WON-EW",((((E624-1)*I624)*'results log'!$B$2)+('results log'!$B$2*(E624-1))),IF(L624="WON",((((E624-1)*I624)*'results log'!$B$2)+('results log'!$B$2*(E624-1))),IF(L624="PLACED",((((E624-1)*I624)*'results log'!$B$2)-'results log'!$B$2),IF(I624=0,-'results log'!$B$2,IF(I624=0,-'results log'!$B$2,-('results log'!$B$2*2)))))))*D624))</f>
        <v>0</v>
      </c>
      <c r="P624" s="25">
        <f>IF(ISBLANK(L624),,IF(ISBLANK(F624),,(IF(L624="WON-EW",((((M624-1)*I624)*'results log'!$B$2)+('results log'!$B$2*(M624-1))),IF(L624="WON",((((M624-1)*I624)*'results log'!$B$2)+('results log'!$B$2*(M624-1))),IF(L624="PLACED",((((M624-1)*I624)*'results log'!$B$2)-'results log'!$B$2),IF(I624=0,-'results log'!$B$2,IF(I624=0,-'results log'!$B$2,-('results log'!$B$2*2)))))))*D624))</f>
        <v>0</v>
      </c>
      <c r="S624">
        <f t="shared" si="19"/>
        <v>1</v>
      </c>
    </row>
    <row r="625" spans="7:19" x14ac:dyDescent="0.2">
      <c r="G625" s="20"/>
      <c r="H625" s="20"/>
      <c r="I625" s="20"/>
      <c r="L625" s="17"/>
      <c r="M625" s="24">
        <f>((F625-1)*(1-(IF(G625="no",0,'results log'!$B$3)))+1)</f>
        <v>5.0000000000000044E-2</v>
      </c>
      <c r="N625" s="24">
        <f t="shared" si="20"/>
        <v>0</v>
      </c>
      <c r="O625" s="26">
        <f>IF(ISBLANK(L625),,IF(ISBLANK(E625),,(IF(L625="WON-EW",((((E625-1)*I625)*'results log'!$B$2)+('results log'!$B$2*(E625-1))),IF(L625="WON",((((E625-1)*I625)*'results log'!$B$2)+('results log'!$B$2*(E625-1))),IF(L625="PLACED",((((E625-1)*I625)*'results log'!$B$2)-'results log'!$B$2),IF(I625=0,-'results log'!$B$2,IF(I625=0,-'results log'!$B$2,-('results log'!$B$2*2)))))))*D625))</f>
        <v>0</v>
      </c>
      <c r="P625" s="25">
        <f>IF(ISBLANK(L625),,IF(ISBLANK(F625),,(IF(L625="WON-EW",((((M625-1)*I625)*'results log'!$B$2)+('results log'!$B$2*(M625-1))),IF(L625="WON",((((M625-1)*I625)*'results log'!$B$2)+('results log'!$B$2*(M625-1))),IF(L625="PLACED",((((M625-1)*I625)*'results log'!$B$2)-'results log'!$B$2),IF(I625=0,-'results log'!$B$2,IF(I625=0,-'results log'!$B$2,-('results log'!$B$2*2)))))))*D625))</f>
        <v>0</v>
      </c>
      <c r="S625">
        <f t="shared" si="19"/>
        <v>1</v>
      </c>
    </row>
    <row r="626" spans="7:19" x14ac:dyDescent="0.2">
      <c r="G626" s="20"/>
      <c r="H626" s="20"/>
      <c r="I626" s="20"/>
      <c r="L626" s="17"/>
      <c r="M626" s="24">
        <f>((F626-1)*(1-(IF(G626="no",0,'results log'!$B$3)))+1)</f>
        <v>5.0000000000000044E-2</v>
      </c>
      <c r="N626" s="24">
        <f t="shared" si="20"/>
        <v>0</v>
      </c>
      <c r="O626" s="26">
        <f>IF(ISBLANK(L626),,IF(ISBLANK(E626),,(IF(L626="WON-EW",((((E626-1)*I626)*'results log'!$B$2)+('results log'!$B$2*(E626-1))),IF(L626="WON",((((E626-1)*I626)*'results log'!$B$2)+('results log'!$B$2*(E626-1))),IF(L626="PLACED",((((E626-1)*I626)*'results log'!$B$2)-'results log'!$B$2),IF(I626=0,-'results log'!$B$2,IF(I626=0,-'results log'!$B$2,-('results log'!$B$2*2)))))))*D626))</f>
        <v>0</v>
      </c>
      <c r="P626" s="25">
        <f>IF(ISBLANK(L626),,IF(ISBLANK(F626),,(IF(L626="WON-EW",((((M626-1)*I626)*'results log'!$B$2)+('results log'!$B$2*(M626-1))),IF(L626="WON",((((M626-1)*I626)*'results log'!$B$2)+('results log'!$B$2*(M626-1))),IF(L626="PLACED",((((M626-1)*I626)*'results log'!$B$2)-'results log'!$B$2),IF(I626=0,-'results log'!$B$2,IF(I626=0,-'results log'!$B$2,-('results log'!$B$2*2)))))))*D626))</f>
        <v>0</v>
      </c>
      <c r="S626">
        <f t="shared" si="19"/>
        <v>1</v>
      </c>
    </row>
    <row r="627" spans="7:19" x14ac:dyDescent="0.2">
      <c r="G627" s="20"/>
      <c r="H627" s="20"/>
      <c r="I627" s="20"/>
      <c r="L627" s="17"/>
      <c r="M627" s="24">
        <f>((F627-1)*(1-(IF(G627="no",0,'results log'!$B$3)))+1)</f>
        <v>5.0000000000000044E-2</v>
      </c>
      <c r="N627" s="24">
        <f t="shared" si="20"/>
        <v>0</v>
      </c>
      <c r="O627" s="26">
        <f>IF(ISBLANK(L627),,IF(ISBLANK(E627),,(IF(L627="WON-EW",((((E627-1)*I627)*'results log'!$B$2)+('results log'!$B$2*(E627-1))),IF(L627="WON",((((E627-1)*I627)*'results log'!$B$2)+('results log'!$B$2*(E627-1))),IF(L627="PLACED",((((E627-1)*I627)*'results log'!$B$2)-'results log'!$B$2),IF(I627=0,-'results log'!$B$2,IF(I627=0,-'results log'!$B$2,-('results log'!$B$2*2)))))))*D627))</f>
        <v>0</v>
      </c>
      <c r="P627" s="25">
        <f>IF(ISBLANK(L627),,IF(ISBLANK(F627),,(IF(L627="WON-EW",((((M627-1)*I627)*'results log'!$B$2)+('results log'!$B$2*(M627-1))),IF(L627="WON",((((M627-1)*I627)*'results log'!$B$2)+('results log'!$B$2*(M627-1))),IF(L627="PLACED",((((M627-1)*I627)*'results log'!$B$2)-'results log'!$B$2),IF(I627=0,-'results log'!$B$2,IF(I627=0,-'results log'!$B$2,-('results log'!$B$2*2)))))))*D627))</f>
        <v>0</v>
      </c>
      <c r="S627">
        <f t="shared" si="19"/>
        <v>1</v>
      </c>
    </row>
    <row r="628" spans="7:19" x14ac:dyDescent="0.2">
      <c r="G628" s="20"/>
      <c r="H628" s="20"/>
      <c r="I628" s="20"/>
      <c r="L628" s="17"/>
      <c r="M628" s="24">
        <f>((F628-1)*(1-(IF(G628="no",0,'results log'!$B$3)))+1)</f>
        <v>5.0000000000000044E-2</v>
      </c>
      <c r="N628" s="24">
        <f t="shared" si="20"/>
        <v>0</v>
      </c>
      <c r="O628" s="26">
        <f>IF(ISBLANK(L628),,IF(ISBLANK(E628),,(IF(L628="WON-EW",((((E628-1)*I628)*'results log'!$B$2)+('results log'!$B$2*(E628-1))),IF(L628="WON",((((E628-1)*I628)*'results log'!$B$2)+('results log'!$B$2*(E628-1))),IF(L628="PLACED",((((E628-1)*I628)*'results log'!$B$2)-'results log'!$B$2),IF(I628=0,-'results log'!$B$2,IF(I628=0,-'results log'!$B$2,-('results log'!$B$2*2)))))))*D628))</f>
        <v>0</v>
      </c>
      <c r="P628" s="25">
        <f>IF(ISBLANK(L628),,IF(ISBLANK(F628),,(IF(L628="WON-EW",((((M628-1)*I628)*'results log'!$B$2)+('results log'!$B$2*(M628-1))),IF(L628="WON",((((M628-1)*I628)*'results log'!$B$2)+('results log'!$B$2*(M628-1))),IF(L628="PLACED",((((M628-1)*I628)*'results log'!$B$2)-'results log'!$B$2),IF(I628=0,-'results log'!$B$2,IF(I628=0,-'results log'!$B$2,-('results log'!$B$2*2)))))))*D628))</f>
        <v>0</v>
      </c>
      <c r="S628">
        <f t="shared" si="19"/>
        <v>1</v>
      </c>
    </row>
    <row r="629" spans="7:19" x14ac:dyDescent="0.2">
      <c r="G629" s="20"/>
      <c r="H629" s="20"/>
      <c r="I629" s="20"/>
      <c r="L629" s="17"/>
      <c r="M629" s="24">
        <f>((F629-1)*(1-(IF(G629="no",0,'results log'!$B$3)))+1)</f>
        <v>5.0000000000000044E-2</v>
      </c>
      <c r="N629" s="24">
        <f t="shared" si="20"/>
        <v>0</v>
      </c>
      <c r="O629" s="26">
        <f>IF(ISBLANK(L629),,IF(ISBLANK(E629),,(IF(L629="WON-EW",((((E629-1)*I629)*'results log'!$B$2)+('results log'!$B$2*(E629-1))),IF(L629="WON",((((E629-1)*I629)*'results log'!$B$2)+('results log'!$B$2*(E629-1))),IF(L629="PLACED",((((E629-1)*I629)*'results log'!$B$2)-'results log'!$B$2),IF(I629=0,-'results log'!$B$2,IF(I629=0,-'results log'!$B$2,-('results log'!$B$2*2)))))))*D629))</f>
        <v>0</v>
      </c>
      <c r="P629" s="25">
        <f>IF(ISBLANK(L629),,IF(ISBLANK(F629),,(IF(L629="WON-EW",((((M629-1)*I629)*'results log'!$B$2)+('results log'!$B$2*(M629-1))),IF(L629="WON",((((M629-1)*I629)*'results log'!$B$2)+('results log'!$B$2*(M629-1))),IF(L629="PLACED",((((M629-1)*I629)*'results log'!$B$2)-'results log'!$B$2),IF(I629=0,-'results log'!$B$2,IF(I629=0,-'results log'!$B$2,-('results log'!$B$2*2)))))))*D629))</f>
        <v>0</v>
      </c>
      <c r="S629">
        <f t="shared" si="19"/>
        <v>1</v>
      </c>
    </row>
    <row r="630" spans="7:19" x14ac:dyDescent="0.2">
      <c r="G630" s="20"/>
      <c r="H630" s="20"/>
      <c r="I630" s="20"/>
      <c r="L630" s="17"/>
      <c r="M630" s="24">
        <f>((F630-1)*(1-(IF(G630="no",0,'results log'!$B$3)))+1)</f>
        <v>5.0000000000000044E-2</v>
      </c>
      <c r="N630" s="24">
        <f t="shared" si="20"/>
        <v>0</v>
      </c>
      <c r="O630" s="26">
        <f>IF(ISBLANK(L630),,IF(ISBLANK(E630),,(IF(L630="WON-EW",((((E630-1)*I630)*'results log'!$B$2)+('results log'!$B$2*(E630-1))),IF(L630="WON",((((E630-1)*I630)*'results log'!$B$2)+('results log'!$B$2*(E630-1))),IF(L630="PLACED",((((E630-1)*I630)*'results log'!$B$2)-'results log'!$B$2),IF(I630=0,-'results log'!$B$2,IF(I630=0,-'results log'!$B$2,-('results log'!$B$2*2)))))))*D630))</f>
        <v>0</v>
      </c>
      <c r="P630" s="25">
        <f>IF(ISBLANK(L630),,IF(ISBLANK(F630),,(IF(L630="WON-EW",((((M630-1)*I630)*'results log'!$B$2)+('results log'!$B$2*(M630-1))),IF(L630="WON",((((M630-1)*I630)*'results log'!$B$2)+('results log'!$B$2*(M630-1))),IF(L630="PLACED",((((M630-1)*I630)*'results log'!$B$2)-'results log'!$B$2),IF(I630=0,-'results log'!$B$2,IF(I630=0,-'results log'!$B$2,-('results log'!$B$2*2)))))))*D630))</f>
        <v>0</v>
      </c>
      <c r="S630">
        <f t="shared" si="19"/>
        <v>1</v>
      </c>
    </row>
    <row r="631" spans="7:19" x14ac:dyDescent="0.2">
      <c r="G631" s="20"/>
      <c r="H631" s="20"/>
      <c r="I631" s="20"/>
      <c r="L631" s="17"/>
      <c r="M631" s="24">
        <f>((F631-1)*(1-(IF(G631="no",0,'results log'!$B$3)))+1)</f>
        <v>5.0000000000000044E-2</v>
      </c>
      <c r="N631" s="24">
        <f t="shared" si="20"/>
        <v>0</v>
      </c>
      <c r="O631" s="26">
        <f>IF(ISBLANK(L631),,IF(ISBLANK(E631),,(IF(L631="WON-EW",((((E631-1)*I631)*'results log'!$B$2)+('results log'!$B$2*(E631-1))),IF(L631="WON",((((E631-1)*I631)*'results log'!$B$2)+('results log'!$B$2*(E631-1))),IF(L631="PLACED",((((E631-1)*I631)*'results log'!$B$2)-'results log'!$B$2),IF(I631=0,-'results log'!$B$2,IF(I631=0,-'results log'!$B$2,-('results log'!$B$2*2)))))))*D631))</f>
        <v>0</v>
      </c>
      <c r="P631" s="25">
        <f>IF(ISBLANK(L631),,IF(ISBLANK(F631),,(IF(L631="WON-EW",((((M631-1)*I631)*'results log'!$B$2)+('results log'!$B$2*(M631-1))),IF(L631="WON",((((M631-1)*I631)*'results log'!$B$2)+('results log'!$B$2*(M631-1))),IF(L631="PLACED",((((M631-1)*I631)*'results log'!$B$2)-'results log'!$B$2),IF(I631=0,-'results log'!$B$2,IF(I631=0,-'results log'!$B$2,-('results log'!$B$2*2)))))))*D631))</f>
        <v>0</v>
      </c>
      <c r="S631">
        <f t="shared" si="19"/>
        <v>1</v>
      </c>
    </row>
    <row r="632" spans="7:19" x14ac:dyDescent="0.2">
      <c r="G632" s="20"/>
      <c r="H632" s="20"/>
      <c r="I632" s="20"/>
      <c r="L632" s="17"/>
      <c r="M632" s="24">
        <f>((F632-1)*(1-(IF(G632="no",0,'results log'!$B$3)))+1)</f>
        <v>5.0000000000000044E-2</v>
      </c>
      <c r="N632" s="24">
        <f t="shared" si="20"/>
        <v>0</v>
      </c>
      <c r="O632" s="26">
        <f>IF(ISBLANK(L632),,IF(ISBLANK(E632),,(IF(L632="WON-EW",((((E632-1)*I632)*'results log'!$B$2)+('results log'!$B$2*(E632-1))),IF(L632="WON",((((E632-1)*I632)*'results log'!$B$2)+('results log'!$B$2*(E632-1))),IF(L632="PLACED",((((E632-1)*I632)*'results log'!$B$2)-'results log'!$B$2),IF(I632=0,-'results log'!$B$2,IF(I632=0,-'results log'!$B$2,-('results log'!$B$2*2)))))))*D632))</f>
        <v>0</v>
      </c>
      <c r="P632" s="25">
        <f>IF(ISBLANK(L632),,IF(ISBLANK(F632),,(IF(L632="WON-EW",((((M632-1)*I632)*'results log'!$B$2)+('results log'!$B$2*(M632-1))),IF(L632="WON",((((M632-1)*I632)*'results log'!$B$2)+('results log'!$B$2*(M632-1))),IF(L632="PLACED",((((M632-1)*I632)*'results log'!$B$2)-'results log'!$B$2),IF(I632=0,-'results log'!$B$2,IF(I632=0,-'results log'!$B$2,-('results log'!$B$2*2)))))))*D632))</f>
        <v>0</v>
      </c>
      <c r="S632">
        <f t="shared" si="19"/>
        <v>1</v>
      </c>
    </row>
    <row r="633" spans="7:19" x14ac:dyDescent="0.2">
      <c r="G633" s="20"/>
      <c r="H633" s="20"/>
      <c r="I633" s="20"/>
      <c r="L633" s="17"/>
      <c r="M633" s="24">
        <f>((F633-1)*(1-(IF(G633="no",0,'results log'!$B$3)))+1)</f>
        <v>5.0000000000000044E-2</v>
      </c>
      <c r="N633" s="24">
        <f t="shared" si="20"/>
        <v>0</v>
      </c>
      <c r="O633" s="26">
        <f>IF(ISBLANK(L633),,IF(ISBLANK(E633),,(IF(L633="WON-EW",((((E633-1)*I633)*'results log'!$B$2)+('results log'!$B$2*(E633-1))),IF(L633="WON",((((E633-1)*I633)*'results log'!$B$2)+('results log'!$B$2*(E633-1))),IF(L633="PLACED",((((E633-1)*I633)*'results log'!$B$2)-'results log'!$B$2),IF(I633=0,-'results log'!$B$2,IF(I633=0,-'results log'!$B$2,-('results log'!$B$2*2)))))))*D633))</f>
        <v>0</v>
      </c>
      <c r="P633" s="25">
        <f>IF(ISBLANK(L633),,IF(ISBLANK(F633),,(IF(L633="WON-EW",((((M633-1)*I633)*'results log'!$B$2)+('results log'!$B$2*(M633-1))),IF(L633="WON",((((M633-1)*I633)*'results log'!$B$2)+('results log'!$B$2*(M633-1))),IF(L633="PLACED",((((M633-1)*I633)*'results log'!$B$2)-'results log'!$B$2),IF(I633=0,-'results log'!$B$2,IF(I633=0,-'results log'!$B$2,-('results log'!$B$2*2)))))))*D633))</f>
        <v>0</v>
      </c>
      <c r="S633">
        <f t="shared" si="19"/>
        <v>1</v>
      </c>
    </row>
    <row r="634" spans="7:19" x14ac:dyDescent="0.2">
      <c r="G634" s="20"/>
      <c r="H634" s="20"/>
      <c r="I634" s="20"/>
      <c r="L634" s="17"/>
      <c r="M634" s="24">
        <f>((F634-1)*(1-(IF(G634="no",0,'results log'!$B$3)))+1)</f>
        <v>5.0000000000000044E-2</v>
      </c>
      <c r="N634" s="24">
        <f t="shared" si="20"/>
        <v>0</v>
      </c>
      <c r="O634" s="26">
        <f>IF(ISBLANK(L634),,IF(ISBLANK(E634),,(IF(L634="WON-EW",((((E634-1)*I634)*'results log'!$B$2)+('results log'!$B$2*(E634-1))),IF(L634="WON",((((E634-1)*I634)*'results log'!$B$2)+('results log'!$B$2*(E634-1))),IF(L634="PLACED",((((E634-1)*I634)*'results log'!$B$2)-'results log'!$B$2),IF(I634=0,-'results log'!$B$2,IF(I634=0,-'results log'!$B$2,-('results log'!$B$2*2)))))))*D634))</f>
        <v>0</v>
      </c>
      <c r="P634" s="25">
        <f>IF(ISBLANK(L634),,IF(ISBLANK(F634),,(IF(L634="WON-EW",((((M634-1)*I634)*'results log'!$B$2)+('results log'!$B$2*(M634-1))),IF(L634="WON",((((M634-1)*I634)*'results log'!$B$2)+('results log'!$B$2*(M634-1))),IF(L634="PLACED",((((M634-1)*I634)*'results log'!$B$2)-'results log'!$B$2),IF(I634=0,-'results log'!$B$2,IF(I634=0,-'results log'!$B$2,-('results log'!$B$2*2)))))))*D634))</f>
        <v>0</v>
      </c>
      <c r="S634">
        <f t="shared" si="19"/>
        <v>1</v>
      </c>
    </row>
    <row r="635" spans="7:19" x14ac:dyDescent="0.2">
      <c r="G635" s="20"/>
      <c r="H635" s="20"/>
      <c r="I635" s="20"/>
      <c r="L635" s="17"/>
      <c r="M635" s="24">
        <f>((F635-1)*(1-(IF(G635="no",0,'results log'!$B$3)))+1)</f>
        <v>5.0000000000000044E-2</v>
      </c>
      <c r="N635" s="24">
        <f t="shared" si="20"/>
        <v>0</v>
      </c>
      <c r="O635" s="26">
        <f>IF(ISBLANK(L635),,IF(ISBLANK(E635),,(IF(L635="WON-EW",((((E635-1)*I635)*'results log'!$B$2)+('results log'!$B$2*(E635-1))),IF(L635="WON",((((E635-1)*I635)*'results log'!$B$2)+('results log'!$B$2*(E635-1))),IF(L635="PLACED",((((E635-1)*I635)*'results log'!$B$2)-'results log'!$B$2),IF(I635=0,-'results log'!$B$2,IF(I635=0,-'results log'!$B$2,-('results log'!$B$2*2)))))))*D635))</f>
        <v>0</v>
      </c>
      <c r="P635" s="25">
        <f>IF(ISBLANK(L635),,IF(ISBLANK(F635),,(IF(L635="WON-EW",((((M635-1)*I635)*'results log'!$B$2)+('results log'!$B$2*(M635-1))),IF(L635="WON",((((M635-1)*I635)*'results log'!$B$2)+('results log'!$B$2*(M635-1))),IF(L635="PLACED",((((M635-1)*I635)*'results log'!$B$2)-'results log'!$B$2),IF(I635=0,-'results log'!$B$2,IF(I635=0,-'results log'!$B$2,-('results log'!$B$2*2)))))))*D635))</f>
        <v>0</v>
      </c>
      <c r="S635">
        <f t="shared" si="19"/>
        <v>1</v>
      </c>
    </row>
    <row r="636" spans="7:19" x14ac:dyDescent="0.2">
      <c r="G636" s="20"/>
      <c r="H636" s="20"/>
      <c r="I636" s="20"/>
      <c r="L636" s="17"/>
      <c r="M636" s="24">
        <f>((F636-1)*(1-(IF(G636="no",0,'results log'!$B$3)))+1)</f>
        <v>5.0000000000000044E-2</v>
      </c>
      <c r="N636" s="24">
        <f t="shared" si="20"/>
        <v>0</v>
      </c>
      <c r="O636" s="26">
        <f>IF(ISBLANK(L636),,IF(ISBLANK(E636),,(IF(L636="WON-EW",((((E636-1)*I636)*'results log'!$B$2)+('results log'!$B$2*(E636-1))),IF(L636="WON",((((E636-1)*I636)*'results log'!$B$2)+('results log'!$B$2*(E636-1))),IF(L636="PLACED",((((E636-1)*I636)*'results log'!$B$2)-'results log'!$B$2),IF(I636=0,-'results log'!$B$2,IF(I636=0,-'results log'!$B$2,-('results log'!$B$2*2)))))))*D636))</f>
        <v>0</v>
      </c>
      <c r="P636" s="25">
        <f>IF(ISBLANK(L636),,IF(ISBLANK(F636),,(IF(L636="WON-EW",((((M636-1)*I636)*'results log'!$B$2)+('results log'!$B$2*(M636-1))),IF(L636="WON",((((M636-1)*I636)*'results log'!$B$2)+('results log'!$B$2*(M636-1))),IF(L636="PLACED",((((M636-1)*I636)*'results log'!$B$2)-'results log'!$B$2),IF(I636=0,-'results log'!$B$2,IF(I636=0,-'results log'!$B$2,-('results log'!$B$2*2)))))))*D636))</f>
        <v>0</v>
      </c>
      <c r="S636">
        <f t="shared" si="19"/>
        <v>1</v>
      </c>
    </row>
    <row r="637" spans="7:19" x14ac:dyDescent="0.2">
      <c r="G637" s="20"/>
      <c r="H637" s="20"/>
      <c r="I637" s="20"/>
      <c r="L637" s="17"/>
      <c r="M637" s="24">
        <f>((F637-1)*(1-(IF(G637="no",0,'results log'!$B$3)))+1)</f>
        <v>5.0000000000000044E-2</v>
      </c>
      <c r="N637" s="24">
        <f t="shared" si="20"/>
        <v>0</v>
      </c>
      <c r="O637" s="26">
        <f>IF(ISBLANK(L637),,IF(ISBLANK(E637),,(IF(L637="WON-EW",((((E637-1)*I637)*'results log'!$B$2)+('results log'!$B$2*(E637-1))),IF(L637="WON",((((E637-1)*I637)*'results log'!$B$2)+('results log'!$B$2*(E637-1))),IF(L637="PLACED",((((E637-1)*I637)*'results log'!$B$2)-'results log'!$B$2),IF(I637=0,-'results log'!$B$2,IF(I637=0,-'results log'!$B$2,-('results log'!$B$2*2)))))))*D637))</f>
        <v>0</v>
      </c>
      <c r="P637" s="25">
        <f>IF(ISBLANK(L637),,IF(ISBLANK(F637),,(IF(L637="WON-EW",((((M637-1)*I637)*'results log'!$B$2)+('results log'!$B$2*(M637-1))),IF(L637="WON",((((M637-1)*I637)*'results log'!$B$2)+('results log'!$B$2*(M637-1))),IF(L637="PLACED",((((M637-1)*I637)*'results log'!$B$2)-'results log'!$B$2),IF(I637=0,-'results log'!$B$2,IF(I637=0,-'results log'!$B$2,-('results log'!$B$2*2)))))))*D637))</f>
        <v>0</v>
      </c>
      <c r="S637">
        <f t="shared" si="19"/>
        <v>1</v>
      </c>
    </row>
    <row r="638" spans="7:19" x14ac:dyDescent="0.2">
      <c r="G638" s="20"/>
      <c r="H638" s="20"/>
      <c r="I638" s="20"/>
      <c r="L638" s="17"/>
      <c r="M638" s="24">
        <f>((F638-1)*(1-(IF(G638="no",0,'results log'!$B$3)))+1)</f>
        <v>5.0000000000000044E-2</v>
      </c>
      <c r="N638" s="24">
        <f t="shared" si="20"/>
        <v>0</v>
      </c>
      <c r="O638" s="26">
        <f>IF(ISBLANK(L638),,IF(ISBLANK(E638),,(IF(L638="WON-EW",((((E638-1)*I638)*'results log'!$B$2)+('results log'!$B$2*(E638-1))),IF(L638="WON",((((E638-1)*I638)*'results log'!$B$2)+('results log'!$B$2*(E638-1))),IF(L638="PLACED",((((E638-1)*I638)*'results log'!$B$2)-'results log'!$B$2),IF(I638=0,-'results log'!$B$2,IF(I638=0,-'results log'!$B$2,-('results log'!$B$2*2)))))))*D638))</f>
        <v>0</v>
      </c>
      <c r="P638" s="25">
        <f>IF(ISBLANK(L638),,IF(ISBLANK(F638),,(IF(L638="WON-EW",((((M638-1)*I638)*'results log'!$B$2)+('results log'!$B$2*(M638-1))),IF(L638="WON",((((M638-1)*I638)*'results log'!$B$2)+('results log'!$B$2*(M638-1))),IF(L638="PLACED",((((M638-1)*I638)*'results log'!$B$2)-'results log'!$B$2),IF(I638=0,-'results log'!$B$2,IF(I638=0,-'results log'!$B$2,-('results log'!$B$2*2)))))))*D638))</f>
        <v>0</v>
      </c>
      <c r="S638">
        <f t="shared" si="19"/>
        <v>1</v>
      </c>
    </row>
    <row r="639" spans="7:19" x14ac:dyDescent="0.2">
      <c r="G639" s="20"/>
      <c r="H639" s="20"/>
      <c r="I639" s="20"/>
      <c r="L639" s="17"/>
      <c r="M639" s="24">
        <f>((F639-1)*(1-(IF(G639="no",0,'results log'!$B$3)))+1)</f>
        <v>5.0000000000000044E-2</v>
      </c>
      <c r="N639" s="24">
        <f t="shared" si="20"/>
        <v>0</v>
      </c>
      <c r="O639" s="26">
        <f>IF(ISBLANK(L639),,IF(ISBLANK(E639),,(IF(L639="WON-EW",((((E639-1)*I639)*'results log'!$B$2)+('results log'!$B$2*(E639-1))),IF(L639="WON",((((E639-1)*I639)*'results log'!$B$2)+('results log'!$B$2*(E639-1))),IF(L639="PLACED",((((E639-1)*I639)*'results log'!$B$2)-'results log'!$B$2),IF(I639=0,-'results log'!$B$2,IF(I639=0,-'results log'!$B$2,-('results log'!$B$2*2)))))))*D639))</f>
        <v>0</v>
      </c>
      <c r="P639" s="25">
        <f>IF(ISBLANK(L639),,IF(ISBLANK(F639),,(IF(L639="WON-EW",((((M639-1)*I639)*'results log'!$B$2)+('results log'!$B$2*(M639-1))),IF(L639="WON",((((M639-1)*I639)*'results log'!$B$2)+('results log'!$B$2*(M639-1))),IF(L639="PLACED",((((M639-1)*I639)*'results log'!$B$2)-'results log'!$B$2),IF(I639=0,-'results log'!$B$2,IF(I639=0,-'results log'!$B$2,-('results log'!$B$2*2)))))))*D639))</f>
        <v>0</v>
      </c>
      <c r="S639">
        <f t="shared" si="19"/>
        <v>1</v>
      </c>
    </row>
    <row r="640" spans="7:19" x14ac:dyDescent="0.2">
      <c r="G640" s="20"/>
      <c r="H640" s="20"/>
      <c r="I640" s="20"/>
      <c r="L640" s="17"/>
      <c r="M640" s="24">
        <f>((F640-1)*(1-(IF(G640="no",0,'results log'!$B$3)))+1)</f>
        <v>5.0000000000000044E-2</v>
      </c>
      <c r="N640" s="24">
        <f t="shared" si="20"/>
        <v>0</v>
      </c>
      <c r="O640" s="26">
        <f>IF(ISBLANK(L640),,IF(ISBLANK(E640),,(IF(L640="WON-EW",((((E640-1)*I640)*'results log'!$B$2)+('results log'!$B$2*(E640-1))),IF(L640="WON",((((E640-1)*I640)*'results log'!$B$2)+('results log'!$B$2*(E640-1))),IF(L640="PLACED",((((E640-1)*I640)*'results log'!$B$2)-'results log'!$B$2),IF(I640=0,-'results log'!$B$2,IF(I640=0,-'results log'!$B$2,-('results log'!$B$2*2)))))))*D640))</f>
        <v>0</v>
      </c>
      <c r="P640" s="25">
        <f>IF(ISBLANK(L640),,IF(ISBLANK(F640),,(IF(L640="WON-EW",((((M640-1)*I640)*'results log'!$B$2)+('results log'!$B$2*(M640-1))),IF(L640="WON",((((M640-1)*I640)*'results log'!$B$2)+('results log'!$B$2*(M640-1))),IF(L640="PLACED",((((M640-1)*I640)*'results log'!$B$2)-'results log'!$B$2),IF(I640=0,-'results log'!$B$2,IF(I640=0,-'results log'!$B$2,-('results log'!$B$2*2)))))))*D640))</f>
        <v>0</v>
      </c>
      <c r="S640">
        <f t="shared" si="19"/>
        <v>1</v>
      </c>
    </row>
    <row r="641" spans="7:19" x14ac:dyDescent="0.2">
      <c r="G641" s="20"/>
      <c r="H641" s="20"/>
      <c r="I641" s="20"/>
      <c r="L641" s="17"/>
      <c r="M641" s="24">
        <f>((F641-1)*(1-(IF(G641="no",0,'results log'!$B$3)))+1)</f>
        <v>5.0000000000000044E-2</v>
      </c>
      <c r="N641" s="24">
        <f t="shared" si="20"/>
        <v>0</v>
      </c>
      <c r="O641" s="26">
        <f>IF(ISBLANK(L641),,IF(ISBLANK(E641),,(IF(L641="WON-EW",((((E641-1)*I641)*'results log'!$B$2)+('results log'!$B$2*(E641-1))),IF(L641="WON",((((E641-1)*I641)*'results log'!$B$2)+('results log'!$B$2*(E641-1))),IF(L641="PLACED",((((E641-1)*I641)*'results log'!$B$2)-'results log'!$B$2),IF(I641=0,-'results log'!$B$2,IF(I641=0,-'results log'!$B$2,-('results log'!$B$2*2)))))))*D641))</f>
        <v>0</v>
      </c>
      <c r="P641" s="25">
        <f>IF(ISBLANK(L641),,IF(ISBLANK(F641),,(IF(L641="WON-EW",((((M641-1)*I641)*'results log'!$B$2)+('results log'!$B$2*(M641-1))),IF(L641="WON",((((M641-1)*I641)*'results log'!$B$2)+('results log'!$B$2*(M641-1))),IF(L641="PLACED",((((M641-1)*I641)*'results log'!$B$2)-'results log'!$B$2),IF(I641=0,-'results log'!$B$2,IF(I641=0,-'results log'!$B$2,-('results log'!$B$2*2)))))))*D641))</f>
        <v>0</v>
      </c>
      <c r="S641">
        <f t="shared" si="19"/>
        <v>1</v>
      </c>
    </row>
    <row r="642" spans="7:19" x14ac:dyDescent="0.2">
      <c r="G642" s="20"/>
      <c r="H642" s="20"/>
      <c r="I642" s="20"/>
      <c r="L642" s="17"/>
      <c r="M642" s="24">
        <f>((F642-1)*(1-(IF(G642="no",0,'results log'!$B$3)))+1)</f>
        <v>5.0000000000000044E-2</v>
      </c>
      <c r="N642" s="24">
        <f t="shared" si="20"/>
        <v>0</v>
      </c>
      <c r="O642" s="26">
        <f>IF(ISBLANK(L642),,IF(ISBLANK(E642),,(IF(L642="WON-EW",((((E642-1)*I642)*'results log'!$B$2)+('results log'!$B$2*(E642-1))),IF(L642="WON",((((E642-1)*I642)*'results log'!$B$2)+('results log'!$B$2*(E642-1))),IF(L642="PLACED",((((E642-1)*I642)*'results log'!$B$2)-'results log'!$B$2),IF(I642=0,-'results log'!$B$2,IF(I642=0,-'results log'!$B$2,-('results log'!$B$2*2)))))))*D642))</f>
        <v>0</v>
      </c>
      <c r="P642" s="25">
        <f>IF(ISBLANK(L642),,IF(ISBLANK(F642),,(IF(L642="WON-EW",((((M642-1)*I642)*'results log'!$B$2)+('results log'!$B$2*(M642-1))),IF(L642="WON",((((M642-1)*I642)*'results log'!$B$2)+('results log'!$B$2*(M642-1))),IF(L642="PLACED",((((M642-1)*I642)*'results log'!$B$2)-'results log'!$B$2),IF(I642=0,-'results log'!$B$2,IF(I642=0,-'results log'!$B$2,-('results log'!$B$2*2)))))))*D642))</f>
        <v>0</v>
      </c>
      <c r="S642">
        <f t="shared" si="19"/>
        <v>1</v>
      </c>
    </row>
    <row r="643" spans="7:19" x14ac:dyDescent="0.2">
      <c r="G643" s="20"/>
      <c r="H643" s="20"/>
      <c r="I643" s="20"/>
      <c r="L643" s="17"/>
      <c r="M643" s="24">
        <f>((F643-1)*(1-(IF(G643="no",0,'results log'!$B$3)))+1)</f>
        <v>5.0000000000000044E-2</v>
      </c>
      <c r="N643" s="24">
        <f t="shared" si="20"/>
        <v>0</v>
      </c>
      <c r="O643" s="26">
        <f>IF(ISBLANK(L643),,IF(ISBLANK(E643),,(IF(L643="WON-EW",((((E643-1)*I643)*'results log'!$B$2)+('results log'!$B$2*(E643-1))),IF(L643="WON",((((E643-1)*I643)*'results log'!$B$2)+('results log'!$B$2*(E643-1))),IF(L643="PLACED",((((E643-1)*I643)*'results log'!$B$2)-'results log'!$B$2),IF(I643=0,-'results log'!$B$2,IF(I643=0,-'results log'!$B$2,-('results log'!$B$2*2)))))))*D643))</f>
        <v>0</v>
      </c>
      <c r="P643" s="25">
        <f>IF(ISBLANK(L643),,IF(ISBLANK(F643),,(IF(L643="WON-EW",((((M643-1)*I643)*'results log'!$B$2)+('results log'!$B$2*(M643-1))),IF(L643="WON",((((M643-1)*I643)*'results log'!$B$2)+('results log'!$B$2*(M643-1))),IF(L643="PLACED",((((M643-1)*I643)*'results log'!$B$2)-'results log'!$B$2),IF(I643=0,-'results log'!$B$2,IF(I643=0,-'results log'!$B$2,-('results log'!$B$2*2)))))))*D643))</f>
        <v>0</v>
      </c>
      <c r="S643">
        <f t="shared" si="19"/>
        <v>1</v>
      </c>
    </row>
    <row r="644" spans="7:19" x14ac:dyDescent="0.2">
      <c r="G644" s="20"/>
      <c r="H644" s="20"/>
      <c r="I644" s="20"/>
      <c r="L644" s="17"/>
      <c r="M644" s="24">
        <f>((F644-1)*(1-(IF(G644="no",0,'results log'!$B$3)))+1)</f>
        <v>5.0000000000000044E-2</v>
      </c>
      <c r="N644" s="24">
        <f t="shared" si="20"/>
        <v>0</v>
      </c>
      <c r="O644" s="26">
        <f>IF(ISBLANK(L644),,IF(ISBLANK(E644),,(IF(L644="WON-EW",((((E644-1)*I644)*'results log'!$B$2)+('results log'!$B$2*(E644-1))),IF(L644="WON",((((E644-1)*I644)*'results log'!$B$2)+('results log'!$B$2*(E644-1))),IF(L644="PLACED",((((E644-1)*I644)*'results log'!$B$2)-'results log'!$B$2),IF(I644=0,-'results log'!$B$2,IF(I644=0,-'results log'!$B$2,-('results log'!$B$2*2)))))))*D644))</f>
        <v>0</v>
      </c>
      <c r="P644" s="25">
        <f>IF(ISBLANK(L644),,IF(ISBLANK(F644),,(IF(L644="WON-EW",((((M644-1)*I644)*'results log'!$B$2)+('results log'!$B$2*(M644-1))),IF(L644="WON",((((M644-1)*I644)*'results log'!$B$2)+('results log'!$B$2*(M644-1))),IF(L644="PLACED",((((M644-1)*I644)*'results log'!$B$2)-'results log'!$B$2),IF(I644=0,-'results log'!$B$2,IF(I644=0,-'results log'!$B$2,-('results log'!$B$2*2)))))))*D644))</f>
        <v>0</v>
      </c>
      <c r="S644">
        <f t="shared" si="19"/>
        <v>1</v>
      </c>
    </row>
    <row r="645" spans="7:19" x14ac:dyDescent="0.2">
      <c r="G645" s="20"/>
      <c r="H645" s="20"/>
      <c r="I645" s="20"/>
      <c r="L645" s="17"/>
      <c r="M645" s="24">
        <f>((F645-1)*(1-(IF(G645="no",0,'results log'!$B$3)))+1)</f>
        <v>5.0000000000000044E-2</v>
      </c>
      <c r="N645" s="24">
        <f t="shared" si="20"/>
        <v>0</v>
      </c>
      <c r="O645" s="26">
        <f>IF(ISBLANK(L645),,IF(ISBLANK(E645),,(IF(L645="WON-EW",((((E645-1)*I645)*'results log'!$B$2)+('results log'!$B$2*(E645-1))),IF(L645="WON",((((E645-1)*I645)*'results log'!$B$2)+('results log'!$B$2*(E645-1))),IF(L645="PLACED",((((E645-1)*I645)*'results log'!$B$2)-'results log'!$B$2),IF(I645=0,-'results log'!$B$2,IF(I645=0,-'results log'!$B$2,-('results log'!$B$2*2)))))))*D645))</f>
        <v>0</v>
      </c>
      <c r="P645" s="25">
        <f>IF(ISBLANK(L645),,IF(ISBLANK(F645),,(IF(L645="WON-EW",((((M645-1)*I645)*'results log'!$B$2)+('results log'!$B$2*(M645-1))),IF(L645="WON",((((M645-1)*I645)*'results log'!$B$2)+('results log'!$B$2*(M645-1))),IF(L645="PLACED",((((M645-1)*I645)*'results log'!$B$2)-'results log'!$B$2),IF(I645=0,-'results log'!$B$2,IF(I645=0,-'results log'!$B$2,-('results log'!$B$2*2)))))))*D645))</f>
        <v>0</v>
      </c>
      <c r="S645">
        <f t="shared" si="19"/>
        <v>1</v>
      </c>
    </row>
    <row r="646" spans="7:19" x14ac:dyDescent="0.2">
      <c r="G646" s="20"/>
      <c r="H646" s="20"/>
      <c r="I646" s="20"/>
      <c r="L646" s="17"/>
      <c r="M646" s="24">
        <f>((F646-1)*(1-(IF(G646="no",0,'results log'!$B$3)))+1)</f>
        <v>5.0000000000000044E-2</v>
      </c>
      <c r="N646" s="24">
        <f t="shared" si="20"/>
        <v>0</v>
      </c>
      <c r="O646" s="26">
        <f>IF(ISBLANK(L646),,IF(ISBLANK(E646),,(IF(L646="WON-EW",((((E646-1)*I646)*'results log'!$B$2)+('results log'!$B$2*(E646-1))),IF(L646="WON",((((E646-1)*I646)*'results log'!$B$2)+('results log'!$B$2*(E646-1))),IF(L646="PLACED",((((E646-1)*I646)*'results log'!$B$2)-'results log'!$B$2),IF(I646=0,-'results log'!$B$2,IF(I646=0,-'results log'!$B$2,-('results log'!$B$2*2)))))))*D646))</f>
        <v>0</v>
      </c>
      <c r="P646" s="25">
        <f>IF(ISBLANK(L646),,IF(ISBLANK(F646),,(IF(L646="WON-EW",((((M646-1)*I646)*'results log'!$B$2)+('results log'!$B$2*(M646-1))),IF(L646="WON",((((M646-1)*I646)*'results log'!$B$2)+('results log'!$B$2*(M646-1))),IF(L646="PLACED",((((M646-1)*I646)*'results log'!$B$2)-'results log'!$B$2),IF(I646=0,-'results log'!$B$2,IF(I646=0,-'results log'!$B$2,-('results log'!$B$2*2)))))))*D646))</f>
        <v>0</v>
      </c>
      <c r="S646">
        <f t="shared" si="19"/>
        <v>1</v>
      </c>
    </row>
    <row r="647" spans="7:19" x14ac:dyDescent="0.2">
      <c r="G647" s="20"/>
      <c r="H647" s="20"/>
      <c r="I647" s="20"/>
      <c r="L647" s="17"/>
      <c r="M647" s="24">
        <f>((F647-1)*(1-(IF(G647="no",0,'results log'!$B$3)))+1)</f>
        <v>5.0000000000000044E-2</v>
      </c>
      <c r="N647" s="24">
        <f t="shared" si="20"/>
        <v>0</v>
      </c>
      <c r="O647" s="26">
        <f>IF(ISBLANK(L647),,IF(ISBLANK(E647),,(IF(L647="WON-EW",((((E647-1)*I647)*'results log'!$B$2)+('results log'!$B$2*(E647-1))),IF(L647="WON",((((E647-1)*I647)*'results log'!$B$2)+('results log'!$B$2*(E647-1))),IF(L647="PLACED",((((E647-1)*I647)*'results log'!$B$2)-'results log'!$B$2),IF(I647=0,-'results log'!$B$2,IF(I647=0,-'results log'!$B$2,-('results log'!$B$2*2)))))))*D647))</f>
        <v>0</v>
      </c>
      <c r="P647" s="25">
        <f>IF(ISBLANK(L647),,IF(ISBLANK(F647),,(IF(L647="WON-EW",((((M647-1)*I647)*'results log'!$B$2)+('results log'!$B$2*(M647-1))),IF(L647="WON",((((M647-1)*I647)*'results log'!$B$2)+('results log'!$B$2*(M647-1))),IF(L647="PLACED",((((M647-1)*I647)*'results log'!$B$2)-'results log'!$B$2),IF(I647=0,-'results log'!$B$2,IF(I647=0,-'results log'!$B$2,-('results log'!$B$2*2)))))))*D647))</f>
        <v>0</v>
      </c>
      <c r="S647">
        <f t="shared" si="19"/>
        <v>1</v>
      </c>
    </row>
    <row r="648" spans="7:19" x14ac:dyDescent="0.2">
      <c r="G648" s="20"/>
      <c r="H648" s="20"/>
      <c r="I648" s="20"/>
      <c r="L648" s="17"/>
      <c r="M648" s="24">
        <f>((F648-1)*(1-(IF(G648="no",0,'results log'!$B$3)))+1)</f>
        <v>5.0000000000000044E-2</v>
      </c>
      <c r="N648" s="24">
        <f t="shared" si="20"/>
        <v>0</v>
      </c>
      <c r="O648" s="26">
        <f>IF(ISBLANK(L648),,IF(ISBLANK(E648),,(IF(L648="WON-EW",((((E648-1)*I648)*'results log'!$B$2)+('results log'!$B$2*(E648-1))),IF(L648="WON",((((E648-1)*I648)*'results log'!$B$2)+('results log'!$B$2*(E648-1))),IF(L648="PLACED",((((E648-1)*I648)*'results log'!$B$2)-'results log'!$B$2),IF(I648=0,-'results log'!$B$2,IF(I648=0,-'results log'!$B$2,-('results log'!$B$2*2)))))))*D648))</f>
        <v>0</v>
      </c>
      <c r="P648" s="25">
        <f>IF(ISBLANK(L648),,IF(ISBLANK(F648),,(IF(L648="WON-EW",((((M648-1)*I648)*'results log'!$B$2)+('results log'!$B$2*(M648-1))),IF(L648="WON",((((M648-1)*I648)*'results log'!$B$2)+('results log'!$B$2*(M648-1))),IF(L648="PLACED",((((M648-1)*I648)*'results log'!$B$2)-'results log'!$B$2),IF(I648=0,-'results log'!$B$2,IF(I648=0,-'results log'!$B$2,-('results log'!$B$2*2)))))))*D648))</f>
        <v>0</v>
      </c>
      <c r="S648">
        <f t="shared" si="19"/>
        <v>1</v>
      </c>
    </row>
    <row r="649" spans="7:19" x14ac:dyDescent="0.2">
      <c r="G649" s="20"/>
      <c r="H649" s="20"/>
      <c r="I649" s="20"/>
      <c r="L649" s="17"/>
      <c r="M649" s="24">
        <f>((F649-1)*(1-(IF(G649="no",0,'results log'!$B$3)))+1)</f>
        <v>5.0000000000000044E-2</v>
      </c>
      <c r="N649" s="24">
        <f t="shared" si="20"/>
        <v>0</v>
      </c>
      <c r="O649" s="26">
        <f>IF(ISBLANK(L649),,IF(ISBLANK(E649),,(IF(L649="WON-EW",((((E649-1)*I649)*'results log'!$B$2)+('results log'!$B$2*(E649-1))),IF(L649="WON",((((E649-1)*I649)*'results log'!$B$2)+('results log'!$B$2*(E649-1))),IF(L649="PLACED",((((E649-1)*I649)*'results log'!$B$2)-'results log'!$B$2),IF(I649=0,-'results log'!$B$2,IF(I649=0,-'results log'!$B$2,-('results log'!$B$2*2)))))))*D649))</f>
        <v>0</v>
      </c>
      <c r="P649" s="25">
        <f>IF(ISBLANK(L649),,IF(ISBLANK(F649),,(IF(L649="WON-EW",((((M649-1)*I649)*'results log'!$B$2)+('results log'!$B$2*(M649-1))),IF(L649="WON",((((M649-1)*I649)*'results log'!$B$2)+('results log'!$B$2*(M649-1))),IF(L649="PLACED",((((M649-1)*I649)*'results log'!$B$2)-'results log'!$B$2),IF(I649=0,-'results log'!$B$2,IF(I649=0,-'results log'!$B$2,-('results log'!$B$2*2)))))))*D649))</f>
        <v>0</v>
      </c>
      <c r="S649">
        <f t="shared" ref="S649:S712" si="21">IF(ISBLANK(J649),1,IF(ISBLANK(K649),2,99))</f>
        <v>1</v>
      </c>
    </row>
    <row r="650" spans="7:19" x14ac:dyDescent="0.2">
      <c r="G650" s="20"/>
      <c r="H650" s="20"/>
      <c r="I650" s="20"/>
      <c r="L650" s="17"/>
      <c r="M650" s="24">
        <f>((F650-1)*(1-(IF(G650="no",0,'results log'!$B$3)))+1)</f>
        <v>5.0000000000000044E-2</v>
      </c>
      <c r="N650" s="24">
        <f t="shared" si="20"/>
        <v>0</v>
      </c>
      <c r="O650" s="26">
        <f>IF(ISBLANK(L650),,IF(ISBLANK(E650),,(IF(L650="WON-EW",((((E650-1)*I650)*'results log'!$B$2)+('results log'!$B$2*(E650-1))),IF(L650="WON",((((E650-1)*I650)*'results log'!$B$2)+('results log'!$B$2*(E650-1))),IF(L650="PLACED",((((E650-1)*I650)*'results log'!$B$2)-'results log'!$B$2),IF(I650=0,-'results log'!$B$2,IF(I650=0,-'results log'!$B$2,-('results log'!$B$2*2)))))))*D650))</f>
        <v>0</v>
      </c>
      <c r="P650" s="25">
        <f>IF(ISBLANK(L650),,IF(ISBLANK(F650),,(IF(L650="WON-EW",((((M650-1)*I650)*'results log'!$B$2)+('results log'!$B$2*(M650-1))),IF(L650="WON",((((M650-1)*I650)*'results log'!$B$2)+('results log'!$B$2*(M650-1))),IF(L650="PLACED",((((M650-1)*I650)*'results log'!$B$2)-'results log'!$B$2),IF(I650=0,-'results log'!$B$2,IF(I650=0,-'results log'!$B$2,-('results log'!$B$2*2)))))))*D650))</f>
        <v>0</v>
      </c>
      <c r="S650">
        <f t="shared" si="21"/>
        <v>1</v>
      </c>
    </row>
    <row r="651" spans="7:19" x14ac:dyDescent="0.2">
      <c r="G651" s="20"/>
      <c r="H651" s="20"/>
      <c r="I651" s="20"/>
      <c r="L651" s="17"/>
      <c r="M651" s="24">
        <f>((F651-1)*(1-(IF(G651="no",0,'results log'!$B$3)))+1)</f>
        <v>5.0000000000000044E-2</v>
      </c>
      <c r="N651" s="24">
        <f t="shared" si="20"/>
        <v>0</v>
      </c>
      <c r="O651" s="26">
        <f>IF(ISBLANK(L651),,IF(ISBLANK(E651),,(IF(L651="WON-EW",((((E651-1)*I651)*'results log'!$B$2)+('results log'!$B$2*(E651-1))),IF(L651="WON",((((E651-1)*I651)*'results log'!$B$2)+('results log'!$B$2*(E651-1))),IF(L651="PLACED",((((E651-1)*I651)*'results log'!$B$2)-'results log'!$B$2),IF(I651=0,-'results log'!$B$2,IF(I651=0,-'results log'!$B$2,-('results log'!$B$2*2)))))))*D651))</f>
        <v>0</v>
      </c>
      <c r="P651" s="25">
        <f>IF(ISBLANK(L651),,IF(ISBLANK(F651),,(IF(L651="WON-EW",((((M651-1)*I651)*'results log'!$B$2)+('results log'!$B$2*(M651-1))),IF(L651="WON",((((M651-1)*I651)*'results log'!$B$2)+('results log'!$B$2*(M651-1))),IF(L651="PLACED",((((M651-1)*I651)*'results log'!$B$2)-'results log'!$B$2),IF(I651=0,-'results log'!$B$2,IF(I651=0,-'results log'!$B$2,-('results log'!$B$2*2)))))))*D651))</f>
        <v>0</v>
      </c>
      <c r="S651">
        <f t="shared" si="21"/>
        <v>1</v>
      </c>
    </row>
    <row r="652" spans="7:19" x14ac:dyDescent="0.2">
      <c r="G652" s="20"/>
      <c r="H652" s="20"/>
      <c r="I652" s="20"/>
      <c r="L652" s="17"/>
      <c r="M652" s="24">
        <f>((F652-1)*(1-(IF(G652="no",0,'results log'!$B$3)))+1)</f>
        <v>5.0000000000000044E-2</v>
      </c>
      <c r="N652" s="24">
        <f t="shared" si="20"/>
        <v>0</v>
      </c>
      <c r="O652" s="26">
        <f>IF(ISBLANK(L652),,IF(ISBLANK(E652),,(IF(L652="WON-EW",((((E652-1)*I652)*'results log'!$B$2)+('results log'!$B$2*(E652-1))),IF(L652="WON",((((E652-1)*I652)*'results log'!$B$2)+('results log'!$B$2*(E652-1))),IF(L652="PLACED",((((E652-1)*I652)*'results log'!$B$2)-'results log'!$B$2),IF(I652=0,-'results log'!$B$2,IF(I652=0,-'results log'!$B$2,-('results log'!$B$2*2)))))))*D652))</f>
        <v>0</v>
      </c>
      <c r="P652" s="25">
        <f>IF(ISBLANK(L652),,IF(ISBLANK(F652),,(IF(L652="WON-EW",((((M652-1)*I652)*'results log'!$B$2)+('results log'!$B$2*(M652-1))),IF(L652="WON",((((M652-1)*I652)*'results log'!$B$2)+('results log'!$B$2*(M652-1))),IF(L652="PLACED",((((M652-1)*I652)*'results log'!$B$2)-'results log'!$B$2),IF(I652=0,-'results log'!$B$2,IF(I652=0,-'results log'!$B$2,-('results log'!$B$2*2)))))))*D652))</f>
        <v>0</v>
      </c>
      <c r="S652">
        <f t="shared" si="21"/>
        <v>1</v>
      </c>
    </row>
    <row r="653" spans="7:19" x14ac:dyDescent="0.2">
      <c r="G653" s="20"/>
      <c r="H653" s="20"/>
      <c r="I653" s="20"/>
      <c r="L653" s="17"/>
      <c r="M653" s="24">
        <f>((F653-1)*(1-(IF(G653="no",0,'results log'!$B$3)))+1)</f>
        <v>5.0000000000000044E-2</v>
      </c>
      <c r="N653" s="24">
        <f t="shared" si="20"/>
        <v>0</v>
      </c>
      <c r="O653" s="26">
        <f>IF(ISBLANK(L653),,IF(ISBLANK(E653),,(IF(L653="WON-EW",((((E653-1)*I653)*'results log'!$B$2)+('results log'!$B$2*(E653-1))),IF(L653="WON",((((E653-1)*I653)*'results log'!$B$2)+('results log'!$B$2*(E653-1))),IF(L653="PLACED",((((E653-1)*I653)*'results log'!$B$2)-'results log'!$B$2),IF(I653=0,-'results log'!$B$2,IF(I653=0,-'results log'!$B$2,-('results log'!$B$2*2)))))))*D653))</f>
        <v>0</v>
      </c>
      <c r="P653" s="25">
        <f>IF(ISBLANK(L653),,IF(ISBLANK(F653),,(IF(L653="WON-EW",((((M653-1)*I653)*'results log'!$B$2)+('results log'!$B$2*(M653-1))),IF(L653="WON",((((M653-1)*I653)*'results log'!$B$2)+('results log'!$B$2*(M653-1))),IF(L653="PLACED",((((M653-1)*I653)*'results log'!$B$2)-'results log'!$B$2),IF(I653=0,-'results log'!$B$2,IF(I653=0,-'results log'!$B$2,-('results log'!$B$2*2)))))))*D653))</f>
        <v>0</v>
      </c>
      <c r="S653">
        <f t="shared" si="21"/>
        <v>1</v>
      </c>
    </row>
    <row r="654" spans="7:19" x14ac:dyDescent="0.2">
      <c r="G654" s="20"/>
      <c r="H654" s="20"/>
      <c r="I654" s="20"/>
      <c r="L654" s="17"/>
      <c r="M654" s="24">
        <f>((F654-1)*(1-(IF(G654="no",0,'results log'!$B$3)))+1)</f>
        <v>5.0000000000000044E-2</v>
      </c>
      <c r="N654" s="24">
        <f t="shared" si="20"/>
        <v>0</v>
      </c>
      <c r="O654" s="26">
        <f>IF(ISBLANK(L654),,IF(ISBLANK(E654),,(IF(L654="WON-EW",((((E654-1)*I654)*'results log'!$B$2)+('results log'!$B$2*(E654-1))),IF(L654="WON",((((E654-1)*I654)*'results log'!$B$2)+('results log'!$B$2*(E654-1))),IF(L654="PLACED",((((E654-1)*I654)*'results log'!$B$2)-'results log'!$B$2),IF(I654=0,-'results log'!$B$2,IF(I654=0,-'results log'!$B$2,-('results log'!$B$2*2)))))))*D654))</f>
        <v>0</v>
      </c>
      <c r="P654" s="25">
        <f>IF(ISBLANK(L654),,IF(ISBLANK(F654),,(IF(L654="WON-EW",((((M654-1)*I654)*'results log'!$B$2)+('results log'!$B$2*(M654-1))),IF(L654="WON",((((M654-1)*I654)*'results log'!$B$2)+('results log'!$B$2*(M654-1))),IF(L654="PLACED",((((M654-1)*I654)*'results log'!$B$2)-'results log'!$B$2),IF(I654=0,-'results log'!$B$2,IF(I654=0,-'results log'!$B$2,-('results log'!$B$2*2)))))))*D654))</f>
        <v>0</v>
      </c>
      <c r="S654">
        <f t="shared" si="21"/>
        <v>1</v>
      </c>
    </row>
    <row r="655" spans="7:19" x14ac:dyDescent="0.2">
      <c r="G655" s="20"/>
      <c r="H655" s="20"/>
      <c r="I655" s="20"/>
      <c r="L655" s="17"/>
      <c r="M655" s="24">
        <f>((F655-1)*(1-(IF(G655="no",0,'results log'!$B$3)))+1)</f>
        <v>5.0000000000000044E-2</v>
      </c>
      <c r="N655" s="24">
        <f t="shared" ref="N655:N718" si="22">D655*IF(H655="yes",2,1)</f>
        <v>0</v>
      </c>
      <c r="O655" s="26">
        <f>IF(ISBLANK(L655),,IF(ISBLANK(E655),,(IF(L655="WON-EW",((((E655-1)*I655)*'results log'!$B$2)+('results log'!$B$2*(E655-1))),IF(L655="WON",((((E655-1)*I655)*'results log'!$B$2)+('results log'!$B$2*(E655-1))),IF(L655="PLACED",((((E655-1)*I655)*'results log'!$B$2)-'results log'!$B$2),IF(I655=0,-'results log'!$B$2,IF(I655=0,-'results log'!$B$2,-('results log'!$B$2*2)))))))*D655))</f>
        <v>0</v>
      </c>
      <c r="P655" s="25">
        <f>IF(ISBLANK(L655),,IF(ISBLANK(F655),,(IF(L655="WON-EW",((((M655-1)*I655)*'results log'!$B$2)+('results log'!$B$2*(M655-1))),IF(L655="WON",((((M655-1)*I655)*'results log'!$B$2)+('results log'!$B$2*(M655-1))),IF(L655="PLACED",((((M655-1)*I655)*'results log'!$B$2)-'results log'!$B$2),IF(I655=0,-'results log'!$B$2,IF(I655=0,-'results log'!$B$2,-('results log'!$B$2*2)))))))*D655))</f>
        <v>0</v>
      </c>
      <c r="S655">
        <f t="shared" si="21"/>
        <v>1</v>
      </c>
    </row>
    <row r="656" spans="7:19" x14ac:dyDescent="0.2">
      <c r="G656" s="20"/>
      <c r="H656" s="20"/>
      <c r="I656" s="20"/>
      <c r="L656" s="17"/>
      <c r="M656" s="24">
        <f>((F656-1)*(1-(IF(G656="no",0,'results log'!$B$3)))+1)</f>
        <v>5.0000000000000044E-2</v>
      </c>
      <c r="N656" s="24">
        <f t="shared" si="22"/>
        <v>0</v>
      </c>
      <c r="O656" s="26">
        <f>IF(ISBLANK(L656),,IF(ISBLANK(E656),,(IF(L656="WON-EW",((((E656-1)*I656)*'results log'!$B$2)+('results log'!$B$2*(E656-1))),IF(L656="WON",((((E656-1)*I656)*'results log'!$B$2)+('results log'!$B$2*(E656-1))),IF(L656="PLACED",((((E656-1)*I656)*'results log'!$B$2)-'results log'!$B$2),IF(I656=0,-'results log'!$B$2,IF(I656=0,-'results log'!$B$2,-('results log'!$B$2*2)))))))*D656))</f>
        <v>0</v>
      </c>
      <c r="P656" s="25">
        <f>IF(ISBLANK(L656),,IF(ISBLANK(F656),,(IF(L656="WON-EW",((((M656-1)*I656)*'results log'!$B$2)+('results log'!$B$2*(M656-1))),IF(L656="WON",((((M656-1)*I656)*'results log'!$B$2)+('results log'!$B$2*(M656-1))),IF(L656="PLACED",((((M656-1)*I656)*'results log'!$B$2)-'results log'!$B$2),IF(I656=0,-'results log'!$B$2,IF(I656=0,-'results log'!$B$2,-('results log'!$B$2*2)))))))*D656))</f>
        <v>0</v>
      </c>
      <c r="S656">
        <f t="shared" si="21"/>
        <v>1</v>
      </c>
    </row>
    <row r="657" spans="7:19" x14ac:dyDescent="0.2">
      <c r="G657" s="20"/>
      <c r="H657" s="20"/>
      <c r="I657" s="20"/>
      <c r="L657" s="17"/>
      <c r="M657" s="24">
        <f>((F657-1)*(1-(IF(G657="no",0,'results log'!$B$3)))+1)</f>
        <v>5.0000000000000044E-2</v>
      </c>
      <c r="N657" s="24">
        <f t="shared" si="22"/>
        <v>0</v>
      </c>
      <c r="O657" s="26">
        <f>IF(ISBLANK(L657),,IF(ISBLANK(E657),,(IF(L657="WON-EW",((((E657-1)*I657)*'results log'!$B$2)+('results log'!$B$2*(E657-1))),IF(L657="WON",((((E657-1)*I657)*'results log'!$B$2)+('results log'!$B$2*(E657-1))),IF(L657="PLACED",((((E657-1)*I657)*'results log'!$B$2)-'results log'!$B$2),IF(I657=0,-'results log'!$B$2,IF(I657=0,-'results log'!$B$2,-('results log'!$B$2*2)))))))*D657))</f>
        <v>0</v>
      </c>
      <c r="P657" s="25">
        <f>IF(ISBLANK(L657),,IF(ISBLANK(F657),,(IF(L657="WON-EW",((((M657-1)*I657)*'results log'!$B$2)+('results log'!$B$2*(M657-1))),IF(L657="WON",((((M657-1)*I657)*'results log'!$B$2)+('results log'!$B$2*(M657-1))),IF(L657="PLACED",((((M657-1)*I657)*'results log'!$B$2)-'results log'!$B$2),IF(I657=0,-'results log'!$B$2,IF(I657=0,-'results log'!$B$2,-('results log'!$B$2*2)))))))*D657))</f>
        <v>0</v>
      </c>
      <c r="S657">
        <f t="shared" si="21"/>
        <v>1</v>
      </c>
    </row>
    <row r="658" spans="7:19" x14ac:dyDescent="0.2">
      <c r="G658" s="20"/>
      <c r="H658" s="20"/>
      <c r="I658" s="20"/>
      <c r="L658" s="17"/>
      <c r="M658" s="24">
        <f>((F658-1)*(1-(IF(G658="no",0,'results log'!$B$3)))+1)</f>
        <v>5.0000000000000044E-2</v>
      </c>
      <c r="N658" s="24">
        <f t="shared" si="22"/>
        <v>0</v>
      </c>
      <c r="O658" s="26">
        <f>IF(ISBLANK(L658),,IF(ISBLANK(E658),,(IF(L658="WON-EW",((((E658-1)*I658)*'results log'!$B$2)+('results log'!$B$2*(E658-1))),IF(L658="WON",((((E658-1)*I658)*'results log'!$B$2)+('results log'!$B$2*(E658-1))),IF(L658="PLACED",((((E658-1)*I658)*'results log'!$B$2)-'results log'!$B$2),IF(I658=0,-'results log'!$B$2,IF(I658=0,-'results log'!$B$2,-('results log'!$B$2*2)))))))*D658))</f>
        <v>0</v>
      </c>
      <c r="P658" s="25">
        <f>IF(ISBLANK(L658),,IF(ISBLANK(F658),,(IF(L658="WON-EW",((((M658-1)*I658)*'results log'!$B$2)+('results log'!$B$2*(M658-1))),IF(L658="WON",((((M658-1)*I658)*'results log'!$B$2)+('results log'!$B$2*(M658-1))),IF(L658="PLACED",((((M658-1)*I658)*'results log'!$B$2)-'results log'!$B$2),IF(I658=0,-'results log'!$B$2,IF(I658=0,-'results log'!$B$2,-('results log'!$B$2*2)))))))*D658))</f>
        <v>0</v>
      </c>
      <c r="S658">
        <f t="shared" si="21"/>
        <v>1</v>
      </c>
    </row>
    <row r="659" spans="7:19" x14ac:dyDescent="0.2">
      <c r="G659" s="20"/>
      <c r="H659" s="20"/>
      <c r="I659" s="20"/>
      <c r="L659" s="17"/>
      <c r="M659" s="24">
        <f>((F659-1)*(1-(IF(G659="no",0,'results log'!$B$3)))+1)</f>
        <v>5.0000000000000044E-2</v>
      </c>
      <c r="N659" s="24">
        <f t="shared" si="22"/>
        <v>0</v>
      </c>
      <c r="O659" s="26">
        <f>IF(ISBLANK(L659),,IF(ISBLANK(E659),,(IF(L659="WON-EW",((((E659-1)*I659)*'results log'!$B$2)+('results log'!$B$2*(E659-1))),IF(L659="WON",((((E659-1)*I659)*'results log'!$B$2)+('results log'!$B$2*(E659-1))),IF(L659="PLACED",((((E659-1)*I659)*'results log'!$B$2)-'results log'!$B$2),IF(I659=0,-'results log'!$B$2,IF(I659=0,-'results log'!$B$2,-('results log'!$B$2*2)))))))*D659))</f>
        <v>0</v>
      </c>
      <c r="P659" s="25">
        <f>IF(ISBLANK(L659),,IF(ISBLANK(F659),,(IF(L659="WON-EW",((((M659-1)*I659)*'results log'!$B$2)+('results log'!$B$2*(M659-1))),IF(L659="WON",((((M659-1)*I659)*'results log'!$B$2)+('results log'!$B$2*(M659-1))),IF(L659="PLACED",((((M659-1)*I659)*'results log'!$B$2)-'results log'!$B$2),IF(I659=0,-'results log'!$B$2,IF(I659=0,-'results log'!$B$2,-('results log'!$B$2*2)))))))*D659))</f>
        <v>0</v>
      </c>
      <c r="S659">
        <f t="shared" si="21"/>
        <v>1</v>
      </c>
    </row>
    <row r="660" spans="7:19" x14ac:dyDescent="0.2">
      <c r="G660" s="20"/>
      <c r="H660" s="20"/>
      <c r="I660" s="20"/>
      <c r="L660" s="17"/>
      <c r="M660" s="24">
        <f>((F660-1)*(1-(IF(G660="no",0,'results log'!$B$3)))+1)</f>
        <v>5.0000000000000044E-2</v>
      </c>
      <c r="N660" s="24">
        <f t="shared" si="22"/>
        <v>0</v>
      </c>
      <c r="O660" s="26">
        <f>IF(ISBLANK(L660),,IF(ISBLANK(E660),,(IF(L660="WON-EW",((((E660-1)*I660)*'results log'!$B$2)+('results log'!$B$2*(E660-1))),IF(L660="WON",((((E660-1)*I660)*'results log'!$B$2)+('results log'!$B$2*(E660-1))),IF(L660="PLACED",((((E660-1)*I660)*'results log'!$B$2)-'results log'!$B$2),IF(I660=0,-'results log'!$B$2,IF(I660=0,-'results log'!$B$2,-('results log'!$B$2*2)))))))*D660))</f>
        <v>0</v>
      </c>
      <c r="P660" s="25">
        <f>IF(ISBLANK(L660),,IF(ISBLANK(F660),,(IF(L660="WON-EW",((((M660-1)*I660)*'results log'!$B$2)+('results log'!$B$2*(M660-1))),IF(L660="WON",((((M660-1)*I660)*'results log'!$B$2)+('results log'!$B$2*(M660-1))),IF(L660="PLACED",((((M660-1)*I660)*'results log'!$B$2)-'results log'!$B$2),IF(I660=0,-'results log'!$B$2,IF(I660=0,-'results log'!$B$2,-('results log'!$B$2*2)))))))*D660))</f>
        <v>0</v>
      </c>
      <c r="S660">
        <f t="shared" si="21"/>
        <v>1</v>
      </c>
    </row>
    <row r="661" spans="7:19" x14ac:dyDescent="0.2">
      <c r="G661" s="20"/>
      <c r="H661" s="20"/>
      <c r="I661" s="20"/>
      <c r="L661" s="17"/>
      <c r="M661" s="24">
        <f>((F661-1)*(1-(IF(G661="no",0,'results log'!$B$3)))+1)</f>
        <v>5.0000000000000044E-2</v>
      </c>
      <c r="N661" s="24">
        <f t="shared" si="22"/>
        <v>0</v>
      </c>
      <c r="O661" s="26">
        <f>IF(ISBLANK(L661),,IF(ISBLANK(E661),,(IF(L661="WON-EW",((((E661-1)*I661)*'results log'!$B$2)+('results log'!$B$2*(E661-1))),IF(L661="WON",((((E661-1)*I661)*'results log'!$B$2)+('results log'!$B$2*(E661-1))),IF(L661="PLACED",((((E661-1)*I661)*'results log'!$B$2)-'results log'!$B$2),IF(I661=0,-'results log'!$B$2,IF(I661=0,-'results log'!$B$2,-('results log'!$B$2*2)))))))*D661))</f>
        <v>0</v>
      </c>
      <c r="P661" s="25">
        <f>IF(ISBLANK(L661),,IF(ISBLANK(F661),,(IF(L661="WON-EW",((((M661-1)*I661)*'results log'!$B$2)+('results log'!$B$2*(M661-1))),IF(L661="WON",((((M661-1)*I661)*'results log'!$B$2)+('results log'!$B$2*(M661-1))),IF(L661="PLACED",((((M661-1)*I661)*'results log'!$B$2)-'results log'!$B$2),IF(I661=0,-'results log'!$B$2,IF(I661=0,-'results log'!$B$2,-('results log'!$B$2*2)))))))*D661))</f>
        <v>0</v>
      </c>
      <c r="S661">
        <f t="shared" si="21"/>
        <v>1</v>
      </c>
    </row>
    <row r="662" spans="7:19" x14ac:dyDescent="0.2">
      <c r="G662" s="20"/>
      <c r="H662" s="20"/>
      <c r="I662" s="20"/>
      <c r="L662" s="17"/>
      <c r="M662" s="24">
        <f>((F662-1)*(1-(IF(G662="no",0,'results log'!$B$3)))+1)</f>
        <v>5.0000000000000044E-2</v>
      </c>
      <c r="N662" s="24">
        <f t="shared" si="22"/>
        <v>0</v>
      </c>
      <c r="O662" s="26">
        <f>IF(ISBLANK(L662),,IF(ISBLANK(E662),,(IF(L662="WON-EW",((((E662-1)*I662)*'results log'!$B$2)+('results log'!$B$2*(E662-1))),IF(L662="WON",((((E662-1)*I662)*'results log'!$B$2)+('results log'!$B$2*(E662-1))),IF(L662="PLACED",((((E662-1)*I662)*'results log'!$B$2)-'results log'!$B$2),IF(I662=0,-'results log'!$B$2,IF(I662=0,-'results log'!$B$2,-('results log'!$B$2*2)))))))*D662))</f>
        <v>0</v>
      </c>
      <c r="P662" s="25">
        <f>IF(ISBLANK(L662),,IF(ISBLANK(F662),,(IF(L662="WON-EW",((((M662-1)*I662)*'results log'!$B$2)+('results log'!$B$2*(M662-1))),IF(L662="WON",((((M662-1)*I662)*'results log'!$B$2)+('results log'!$B$2*(M662-1))),IF(L662="PLACED",((((M662-1)*I662)*'results log'!$B$2)-'results log'!$B$2),IF(I662=0,-'results log'!$B$2,IF(I662=0,-'results log'!$B$2,-('results log'!$B$2*2)))))))*D662))</f>
        <v>0</v>
      </c>
      <c r="S662">
        <f t="shared" si="21"/>
        <v>1</v>
      </c>
    </row>
    <row r="663" spans="7:19" x14ac:dyDescent="0.2">
      <c r="G663" s="20"/>
      <c r="H663" s="20"/>
      <c r="I663" s="20"/>
      <c r="L663" s="17"/>
      <c r="M663" s="24">
        <f>((F663-1)*(1-(IF(G663="no",0,'results log'!$B$3)))+1)</f>
        <v>5.0000000000000044E-2</v>
      </c>
      <c r="N663" s="24">
        <f t="shared" si="22"/>
        <v>0</v>
      </c>
      <c r="O663" s="26">
        <f>IF(ISBLANK(L663),,IF(ISBLANK(E663),,(IF(L663="WON-EW",((((E663-1)*I663)*'results log'!$B$2)+('results log'!$B$2*(E663-1))),IF(L663="WON",((((E663-1)*I663)*'results log'!$B$2)+('results log'!$B$2*(E663-1))),IF(L663="PLACED",((((E663-1)*I663)*'results log'!$B$2)-'results log'!$B$2),IF(I663=0,-'results log'!$B$2,IF(I663=0,-'results log'!$B$2,-('results log'!$B$2*2)))))))*D663))</f>
        <v>0</v>
      </c>
      <c r="P663" s="25">
        <f>IF(ISBLANK(L663),,IF(ISBLANK(F663),,(IF(L663="WON-EW",((((M663-1)*I663)*'results log'!$B$2)+('results log'!$B$2*(M663-1))),IF(L663="WON",((((M663-1)*I663)*'results log'!$B$2)+('results log'!$B$2*(M663-1))),IF(L663="PLACED",((((M663-1)*I663)*'results log'!$B$2)-'results log'!$B$2),IF(I663=0,-'results log'!$B$2,IF(I663=0,-'results log'!$B$2,-('results log'!$B$2*2)))))))*D663))</f>
        <v>0</v>
      </c>
      <c r="S663">
        <f t="shared" si="21"/>
        <v>1</v>
      </c>
    </row>
    <row r="664" spans="7:19" x14ac:dyDescent="0.2">
      <c r="G664" s="20"/>
      <c r="H664" s="20"/>
      <c r="I664" s="20"/>
      <c r="L664" s="17"/>
      <c r="M664" s="24">
        <f>((F664-1)*(1-(IF(G664="no",0,'results log'!$B$3)))+1)</f>
        <v>5.0000000000000044E-2</v>
      </c>
      <c r="N664" s="24">
        <f t="shared" si="22"/>
        <v>0</v>
      </c>
      <c r="O664" s="26">
        <f>IF(ISBLANK(L664),,IF(ISBLANK(E664),,(IF(L664="WON-EW",((((E664-1)*I664)*'results log'!$B$2)+('results log'!$B$2*(E664-1))),IF(L664="WON",((((E664-1)*I664)*'results log'!$B$2)+('results log'!$B$2*(E664-1))),IF(L664="PLACED",((((E664-1)*I664)*'results log'!$B$2)-'results log'!$B$2),IF(I664=0,-'results log'!$B$2,IF(I664=0,-'results log'!$B$2,-('results log'!$B$2*2)))))))*D664))</f>
        <v>0</v>
      </c>
      <c r="P664" s="25">
        <f>IF(ISBLANK(L664),,IF(ISBLANK(F664),,(IF(L664="WON-EW",((((M664-1)*I664)*'results log'!$B$2)+('results log'!$B$2*(M664-1))),IF(L664="WON",((((M664-1)*I664)*'results log'!$B$2)+('results log'!$B$2*(M664-1))),IF(L664="PLACED",((((M664-1)*I664)*'results log'!$B$2)-'results log'!$B$2),IF(I664=0,-'results log'!$B$2,IF(I664=0,-'results log'!$B$2,-('results log'!$B$2*2)))))))*D664))</f>
        <v>0</v>
      </c>
      <c r="S664">
        <f t="shared" si="21"/>
        <v>1</v>
      </c>
    </row>
    <row r="665" spans="7:19" x14ac:dyDescent="0.2">
      <c r="G665" s="20"/>
      <c r="H665" s="20"/>
      <c r="I665" s="20"/>
      <c r="L665" s="17"/>
      <c r="M665" s="24">
        <f>((F665-1)*(1-(IF(G665="no",0,'results log'!$B$3)))+1)</f>
        <v>5.0000000000000044E-2</v>
      </c>
      <c r="N665" s="24">
        <f t="shared" si="22"/>
        <v>0</v>
      </c>
      <c r="O665" s="26">
        <f>IF(ISBLANK(L665),,IF(ISBLANK(E665),,(IF(L665="WON-EW",((((E665-1)*I665)*'results log'!$B$2)+('results log'!$B$2*(E665-1))),IF(L665="WON",((((E665-1)*I665)*'results log'!$B$2)+('results log'!$B$2*(E665-1))),IF(L665="PLACED",((((E665-1)*I665)*'results log'!$B$2)-'results log'!$B$2),IF(I665=0,-'results log'!$B$2,IF(I665=0,-'results log'!$B$2,-('results log'!$B$2*2)))))))*D665))</f>
        <v>0</v>
      </c>
      <c r="P665" s="25">
        <f>IF(ISBLANK(L665),,IF(ISBLANK(F665),,(IF(L665="WON-EW",((((M665-1)*I665)*'results log'!$B$2)+('results log'!$B$2*(M665-1))),IF(L665="WON",((((M665-1)*I665)*'results log'!$B$2)+('results log'!$B$2*(M665-1))),IF(L665="PLACED",((((M665-1)*I665)*'results log'!$B$2)-'results log'!$B$2),IF(I665=0,-'results log'!$B$2,IF(I665=0,-'results log'!$B$2,-('results log'!$B$2*2)))))))*D665))</f>
        <v>0</v>
      </c>
      <c r="S665">
        <f t="shared" si="21"/>
        <v>1</v>
      </c>
    </row>
    <row r="666" spans="7:19" x14ac:dyDescent="0.2">
      <c r="G666" s="20"/>
      <c r="H666" s="20"/>
      <c r="I666" s="20"/>
      <c r="L666" s="17"/>
      <c r="M666" s="24">
        <f>((F666-1)*(1-(IF(G666="no",0,'results log'!$B$3)))+1)</f>
        <v>5.0000000000000044E-2</v>
      </c>
      <c r="N666" s="24">
        <f t="shared" si="22"/>
        <v>0</v>
      </c>
      <c r="O666" s="26">
        <f>IF(ISBLANK(L666),,IF(ISBLANK(E666),,(IF(L666="WON-EW",((((E666-1)*I666)*'results log'!$B$2)+('results log'!$B$2*(E666-1))),IF(L666="WON",((((E666-1)*I666)*'results log'!$B$2)+('results log'!$B$2*(E666-1))),IF(L666="PLACED",((((E666-1)*I666)*'results log'!$B$2)-'results log'!$B$2),IF(I666=0,-'results log'!$B$2,IF(I666=0,-'results log'!$B$2,-('results log'!$B$2*2)))))))*D666))</f>
        <v>0</v>
      </c>
      <c r="P666" s="25">
        <f>IF(ISBLANK(L666),,IF(ISBLANK(F666),,(IF(L666="WON-EW",((((M666-1)*I666)*'results log'!$B$2)+('results log'!$B$2*(M666-1))),IF(L666="WON",((((M666-1)*I666)*'results log'!$B$2)+('results log'!$B$2*(M666-1))),IF(L666="PLACED",((((M666-1)*I666)*'results log'!$B$2)-'results log'!$B$2),IF(I666=0,-'results log'!$B$2,IF(I666=0,-'results log'!$B$2,-('results log'!$B$2*2)))))))*D666))</f>
        <v>0</v>
      </c>
      <c r="S666">
        <f t="shared" si="21"/>
        <v>1</v>
      </c>
    </row>
    <row r="667" spans="7:19" x14ac:dyDescent="0.2">
      <c r="G667" s="20"/>
      <c r="H667" s="20"/>
      <c r="I667" s="20"/>
      <c r="L667" s="17"/>
      <c r="M667" s="24">
        <f>((F667-1)*(1-(IF(G667="no",0,'results log'!$B$3)))+1)</f>
        <v>5.0000000000000044E-2</v>
      </c>
      <c r="N667" s="24">
        <f t="shared" si="22"/>
        <v>0</v>
      </c>
      <c r="O667" s="26">
        <f>IF(ISBLANK(L667),,IF(ISBLANK(E667),,(IF(L667="WON-EW",((((E667-1)*I667)*'results log'!$B$2)+('results log'!$B$2*(E667-1))),IF(L667="WON",((((E667-1)*I667)*'results log'!$B$2)+('results log'!$B$2*(E667-1))),IF(L667="PLACED",((((E667-1)*I667)*'results log'!$B$2)-'results log'!$B$2),IF(I667=0,-'results log'!$B$2,IF(I667=0,-'results log'!$B$2,-('results log'!$B$2*2)))))))*D667))</f>
        <v>0</v>
      </c>
      <c r="P667" s="25">
        <f>IF(ISBLANK(L667),,IF(ISBLANK(F667),,(IF(L667="WON-EW",((((M667-1)*I667)*'results log'!$B$2)+('results log'!$B$2*(M667-1))),IF(L667="WON",((((M667-1)*I667)*'results log'!$B$2)+('results log'!$B$2*(M667-1))),IF(L667="PLACED",((((M667-1)*I667)*'results log'!$B$2)-'results log'!$B$2),IF(I667=0,-'results log'!$B$2,IF(I667=0,-'results log'!$B$2,-('results log'!$B$2*2)))))))*D667))</f>
        <v>0</v>
      </c>
      <c r="S667">
        <f t="shared" si="21"/>
        <v>1</v>
      </c>
    </row>
    <row r="668" spans="7:19" x14ac:dyDescent="0.2">
      <c r="G668" s="20"/>
      <c r="H668" s="20"/>
      <c r="I668" s="20"/>
      <c r="L668" s="17"/>
      <c r="M668" s="24">
        <f>((F668-1)*(1-(IF(G668="no",0,'results log'!$B$3)))+1)</f>
        <v>5.0000000000000044E-2</v>
      </c>
      <c r="N668" s="24">
        <f t="shared" si="22"/>
        <v>0</v>
      </c>
      <c r="O668" s="26">
        <f>IF(ISBLANK(L668),,IF(ISBLANK(E668),,(IF(L668="WON-EW",((((E668-1)*I668)*'results log'!$B$2)+('results log'!$B$2*(E668-1))),IF(L668="WON",((((E668-1)*I668)*'results log'!$B$2)+('results log'!$B$2*(E668-1))),IF(L668="PLACED",((((E668-1)*I668)*'results log'!$B$2)-'results log'!$B$2),IF(I668=0,-'results log'!$B$2,IF(I668=0,-'results log'!$B$2,-('results log'!$B$2*2)))))))*D668))</f>
        <v>0</v>
      </c>
      <c r="P668" s="25">
        <f>IF(ISBLANK(L668),,IF(ISBLANK(F668),,(IF(L668="WON-EW",((((M668-1)*I668)*'results log'!$B$2)+('results log'!$B$2*(M668-1))),IF(L668="WON",((((M668-1)*I668)*'results log'!$B$2)+('results log'!$B$2*(M668-1))),IF(L668="PLACED",((((M668-1)*I668)*'results log'!$B$2)-'results log'!$B$2),IF(I668=0,-'results log'!$B$2,IF(I668=0,-'results log'!$B$2,-('results log'!$B$2*2)))))))*D668))</f>
        <v>0</v>
      </c>
      <c r="S668">
        <f t="shared" si="21"/>
        <v>1</v>
      </c>
    </row>
    <row r="669" spans="7:19" x14ac:dyDescent="0.2">
      <c r="G669" s="20"/>
      <c r="H669" s="20"/>
      <c r="I669" s="20"/>
      <c r="L669" s="17"/>
      <c r="M669" s="24">
        <f>((F669-1)*(1-(IF(G669="no",0,'results log'!$B$3)))+1)</f>
        <v>5.0000000000000044E-2</v>
      </c>
      <c r="N669" s="24">
        <f t="shared" si="22"/>
        <v>0</v>
      </c>
      <c r="O669" s="26">
        <f>IF(ISBLANK(L669),,IF(ISBLANK(E669),,(IF(L669="WON-EW",((((E669-1)*I669)*'results log'!$B$2)+('results log'!$B$2*(E669-1))),IF(L669="WON",((((E669-1)*I669)*'results log'!$B$2)+('results log'!$B$2*(E669-1))),IF(L669="PLACED",((((E669-1)*I669)*'results log'!$B$2)-'results log'!$B$2),IF(I669=0,-'results log'!$B$2,IF(I669=0,-'results log'!$B$2,-('results log'!$B$2*2)))))))*D669))</f>
        <v>0</v>
      </c>
      <c r="P669" s="25">
        <f>IF(ISBLANK(L669),,IF(ISBLANK(F669),,(IF(L669="WON-EW",((((M669-1)*I669)*'results log'!$B$2)+('results log'!$B$2*(M669-1))),IF(L669="WON",((((M669-1)*I669)*'results log'!$B$2)+('results log'!$B$2*(M669-1))),IF(L669="PLACED",((((M669-1)*I669)*'results log'!$B$2)-'results log'!$B$2),IF(I669=0,-'results log'!$B$2,IF(I669=0,-'results log'!$B$2,-('results log'!$B$2*2)))))))*D669))</f>
        <v>0</v>
      </c>
      <c r="S669">
        <f t="shared" si="21"/>
        <v>1</v>
      </c>
    </row>
    <row r="670" spans="7:19" x14ac:dyDescent="0.2">
      <c r="G670" s="20"/>
      <c r="H670" s="20"/>
      <c r="I670" s="20"/>
      <c r="L670" s="17"/>
      <c r="M670" s="24">
        <f>((F670-1)*(1-(IF(G670="no",0,'results log'!$B$3)))+1)</f>
        <v>5.0000000000000044E-2</v>
      </c>
      <c r="N670" s="24">
        <f t="shared" si="22"/>
        <v>0</v>
      </c>
      <c r="O670" s="26">
        <f>IF(ISBLANK(L670),,IF(ISBLANK(E670),,(IF(L670="WON-EW",((((E670-1)*I670)*'results log'!$B$2)+('results log'!$B$2*(E670-1))),IF(L670="WON",((((E670-1)*I670)*'results log'!$B$2)+('results log'!$B$2*(E670-1))),IF(L670="PLACED",((((E670-1)*I670)*'results log'!$B$2)-'results log'!$B$2),IF(I670=0,-'results log'!$B$2,IF(I670=0,-'results log'!$B$2,-('results log'!$B$2*2)))))))*D670))</f>
        <v>0</v>
      </c>
      <c r="P670" s="25">
        <f>IF(ISBLANK(L670),,IF(ISBLANK(F670),,(IF(L670="WON-EW",((((M670-1)*I670)*'results log'!$B$2)+('results log'!$B$2*(M670-1))),IF(L670="WON",((((M670-1)*I670)*'results log'!$B$2)+('results log'!$B$2*(M670-1))),IF(L670="PLACED",((((M670-1)*I670)*'results log'!$B$2)-'results log'!$B$2),IF(I670=0,-'results log'!$B$2,IF(I670=0,-'results log'!$B$2,-('results log'!$B$2*2)))))))*D670))</f>
        <v>0</v>
      </c>
      <c r="S670">
        <f t="shared" si="21"/>
        <v>1</v>
      </c>
    </row>
    <row r="671" spans="7:19" x14ac:dyDescent="0.2">
      <c r="G671" s="20"/>
      <c r="H671" s="20"/>
      <c r="I671" s="20"/>
      <c r="L671" s="17"/>
      <c r="M671" s="24">
        <f>((F671-1)*(1-(IF(G671="no",0,'results log'!$B$3)))+1)</f>
        <v>5.0000000000000044E-2</v>
      </c>
      <c r="N671" s="24">
        <f t="shared" si="22"/>
        <v>0</v>
      </c>
      <c r="O671" s="26">
        <f>IF(ISBLANK(L671),,IF(ISBLANK(E671),,(IF(L671="WON-EW",((((E671-1)*I671)*'results log'!$B$2)+('results log'!$B$2*(E671-1))),IF(L671="WON",((((E671-1)*I671)*'results log'!$B$2)+('results log'!$B$2*(E671-1))),IF(L671="PLACED",((((E671-1)*I671)*'results log'!$B$2)-'results log'!$B$2),IF(I671=0,-'results log'!$B$2,IF(I671=0,-'results log'!$B$2,-('results log'!$B$2*2)))))))*D671))</f>
        <v>0</v>
      </c>
      <c r="P671" s="25">
        <f>IF(ISBLANK(L671),,IF(ISBLANK(F671),,(IF(L671="WON-EW",((((M671-1)*I671)*'results log'!$B$2)+('results log'!$B$2*(M671-1))),IF(L671="WON",((((M671-1)*I671)*'results log'!$B$2)+('results log'!$B$2*(M671-1))),IF(L671="PLACED",((((M671-1)*I671)*'results log'!$B$2)-'results log'!$B$2),IF(I671=0,-'results log'!$B$2,IF(I671=0,-'results log'!$B$2,-('results log'!$B$2*2)))))))*D671))</f>
        <v>0</v>
      </c>
      <c r="S671">
        <f t="shared" si="21"/>
        <v>1</v>
      </c>
    </row>
    <row r="672" spans="7:19" x14ac:dyDescent="0.2">
      <c r="G672" s="20"/>
      <c r="H672" s="20"/>
      <c r="I672" s="20"/>
      <c r="L672" s="17"/>
      <c r="M672" s="24">
        <f>((F672-1)*(1-(IF(G672="no",0,'results log'!$B$3)))+1)</f>
        <v>5.0000000000000044E-2</v>
      </c>
      <c r="N672" s="24">
        <f t="shared" si="22"/>
        <v>0</v>
      </c>
      <c r="O672" s="26">
        <f>IF(ISBLANK(L672),,IF(ISBLANK(E672),,(IF(L672="WON-EW",((((E672-1)*I672)*'results log'!$B$2)+('results log'!$B$2*(E672-1))),IF(L672="WON",((((E672-1)*I672)*'results log'!$B$2)+('results log'!$B$2*(E672-1))),IF(L672="PLACED",((((E672-1)*I672)*'results log'!$B$2)-'results log'!$B$2),IF(I672=0,-'results log'!$B$2,IF(I672=0,-'results log'!$B$2,-('results log'!$B$2*2)))))))*D672))</f>
        <v>0</v>
      </c>
      <c r="P672" s="25">
        <f>IF(ISBLANK(L672),,IF(ISBLANK(F672),,(IF(L672="WON-EW",((((M672-1)*I672)*'results log'!$B$2)+('results log'!$B$2*(M672-1))),IF(L672="WON",((((M672-1)*I672)*'results log'!$B$2)+('results log'!$B$2*(M672-1))),IF(L672="PLACED",((((M672-1)*I672)*'results log'!$B$2)-'results log'!$B$2),IF(I672=0,-'results log'!$B$2,IF(I672=0,-'results log'!$B$2,-('results log'!$B$2*2)))))))*D672))</f>
        <v>0</v>
      </c>
      <c r="S672">
        <f t="shared" si="21"/>
        <v>1</v>
      </c>
    </row>
    <row r="673" spans="7:19" x14ac:dyDescent="0.2">
      <c r="G673" s="20"/>
      <c r="H673" s="20"/>
      <c r="I673" s="20"/>
      <c r="L673" s="17"/>
      <c r="M673" s="24">
        <f>((F673-1)*(1-(IF(G673="no",0,'results log'!$B$3)))+1)</f>
        <v>5.0000000000000044E-2</v>
      </c>
      <c r="N673" s="24">
        <f t="shared" si="22"/>
        <v>0</v>
      </c>
      <c r="O673" s="26">
        <f>IF(ISBLANK(L673),,IF(ISBLANK(E673),,(IF(L673="WON-EW",((((E673-1)*I673)*'results log'!$B$2)+('results log'!$B$2*(E673-1))),IF(L673="WON",((((E673-1)*I673)*'results log'!$B$2)+('results log'!$B$2*(E673-1))),IF(L673="PLACED",((((E673-1)*I673)*'results log'!$B$2)-'results log'!$B$2),IF(I673=0,-'results log'!$B$2,IF(I673=0,-'results log'!$B$2,-('results log'!$B$2*2)))))))*D673))</f>
        <v>0</v>
      </c>
      <c r="P673" s="25">
        <f>IF(ISBLANK(L673),,IF(ISBLANK(F673),,(IF(L673="WON-EW",((((M673-1)*I673)*'results log'!$B$2)+('results log'!$B$2*(M673-1))),IF(L673="WON",((((M673-1)*I673)*'results log'!$B$2)+('results log'!$B$2*(M673-1))),IF(L673="PLACED",((((M673-1)*I673)*'results log'!$B$2)-'results log'!$B$2),IF(I673=0,-'results log'!$B$2,IF(I673=0,-'results log'!$B$2,-('results log'!$B$2*2)))))))*D673))</f>
        <v>0</v>
      </c>
      <c r="S673">
        <f t="shared" si="21"/>
        <v>1</v>
      </c>
    </row>
    <row r="674" spans="7:19" x14ac:dyDescent="0.2">
      <c r="G674" s="20"/>
      <c r="H674" s="20"/>
      <c r="I674" s="20"/>
      <c r="L674" s="17"/>
      <c r="M674" s="24">
        <f>((F674-1)*(1-(IF(G674="no",0,'results log'!$B$3)))+1)</f>
        <v>5.0000000000000044E-2</v>
      </c>
      <c r="N674" s="24">
        <f t="shared" si="22"/>
        <v>0</v>
      </c>
      <c r="O674" s="26">
        <f>IF(ISBLANK(L674),,IF(ISBLANK(E674),,(IF(L674="WON-EW",((((E674-1)*I674)*'results log'!$B$2)+('results log'!$B$2*(E674-1))),IF(L674="WON",((((E674-1)*I674)*'results log'!$B$2)+('results log'!$B$2*(E674-1))),IF(L674="PLACED",((((E674-1)*I674)*'results log'!$B$2)-'results log'!$B$2),IF(I674=0,-'results log'!$B$2,IF(I674=0,-'results log'!$B$2,-('results log'!$B$2*2)))))))*D674))</f>
        <v>0</v>
      </c>
      <c r="P674" s="25">
        <f>IF(ISBLANK(L674),,IF(ISBLANK(F674),,(IF(L674="WON-EW",((((M674-1)*I674)*'results log'!$B$2)+('results log'!$B$2*(M674-1))),IF(L674="WON",((((M674-1)*I674)*'results log'!$B$2)+('results log'!$B$2*(M674-1))),IF(L674="PLACED",((((M674-1)*I674)*'results log'!$B$2)-'results log'!$B$2),IF(I674=0,-'results log'!$B$2,IF(I674=0,-'results log'!$B$2,-('results log'!$B$2*2)))))))*D674))</f>
        <v>0</v>
      </c>
      <c r="S674">
        <f t="shared" si="21"/>
        <v>1</v>
      </c>
    </row>
    <row r="675" spans="7:19" x14ac:dyDescent="0.2">
      <c r="G675" s="20"/>
      <c r="H675" s="20"/>
      <c r="I675" s="20"/>
      <c r="L675" s="17"/>
      <c r="M675" s="24">
        <f>((F675-1)*(1-(IF(G675="no",0,'results log'!$B$3)))+1)</f>
        <v>5.0000000000000044E-2</v>
      </c>
      <c r="N675" s="24">
        <f t="shared" si="22"/>
        <v>0</v>
      </c>
      <c r="O675" s="26">
        <f>IF(ISBLANK(L675),,IF(ISBLANK(E675),,(IF(L675="WON-EW",((((E675-1)*I675)*'results log'!$B$2)+('results log'!$B$2*(E675-1))),IF(L675="WON",((((E675-1)*I675)*'results log'!$B$2)+('results log'!$B$2*(E675-1))),IF(L675="PLACED",((((E675-1)*I675)*'results log'!$B$2)-'results log'!$B$2),IF(I675=0,-'results log'!$B$2,IF(I675=0,-'results log'!$B$2,-('results log'!$B$2*2)))))))*D675))</f>
        <v>0</v>
      </c>
      <c r="P675" s="25">
        <f>IF(ISBLANK(L675),,IF(ISBLANK(F675),,(IF(L675="WON-EW",((((M675-1)*I675)*'results log'!$B$2)+('results log'!$B$2*(M675-1))),IF(L675="WON",((((M675-1)*I675)*'results log'!$B$2)+('results log'!$B$2*(M675-1))),IF(L675="PLACED",((((M675-1)*I675)*'results log'!$B$2)-'results log'!$B$2),IF(I675=0,-'results log'!$B$2,IF(I675=0,-'results log'!$B$2,-('results log'!$B$2*2)))))))*D675))</f>
        <v>0</v>
      </c>
      <c r="S675">
        <f t="shared" si="21"/>
        <v>1</v>
      </c>
    </row>
    <row r="676" spans="7:19" x14ac:dyDescent="0.2">
      <c r="G676" s="20"/>
      <c r="H676" s="20"/>
      <c r="I676" s="20"/>
      <c r="L676" s="17"/>
      <c r="M676" s="24">
        <f>((F676-1)*(1-(IF(G676="no",0,'results log'!$B$3)))+1)</f>
        <v>5.0000000000000044E-2</v>
      </c>
      <c r="N676" s="24">
        <f t="shared" si="22"/>
        <v>0</v>
      </c>
      <c r="O676" s="26">
        <f>IF(ISBLANK(L676),,IF(ISBLANK(E676),,(IF(L676="WON-EW",((((E676-1)*I676)*'results log'!$B$2)+('results log'!$B$2*(E676-1))),IF(L676="WON",((((E676-1)*I676)*'results log'!$B$2)+('results log'!$B$2*(E676-1))),IF(L676="PLACED",((((E676-1)*I676)*'results log'!$B$2)-'results log'!$B$2),IF(I676=0,-'results log'!$B$2,IF(I676=0,-'results log'!$B$2,-('results log'!$B$2*2)))))))*D676))</f>
        <v>0</v>
      </c>
      <c r="P676" s="25">
        <f>IF(ISBLANK(L676),,IF(ISBLANK(F676),,(IF(L676="WON-EW",((((M676-1)*I676)*'results log'!$B$2)+('results log'!$B$2*(M676-1))),IF(L676="WON",((((M676-1)*I676)*'results log'!$B$2)+('results log'!$B$2*(M676-1))),IF(L676="PLACED",((((M676-1)*I676)*'results log'!$B$2)-'results log'!$B$2),IF(I676=0,-'results log'!$B$2,IF(I676=0,-'results log'!$B$2,-('results log'!$B$2*2)))))))*D676))</f>
        <v>0</v>
      </c>
      <c r="S676">
        <f t="shared" si="21"/>
        <v>1</v>
      </c>
    </row>
    <row r="677" spans="7:19" x14ac:dyDescent="0.2">
      <c r="G677" s="20"/>
      <c r="H677" s="20"/>
      <c r="I677" s="20"/>
      <c r="L677" s="17"/>
      <c r="M677" s="24">
        <f>((F677-1)*(1-(IF(G677="no",0,'results log'!$B$3)))+1)</f>
        <v>5.0000000000000044E-2</v>
      </c>
      <c r="N677" s="24">
        <f t="shared" si="22"/>
        <v>0</v>
      </c>
      <c r="O677" s="26">
        <f>IF(ISBLANK(L677),,IF(ISBLANK(E677),,(IF(L677="WON-EW",((((E677-1)*I677)*'results log'!$B$2)+('results log'!$B$2*(E677-1))),IF(L677="WON",((((E677-1)*I677)*'results log'!$B$2)+('results log'!$B$2*(E677-1))),IF(L677="PLACED",((((E677-1)*I677)*'results log'!$B$2)-'results log'!$B$2),IF(I677=0,-'results log'!$B$2,IF(I677=0,-'results log'!$B$2,-('results log'!$B$2*2)))))))*D677))</f>
        <v>0</v>
      </c>
      <c r="P677" s="25">
        <f>IF(ISBLANK(L677),,IF(ISBLANK(F677),,(IF(L677="WON-EW",((((M677-1)*I677)*'results log'!$B$2)+('results log'!$B$2*(M677-1))),IF(L677="WON",((((M677-1)*I677)*'results log'!$B$2)+('results log'!$B$2*(M677-1))),IF(L677="PLACED",((((M677-1)*I677)*'results log'!$B$2)-'results log'!$B$2),IF(I677=0,-'results log'!$B$2,IF(I677=0,-'results log'!$B$2,-('results log'!$B$2*2)))))))*D677))</f>
        <v>0</v>
      </c>
      <c r="S677">
        <f t="shared" si="21"/>
        <v>1</v>
      </c>
    </row>
    <row r="678" spans="7:19" x14ac:dyDescent="0.2">
      <c r="G678" s="20"/>
      <c r="H678" s="20"/>
      <c r="I678" s="20"/>
      <c r="L678" s="17"/>
      <c r="M678" s="24">
        <f>((F678-1)*(1-(IF(G678="no",0,'results log'!$B$3)))+1)</f>
        <v>5.0000000000000044E-2</v>
      </c>
      <c r="N678" s="24">
        <f t="shared" si="22"/>
        <v>0</v>
      </c>
      <c r="O678" s="26">
        <f>IF(ISBLANK(L678),,IF(ISBLANK(E678),,(IF(L678="WON-EW",((((E678-1)*I678)*'results log'!$B$2)+('results log'!$B$2*(E678-1))),IF(L678="WON",((((E678-1)*I678)*'results log'!$B$2)+('results log'!$B$2*(E678-1))),IF(L678="PLACED",((((E678-1)*I678)*'results log'!$B$2)-'results log'!$B$2),IF(I678=0,-'results log'!$B$2,IF(I678=0,-'results log'!$B$2,-('results log'!$B$2*2)))))))*D678))</f>
        <v>0</v>
      </c>
      <c r="P678" s="25">
        <f>IF(ISBLANK(L678),,IF(ISBLANK(F678),,(IF(L678="WON-EW",((((M678-1)*I678)*'results log'!$B$2)+('results log'!$B$2*(M678-1))),IF(L678="WON",((((M678-1)*I678)*'results log'!$B$2)+('results log'!$B$2*(M678-1))),IF(L678="PLACED",((((M678-1)*I678)*'results log'!$B$2)-'results log'!$B$2),IF(I678=0,-'results log'!$B$2,IF(I678=0,-'results log'!$B$2,-('results log'!$B$2*2)))))))*D678))</f>
        <v>0</v>
      </c>
      <c r="S678">
        <f t="shared" si="21"/>
        <v>1</v>
      </c>
    </row>
    <row r="679" spans="7:19" x14ac:dyDescent="0.2">
      <c r="G679" s="20"/>
      <c r="H679" s="20"/>
      <c r="I679" s="20"/>
      <c r="L679" s="17"/>
      <c r="M679" s="24">
        <f>((F679-1)*(1-(IF(G679="no",0,'results log'!$B$3)))+1)</f>
        <v>5.0000000000000044E-2</v>
      </c>
      <c r="N679" s="24">
        <f t="shared" si="22"/>
        <v>0</v>
      </c>
      <c r="O679" s="26">
        <f>IF(ISBLANK(L679),,IF(ISBLANK(E679),,(IF(L679="WON-EW",((((E679-1)*I679)*'results log'!$B$2)+('results log'!$B$2*(E679-1))),IF(L679="WON",((((E679-1)*I679)*'results log'!$B$2)+('results log'!$B$2*(E679-1))),IF(L679="PLACED",((((E679-1)*I679)*'results log'!$B$2)-'results log'!$B$2),IF(I679=0,-'results log'!$B$2,IF(I679=0,-'results log'!$B$2,-('results log'!$B$2*2)))))))*D679))</f>
        <v>0</v>
      </c>
      <c r="P679" s="25">
        <f>IF(ISBLANK(L679),,IF(ISBLANK(F679),,(IF(L679="WON-EW",((((M679-1)*I679)*'results log'!$B$2)+('results log'!$B$2*(M679-1))),IF(L679="WON",((((M679-1)*I679)*'results log'!$B$2)+('results log'!$B$2*(M679-1))),IF(L679="PLACED",((((M679-1)*I679)*'results log'!$B$2)-'results log'!$B$2),IF(I679=0,-'results log'!$B$2,IF(I679=0,-'results log'!$B$2,-('results log'!$B$2*2)))))))*D679))</f>
        <v>0</v>
      </c>
      <c r="S679">
        <f t="shared" si="21"/>
        <v>1</v>
      </c>
    </row>
    <row r="680" spans="7:19" x14ac:dyDescent="0.2">
      <c r="G680" s="20"/>
      <c r="H680" s="20"/>
      <c r="I680" s="20"/>
      <c r="L680" s="17"/>
      <c r="M680" s="24">
        <f>((F680-1)*(1-(IF(G680="no",0,'results log'!$B$3)))+1)</f>
        <v>5.0000000000000044E-2</v>
      </c>
      <c r="N680" s="24">
        <f t="shared" si="22"/>
        <v>0</v>
      </c>
      <c r="O680" s="26">
        <f>IF(ISBLANK(L680),,IF(ISBLANK(E680),,(IF(L680="WON-EW",((((E680-1)*I680)*'results log'!$B$2)+('results log'!$B$2*(E680-1))),IF(L680="WON",((((E680-1)*I680)*'results log'!$B$2)+('results log'!$B$2*(E680-1))),IF(L680="PLACED",((((E680-1)*I680)*'results log'!$B$2)-'results log'!$B$2),IF(I680=0,-'results log'!$B$2,IF(I680=0,-'results log'!$B$2,-('results log'!$B$2*2)))))))*D680))</f>
        <v>0</v>
      </c>
      <c r="P680" s="25">
        <f>IF(ISBLANK(L680),,IF(ISBLANK(F680),,(IF(L680="WON-EW",((((M680-1)*I680)*'results log'!$B$2)+('results log'!$B$2*(M680-1))),IF(L680="WON",((((M680-1)*I680)*'results log'!$B$2)+('results log'!$B$2*(M680-1))),IF(L680="PLACED",((((M680-1)*I680)*'results log'!$B$2)-'results log'!$B$2),IF(I680=0,-'results log'!$B$2,IF(I680=0,-'results log'!$B$2,-('results log'!$B$2*2)))))))*D680))</f>
        <v>0</v>
      </c>
      <c r="S680">
        <f t="shared" si="21"/>
        <v>1</v>
      </c>
    </row>
    <row r="681" spans="7:19" x14ac:dyDescent="0.2">
      <c r="G681" s="20"/>
      <c r="H681" s="20"/>
      <c r="I681" s="20"/>
      <c r="L681" s="17"/>
      <c r="M681" s="24">
        <f>((F681-1)*(1-(IF(G681="no",0,'results log'!$B$3)))+1)</f>
        <v>5.0000000000000044E-2</v>
      </c>
      <c r="N681" s="24">
        <f t="shared" si="22"/>
        <v>0</v>
      </c>
      <c r="O681" s="26">
        <f>IF(ISBLANK(L681),,IF(ISBLANK(E681),,(IF(L681="WON-EW",((((E681-1)*I681)*'results log'!$B$2)+('results log'!$B$2*(E681-1))),IF(L681="WON",((((E681-1)*I681)*'results log'!$B$2)+('results log'!$B$2*(E681-1))),IF(L681="PLACED",((((E681-1)*I681)*'results log'!$B$2)-'results log'!$B$2),IF(I681=0,-'results log'!$B$2,IF(I681=0,-'results log'!$B$2,-('results log'!$B$2*2)))))))*D681))</f>
        <v>0</v>
      </c>
      <c r="P681" s="25">
        <f>IF(ISBLANK(L681),,IF(ISBLANK(F681),,(IF(L681="WON-EW",((((M681-1)*I681)*'results log'!$B$2)+('results log'!$B$2*(M681-1))),IF(L681="WON",((((M681-1)*I681)*'results log'!$B$2)+('results log'!$B$2*(M681-1))),IF(L681="PLACED",((((M681-1)*I681)*'results log'!$B$2)-'results log'!$B$2),IF(I681=0,-'results log'!$B$2,IF(I681=0,-'results log'!$B$2,-('results log'!$B$2*2)))))))*D681))</f>
        <v>0</v>
      </c>
      <c r="S681">
        <f t="shared" si="21"/>
        <v>1</v>
      </c>
    </row>
    <row r="682" spans="7:19" x14ac:dyDescent="0.2">
      <c r="G682" s="20"/>
      <c r="H682" s="20"/>
      <c r="I682" s="20"/>
      <c r="L682" s="17"/>
      <c r="M682" s="24">
        <f>((F682-1)*(1-(IF(G682="no",0,'results log'!$B$3)))+1)</f>
        <v>5.0000000000000044E-2</v>
      </c>
      <c r="N682" s="24">
        <f t="shared" si="22"/>
        <v>0</v>
      </c>
      <c r="O682" s="26">
        <f>IF(ISBLANK(L682),,IF(ISBLANK(E682),,(IF(L682="WON-EW",((((E682-1)*I682)*'results log'!$B$2)+('results log'!$B$2*(E682-1))),IF(L682="WON",((((E682-1)*I682)*'results log'!$B$2)+('results log'!$B$2*(E682-1))),IF(L682="PLACED",((((E682-1)*I682)*'results log'!$B$2)-'results log'!$B$2),IF(I682=0,-'results log'!$B$2,IF(I682=0,-'results log'!$B$2,-('results log'!$B$2*2)))))))*D682))</f>
        <v>0</v>
      </c>
      <c r="P682" s="25">
        <f>IF(ISBLANK(L682),,IF(ISBLANK(F682),,(IF(L682="WON-EW",((((M682-1)*I682)*'results log'!$B$2)+('results log'!$B$2*(M682-1))),IF(L682="WON",((((M682-1)*I682)*'results log'!$B$2)+('results log'!$B$2*(M682-1))),IF(L682="PLACED",((((M682-1)*I682)*'results log'!$B$2)-'results log'!$B$2),IF(I682=0,-'results log'!$B$2,IF(I682=0,-'results log'!$B$2,-('results log'!$B$2*2)))))))*D682))</f>
        <v>0</v>
      </c>
      <c r="S682">
        <f t="shared" si="21"/>
        <v>1</v>
      </c>
    </row>
    <row r="683" spans="7:19" x14ac:dyDescent="0.2">
      <c r="G683" s="20"/>
      <c r="H683" s="20"/>
      <c r="I683" s="20"/>
      <c r="L683" s="17"/>
      <c r="M683" s="24">
        <f>((F683-1)*(1-(IF(G683="no",0,'results log'!$B$3)))+1)</f>
        <v>5.0000000000000044E-2</v>
      </c>
      <c r="N683" s="24">
        <f t="shared" si="22"/>
        <v>0</v>
      </c>
      <c r="O683" s="26">
        <f>IF(ISBLANK(L683),,IF(ISBLANK(E683),,(IF(L683="WON-EW",((((E683-1)*I683)*'results log'!$B$2)+('results log'!$B$2*(E683-1))),IF(L683="WON",((((E683-1)*I683)*'results log'!$B$2)+('results log'!$B$2*(E683-1))),IF(L683="PLACED",((((E683-1)*I683)*'results log'!$B$2)-'results log'!$B$2),IF(I683=0,-'results log'!$B$2,IF(I683=0,-'results log'!$B$2,-('results log'!$B$2*2)))))))*D683))</f>
        <v>0</v>
      </c>
      <c r="P683" s="25">
        <f>IF(ISBLANK(L683),,IF(ISBLANK(F683),,(IF(L683="WON-EW",((((M683-1)*I683)*'results log'!$B$2)+('results log'!$B$2*(M683-1))),IF(L683="WON",((((M683-1)*I683)*'results log'!$B$2)+('results log'!$B$2*(M683-1))),IF(L683="PLACED",((((M683-1)*I683)*'results log'!$B$2)-'results log'!$B$2),IF(I683=0,-'results log'!$B$2,IF(I683=0,-'results log'!$B$2,-('results log'!$B$2*2)))))))*D683))</f>
        <v>0</v>
      </c>
      <c r="S683">
        <f t="shared" si="21"/>
        <v>1</v>
      </c>
    </row>
    <row r="684" spans="7:19" x14ac:dyDescent="0.2">
      <c r="G684" s="20"/>
      <c r="H684" s="20"/>
      <c r="I684" s="20"/>
      <c r="L684" s="17"/>
      <c r="M684" s="24">
        <f>((F684-1)*(1-(IF(G684="no",0,'results log'!$B$3)))+1)</f>
        <v>5.0000000000000044E-2</v>
      </c>
      <c r="N684" s="24">
        <f t="shared" si="22"/>
        <v>0</v>
      </c>
      <c r="O684" s="26">
        <f>IF(ISBLANK(L684),,IF(ISBLANK(E684),,(IF(L684="WON-EW",((((E684-1)*I684)*'results log'!$B$2)+('results log'!$B$2*(E684-1))),IF(L684="WON",((((E684-1)*I684)*'results log'!$B$2)+('results log'!$B$2*(E684-1))),IF(L684="PLACED",((((E684-1)*I684)*'results log'!$B$2)-'results log'!$B$2),IF(I684=0,-'results log'!$B$2,IF(I684=0,-'results log'!$B$2,-('results log'!$B$2*2)))))))*D684))</f>
        <v>0</v>
      </c>
      <c r="P684" s="25">
        <f>IF(ISBLANK(L684),,IF(ISBLANK(F684),,(IF(L684="WON-EW",((((M684-1)*I684)*'results log'!$B$2)+('results log'!$B$2*(M684-1))),IF(L684="WON",((((M684-1)*I684)*'results log'!$B$2)+('results log'!$B$2*(M684-1))),IF(L684="PLACED",((((M684-1)*I684)*'results log'!$B$2)-'results log'!$B$2),IF(I684=0,-'results log'!$B$2,IF(I684=0,-'results log'!$B$2,-('results log'!$B$2*2)))))))*D684))</f>
        <v>0</v>
      </c>
      <c r="S684">
        <f t="shared" si="21"/>
        <v>1</v>
      </c>
    </row>
    <row r="685" spans="7:19" x14ac:dyDescent="0.2">
      <c r="G685" s="20"/>
      <c r="H685" s="20"/>
      <c r="I685" s="20"/>
      <c r="L685" s="17"/>
      <c r="M685" s="24">
        <f>((F685-1)*(1-(IF(G685="no",0,'results log'!$B$3)))+1)</f>
        <v>5.0000000000000044E-2</v>
      </c>
      <c r="N685" s="24">
        <f t="shared" si="22"/>
        <v>0</v>
      </c>
      <c r="O685" s="26">
        <f>IF(ISBLANK(L685),,IF(ISBLANK(E685),,(IF(L685="WON-EW",((((E685-1)*I685)*'results log'!$B$2)+('results log'!$B$2*(E685-1))),IF(L685="WON",((((E685-1)*I685)*'results log'!$B$2)+('results log'!$B$2*(E685-1))),IF(L685="PLACED",((((E685-1)*I685)*'results log'!$B$2)-'results log'!$B$2),IF(I685=0,-'results log'!$B$2,IF(I685=0,-'results log'!$B$2,-('results log'!$B$2*2)))))))*D685))</f>
        <v>0</v>
      </c>
      <c r="P685" s="25">
        <f>IF(ISBLANK(L685),,IF(ISBLANK(F685),,(IF(L685="WON-EW",((((M685-1)*I685)*'results log'!$B$2)+('results log'!$B$2*(M685-1))),IF(L685="WON",((((M685-1)*I685)*'results log'!$B$2)+('results log'!$B$2*(M685-1))),IF(L685="PLACED",((((M685-1)*I685)*'results log'!$B$2)-'results log'!$B$2),IF(I685=0,-'results log'!$B$2,IF(I685=0,-'results log'!$B$2,-('results log'!$B$2*2)))))))*D685))</f>
        <v>0</v>
      </c>
      <c r="S685">
        <f t="shared" si="21"/>
        <v>1</v>
      </c>
    </row>
    <row r="686" spans="7:19" x14ac:dyDescent="0.2">
      <c r="G686" s="20"/>
      <c r="H686" s="20"/>
      <c r="I686" s="20"/>
      <c r="L686" s="17"/>
      <c r="M686" s="24">
        <f>((F686-1)*(1-(IF(G686="no",0,'results log'!$B$3)))+1)</f>
        <v>5.0000000000000044E-2</v>
      </c>
      <c r="N686" s="24">
        <f t="shared" si="22"/>
        <v>0</v>
      </c>
      <c r="O686" s="26">
        <f>IF(ISBLANK(L686),,IF(ISBLANK(E686),,(IF(L686="WON-EW",((((E686-1)*I686)*'results log'!$B$2)+('results log'!$B$2*(E686-1))),IF(L686="WON",((((E686-1)*I686)*'results log'!$B$2)+('results log'!$B$2*(E686-1))),IF(L686="PLACED",((((E686-1)*I686)*'results log'!$B$2)-'results log'!$B$2),IF(I686=0,-'results log'!$B$2,IF(I686=0,-'results log'!$B$2,-('results log'!$B$2*2)))))))*D686))</f>
        <v>0</v>
      </c>
      <c r="P686" s="25">
        <f>IF(ISBLANK(L686),,IF(ISBLANK(F686),,(IF(L686="WON-EW",((((M686-1)*I686)*'results log'!$B$2)+('results log'!$B$2*(M686-1))),IF(L686="WON",((((M686-1)*I686)*'results log'!$B$2)+('results log'!$B$2*(M686-1))),IF(L686="PLACED",((((M686-1)*I686)*'results log'!$B$2)-'results log'!$B$2),IF(I686=0,-'results log'!$B$2,IF(I686=0,-'results log'!$B$2,-('results log'!$B$2*2)))))))*D686))</f>
        <v>0</v>
      </c>
      <c r="S686">
        <f t="shared" si="21"/>
        <v>1</v>
      </c>
    </row>
    <row r="687" spans="7:19" x14ac:dyDescent="0.2">
      <c r="G687" s="20"/>
      <c r="H687" s="20"/>
      <c r="I687" s="20"/>
      <c r="L687" s="17"/>
      <c r="M687" s="24">
        <f>((F687-1)*(1-(IF(G687="no",0,'results log'!$B$3)))+1)</f>
        <v>5.0000000000000044E-2</v>
      </c>
      <c r="N687" s="24">
        <f t="shared" si="22"/>
        <v>0</v>
      </c>
      <c r="O687" s="26">
        <f>IF(ISBLANK(L687),,IF(ISBLANK(E687),,(IF(L687="WON-EW",((((E687-1)*I687)*'results log'!$B$2)+('results log'!$B$2*(E687-1))),IF(L687="WON",((((E687-1)*I687)*'results log'!$B$2)+('results log'!$B$2*(E687-1))),IF(L687="PLACED",((((E687-1)*I687)*'results log'!$B$2)-'results log'!$B$2),IF(I687=0,-'results log'!$B$2,IF(I687=0,-'results log'!$B$2,-('results log'!$B$2*2)))))))*D687))</f>
        <v>0</v>
      </c>
      <c r="P687" s="25">
        <f>IF(ISBLANK(L687),,IF(ISBLANK(F687),,(IF(L687="WON-EW",((((M687-1)*I687)*'results log'!$B$2)+('results log'!$B$2*(M687-1))),IF(L687="WON",((((M687-1)*I687)*'results log'!$B$2)+('results log'!$B$2*(M687-1))),IF(L687="PLACED",((((M687-1)*I687)*'results log'!$B$2)-'results log'!$B$2),IF(I687=0,-'results log'!$B$2,IF(I687=0,-'results log'!$B$2,-('results log'!$B$2*2)))))))*D687))</f>
        <v>0</v>
      </c>
      <c r="S687">
        <f t="shared" si="21"/>
        <v>1</v>
      </c>
    </row>
    <row r="688" spans="7:19" x14ac:dyDescent="0.2">
      <c r="G688" s="20"/>
      <c r="H688" s="20"/>
      <c r="I688" s="20"/>
      <c r="L688" s="17"/>
      <c r="M688" s="24">
        <f>((F688-1)*(1-(IF(G688="no",0,'results log'!$B$3)))+1)</f>
        <v>5.0000000000000044E-2</v>
      </c>
      <c r="N688" s="24">
        <f t="shared" si="22"/>
        <v>0</v>
      </c>
      <c r="O688" s="26">
        <f>IF(ISBLANK(L688),,IF(ISBLANK(E688),,(IF(L688="WON-EW",((((E688-1)*I688)*'results log'!$B$2)+('results log'!$B$2*(E688-1))),IF(L688="WON",((((E688-1)*I688)*'results log'!$B$2)+('results log'!$B$2*(E688-1))),IF(L688="PLACED",((((E688-1)*I688)*'results log'!$B$2)-'results log'!$B$2),IF(I688=0,-'results log'!$B$2,IF(I688=0,-'results log'!$B$2,-('results log'!$B$2*2)))))))*D688))</f>
        <v>0</v>
      </c>
      <c r="P688" s="25">
        <f>IF(ISBLANK(L688),,IF(ISBLANK(F688),,(IF(L688="WON-EW",((((M688-1)*I688)*'results log'!$B$2)+('results log'!$B$2*(M688-1))),IF(L688="WON",((((M688-1)*I688)*'results log'!$B$2)+('results log'!$B$2*(M688-1))),IF(L688="PLACED",((((M688-1)*I688)*'results log'!$B$2)-'results log'!$B$2),IF(I688=0,-'results log'!$B$2,IF(I688=0,-'results log'!$B$2,-('results log'!$B$2*2)))))))*D688))</f>
        <v>0</v>
      </c>
      <c r="S688">
        <f t="shared" si="21"/>
        <v>1</v>
      </c>
    </row>
    <row r="689" spans="7:19" x14ac:dyDescent="0.2">
      <c r="G689" s="20"/>
      <c r="H689" s="20"/>
      <c r="I689" s="20"/>
      <c r="L689" s="17"/>
      <c r="M689" s="24">
        <f>((F689-1)*(1-(IF(G689="no",0,'results log'!$B$3)))+1)</f>
        <v>5.0000000000000044E-2</v>
      </c>
      <c r="N689" s="24">
        <f t="shared" si="22"/>
        <v>0</v>
      </c>
      <c r="O689" s="26">
        <f>IF(ISBLANK(L689),,IF(ISBLANK(E689),,(IF(L689="WON-EW",((((E689-1)*I689)*'results log'!$B$2)+('results log'!$B$2*(E689-1))),IF(L689="WON",((((E689-1)*I689)*'results log'!$B$2)+('results log'!$B$2*(E689-1))),IF(L689="PLACED",((((E689-1)*I689)*'results log'!$B$2)-'results log'!$B$2),IF(I689=0,-'results log'!$B$2,IF(I689=0,-'results log'!$B$2,-('results log'!$B$2*2)))))))*D689))</f>
        <v>0</v>
      </c>
      <c r="P689" s="25">
        <f>IF(ISBLANK(L689),,IF(ISBLANK(F689),,(IF(L689="WON-EW",((((M689-1)*I689)*'results log'!$B$2)+('results log'!$B$2*(M689-1))),IF(L689="WON",((((M689-1)*I689)*'results log'!$B$2)+('results log'!$B$2*(M689-1))),IF(L689="PLACED",((((M689-1)*I689)*'results log'!$B$2)-'results log'!$B$2),IF(I689=0,-'results log'!$B$2,IF(I689=0,-'results log'!$B$2,-('results log'!$B$2*2)))))))*D689))</f>
        <v>0</v>
      </c>
      <c r="S689">
        <f t="shared" si="21"/>
        <v>1</v>
      </c>
    </row>
    <row r="690" spans="7:19" x14ac:dyDescent="0.2">
      <c r="G690" s="20"/>
      <c r="H690" s="20"/>
      <c r="I690" s="20"/>
      <c r="L690" s="17"/>
      <c r="M690" s="24">
        <f>((F690-1)*(1-(IF(G690="no",0,'results log'!$B$3)))+1)</f>
        <v>5.0000000000000044E-2</v>
      </c>
      <c r="N690" s="24">
        <f t="shared" si="22"/>
        <v>0</v>
      </c>
      <c r="O690" s="26">
        <f>IF(ISBLANK(L690),,IF(ISBLANK(E690),,(IF(L690="WON-EW",((((E690-1)*I690)*'results log'!$B$2)+('results log'!$B$2*(E690-1))),IF(L690="WON",((((E690-1)*I690)*'results log'!$B$2)+('results log'!$B$2*(E690-1))),IF(L690="PLACED",((((E690-1)*I690)*'results log'!$B$2)-'results log'!$B$2),IF(I690=0,-'results log'!$B$2,IF(I690=0,-'results log'!$B$2,-('results log'!$B$2*2)))))))*D690))</f>
        <v>0</v>
      </c>
      <c r="P690" s="25">
        <f>IF(ISBLANK(L690),,IF(ISBLANK(F690),,(IF(L690="WON-EW",((((M690-1)*I690)*'results log'!$B$2)+('results log'!$B$2*(M690-1))),IF(L690="WON",((((M690-1)*I690)*'results log'!$B$2)+('results log'!$B$2*(M690-1))),IF(L690="PLACED",((((M690-1)*I690)*'results log'!$B$2)-'results log'!$B$2),IF(I690=0,-'results log'!$B$2,IF(I690=0,-'results log'!$B$2,-('results log'!$B$2*2)))))))*D690))</f>
        <v>0</v>
      </c>
      <c r="S690">
        <f t="shared" si="21"/>
        <v>1</v>
      </c>
    </row>
    <row r="691" spans="7:19" x14ac:dyDescent="0.2">
      <c r="G691" s="20"/>
      <c r="H691" s="20"/>
      <c r="I691" s="20"/>
      <c r="L691" s="17"/>
      <c r="M691" s="24">
        <f>((F691-1)*(1-(IF(G691="no",0,'results log'!$B$3)))+1)</f>
        <v>5.0000000000000044E-2</v>
      </c>
      <c r="N691" s="24">
        <f t="shared" si="22"/>
        <v>0</v>
      </c>
      <c r="O691" s="26">
        <f>IF(ISBLANK(L691),,IF(ISBLANK(E691),,(IF(L691="WON-EW",((((E691-1)*I691)*'results log'!$B$2)+('results log'!$B$2*(E691-1))),IF(L691="WON",((((E691-1)*I691)*'results log'!$B$2)+('results log'!$B$2*(E691-1))),IF(L691="PLACED",((((E691-1)*I691)*'results log'!$B$2)-'results log'!$B$2),IF(I691=0,-'results log'!$B$2,IF(I691=0,-'results log'!$B$2,-('results log'!$B$2*2)))))))*D691))</f>
        <v>0</v>
      </c>
      <c r="P691" s="25">
        <f>IF(ISBLANK(L691),,IF(ISBLANK(F691),,(IF(L691="WON-EW",((((M691-1)*I691)*'results log'!$B$2)+('results log'!$B$2*(M691-1))),IF(L691="WON",((((M691-1)*I691)*'results log'!$B$2)+('results log'!$B$2*(M691-1))),IF(L691="PLACED",((((M691-1)*I691)*'results log'!$B$2)-'results log'!$B$2),IF(I691=0,-'results log'!$B$2,IF(I691=0,-'results log'!$B$2,-('results log'!$B$2*2)))))))*D691))</f>
        <v>0</v>
      </c>
      <c r="S691">
        <f t="shared" si="21"/>
        <v>1</v>
      </c>
    </row>
    <row r="692" spans="7:19" x14ac:dyDescent="0.2">
      <c r="G692" s="20"/>
      <c r="H692" s="20"/>
      <c r="I692" s="20"/>
      <c r="L692" s="17"/>
      <c r="M692" s="24">
        <f>((F692-1)*(1-(IF(G692="no",0,'results log'!$B$3)))+1)</f>
        <v>5.0000000000000044E-2</v>
      </c>
      <c r="N692" s="24">
        <f t="shared" si="22"/>
        <v>0</v>
      </c>
      <c r="O692" s="26">
        <f>IF(ISBLANK(L692),,IF(ISBLANK(E692),,(IF(L692="WON-EW",((((E692-1)*I692)*'results log'!$B$2)+('results log'!$B$2*(E692-1))),IF(L692="WON",((((E692-1)*I692)*'results log'!$B$2)+('results log'!$B$2*(E692-1))),IF(L692="PLACED",((((E692-1)*I692)*'results log'!$B$2)-'results log'!$B$2),IF(I692=0,-'results log'!$B$2,IF(I692=0,-'results log'!$B$2,-('results log'!$B$2*2)))))))*D692))</f>
        <v>0</v>
      </c>
      <c r="P692" s="25">
        <f>IF(ISBLANK(L692),,IF(ISBLANK(F692),,(IF(L692="WON-EW",((((M692-1)*I692)*'results log'!$B$2)+('results log'!$B$2*(M692-1))),IF(L692="WON",((((M692-1)*I692)*'results log'!$B$2)+('results log'!$B$2*(M692-1))),IF(L692="PLACED",((((M692-1)*I692)*'results log'!$B$2)-'results log'!$B$2),IF(I692=0,-'results log'!$B$2,IF(I692=0,-'results log'!$B$2,-('results log'!$B$2*2)))))))*D692))</f>
        <v>0</v>
      </c>
      <c r="S692">
        <f t="shared" si="21"/>
        <v>1</v>
      </c>
    </row>
    <row r="693" spans="7:19" x14ac:dyDescent="0.2">
      <c r="G693" s="20"/>
      <c r="H693" s="20"/>
      <c r="I693" s="20"/>
      <c r="L693" s="17"/>
      <c r="M693" s="24">
        <f>((F693-1)*(1-(IF(G693="no",0,'results log'!$B$3)))+1)</f>
        <v>5.0000000000000044E-2</v>
      </c>
      <c r="N693" s="24">
        <f t="shared" si="22"/>
        <v>0</v>
      </c>
      <c r="O693" s="26">
        <f>IF(ISBLANK(L693),,IF(ISBLANK(E693),,(IF(L693="WON-EW",((((E693-1)*I693)*'results log'!$B$2)+('results log'!$B$2*(E693-1))),IF(L693="WON",((((E693-1)*I693)*'results log'!$B$2)+('results log'!$B$2*(E693-1))),IF(L693="PLACED",((((E693-1)*I693)*'results log'!$B$2)-'results log'!$B$2),IF(I693=0,-'results log'!$B$2,IF(I693=0,-'results log'!$B$2,-('results log'!$B$2*2)))))))*D693))</f>
        <v>0</v>
      </c>
      <c r="P693" s="25">
        <f>IF(ISBLANK(L693),,IF(ISBLANK(F693),,(IF(L693="WON-EW",((((M693-1)*I693)*'results log'!$B$2)+('results log'!$B$2*(M693-1))),IF(L693="WON",((((M693-1)*I693)*'results log'!$B$2)+('results log'!$B$2*(M693-1))),IF(L693="PLACED",((((M693-1)*I693)*'results log'!$B$2)-'results log'!$B$2),IF(I693=0,-'results log'!$B$2,IF(I693=0,-'results log'!$B$2,-('results log'!$B$2*2)))))))*D693))</f>
        <v>0</v>
      </c>
      <c r="S693">
        <f t="shared" si="21"/>
        <v>1</v>
      </c>
    </row>
    <row r="694" spans="7:19" x14ac:dyDescent="0.2">
      <c r="G694" s="20"/>
      <c r="H694" s="20"/>
      <c r="I694" s="20"/>
      <c r="L694" s="17"/>
      <c r="M694" s="24">
        <f>((F694-1)*(1-(IF(G694="no",0,'results log'!$B$3)))+1)</f>
        <v>5.0000000000000044E-2</v>
      </c>
      <c r="N694" s="24">
        <f t="shared" si="22"/>
        <v>0</v>
      </c>
      <c r="O694" s="26">
        <f>IF(ISBLANK(L694),,IF(ISBLANK(E694),,(IF(L694="WON-EW",((((E694-1)*I694)*'results log'!$B$2)+('results log'!$B$2*(E694-1))),IF(L694="WON",((((E694-1)*I694)*'results log'!$B$2)+('results log'!$B$2*(E694-1))),IF(L694="PLACED",((((E694-1)*I694)*'results log'!$B$2)-'results log'!$B$2),IF(I694=0,-'results log'!$B$2,IF(I694=0,-'results log'!$B$2,-('results log'!$B$2*2)))))))*D694))</f>
        <v>0</v>
      </c>
      <c r="P694" s="25">
        <f>IF(ISBLANK(L694),,IF(ISBLANK(F694),,(IF(L694="WON-EW",((((M694-1)*I694)*'results log'!$B$2)+('results log'!$B$2*(M694-1))),IF(L694="WON",((((M694-1)*I694)*'results log'!$B$2)+('results log'!$B$2*(M694-1))),IF(L694="PLACED",((((M694-1)*I694)*'results log'!$B$2)-'results log'!$B$2),IF(I694=0,-'results log'!$B$2,IF(I694=0,-'results log'!$B$2,-('results log'!$B$2*2)))))))*D694))</f>
        <v>0</v>
      </c>
      <c r="S694">
        <f t="shared" si="21"/>
        <v>1</v>
      </c>
    </row>
    <row r="695" spans="7:19" x14ac:dyDescent="0.2">
      <c r="G695" s="20"/>
      <c r="H695" s="20"/>
      <c r="I695" s="20"/>
      <c r="L695" s="17"/>
      <c r="M695" s="24">
        <f>((F695-1)*(1-(IF(G695="no",0,'results log'!$B$3)))+1)</f>
        <v>5.0000000000000044E-2</v>
      </c>
      <c r="N695" s="24">
        <f t="shared" si="22"/>
        <v>0</v>
      </c>
      <c r="O695" s="26">
        <f>IF(ISBLANK(L695),,IF(ISBLANK(E695),,(IF(L695="WON-EW",((((E695-1)*I695)*'results log'!$B$2)+('results log'!$B$2*(E695-1))),IF(L695="WON",((((E695-1)*I695)*'results log'!$B$2)+('results log'!$B$2*(E695-1))),IF(L695="PLACED",((((E695-1)*I695)*'results log'!$B$2)-'results log'!$B$2),IF(I695=0,-'results log'!$B$2,IF(I695=0,-'results log'!$B$2,-('results log'!$B$2*2)))))))*D695))</f>
        <v>0</v>
      </c>
      <c r="P695" s="25">
        <f>IF(ISBLANK(L695),,IF(ISBLANK(F695),,(IF(L695="WON-EW",((((M695-1)*I695)*'results log'!$B$2)+('results log'!$B$2*(M695-1))),IF(L695="WON",((((M695-1)*I695)*'results log'!$B$2)+('results log'!$B$2*(M695-1))),IF(L695="PLACED",((((M695-1)*I695)*'results log'!$B$2)-'results log'!$B$2),IF(I695=0,-'results log'!$B$2,IF(I695=0,-'results log'!$B$2,-('results log'!$B$2*2)))))))*D695))</f>
        <v>0</v>
      </c>
      <c r="S695">
        <f t="shared" si="21"/>
        <v>1</v>
      </c>
    </row>
    <row r="696" spans="7:19" x14ac:dyDescent="0.2">
      <c r="G696" s="20"/>
      <c r="H696" s="20"/>
      <c r="I696" s="20"/>
      <c r="L696" s="17"/>
      <c r="M696" s="24">
        <f>((F696-1)*(1-(IF(G696="no",0,'results log'!$B$3)))+1)</f>
        <v>5.0000000000000044E-2</v>
      </c>
      <c r="N696" s="24">
        <f t="shared" si="22"/>
        <v>0</v>
      </c>
      <c r="O696" s="26">
        <f>IF(ISBLANK(L696),,IF(ISBLANK(E696),,(IF(L696="WON-EW",((((E696-1)*I696)*'results log'!$B$2)+('results log'!$B$2*(E696-1))),IF(L696="WON",((((E696-1)*I696)*'results log'!$B$2)+('results log'!$B$2*(E696-1))),IF(L696="PLACED",((((E696-1)*I696)*'results log'!$B$2)-'results log'!$B$2),IF(I696=0,-'results log'!$B$2,IF(I696=0,-'results log'!$B$2,-('results log'!$B$2*2)))))))*D696))</f>
        <v>0</v>
      </c>
      <c r="P696" s="25">
        <f>IF(ISBLANK(L696),,IF(ISBLANK(F696),,(IF(L696="WON-EW",((((M696-1)*I696)*'results log'!$B$2)+('results log'!$B$2*(M696-1))),IF(L696="WON",((((M696-1)*I696)*'results log'!$B$2)+('results log'!$B$2*(M696-1))),IF(L696="PLACED",((((M696-1)*I696)*'results log'!$B$2)-'results log'!$B$2),IF(I696=0,-'results log'!$B$2,IF(I696=0,-'results log'!$B$2,-('results log'!$B$2*2)))))))*D696))</f>
        <v>0</v>
      </c>
      <c r="S696">
        <f t="shared" si="21"/>
        <v>1</v>
      </c>
    </row>
    <row r="697" spans="7:19" x14ac:dyDescent="0.2">
      <c r="G697" s="20"/>
      <c r="H697" s="20"/>
      <c r="I697" s="20"/>
      <c r="L697" s="17"/>
      <c r="M697" s="24">
        <f>((F697-1)*(1-(IF(G697="no",0,'results log'!$B$3)))+1)</f>
        <v>5.0000000000000044E-2</v>
      </c>
      <c r="N697" s="24">
        <f t="shared" si="22"/>
        <v>0</v>
      </c>
      <c r="O697" s="26">
        <f>IF(ISBLANK(L697),,IF(ISBLANK(E697),,(IF(L697="WON-EW",((((E697-1)*I697)*'results log'!$B$2)+('results log'!$B$2*(E697-1))),IF(L697="WON",((((E697-1)*I697)*'results log'!$B$2)+('results log'!$B$2*(E697-1))),IF(L697="PLACED",((((E697-1)*I697)*'results log'!$B$2)-'results log'!$B$2),IF(I697=0,-'results log'!$B$2,IF(I697=0,-'results log'!$B$2,-('results log'!$B$2*2)))))))*D697))</f>
        <v>0</v>
      </c>
      <c r="P697" s="25">
        <f>IF(ISBLANK(L697),,IF(ISBLANK(F697),,(IF(L697="WON-EW",((((M697-1)*I697)*'results log'!$B$2)+('results log'!$B$2*(M697-1))),IF(L697="WON",((((M697-1)*I697)*'results log'!$B$2)+('results log'!$B$2*(M697-1))),IF(L697="PLACED",((((M697-1)*I697)*'results log'!$B$2)-'results log'!$B$2),IF(I697=0,-'results log'!$B$2,IF(I697=0,-'results log'!$B$2,-('results log'!$B$2*2)))))))*D697))</f>
        <v>0</v>
      </c>
      <c r="S697">
        <f t="shared" si="21"/>
        <v>1</v>
      </c>
    </row>
    <row r="698" spans="7:19" x14ac:dyDescent="0.2">
      <c r="G698" s="20"/>
      <c r="H698" s="20"/>
      <c r="I698" s="20"/>
      <c r="L698" s="17"/>
      <c r="M698" s="24">
        <f>((F698-1)*(1-(IF(G698="no",0,'results log'!$B$3)))+1)</f>
        <v>5.0000000000000044E-2</v>
      </c>
      <c r="N698" s="24">
        <f t="shared" si="22"/>
        <v>0</v>
      </c>
      <c r="O698" s="26">
        <f>IF(ISBLANK(L698),,IF(ISBLANK(E698),,(IF(L698="WON-EW",((((E698-1)*I698)*'results log'!$B$2)+('results log'!$B$2*(E698-1))),IF(L698="WON",((((E698-1)*I698)*'results log'!$B$2)+('results log'!$B$2*(E698-1))),IF(L698="PLACED",((((E698-1)*I698)*'results log'!$B$2)-'results log'!$B$2),IF(I698=0,-'results log'!$B$2,IF(I698=0,-'results log'!$B$2,-('results log'!$B$2*2)))))))*D698))</f>
        <v>0</v>
      </c>
      <c r="P698" s="25">
        <f>IF(ISBLANK(L698),,IF(ISBLANK(F698),,(IF(L698="WON-EW",((((M698-1)*I698)*'results log'!$B$2)+('results log'!$B$2*(M698-1))),IF(L698="WON",((((M698-1)*I698)*'results log'!$B$2)+('results log'!$B$2*(M698-1))),IF(L698="PLACED",((((M698-1)*I698)*'results log'!$B$2)-'results log'!$B$2),IF(I698=0,-'results log'!$B$2,IF(I698=0,-'results log'!$B$2,-('results log'!$B$2*2)))))))*D698))</f>
        <v>0</v>
      </c>
      <c r="S698">
        <f t="shared" si="21"/>
        <v>1</v>
      </c>
    </row>
    <row r="699" spans="7:19" x14ac:dyDescent="0.2">
      <c r="G699" s="20"/>
      <c r="H699" s="20"/>
      <c r="I699" s="20"/>
      <c r="L699" s="17"/>
      <c r="M699" s="24">
        <f>((F699-1)*(1-(IF(G699="no",0,'results log'!$B$3)))+1)</f>
        <v>5.0000000000000044E-2</v>
      </c>
      <c r="N699" s="24">
        <f t="shared" si="22"/>
        <v>0</v>
      </c>
      <c r="O699" s="26">
        <f>IF(ISBLANK(L699),,IF(ISBLANK(E699),,(IF(L699="WON-EW",((((E699-1)*I699)*'results log'!$B$2)+('results log'!$B$2*(E699-1))),IF(L699="WON",((((E699-1)*I699)*'results log'!$B$2)+('results log'!$B$2*(E699-1))),IF(L699="PLACED",((((E699-1)*I699)*'results log'!$B$2)-'results log'!$B$2),IF(I699=0,-'results log'!$B$2,IF(I699=0,-'results log'!$B$2,-('results log'!$B$2*2)))))))*D699))</f>
        <v>0</v>
      </c>
      <c r="P699" s="25">
        <f>IF(ISBLANK(L699),,IF(ISBLANK(F699),,(IF(L699="WON-EW",((((M699-1)*I699)*'results log'!$B$2)+('results log'!$B$2*(M699-1))),IF(L699="WON",((((M699-1)*I699)*'results log'!$B$2)+('results log'!$B$2*(M699-1))),IF(L699="PLACED",((((M699-1)*I699)*'results log'!$B$2)-'results log'!$B$2),IF(I699=0,-'results log'!$B$2,IF(I699=0,-'results log'!$B$2,-('results log'!$B$2*2)))))))*D699))</f>
        <v>0</v>
      </c>
      <c r="S699">
        <f t="shared" si="21"/>
        <v>1</v>
      </c>
    </row>
    <row r="700" spans="7:19" x14ac:dyDescent="0.2">
      <c r="G700" s="20"/>
      <c r="H700" s="20"/>
      <c r="I700" s="20"/>
      <c r="L700" s="17"/>
      <c r="M700" s="24">
        <f>((F700-1)*(1-(IF(G700="no",0,'results log'!$B$3)))+1)</f>
        <v>5.0000000000000044E-2</v>
      </c>
      <c r="N700" s="24">
        <f t="shared" si="22"/>
        <v>0</v>
      </c>
      <c r="O700" s="26">
        <f>IF(ISBLANK(L700),,IF(ISBLANK(E700),,(IF(L700="WON-EW",((((E700-1)*I700)*'results log'!$B$2)+('results log'!$B$2*(E700-1))),IF(L700="WON",((((E700-1)*I700)*'results log'!$B$2)+('results log'!$B$2*(E700-1))),IF(L700="PLACED",((((E700-1)*I700)*'results log'!$B$2)-'results log'!$B$2),IF(I700=0,-'results log'!$B$2,IF(I700=0,-'results log'!$B$2,-('results log'!$B$2*2)))))))*D700))</f>
        <v>0</v>
      </c>
      <c r="P700" s="25">
        <f>IF(ISBLANK(L700),,IF(ISBLANK(F700),,(IF(L700="WON-EW",((((M700-1)*I700)*'results log'!$B$2)+('results log'!$B$2*(M700-1))),IF(L700="WON",((((M700-1)*I700)*'results log'!$B$2)+('results log'!$B$2*(M700-1))),IF(L700="PLACED",((((M700-1)*I700)*'results log'!$B$2)-'results log'!$B$2),IF(I700=0,-'results log'!$B$2,IF(I700=0,-'results log'!$B$2,-('results log'!$B$2*2)))))))*D700))</f>
        <v>0</v>
      </c>
      <c r="S700">
        <f t="shared" si="21"/>
        <v>1</v>
      </c>
    </row>
    <row r="701" spans="7:19" x14ac:dyDescent="0.2">
      <c r="G701" s="20"/>
      <c r="H701" s="20"/>
      <c r="I701" s="20"/>
      <c r="L701" s="17"/>
      <c r="M701" s="24">
        <f>((F701-1)*(1-(IF(G701="no",0,'results log'!$B$3)))+1)</f>
        <v>5.0000000000000044E-2</v>
      </c>
      <c r="N701" s="24">
        <f t="shared" si="22"/>
        <v>0</v>
      </c>
      <c r="O701" s="26">
        <f>IF(ISBLANK(L701),,IF(ISBLANK(E701),,(IF(L701="WON-EW",((((E701-1)*I701)*'results log'!$B$2)+('results log'!$B$2*(E701-1))),IF(L701="WON",((((E701-1)*I701)*'results log'!$B$2)+('results log'!$B$2*(E701-1))),IF(L701="PLACED",((((E701-1)*I701)*'results log'!$B$2)-'results log'!$B$2),IF(I701=0,-'results log'!$B$2,IF(I701=0,-'results log'!$B$2,-('results log'!$B$2*2)))))))*D701))</f>
        <v>0</v>
      </c>
      <c r="P701" s="25">
        <f>IF(ISBLANK(L701),,IF(ISBLANK(F701),,(IF(L701="WON-EW",((((M701-1)*I701)*'results log'!$B$2)+('results log'!$B$2*(M701-1))),IF(L701="WON",((((M701-1)*I701)*'results log'!$B$2)+('results log'!$B$2*(M701-1))),IF(L701="PLACED",((((M701-1)*I701)*'results log'!$B$2)-'results log'!$B$2),IF(I701=0,-'results log'!$B$2,IF(I701=0,-'results log'!$B$2,-('results log'!$B$2*2)))))))*D701))</f>
        <v>0</v>
      </c>
      <c r="S701">
        <f t="shared" si="21"/>
        <v>1</v>
      </c>
    </row>
    <row r="702" spans="7:19" x14ac:dyDescent="0.2">
      <c r="G702" s="20"/>
      <c r="H702" s="20"/>
      <c r="I702" s="20"/>
      <c r="L702" s="17"/>
      <c r="M702" s="24">
        <f>((F702-1)*(1-(IF(G702="no",0,'results log'!$B$3)))+1)</f>
        <v>5.0000000000000044E-2</v>
      </c>
      <c r="N702" s="24">
        <f t="shared" si="22"/>
        <v>0</v>
      </c>
      <c r="O702" s="26">
        <f>IF(ISBLANK(L702),,IF(ISBLANK(E702),,(IF(L702="WON-EW",((((E702-1)*I702)*'results log'!$B$2)+('results log'!$B$2*(E702-1))),IF(L702="WON",((((E702-1)*I702)*'results log'!$B$2)+('results log'!$B$2*(E702-1))),IF(L702="PLACED",((((E702-1)*I702)*'results log'!$B$2)-'results log'!$B$2),IF(I702=0,-'results log'!$B$2,IF(I702=0,-'results log'!$B$2,-('results log'!$B$2*2)))))))*D702))</f>
        <v>0</v>
      </c>
      <c r="P702" s="25">
        <f>IF(ISBLANK(L702),,IF(ISBLANK(F702),,(IF(L702="WON-EW",((((M702-1)*I702)*'results log'!$B$2)+('results log'!$B$2*(M702-1))),IF(L702="WON",((((M702-1)*I702)*'results log'!$B$2)+('results log'!$B$2*(M702-1))),IF(L702="PLACED",((((M702-1)*I702)*'results log'!$B$2)-'results log'!$B$2),IF(I702=0,-'results log'!$B$2,IF(I702=0,-'results log'!$B$2,-('results log'!$B$2*2)))))))*D702))</f>
        <v>0</v>
      </c>
      <c r="S702">
        <f t="shared" si="21"/>
        <v>1</v>
      </c>
    </row>
    <row r="703" spans="7:19" x14ac:dyDescent="0.2">
      <c r="G703" s="20"/>
      <c r="H703" s="20"/>
      <c r="I703" s="20"/>
      <c r="L703" s="17"/>
      <c r="M703" s="24">
        <f>((F703-1)*(1-(IF(G703="no",0,'results log'!$B$3)))+1)</f>
        <v>5.0000000000000044E-2</v>
      </c>
      <c r="N703" s="24">
        <f t="shared" si="22"/>
        <v>0</v>
      </c>
      <c r="O703" s="26">
        <f>IF(ISBLANK(L703),,IF(ISBLANK(E703),,(IF(L703="WON-EW",((((E703-1)*I703)*'results log'!$B$2)+('results log'!$B$2*(E703-1))),IF(L703="WON",((((E703-1)*I703)*'results log'!$B$2)+('results log'!$B$2*(E703-1))),IF(L703="PLACED",((((E703-1)*I703)*'results log'!$B$2)-'results log'!$B$2),IF(I703=0,-'results log'!$B$2,IF(I703=0,-'results log'!$B$2,-('results log'!$B$2*2)))))))*D703))</f>
        <v>0</v>
      </c>
      <c r="P703" s="25">
        <f>IF(ISBLANK(L703),,IF(ISBLANK(F703),,(IF(L703="WON-EW",((((M703-1)*I703)*'results log'!$B$2)+('results log'!$B$2*(M703-1))),IF(L703="WON",((((M703-1)*I703)*'results log'!$B$2)+('results log'!$B$2*(M703-1))),IF(L703="PLACED",((((M703-1)*I703)*'results log'!$B$2)-'results log'!$B$2),IF(I703=0,-'results log'!$B$2,IF(I703=0,-'results log'!$B$2,-('results log'!$B$2*2)))))))*D703))</f>
        <v>0</v>
      </c>
      <c r="S703">
        <f t="shared" si="21"/>
        <v>1</v>
      </c>
    </row>
    <row r="704" spans="7:19" x14ac:dyDescent="0.2">
      <c r="G704" s="20"/>
      <c r="H704" s="20"/>
      <c r="I704" s="20"/>
      <c r="L704" s="17"/>
      <c r="M704" s="24">
        <f>((F704-1)*(1-(IF(G704="no",0,'results log'!$B$3)))+1)</f>
        <v>5.0000000000000044E-2</v>
      </c>
      <c r="N704" s="24">
        <f t="shared" si="22"/>
        <v>0</v>
      </c>
      <c r="O704" s="26">
        <f>IF(ISBLANK(L704),,IF(ISBLANK(E704),,(IF(L704="WON-EW",((((E704-1)*I704)*'results log'!$B$2)+('results log'!$B$2*(E704-1))),IF(L704="WON",((((E704-1)*I704)*'results log'!$B$2)+('results log'!$B$2*(E704-1))),IF(L704="PLACED",((((E704-1)*I704)*'results log'!$B$2)-'results log'!$B$2),IF(I704=0,-'results log'!$B$2,IF(I704=0,-'results log'!$B$2,-('results log'!$B$2*2)))))))*D704))</f>
        <v>0</v>
      </c>
      <c r="P704" s="25">
        <f>IF(ISBLANK(L704),,IF(ISBLANK(F704),,(IF(L704="WON-EW",((((M704-1)*I704)*'results log'!$B$2)+('results log'!$B$2*(M704-1))),IF(L704="WON",((((M704-1)*I704)*'results log'!$B$2)+('results log'!$B$2*(M704-1))),IF(L704="PLACED",((((M704-1)*I704)*'results log'!$B$2)-'results log'!$B$2),IF(I704=0,-'results log'!$B$2,IF(I704=0,-'results log'!$B$2,-('results log'!$B$2*2)))))))*D704))</f>
        <v>0</v>
      </c>
      <c r="S704">
        <f t="shared" si="21"/>
        <v>1</v>
      </c>
    </row>
    <row r="705" spans="7:19" x14ac:dyDescent="0.2">
      <c r="G705" s="20"/>
      <c r="H705" s="20"/>
      <c r="I705" s="20"/>
      <c r="L705" s="17"/>
      <c r="M705" s="24">
        <f>((F705-1)*(1-(IF(G705="no",0,'results log'!$B$3)))+1)</f>
        <v>5.0000000000000044E-2</v>
      </c>
      <c r="N705" s="24">
        <f t="shared" si="22"/>
        <v>0</v>
      </c>
      <c r="O705" s="26">
        <f>IF(ISBLANK(L705),,IF(ISBLANK(E705),,(IF(L705="WON-EW",((((E705-1)*I705)*'results log'!$B$2)+('results log'!$B$2*(E705-1))),IF(L705="WON",((((E705-1)*I705)*'results log'!$B$2)+('results log'!$B$2*(E705-1))),IF(L705="PLACED",((((E705-1)*I705)*'results log'!$B$2)-'results log'!$B$2),IF(I705=0,-'results log'!$B$2,IF(I705=0,-'results log'!$B$2,-('results log'!$B$2*2)))))))*D705))</f>
        <v>0</v>
      </c>
      <c r="P705" s="25">
        <f>IF(ISBLANK(L705),,IF(ISBLANK(F705),,(IF(L705="WON-EW",((((M705-1)*I705)*'results log'!$B$2)+('results log'!$B$2*(M705-1))),IF(L705="WON",((((M705-1)*I705)*'results log'!$B$2)+('results log'!$B$2*(M705-1))),IF(L705="PLACED",((((M705-1)*I705)*'results log'!$B$2)-'results log'!$B$2),IF(I705=0,-'results log'!$B$2,IF(I705=0,-'results log'!$B$2,-('results log'!$B$2*2)))))))*D705))</f>
        <v>0</v>
      </c>
      <c r="S705">
        <f t="shared" si="21"/>
        <v>1</v>
      </c>
    </row>
    <row r="706" spans="7:19" x14ac:dyDescent="0.2">
      <c r="G706" s="20"/>
      <c r="H706" s="20"/>
      <c r="I706" s="20"/>
      <c r="L706" s="17"/>
      <c r="M706" s="24">
        <f>((F706-1)*(1-(IF(G706="no",0,'results log'!$B$3)))+1)</f>
        <v>5.0000000000000044E-2</v>
      </c>
      <c r="N706" s="24">
        <f t="shared" si="22"/>
        <v>0</v>
      </c>
      <c r="O706" s="26">
        <f>IF(ISBLANK(L706),,IF(ISBLANK(E706),,(IF(L706="WON-EW",((((E706-1)*I706)*'results log'!$B$2)+('results log'!$B$2*(E706-1))),IF(L706="WON",((((E706-1)*I706)*'results log'!$B$2)+('results log'!$B$2*(E706-1))),IF(L706="PLACED",((((E706-1)*I706)*'results log'!$B$2)-'results log'!$B$2),IF(I706=0,-'results log'!$B$2,IF(I706=0,-'results log'!$B$2,-('results log'!$B$2*2)))))))*D706))</f>
        <v>0</v>
      </c>
      <c r="P706" s="25">
        <f>IF(ISBLANK(L706),,IF(ISBLANK(F706),,(IF(L706="WON-EW",((((M706-1)*I706)*'results log'!$B$2)+('results log'!$B$2*(M706-1))),IF(L706="WON",((((M706-1)*I706)*'results log'!$B$2)+('results log'!$B$2*(M706-1))),IF(L706="PLACED",((((M706-1)*I706)*'results log'!$B$2)-'results log'!$B$2),IF(I706=0,-'results log'!$B$2,IF(I706=0,-'results log'!$B$2,-('results log'!$B$2*2)))))))*D706))</f>
        <v>0</v>
      </c>
      <c r="S706">
        <f t="shared" si="21"/>
        <v>1</v>
      </c>
    </row>
    <row r="707" spans="7:19" x14ac:dyDescent="0.2">
      <c r="G707" s="20"/>
      <c r="H707" s="20"/>
      <c r="I707" s="20"/>
      <c r="L707" s="17"/>
      <c r="M707" s="24">
        <f>((F707-1)*(1-(IF(G707="no",0,'results log'!$B$3)))+1)</f>
        <v>5.0000000000000044E-2</v>
      </c>
      <c r="N707" s="24">
        <f t="shared" si="22"/>
        <v>0</v>
      </c>
      <c r="O707" s="26">
        <f>IF(ISBLANK(L707),,IF(ISBLANK(E707),,(IF(L707="WON-EW",((((E707-1)*I707)*'results log'!$B$2)+('results log'!$B$2*(E707-1))),IF(L707="WON",((((E707-1)*I707)*'results log'!$B$2)+('results log'!$B$2*(E707-1))),IF(L707="PLACED",((((E707-1)*I707)*'results log'!$B$2)-'results log'!$B$2),IF(I707=0,-'results log'!$B$2,IF(I707=0,-'results log'!$B$2,-('results log'!$B$2*2)))))))*D707))</f>
        <v>0</v>
      </c>
      <c r="P707" s="25">
        <f>IF(ISBLANK(L707),,IF(ISBLANK(F707),,(IF(L707="WON-EW",((((M707-1)*I707)*'results log'!$B$2)+('results log'!$B$2*(M707-1))),IF(L707="WON",((((M707-1)*I707)*'results log'!$B$2)+('results log'!$B$2*(M707-1))),IF(L707="PLACED",((((M707-1)*I707)*'results log'!$B$2)-'results log'!$B$2),IF(I707=0,-'results log'!$B$2,IF(I707=0,-'results log'!$B$2,-('results log'!$B$2*2)))))))*D707))</f>
        <v>0</v>
      </c>
      <c r="S707">
        <f t="shared" si="21"/>
        <v>1</v>
      </c>
    </row>
    <row r="708" spans="7:19" x14ac:dyDescent="0.2">
      <c r="G708" s="20"/>
      <c r="H708" s="20"/>
      <c r="I708" s="20"/>
      <c r="L708" s="17"/>
      <c r="M708" s="24">
        <f>((F708-1)*(1-(IF(G708="no",0,'results log'!$B$3)))+1)</f>
        <v>5.0000000000000044E-2</v>
      </c>
      <c r="N708" s="24">
        <f t="shared" si="22"/>
        <v>0</v>
      </c>
      <c r="O708" s="26">
        <f>IF(ISBLANK(L708),,IF(ISBLANK(E708),,(IF(L708="WON-EW",((((E708-1)*I708)*'results log'!$B$2)+('results log'!$B$2*(E708-1))),IF(L708="WON",((((E708-1)*I708)*'results log'!$B$2)+('results log'!$B$2*(E708-1))),IF(L708="PLACED",((((E708-1)*I708)*'results log'!$B$2)-'results log'!$B$2),IF(I708=0,-'results log'!$B$2,IF(I708=0,-'results log'!$B$2,-('results log'!$B$2*2)))))))*D708))</f>
        <v>0</v>
      </c>
      <c r="P708" s="25">
        <f>IF(ISBLANK(L708),,IF(ISBLANK(F708),,(IF(L708="WON-EW",((((M708-1)*I708)*'results log'!$B$2)+('results log'!$B$2*(M708-1))),IF(L708="WON",((((M708-1)*I708)*'results log'!$B$2)+('results log'!$B$2*(M708-1))),IF(L708="PLACED",((((M708-1)*I708)*'results log'!$B$2)-'results log'!$B$2),IF(I708=0,-'results log'!$B$2,IF(I708=0,-'results log'!$B$2,-('results log'!$B$2*2)))))))*D708))</f>
        <v>0</v>
      </c>
      <c r="S708">
        <f t="shared" si="21"/>
        <v>1</v>
      </c>
    </row>
    <row r="709" spans="7:19" x14ac:dyDescent="0.2">
      <c r="G709" s="20"/>
      <c r="H709" s="20"/>
      <c r="I709" s="20"/>
      <c r="L709" s="17"/>
      <c r="M709" s="24">
        <f>((F709-1)*(1-(IF(G709="no",0,'results log'!$B$3)))+1)</f>
        <v>5.0000000000000044E-2</v>
      </c>
      <c r="N709" s="24">
        <f t="shared" si="22"/>
        <v>0</v>
      </c>
      <c r="O709" s="26">
        <f>IF(ISBLANK(L709),,IF(ISBLANK(E709),,(IF(L709="WON-EW",((((E709-1)*I709)*'results log'!$B$2)+('results log'!$B$2*(E709-1))),IF(L709="WON",((((E709-1)*I709)*'results log'!$B$2)+('results log'!$B$2*(E709-1))),IF(L709="PLACED",((((E709-1)*I709)*'results log'!$B$2)-'results log'!$B$2),IF(I709=0,-'results log'!$B$2,IF(I709=0,-'results log'!$B$2,-('results log'!$B$2*2)))))))*D709))</f>
        <v>0</v>
      </c>
      <c r="P709" s="25">
        <f>IF(ISBLANK(L709),,IF(ISBLANK(F709),,(IF(L709="WON-EW",((((M709-1)*I709)*'results log'!$B$2)+('results log'!$B$2*(M709-1))),IF(L709="WON",((((M709-1)*I709)*'results log'!$B$2)+('results log'!$B$2*(M709-1))),IF(L709="PLACED",((((M709-1)*I709)*'results log'!$B$2)-'results log'!$B$2),IF(I709=0,-'results log'!$B$2,IF(I709=0,-'results log'!$B$2,-('results log'!$B$2*2)))))))*D709))</f>
        <v>0</v>
      </c>
      <c r="S709">
        <f t="shared" si="21"/>
        <v>1</v>
      </c>
    </row>
    <row r="710" spans="7:19" x14ac:dyDescent="0.2">
      <c r="G710" s="20"/>
      <c r="H710" s="20"/>
      <c r="I710" s="20"/>
      <c r="L710" s="17"/>
      <c r="M710" s="24">
        <f>((F710-1)*(1-(IF(G710="no",0,'results log'!$B$3)))+1)</f>
        <v>5.0000000000000044E-2</v>
      </c>
      <c r="N710" s="24">
        <f t="shared" si="22"/>
        <v>0</v>
      </c>
      <c r="O710" s="26">
        <f>IF(ISBLANK(L710),,IF(ISBLANK(E710),,(IF(L710="WON-EW",((((E710-1)*I710)*'results log'!$B$2)+('results log'!$B$2*(E710-1))),IF(L710="WON",((((E710-1)*I710)*'results log'!$B$2)+('results log'!$B$2*(E710-1))),IF(L710="PLACED",((((E710-1)*I710)*'results log'!$B$2)-'results log'!$B$2),IF(I710=0,-'results log'!$B$2,IF(I710=0,-'results log'!$B$2,-('results log'!$B$2*2)))))))*D710))</f>
        <v>0</v>
      </c>
      <c r="P710" s="25">
        <f>IF(ISBLANK(L710),,IF(ISBLANK(F710),,(IF(L710="WON-EW",((((M710-1)*I710)*'results log'!$B$2)+('results log'!$B$2*(M710-1))),IF(L710="WON",((((M710-1)*I710)*'results log'!$B$2)+('results log'!$B$2*(M710-1))),IF(L710="PLACED",((((M710-1)*I710)*'results log'!$B$2)-'results log'!$B$2),IF(I710=0,-'results log'!$B$2,IF(I710=0,-'results log'!$B$2,-('results log'!$B$2*2)))))))*D710))</f>
        <v>0</v>
      </c>
      <c r="S710">
        <f t="shared" si="21"/>
        <v>1</v>
      </c>
    </row>
    <row r="711" spans="7:19" x14ac:dyDescent="0.2">
      <c r="G711" s="20"/>
      <c r="H711" s="20"/>
      <c r="I711" s="20"/>
      <c r="L711" s="17"/>
      <c r="M711" s="24">
        <f>((F711-1)*(1-(IF(G711="no",0,'results log'!$B$3)))+1)</f>
        <v>5.0000000000000044E-2</v>
      </c>
      <c r="N711" s="24">
        <f t="shared" si="22"/>
        <v>0</v>
      </c>
      <c r="O711" s="26">
        <f>IF(ISBLANK(L711),,IF(ISBLANK(E711),,(IF(L711="WON-EW",((((E711-1)*I711)*'results log'!$B$2)+('results log'!$B$2*(E711-1))),IF(L711="WON",((((E711-1)*I711)*'results log'!$B$2)+('results log'!$B$2*(E711-1))),IF(L711="PLACED",((((E711-1)*I711)*'results log'!$B$2)-'results log'!$B$2),IF(I711=0,-'results log'!$B$2,IF(I711=0,-'results log'!$B$2,-('results log'!$B$2*2)))))))*D711))</f>
        <v>0</v>
      </c>
      <c r="P711" s="25">
        <f>IF(ISBLANK(L711),,IF(ISBLANK(F711),,(IF(L711="WON-EW",((((M711-1)*I711)*'results log'!$B$2)+('results log'!$B$2*(M711-1))),IF(L711="WON",((((M711-1)*I711)*'results log'!$B$2)+('results log'!$B$2*(M711-1))),IF(L711="PLACED",((((M711-1)*I711)*'results log'!$B$2)-'results log'!$B$2),IF(I711=0,-'results log'!$B$2,IF(I711=0,-'results log'!$B$2,-('results log'!$B$2*2)))))))*D711))</f>
        <v>0</v>
      </c>
      <c r="S711">
        <f t="shared" si="21"/>
        <v>1</v>
      </c>
    </row>
    <row r="712" spans="7:19" x14ac:dyDescent="0.2">
      <c r="G712" s="20"/>
      <c r="H712" s="20"/>
      <c r="I712" s="20"/>
      <c r="L712" s="17"/>
      <c r="M712" s="24">
        <f>((F712-1)*(1-(IF(G712="no",0,'results log'!$B$3)))+1)</f>
        <v>5.0000000000000044E-2</v>
      </c>
      <c r="N712" s="24">
        <f t="shared" si="22"/>
        <v>0</v>
      </c>
      <c r="O712" s="26">
        <f>IF(ISBLANK(L712),,IF(ISBLANK(E712),,(IF(L712="WON-EW",((((E712-1)*I712)*'results log'!$B$2)+('results log'!$B$2*(E712-1))),IF(L712="WON",((((E712-1)*I712)*'results log'!$B$2)+('results log'!$B$2*(E712-1))),IF(L712="PLACED",((((E712-1)*I712)*'results log'!$B$2)-'results log'!$B$2),IF(I712=0,-'results log'!$B$2,IF(I712=0,-'results log'!$B$2,-('results log'!$B$2*2)))))))*D712))</f>
        <v>0</v>
      </c>
      <c r="P712" s="25">
        <f>IF(ISBLANK(L712),,IF(ISBLANK(F712),,(IF(L712="WON-EW",((((M712-1)*I712)*'results log'!$B$2)+('results log'!$B$2*(M712-1))),IF(L712="WON",((((M712-1)*I712)*'results log'!$B$2)+('results log'!$B$2*(M712-1))),IF(L712="PLACED",((((M712-1)*I712)*'results log'!$B$2)-'results log'!$B$2),IF(I712=0,-'results log'!$B$2,IF(I712=0,-'results log'!$B$2,-('results log'!$B$2*2)))))))*D712))</f>
        <v>0</v>
      </c>
      <c r="S712">
        <f t="shared" si="21"/>
        <v>1</v>
      </c>
    </row>
    <row r="713" spans="7:19" x14ac:dyDescent="0.2">
      <c r="G713" s="20"/>
      <c r="H713" s="20"/>
      <c r="I713" s="20"/>
      <c r="L713" s="17"/>
      <c r="M713" s="24">
        <f>((F713-1)*(1-(IF(G713="no",0,'results log'!$B$3)))+1)</f>
        <v>5.0000000000000044E-2</v>
      </c>
      <c r="N713" s="24">
        <f t="shared" si="22"/>
        <v>0</v>
      </c>
      <c r="O713" s="26">
        <f>IF(ISBLANK(L713),,IF(ISBLANK(E713),,(IF(L713="WON-EW",((((E713-1)*I713)*'results log'!$B$2)+('results log'!$B$2*(E713-1))),IF(L713="WON",((((E713-1)*I713)*'results log'!$B$2)+('results log'!$B$2*(E713-1))),IF(L713="PLACED",((((E713-1)*I713)*'results log'!$B$2)-'results log'!$B$2),IF(I713=0,-'results log'!$B$2,IF(I713=0,-'results log'!$B$2,-('results log'!$B$2*2)))))))*D713))</f>
        <v>0</v>
      </c>
      <c r="P713" s="25">
        <f>IF(ISBLANK(L713),,IF(ISBLANK(F713),,(IF(L713="WON-EW",((((M713-1)*I713)*'results log'!$B$2)+('results log'!$B$2*(M713-1))),IF(L713="WON",((((M713-1)*I713)*'results log'!$B$2)+('results log'!$B$2*(M713-1))),IF(L713="PLACED",((((M713-1)*I713)*'results log'!$B$2)-'results log'!$B$2),IF(I713=0,-'results log'!$B$2,IF(I713=0,-'results log'!$B$2,-('results log'!$B$2*2)))))))*D713))</f>
        <v>0</v>
      </c>
      <c r="S713">
        <f t="shared" ref="S713:S776" si="23">IF(ISBLANK(J713),1,IF(ISBLANK(K713),2,99))</f>
        <v>1</v>
      </c>
    </row>
    <row r="714" spans="7:19" x14ac:dyDescent="0.2">
      <c r="G714" s="20"/>
      <c r="H714" s="20"/>
      <c r="I714" s="20"/>
      <c r="L714" s="17"/>
      <c r="M714" s="24">
        <f>((F714-1)*(1-(IF(G714="no",0,'results log'!$B$3)))+1)</f>
        <v>5.0000000000000044E-2</v>
      </c>
      <c r="N714" s="24">
        <f t="shared" si="22"/>
        <v>0</v>
      </c>
      <c r="O714" s="26">
        <f>IF(ISBLANK(L714),,IF(ISBLANK(E714),,(IF(L714="WON-EW",((((E714-1)*I714)*'results log'!$B$2)+('results log'!$B$2*(E714-1))),IF(L714="WON",((((E714-1)*I714)*'results log'!$B$2)+('results log'!$B$2*(E714-1))),IF(L714="PLACED",((((E714-1)*I714)*'results log'!$B$2)-'results log'!$B$2),IF(I714=0,-'results log'!$B$2,IF(I714=0,-'results log'!$B$2,-('results log'!$B$2*2)))))))*D714))</f>
        <v>0</v>
      </c>
      <c r="P714" s="25">
        <f>IF(ISBLANK(L714),,IF(ISBLANK(F714),,(IF(L714="WON-EW",((((M714-1)*I714)*'results log'!$B$2)+('results log'!$B$2*(M714-1))),IF(L714="WON",((((M714-1)*I714)*'results log'!$B$2)+('results log'!$B$2*(M714-1))),IF(L714="PLACED",((((M714-1)*I714)*'results log'!$B$2)-'results log'!$B$2),IF(I714=0,-'results log'!$B$2,IF(I714=0,-'results log'!$B$2,-('results log'!$B$2*2)))))))*D714))</f>
        <v>0</v>
      </c>
      <c r="S714">
        <f t="shared" si="23"/>
        <v>1</v>
      </c>
    </row>
    <row r="715" spans="7:19" x14ac:dyDescent="0.2">
      <c r="G715" s="20"/>
      <c r="H715" s="20"/>
      <c r="I715" s="20"/>
      <c r="L715" s="17"/>
      <c r="M715" s="24">
        <f>((F715-1)*(1-(IF(G715="no",0,'results log'!$B$3)))+1)</f>
        <v>5.0000000000000044E-2</v>
      </c>
      <c r="N715" s="24">
        <f t="shared" si="22"/>
        <v>0</v>
      </c>
      <c r="O715" s="26">
        <f>IF(ISBLANK(L715),,IF(ISBLANK(E715),,(IF(L715="WON-EW",((((E715-1)*I715)*'results log'!$B$2)+('results log'!$B$2*(E715-1))),IF(L715="WON",((((E715-1)*I715)*'results log'!$B$2)+('results log'!$B$2*(E715-1))),IF(L715="PLACED",((((E715-1)*I715)*'results log'!$B$2)-'results log'!$B$2),IF(I715=0,-'results log'!$B$2,IF(I715=0,-'results log'!$B$2,-('results log'!$B$2*2)))))))*D715))</f>
        <v>0</v>
      </c>
      <c r="P715" s="25">
        <f>IF(ISBLANK(L715),,IF(ISBLANK(F715),,(IF(L715="WON-EW",((((M715-1)*I715)*'results log'!$B$2)+('results log'!$B$2*(M715-1))),IF(L715="WON",((((M715-1)*I715)*'results log'!$B$2)+('results log'!$B$2*(M715-1))),IF(L715="PLACED",((((M715-1)*I715)*'results log'!$B$2)-'results log'!$B$2),IF(I715=0,-'results log'!$B$2,IF(I715=0,-'results log'!$B$2,-('results log'!$B$2*2)))))))*D715))</f>
        <v>0</v>
      </c>
      <c r="S715">
        <f t="shared" si="23"/>
        <v>1</v>
      </c>
    </row>
    <row r="716" spans="7:19" x14ac:dyDescent="0.2">
      <c r="G716" s="20"/>
      <c r="H716" s="20"/>
      <c r="I716" s="20"/>
      <c r="L716" s="17"/>
      <c r="M716" s="24">
        <f>((F716-1)*(1-(IF(G716="no",0,'results log'!$B$3)))+1)</f>
        <v>5.0000000000000044E-2</v>
      </c>
      <c r="N716" s="24">
        <f t="shared" si="22"/>
        <v>0</v>
      </c>
      <c r="O716" s="26">
        <f>IF(ISBLANK(L716),,IF(ISBLANK(E716),,(IF(L716="WON-EW",((((E716-1)*I716)*'results log'!$B$2)+('results log'!$B$2*(E716-1))),IF(L716="WON",((((E716-1)*I716)*'results log'!$B$2)+('results log'!$B$2*(E716-1))),IF(L716="PLACED",((((E716-1)*I716)*'results log'!$B$2)-'results log'!$B$2),IF(I716=0,-'results log'!$B$2,IF(I716=0,-'results log'!$B$2,-('results log'!$B$2*2)))))))*D716))</f>
        <v>0</v>
      </c>
      <c r="P716" s="25">
        <f>IF(ISBLANK(L716),,IF(ISBLANK(F716),,(IF(L716="WON-EW",((((M716-1)*I716)*'results log'!$B$2)+('results log'!$B$2*(M716-1))),IF(L716="WON",((((M716-1)*I716)*'results log'!$B$2)+('results log'!$B$2*(M716-1))),IF(L716="PLACED",((((M716-1)*I716)*'results log'!$B$2)-'results log'!$B$2),IF(I716=0,-'results log'!$B$2,IF(I716=0,-'results log'!$B$2,-('results log'!$B$2*2)))))))*D716))</f>
        <v>0</v>
      </c>
      <c r="S716">
        <f t="shared" si="23"/>
        <v>1</v>
      </c>
    </row>
    <row r="717" spans="7:19" x14ac:dyDescent="0.2">
      <c r="G717" s="20"/>
      <c r="H717" s="20"/>
      <c r="I717" s="20"/>
      <c r="L717" s="17"/>
      <c r="M717" s="24">
        <f>((F717-1)*(1-(IF(G717="no",0,'results log'!$B$3)))+1)</f>
        <v>5.0000000000000044E-2</v>
      </c>
      <c r="N717" s="24">
        <f t="shared" si="22"/>
        <v>0</v>
      </c>
      <c r="O717" s="26">
        <f>IF(ISBLANK(L717),,IF(ISBLANK(E717),,(IF(L717="WON-EW",((((E717-1)*I717)*'results log'!$B$2)+('results log'!$B$2*(E717-1))),IF(L717="WON",((((E717-1)*I717)*'results log'!$B$2)+('results log'!$B$2*(E717-1))),IF(L717="PLACED",((((E717-1)*I717)*'results log'!$B$2)-'results log'!$B$2),IF(I717=0,-'results log'!$B$2,IF(I717=0,-'results log'!$B$2,-('results log'!$B$2*2)))))))*D717))</f>
        <v>0</v>
      </c>
      <c r="P717" s="25">
        <f>IF(ISBLANK(L717),,IF(ISBLANK(F717),,(IF(L717="WON-EW",((((M717-1)*I717)*'results log'!$B$2)+('results log'!$B$2*(M717-1))),IF(L717="WON",((((M717-1)*I717)*'results log'!$B$2)+('results log'!$B$2*(M717-1))),IF(L717="PLACED",((((M717-1)*I717)*'results log'!$B$2)-'results log'!$B$2),IF(I717=0,-'results log'!$B$2,IF(I717=0,-'results log'!$B$2,-('results log'!$B$2*2)))))))*D717))</f>
        <v>0</v>
      </c>
      <c r="S717">
        <f t="shared" si="23"/>
        <v>1</v>
      </c>
    </row>
    <row r="718" spans="7:19" x14ac:dyDescent="0.2">
      <c r="G718" s="20"/>
      <c r="H718" s="20"/>
      <c r="I718" s="20"/>
      <c r="L718" s="17"/>
      <c r="M718" s="24">
        <f>((F718-1)*(1-(IF(G718="no",0,'results log'!$B$3)))+1)</f>
        <v>5.0000000000000044E-2</v>
      </c>
      <c r="N718" s="24">
        <f t="shared" si="22"/>
        <v>0</v>
      </c>
      <c r="O718" s="26">
        <f>IF(ISBLANK(L718),,IF(ISBLANK(E718),,(IF(L718="WON-EW",((((E718-1)*I718)*'results log'!$B$2)+('results log'!$B$2*(E718-1))),IF(L718="WON",((((E718-1)*I718)*'results log'!$B$2)+('results log'!$B$2*(E718-1))),IF(L718="PLACED",((((E718-1)*I718)*'results log'!$B$2)-'results log'!$B$2),IF(I718=0,-'results log'!$B$2,IF(I718=0,-'results log'!$B$2,-('results log'!$B$2*2)))))))*D718))</f>
        <v>0</v>
      </c>
      <c r="P718" s="25">
        <f>IF(ISBLANK(L718),,IF(ISBLANK(F718),,(IF(L718="WON-EW",((((M718-1)*I718)*'results log'!$B$2)+('results log'!$B$2*(M718-1))),IF(L718="WON",((((M718-1)*I718)*'results log'!$B$2)+('results log'!$B$2*(M718-1))),IF(L718="PLACED",((((M718-1)*I718)*'results log'!$B$2)-'results log'!$B$2),IF(I718=0,-'results log'!$B$2,IF(I718=0,-'results log'!$B$2,-('results log'!$B$2*2)))))))*D718))</f>
        <v>0</v>
      </c>
      <c r="S718">
        <f t="shared" si="23"/>
        <v>1</v>
      </c>
    </row>
    <row r="719" spans="7:19" x14ac:dyDescent="0.2">
      <c r="G719" s="20"/>
      <c r="H719" s="20"/>
      <c r="I719" s="20"/>
      <c r="L719" s="17"/>
      <c r="M719" s="24">
        <f>((F719-1)*(1-(IF(G719="no",0,'results log'!$B$3)))+1)</f>
        <v>5.0000000000000044E-2</v>
      </c>
      <c r="N719" s="24">
        <f t="shared" ref="N719:N782" si="24">D719*IF(H719="yes",2,1)</f>
        <v>0</v>
      </c>
      <c r="O719" s="26">
        <f>IF(ISBLANK(L719),,IF(ISBLANK(E719),,(IF(L719="WON-EW",((((E719-1)*I719)*'results log'!$B$2)+('results log'!$B$2*(E719-1))),IF(L719="WON",((((E719-1)*I719)*'results log'!$B$2)+('results log'!$B$2*(E719-1))),IF(L719="PLACED",((((E719-1)*I719)*'results log'!$B$2)-'results log'!$B$2),IF(I719=0,-'results log'!$B$2,IF(I719=0,-'results log'!$B$2,-('results log'!$B$2*2)))))))*D719))</f>
        <v>0</v>
      </c>
      <c r="P719" s="25">
        <f>IF(ISBLANK(L719),,IF(ISBLANK(F719),,(IF(L719="WON-EW",((((M719-1)*I719)*'results log'!$B$2)+('results log'!$B$2*(M719-1))),IF(L719="WON",((((M719-1)*I719)*'results log'!$B$2)+('results log'!$B$2*(M719-1))),IF(L719="PLACED",((((M719-1)*I719)*'results log'!$B$2)-'results log'!$B$2),IF(I719=0,-'results log'!$B$2,IF(I719=0,-'results log'!$B$2,-('results log'!$B$2*2)))))))*D719))</f>
        <v>0</v>
      </c>
      <c r="S719">
        <f t="shared" si="23"/>
        <v>1</v>
      </c>
    </row>
    <row r="720" spans="7:19" x14ac:dyDescent="0.2">
      <c r="G720" s="20"/>
      <c r="H720" s="20"/>
      <c r="I720" s="20"/>
      <c r="L720" s="17"/>
      <c r="M720" s="24">
        <f>((F720-1)*(1-(IF(G720="no",0,'results log'!$B$3)))+1)</f>
        <v>5.0000000000000044E-2</v>
      </c>
      <c r="N720" s="24">
        <f t="shared" si="24"/>
        <v>0</v>
      </c>
      <c r="O720" s="26">
        <f>IF(ISBLANK(L720),,IF(ISBLANK(E720),,(IF(L720="WON-EW",((((E720-1)*I720)*'results log'!$B$2)+('results log'!$B$2*(E720-1))),IF(L720="WON",((((E720-1)*I720)*'results log'!$B$2)+('results log'!$B$2*(E720-1))),IF(L720="PLACED",((((E720-1)*I720)*'results log'!$B$2)-'results log'!$B$2),IF(I720=0,-'results log'!$B$2,IF(I720=0,-'results log'!$B$2,-('results log'!$B$2*2)))))))*D720))</f>
        <v>0</v>
      </c>
      <c r="P720" s="25">
        <f>IF(ISBLANK(L720),,IF(ISBLANK(F720),,(IF(L720="WON-EW",((((M720-1)*I720)*'results log'!$B$2)+('results log'!$B$2*(M720-1))),IF(L720="WON",((((M720-1)*I720)*'results log'!$B$2)+('results log'!$B$2*(M720-1))),IF(L720="PLACED",((((M720-1)*I720)*'results log'!$B$2)-'results log'!$B$2),IF(I720=0,-'results log'!$B$2,IF(I720=0,-'results log'!$B$2,-('results log'!$B$2*2)))))))*D720))</f>
        <v>0</v>
      </c>
      <c r="S720">
        <f t="shared" si="23"/>
        <v>1</v>
      </c>
    </row>
    <row r="721" spans="7:19" x14ac:dyDescent="0.2">
      <c r="G721" s="20"/>
      <c r="H721" s="20"/>
      <c r="I721" s="20"/>
      <c r="L721" s="17"/>
      <c r="M721" s="24">
        <f>((F721-1)*(1-(IF(G721="no",0,'results log'!$B$3)))+1)</f>
        <v>5.0000000000000044E-2</v>
      </c>
      <c r="N721" s="24">
        <f t="shared" si="24"/>
        <v>0</v>
      </c>
      <c r="O721" s="26">
        <f>IF(ISBLANK(L721),,IF(ISBLANK(E721),,(IF(L721="WON-EW",((((E721-1)*I721)*'results log'!$B$2)+('results log'!$B$2*(E721-1))),IF(L721="WON",((((E721-1)*I721)*'results log'!$B$2)+('results log'!$B$2*(E721-1))),IF(L721="PLACED",((((E721-1)*I721)*'results log'!$B$2)-'results log'!$B$2),IF(I721=0,-'results log'!$B$2,IF(I721=0,-'results log'!$B$2,-('results log'!$B$2*2)))))))*D721))</f>
        <v>0</v>
      </c>
      <c r="P721" s="25">
        <f>IF(ISBLANK(L721),,IF(ISBLANK(F721),,(IF(L721="WON-EW",((((M721-1)*I721)*'results log'!$B$2)+('results log'!$B$2*(M721-1))),IF(L721="WON",((((M721-1)*I721)*'results log'!$B$2)+('results log'!$B$2*(M721-1))),IF(L721="PLACED",((((M721-1)*I721)*'results log'!$B$2)-'results log'!$B$2),IF(I721=0,-'results log'!$B$2,IF(I721=0,-'results log'!$B$2,-('results log'!$B$2*2)))))))*D721))</f>
        <v>0</v>
      </c>
      <c r="S721">
        <f t="shared" si="23"/>
        <v>1</v>
      </c>
    </row>
    <row r="722" spans="7:19" x14ac:dyDescent="0.2">
      <c r="G722" s="20"/>
      <c r="H722" s="20"/>
      <c r="I722" s="20"/>
      <c r="L722" s="17"/>
      <c r="M722" s="24">
        <f>((F722-1)*(1-(IF(G722="no",0,'results log'!$B$3)))+1)</f>
        <v>5.0000000000000044E-2</v>
      </c>
      <c r="N722" s="24">
        <f t="shared" si="24"/>
        <v>0</v>
      </c>
      <c r="O722" s="26">
        <f>IF(ISBLANK(L722),,IF(ISBLANK(E722),,(IF(L722="WON-EW",((((E722-1)*I722)*'results log'!$B$2)+('results log'!$B$2*(E722-1))),IF(L722="WON",((((E722-1)*I722)*'results log'!$B$2)+('results log'!$B$2*(E722-1))),IF(L722="PLACED",((((E722-1)*I722)*'results log'!$B$2)-'results log'!$B$2),IF(I722=0,-'results log'!$B$2,IF(I722=0,-'results log'!$B$2,-('results log'!$B$2*2)))))))*D722))</f>
        <v>0</v>
      </c>
      <c r="P722" s="25">
        <f>IF(ISBLANK(L722),,IF(ISBLANK(F722),,(IF(L722="WON-EW",((((M722-1)*I722)*'results log'!$B$2)+('results log'!$B$2*(M722-1))),IF(L722="WON",((((M722-1)*I722)*'results log'!$B$2)+('results log'!$B$2*(M722-1))),IF(L722="PLACED",((((M722-1)*I722)*'results log'!$B$2)-'results log'!$B$2),IF(I722=0,-'results log'!$B$2,IF(I722=0,-'results log'!$B$2,-('results log'!$B$2*2)))))))*D722))</f>
        <v>0</v>
      </c>
      <c r="S722">
        <f t="shared" si="23"/>
        <v>1</v>
      </c>
    </row>
    <row r="723" spans="7:19" x14ac:dyDescent="0.2">
      <c r="G723" s="20"/>
      <c r="H723" s="20"/>
      <c r="I723" s="20"/>
      <c r="L723" s="17"/>
      <c r="M723" s="24">
        <f>((F723-1)*(1-(IF(G723="no",0,'results log'!$B$3)))+1)</f>
        <v>5.0000000000000044E-2</v>
      </c>
      <c r="N723" s="24">
        <f t="shared" si="24"/>
        <v>0</v>
      </c>
      <c r="O723" s="26">
        <f>IF(ISBLANK(L723),,IF(ISBLANK(E723),,(IF(L723="WON-EW",((((E723-1)*I723)*'results log'!$B$2)+('results log'!$B$2*(E723-1))),IF(L723="WON",((((E723-1)*I723)*'results log'!$B$2)+('results log'!$B$2*(E723-1))),IF(L723="PLACED",((((E723-1)*I723)*'results log'!$B$2)-'results log'!$B$2),IF(I723=0,-'results log'!$B$2,IF(I723=0,-'results log'!$B$2,-('results log'!$B$2*2)))))))*D723))</f>
        <v>0</v>
      </c>
      <c r="P723" s="25">
        <f>IF(ISBLANK(L723),,IF(ISBLANK(F723),,(IF(L723="WON-EW",((((M723-1)*I723)*'results log'!$B$2)+('results log'!$B$2*(M723-1))),IF(L723="WON",((((M723-1)*I723)*'results log'!$B$2)+('results log'!$B$2*(M723-1))),IF(L723="PLACED",((((M723-1)*I723)*'results log'!$B$2)-'results log'!$B$2),IF(I723=0,-'results log'!$B$2,IF(I723=0,-'results log'!$B$2,-('results log'!$B$2*2)))))))*D723))</f>
        <v>0</v>
      </c>
      <c r="S723">
        <f t="shared" si="23"/>
        <v>1</v>
      </c>
    </row>
    <row r="724" spans="7:19" x14ac:dyDescent="0.2">
      <c r="G724" s="20"/>
      <c r="H724" s="20"/>
      <c r="I724" s="20"/>
      <c r="L724" s="17"/>
      <c r="M724" s="24">
        <f>((F724-1)*(1-(IF(G724="no",0,'results log'!$B$3)))+1)</f>
        <v>5.0000000000000044E-2</v>
      </c>
      <c r="N724" s="24">
        <f t="shared" si="24"/>
        <v>0</v>
      </c>
      <c r="O724" s="26">
        <f>IF(ISBLANK(L724),,IF(ISBLANK(E724),,(IF(L724="WON-EW",((((E724-1)*I724)*'results log'!$B$2)+('results log'!$B$2*(E724-1))),IF(L724="WON",((((E724-1)*I724)*'results log'!$B$2)+('results log'!$B$2*(E724-1))),IF(L724="PLACED",((((E724-1)*I724)*'results log'!$B$2)-'results log'!$B$2),IF(I724=0,-'results log'!$B$2,IF(I724=0,-'results log'!$B$2,-('results log'!$B$2*2)))))))*D724))</f>
        <v>0</v>
      </c>
      <c r="P724" s="25">
        <f>IF(ISBLANK(L724),,IF(ISBLANK(F724),,(IF(L724="WON-EW",((((M724-1)*I724)*'results log'!$B$2)+('results log'!$B$2*(M724-1))),IF(L724="WON",((((M724-1)*I724)*'results log'!$B$2)+('results log'!$B$2*(M724-1))),IF(L724="PLACED",((((M724-1)*I724)*'results log'!$B$2)-'results log'!$B$2),IF(I724=0,-'results log'!$B$2,IF(I724=0,-'results log'!$B$2,-('results log'!$B$2*2)))))))*D724))</f>
        <v>0</v>
      </c>
      <c r="S724">
        <f t="shared" si="23"/>
        <v>1</v>
      </c>
    </row>
    <row r="725" spans="7:19" x14ac:dyDescent="0.2">
      <c r="G725" s="20"/>
      <c r="H725" s="20"/>
      <c r="I725" s="20"/>
      <c r="L725" s="17"/>
      <c r="M725" s="24">
        <f>((F725-1)*(1-(IF(G725="no",0,'results log'!$B$3)))+1)</f>
        <v>5.0000000000000044E-2</v>
      </c>
      <c r="N725" s="24">
        <f t="shared" si="24"/>
        <v>0</v>
      </c>
      <c r="O725" s="26">
        <f>IF(ISBLANK(L725),,IF(ISBLANK(E725),,(IF(L725="WON-EW",((((E725-1)*I725)*'results log'!$B$2)+('results log'!$B$2*(E725-1))),IF(L725="WON",((((E725-1)*I725)*'results log'!$B$2)+('results log'!$B$2*(E725-1))),IF(L725="PLACED",((((E725-1)*I725)*'results log'!$B$2)-'results log'!$B$2),IF(I725=0,-'results log'!$B$2,IF(I725=0,-'results log'!$B$2,-('results log'!$B$2*2)))))))*D725))</f>
        <v>0</v>
      </c>
      <c r="P725" s="25">
        <f>IF(ISBLANK(L725),,IF(ISBLANK(F725),,(IF(L725="WON-EW",((((M725-1)*I725)*'results log'!$B$2)+('results log'!$B$2*(M725-1))),IF(L725="WON",((((M725-1)*I725)*'results log'!$B$2)+('results log'!$B$2*(M725-1))),IF(L725="PLACED",((((M725-1)*I725)*'results log'!$B$2)-'results log'!$B$2),IF(I725=0,-'results log'!$B$2,IF(I725=0,-'results log'!$B$2,-('results log'!$B$2*2)))))))*D725))</f>
        <v>0</v>
      </c>
      <c r="S725">
        <f t="shared" si="23"/>
        <v>1</v>
      </c>
    </row>
    <row r="726" spans="7:19" x14ac:dyDescent="0.2">
      <c r="G726" s="20"/>
      <c r="H726" s="20"/>
      <c r="I726" s="20"/>
      <c r="L726" s="17"/>
      <c r="M726" s="24">
        <f>((F726-1)*(1-(IF(G726="no",0,'results log'!$B$3)))+1)</f>
        <v>5.0000000000000044E-2</v>
      </c>
      <c r="N726" s="24">
        <f t="shared" si="24"/>
        <v>0</v>
      </c>
      <c r="O726" s="26">
        <f>IF(ISBLANK(L726),,IF(ISBLANK(E726),,(IF(L726="WON-EW",((((E726-1)*I726)*'results log'!$B$2)+('results log'!$B$2*(E726-1))),IF(L726="WON",((((E726-1)*I726)*'results log'!$B$2)+('results log'!$B$2*(E726-1))),IF(L726="PLACED",((((E726-1)*I726)*'results log'!$B$2)-'results log'!$B$2),IF(I726=0,-'results log'!$B$2,IF(I726=0,-'results log'!$B$2,-('results log'!$B$2*2)))))))*D726))</f>
        <v>0</v>
      </c>
      <c r="P726" s="25">
        <f>IF(ISBLANK(L726),,IF(ISBLANK(F726),,(IF(L726="WON-EW",((((M726-1)*I726)*'results log'!$B$2)+('results log'!$B$2*(M726-1))),IF(L726="WON",((((M726-1)*I726)*'results log'!$B$2)+('results log'!$B$2*(M726-1))),IF(L726="PLACED",((((M726-1)*I726)*'results log'!$B$2)-'results log'!$B$2),IF(I726=0,-'results log'!$B$2,IF(I726=0,-'results log'!$B$2,-('results log'!$B$2*2)))))))*D726))</f>
        <v>0</v>
      </c>
      <c r="S726">
        <f t="shared" si="23"/>
        <v>1</v>
      </c>
    </row>
    <row r="727" spans="7:19" x14ac:dyDescent="0.2">
      <c r="G727" s="20"/>
      <c r="H727" s="20"/>
      <c r="I727" s="20"/>
      <c r="L727" s="17"/>
      <c r="M727" s="24">
        <f>((F727-1)*(1-(IF(G727="no",0,'results log'!$B$3)))+1)</f>
        <v>5.0000000000000044E-2</v>
      </c>
      <c r="N727" s="24">
        <f t="shared" si="24"/>
        <v>0</v>
      </c>
      <c r="O727" s="26">
        <f>IF(ISBLANK(L727),,IF(ISBLANK(E727),,(IF(L727="WON-EW",((((E727-1)*I727)*'results log'!$B$2)+('results log'!$B$2*(E727-1))),IF(L727="WON",((((E727-1)*I727)*'results log'!$B$2)+('results log'!$B$2*(E727-1))),IF(L727="PLACED",((((E727-1)*I727)*'results log'!$B$2)-'results log'!$B$2),IF(I727=0,-'results log'!$B$2,IF(I727=0,-'results log'!$B$2,-('results log'!$B$2*2)))))))*D727))</f>
        <v>0</v>
      </c>
      <c r="P727" s="25">
        <f>IF(ISBLANK(L727),,IF(ISBLANK(F727),,(IF(L727="WON-EW",((((M727-1)*I727)*'results log'!$B$2)+('results log'!$B$2*(M727-1))),IF(L727="WON",((((M727-1)*I727)*'results log'!$B$2)+('results log'!$B$2*(M727-1))),IF(L727="PLACED",((((M727-1)*I727)*'results log'!$B$2)-'results log'!$B$2),IF(I727=0,-'results log'!$B$2,IF(I727=0,-'results log'!$B$2,-('results log'!$B$2*2)))))))*D727))</f>
        <v>0</v>
      </c>
      <c r="S727">
        <f t="shared" si="23"/>
        <v>1</v>
      </c>
    </row>
    <row r="728" spans="7:19" x14ac:dyDescent="0.2">
      <c r="G728" s="20"/>
      <c r="H728" s="20"/>
      <c r="I728" s="20"/>
      <c r="L728" s="17"/>
      <c r="M728" s="24">
        <f>((F728-1)*(1-(IF(G728="no",0,'results log'!$B$3)))+1)</f>
        <v>5.0000000000000044E-2</v>
      </c>
      <c r="N728" s="24">
        <f t="shared" si="24"/>
        <v>0</v>
      </c>
      <c r="O728" s="26">
        <f>IF(ISBLANK(L728),,IF(ISBLANK(E728),,(IF(L728="WON-EW",((((E728-1)*I728)*'results log'!$B$2)+('results log'!$B$2*(E728-1))),IF(L728="WON",((((E728-1)*I728)*'results log'!$B$2)+('results log'!$B$2*(E728-1))),IF(L728="PLACED",((((E728-1)*I728)*'results log'!$B$2)-'results log'!$B$2),IF(I728=0,-'results log'!$B$2,IF(I728=0,-'results log'!$B$2,-('results log'!$B$2*2)))))))*D728))</f>
        <v>0</v>
      </c>
      <c r="P728" s="25">
        <f>IF(ISBLANK(L728),,IF(ISBLANK(F728),,(IF(L728="WON-EW",((((M728-1)*I728)*'results log'!$B$2)+('results log'!$B$2*(M728-1))),IF(L728="WON",((((M728-1)*I728)*'results log'!$B$2)+('results log'!$B$2*(M728-1))),IF(L728="PLACED",((((M728-1)*I728)*'results log'!$B$2)-'results log'!$B$2),IF(I728=0,-'results log'!$B$2,IF(I728=0,-'results log'!$B$2,-('results log'!$B$2*2)))))))*D728))</f>
        <v>0</v>
      </c>
      <c r="S728">
        <f t="shared" si="23"/>
        <v>1</v>
      </c>
    </row>
    <row r="729" spans="7:19" x14ac:dyDescent="0.2">
      <c r="G729" s="20"/>
      <c r="H729" s="20"/>
      <c r="I729" s="20"/>
      <c r="L729" s="17"/>
      <c r="M729" s="24">
        <f>((F729-1)*(1-(IF(G729="no",0,'results log'!$B$3)))+1)</f>
        <v>5.0000000000000044E-2</v>
      </c>
      <c r="N729" s="24">
        <f t="shared" si="24"/>
        <v>0</v>
      </c>
      <c r="O729" s="26">
        <f>IF(ISBLANK(L729),,IF(ISBLANK(E729),,(IF(L729="WON-EW",((((E729-1)*I729)*'results log'!$B$2)+('results log'!$B$2*(E729-1))),IF(L729="WON",((((E729-1)*I729)*'results log'!$B$2)+('results log'!$B$2*(E729-1))),IF(L729="PLACED",((((E729-1)*I729)*'results log'!$B$2)-'results log'!$B$2),IF(I729=0,-'results log'!$B$2,IF(I729=0,-'results log'!$B$2,-('results log'!$B$2*2)))))))*D729))</f>
        <v>0</v>
      </c>
      <c r="P729" s="25">
        <f>IF(ISBLANK(L729),,IF(ISBLANK(F729),,(IF(L729="WON-EW",((((M729-1)*I729)*'results log'!$B$2)+('results log'!$B$2*(M729-1))),IF(L729="WON",((((M729-1)*I729)*'results log'!$B$2)+('results log'!$B$2*(M729-1))),IF(L729="PLACED",((((M729-1)*I729)*'results log'!$B$2)-'results log'!$B$2),IF(I729=0,-'results log'!$B$2,IF(I729=0,-'results log'!$B$2,-('results log'!$B$2*2)))))))*D729))</f>
        <v>0</v>
      </c>
      <c r="S729">
        <f t="shared" si="23"/>
        <v>1</v>
      </c>
    </row>
    <row r="730" spans="7:19" x14ac:dyDescent="0.2">
      <c r="G730" s="20"/>
      <c r="H730" s="20"/>
      <c r="I730" s="20"/>
      <c r="L730" s="17"/>
      <c r="M730" s="24">
        <f>((F730-1)*(1-(IF(G730="no",0,'results log'!$B$3)))+1)</f>
        <v>5.0000000000000044E-2</v>
      </c>
      <c r="N730" s="24">
        <f t="shared" si="24"/>
        <v>0</v>
      </c>
      <c r="O730" s="26">
        <f>IF(ISBLANK(L730),,IF(ISBLANK(E730),,(IF(L730="WON-EW",((((E730-1)*I730)*'results log'!$B$2)+('results log'!$B$2*(E730-1))),IF(L730="WON",((((E730-1)*I730)*'results log'!$B$2)+('results log'!$B$2*(E730-1))),IF(L730="PLACED",((((E730-1)*I730)*'results log'!$B$2)-'results log'!$B$2),IF(I730=0,-'results log'!$B$2,IF(I730=0,-'results log'!$B$2,-('results log'!$B$2*2)))))))*D730))</f>
        <v>0</v>
      </c>
      <c r="P730" s="25">
        <f>IF(ISBLANK(L730),,IF(ISBLANK(F730),,(IF(L730="WON-EW",((((M730-1)*I730)*'results log'!$B$2)+('results log'!$B$2*(M730-1))),IF(L730="WON",((((M730-1)*I730)*'results log'!$B$2)+('results log'!$B$2*(M730-1))),IF(L730="PLACED",((((M730-1)*I730)*'results log'!$B$2)-'results log'!$B$2),IF(I730=0,-'results log'!$B$2,IF(I730=0,-'results log'!$B$2,-('results log'!$B$2*2)))))))*D730))</f>
        <v>0</v>
      </c>
      <c r="S730">
        <f t="shared" si="23"/>
        <v>1</v>
      </c>
    </row>
    <row r="731" spans="7:19" x14ac:dyDescent="0.2">
      <c r="G731" s="20"/>
      <c r="H731" s="20"/>
      <c r="I731" s="20"/>
      <c r="L731" s="17"/>
      <c r="M731" s="24">
        <f>((F731-1)*(1-(IF(G731="no",0,'results log'!$B$3)))+1)</f>
        <v>5.0000000000000044E-2</v>
      </c>
      <c r="N731" s="24">
        <f t="shared" si="24"/>
        <v>0</v>
      </c>
      <c r="O731" s="26">
        <f>IF(ISBLANK(L731),,IF(ISBLANK(E731),,(IF(L731="WON-EW",((((E731-1)*I731)*'results log'!$B$2)+('results log'!$B$2*(E731-1))),IF(L731="WON",((((E731-1)*I731)*'results log'!$B$2)+('results log'!$B$2*(E731-1))),IF(L731="PLACED",((((E731-1)*I731)*'results log'!$B$2)-'results log'!$B$2),IF(I731=0,-'results log'!$B$2,IF(I731=0,-'results log'!$B$2,-('results log'!$B$2*2)))))))*D731))</f>
        <v>0</v>
      </c>
      <c r="P731" s="25">
        <f>IF(ISBLANK(L731),,IF(ISBLANK(F731),,(IF(L731="WON-EW",((((M731-1)*I731)*'results log'!$B$2)+('results log'!$B$2*(M731-1))),IF(L731="WON",((((M731-1)*I731)*'results log'!$B$2)+('results log'!$B$2*(M731-1))),IF(L731="PLACED",((((M731-1)*I731)*'results log'!$B$2)-'results log'!$B$2),IF(I731=0,-'results log'!$B$2,IF(I731=0,-'results log'!$B$2,-('results log'!$B$2*2)))))))*D731))</f>
        <v>0</v>
      </c>
      <c r="S731">
        <f t="shared" si="23"/>
        <v>1</v>
      </c>
    </row>
    <row r="732" spans="7:19" x14ac:dyDescent="0.2">
      <c r="G732" s="20"/>
      <c r="H732" s="20"/>
      <c r="I732" s="20"/>
      <c r="L732" s="17"/>
      <c r="M732" s="24">
        <f>((F732-1)*(1-(IF(G732="no",0,'results log'!$B$3)))+1)</f>
        <v>5.0000000000000044E-2</v>
      </c>
      <c r="N732" s="24">
        <f t="shared" si="24"/>
        <v>0</v>
      </c>
      <c r="O732" s="26">
        <f>IF(ISBLANK(L732),,IF(ISBLANK(E732),,(IF(L732="WON-EW",((((E732-1)*I732)*'results log'!$B$2)+('results log'!$B$2*(E732-1))),IF(L732="WON",((((E732-1)*I732)*'results log'!$B$2)+('results log'!$B$2*(E732-1))),IF(L732="PLACED",((((E732-1)*I732)*'results log'!$B$2)-'results log'!$B$2),IF(I732=0,-'results log'!$B$2,IF(I732=0,-'results log'!$B$2,-('results log'!$B$2*2)))))))*D732))</f>
        <v>0</v>
      </c>
      <c r="P732" s="25">
        <f>IF(ISBLANK(L732),,IF(ISBLANK(F732),,(IF(L732="WON-EW",((((M732-1)*I732)*'results log'!$B$2)+('results log'!$B$2*(M732-1))),IF(L732="WON",((((M732-1)*I732)*'results log'!$B$2)+('results log'!$B$2*(M732-1))),IF(L732="PLACED",((((M732-1)*I732)*'results log'!$B$2)-'results log'!$B$2),IF(I732=0,-'results log'!$B$2,IF(I732=0,-'results log'!$B$2,-('results log'!$B$2*2)))))))*D732))</f>
        <v>0</v>
      </c>
      <c r="S732">
        <f t="shared" si="23"/>
        <v>1</v>
      </c>
    </row>
    <row r="733" spans="7:19" x14ac:dyDescent="0.2">
      <c r="G733" s="20"/>
      <c r="H733" s="20"/>
      <c r="I733" s="20"/>
      <c r="L733" s="17"/>
      <c r="M733" s="24">
        <f>((F733-1)*(1-(IF(G733="no",0,'results log'!$B$3)))+1)</f>
        <v>5.0000000000000044E-2</v>
      </c>
      <c r="N733" s="24">
        <f t="shared" si="24"/>
        <v>0</v>
      </c>
      <c r="O733" s="26">
        <f>IF(ISBLANK(L733),,IF(ISBLANK(E733),,(IF(L733="WON-EW",((((E733-1)*I733)*'results log'!$B$2)+('results log'!$B$2*(E733-1))),IF(L733="WON",((((E733-1)*I733)*'results log'!$B$2)+('results log'!$B$2*(E733-1))),IF(L733="PLACED",((((E733-1)*I733)*'results log'!$B$2)-'results log'!$B$2),IF(I733=0,-'results log'!$B$2,IF(I733=0,-'results log'!$B$2,-('results log'!$B$2*2)))))))*D733))</f>
        <v>0</v>
      </c>
      <c r="P733" s="25">
        <f>IF(ISBLANK(L733),,IF(ISBLANK(F733),,(IF(L733="WON-EW",((((M733-1)*I733)*'results log'!$B$2)+('results log'!$B$2*(M733-1))),IF(L733="WON",((((M733-1)*I733)*'results log'!$B$2)+('results log'!$B$2*(M733-1))),IF(L733="PLACED",((((M733-1)*I733)*'results log'!$B$2)-'results log'!$B$2),IF(I733=0,-'results log'!$B$2,IF(I733=0,-'results log'!$B$2,-('results log'!$B$2*2)))))))*D733))</f>
        <v>0</v>
      </c>
      <c r="S733">
        <f t="shared" si="23"/>
        <v>1</v>
      </c>
    </row>
    <row r="734" spans="7:19" x14ac:dyDescent="0.2">
      <c r="G734" s="20"/>
      <c r="H734" s="20"/>
      <c r="I734" s="20"/>
      <c r="L734" s="17"/>
      <c r="M734" s="24">
        <f>((F734-1)*(1-(IF(G734="no",0,'results log'!$B$3)))+1)</f>
        <v>5.0000000000000044E-2</v>
      </c>
      <c r="N734" s="24">
        <f t="shared" si="24"/>
        <v>0</v>
      </c>
      <c r="O734" s="26">
        <f>IF(ISBLANK(L734),,IF(ISBLANK(E734),,(IF(L734="WON-EW",((((E734-1)*I734)*'results log'!$B$2)+('results log'!$B$2*(E734-1))),IF(L734="WON",((((E734-1)*I734)*'results log'!$B$2)+('results log'!$B$2*(E734-1))),IF(L734="PLACED",((((E734-1)*I734)*'results log'!$B$2)-'results log'!$B$2),IF(I734=0,-'results log'!$B$2,IF(I734=0,-'results log'!$B$2,-('results log'!$B$2*2)))))))*D734))</f>
        <v>0</v>
      </c>
      <c r="P734" s="25">
        <f>IF(ISBLANK(L734),,IF(ISBLANK(F734),,(IF(L734="WON-EW",((((M734-1)*I734)*'results log'!$B$2)+('results log'!$B$2*(M734-1))),IF(L734="WON",((((M734-1)*I734)*'results log'!$B$2)+('results log'!$B$2*(M734-1))),IF(L734="PLACED",((((M734-1)*I734)*'results log'!$B$2)-'results log'!$B$2),IF(I734=0,-'results log'!$B$2,IF(I734=0,-'results log'!$B$2,-('results log'!$B$2*2)))))))*D734))</f>
        <v>0</v>
      </c>
      <c r="S734">
        <f t="shared" si="23"/>
        <v>1</v>
      </c>
    </row>
    <row r="735" spans="7:19" x14ac:dyDescent="0.2">
      <c r="G735" s="20"/>
      <c r="H735" s="20"/>
      <c r="I735" s="20"/>
      <c r="L735" s="17"/>
      <c r="M735" s="24">
        <f>((F735-1)*(1-(IF(G735="no",0,'results log'!$B$3)))+1)</f>
        <v>5.0000000000000044E-2</v>
      </c>
      <c r="N735" s="24">
        <f t="shared" si="24"/>
        <v>0</v>
      </c>
      <c r="O735" s="26">
        <f>IF(ISBLANK(L735),,IF(ISBLANK(E735),,(IF(L735="WON-EW",((((E735-1)*I735)*'results log'!$B$2)+('results log'!$B$2*(E735-1))),IF(L735="WON",((((E735-1)*I735)*'results log'!$B$2)+('results log'!$B$2*(E735-1))),IF(L735="PLACED",((((E735-1)*I735)*'results log'!$B$2)-'results log'!$B$2),IF(I735=0,-'results log'!$B$2,IF(I735=0,-'results log'!$B$2,-('results log'!$B$2*2)))))))*D735))</f>
        <v>0</v>
      </c>
      <c r="P735" s="25">
        <f>IF(ISBLANK(L735),,IF(ISBLANK(F735),,(IF(L735="WON-EW",((((M735-1)*I735)*'results log'!$B$2)+('results log'!$B$2*(M735-1))),IF(L735="WON",((((M735-1)*I735)*'results log'!$B$2)+('results log'!$B$2*(M735-1))),IF(L735="PLACED",((((M735-1)*I735)*'results log'!$B$2)-'results log'!$B$2),IF(I735=0,-'results log'!$B$2,IF(I735=0,-'results log'!$B$2,-('results log'!$B$2*2)))))))*D735))</f>
        <v>0</v>
      </c>
      <c r="S735">
        <f t="shared" si="23"/>
        <v>1</v>
      </c>
    </row>
    <row r="736" spans="7:19" x14ac:dyDescent="0.2">
      <c r="G736" s="20"/>
      <c r="H736" s="20"/>
      <c r="I736" s="20"/>
      <c r="L736" s="17"/>
      <c r="M736" s="24">
        <f>((F736-1)*(1-(IF(G736="no",0,'results log'!$B$3)))+1)</f>
        <v>5.0000000000000044E-2</v>
      </c>
      <c r="N736" s="24">
        <f t="shared" si="24"/>
        <v>0</v>
      </c>
      <c r="O736" s="26">
        <f>IF(ISBLANK(L736),,IF(ISBLANK(E736),,(IF(L736="WON-EW",((((E736-1)*I736)*'results log'!$B$2)+('results log'!$B$2*(E736-1))),IF(L736="WON",((((E736-1)*I736)*'results log'!$B$2)+('results log'!$B$2*(E736-1))),IF(L736="PLACED",((((E736-1)*I736)*'results log'!$B$2)-'results log'!$B$2),IF(I736=0,-'results log'!$B$2,IF(I736=0,-'results log'!$B$2,-('results log'!$B$2*2)))))))*D736))</f>
        <v>0</v>
      </c>
      <c r="P736" s="25">
        <f>IF(ISBLANK(L736),,IF(ISBLANK(F736),,(IF(L736="WON-EW",((((M736-1)*I736)*'results log'!$B$2)+('results log'!$B$2*(M736-1))),IF(L736="WON",((((M736-1)*I736)*'results log'!$B$2)+('results log'!$B$2*(M736-1))),IF(L736="PLACED",((((M736-1)*I736)*'results log'!$B$2)-'results log'!$B$2),IF(I736=0,-'results log'!$B$2,IF(I736=0,-'results log'!$B$2,-('results log'!$B$2*2)))))))*D736))</f>
        <v>0</v>
      </c>
      <c r="S736">
        <f t="shared" si="23"/>
        <v>1</v>
      </c>
    </row>
    <row r="737" spans="7:19" x14ac:dyDescent="0.2">
      <c r="G737" s="20"/>
      <c r="H737" s="20"/>
      <c r="I737" s="20"/>
      <c r="L737" s="17"/>
      <c r="M737" s="24">
        <f>((F737-1)*(1-(IF(G737="no",0,'results log'!$B$3)))+1)</f>
        <v>5.0000000000000044E-2</v>
      </c>
      <c r="N737" s="24">
        <f t="shared" si="24"/>
        <v>0</v>
      </c>
      <c r="O737" s="26">
        <f>IF(ISBLANK(L737),,IF(ISBLANK(E737),,(IF(L737="WON-EW",((((E737-1)*I737)*'results log'!$B$2)+('results log'!$B$2*(E737-1))),IF(L737="WON",((((E737-1)*I737)*'results log'!$B$2)+('results log'!$B$2*(E737-1))),IF(L737="PLACED",((((E737-1)*I737)*'results log'!$B$2)-'results log'!$B$2),IF(I737=0,-'results log'!$B$2,IF(I737=0,-'results log'!$B$2,-('results log'!$B$2*2)))))))*D737))</f>
        <v>0</v>
      </c>
      <c r="P737" s="25">
        <f>IF(ISBLANK(L737),,IF(ISBLANK(F737),,(IF(L737="WON-EW",((((M737-1)*I737)*'results log'!$B$2)+('results log'!$B$2*(M737-1))),IF(L737="WON",((((M737-1)*I737)*'results log'!$B$2)+('results log'!$B$2*(M737-1))),IF(L737="PLACED",((((M737-1)*I737)*'results log'!$B$2)-'results log'!$B$2),IF(I737=0,-'results log'!$B$2,IF(I737=0,-'results log'!$B$2,-('results log'!$B$2*2)))))))*D737))</f>
        <v>0</v>
      </c>
      <c r="S737">
        <f t="shared" si="23"/>
        <v>1</v>
      </c>
    </row>
    <row r="738" spans="7:19" x14ac:dyDescent="0.2">
      <c r="G738" s="20"/>
      <c r="H738" s="20"/>
      <c r="I738" s="20"/>
      <c r="L738" s="17"/>
      <c r="M738" s="24">
        <f>((F738-1)*(1-(IF(G738="no",0,'results log'!$B$3)))+1)</f>
        <v>5.0000000000000044E-2</v>
      </c>
      <c r="N738" s="24">
        <f t="shared" si="24"/>
        <v>0</v>
      </c>
      <c r="O738" s="26">
        <f>IF(ISBLANK(L738),,IF(ISBLANK(E738),,(IF(L738="WON-EW",((((E738-1)*I738)*'results log'!$B$2)+('results log'!$B$2*(E738-1))),IF(L738="WON",((((E738-1)*I738)*'results log'!$B$2)+('results log'!$B$2*(E738-1))),IF(L738="PLACED",((((E738-1)*I738)*'results log'!$B$2)-'results log'!$B$2),IF(I738=0,-'results log'!$B$2,IF(I738=0,-'results log'!$B$2,-('results log'!$B$2*2)))))))*D738))</f>
        <v>0</v>
      </c>
      <c r="P738" s="25">
        <f>IF(ISBLANK(L738),,IF(ISBLANK(F738),,(IF(L738="WON-EW",((((M738-1)*I738)*'results log'!$B$2)+('results log'!$B$2*(M738-1))),IF(L738="WON",((((M738-1)*I738)*'results log'!$B$2)+('results log'!$B$2*(M738-1))),IF(L738="PLACED",((((M738-1)*I738)*'results log'!$B$2)-'results log'!$B$2),IF(I738=0,-'results log'!$B$2,IF(I738=0,-'results log'!$B$2,-('results log'!$B$2*2)))))))*D738))</f>
        <v>0</v>
      </c>
      <c r="S738">
        <f t="shared" si="23"/>
        <v>1</v>
      </c>
    </row>
    <row r="739" spans="7:19" x14ac:dyDescent="0.2">
      <c r="G739" s="20"/>
      <c r="H739" s="20"/>
      <c r="I739" s="20"/>
      <c r="L739" s="17"/>
      <c r="M739" s="24">
        <f>((F739-1)*(1-(IF(G739="no",0,'results log'!$B$3)))+1)</f>
        <v>5.0000000000000044E-2</v>
      </c>
      <c r="N739" s="24">
        <f t="shared" si="24"/>
        <v>0</v>
      </c>
      <c r="O739" s="26">
        <f>IF(ISBLANK(L739),,IF(ISBLANK(E739),,(IF(L739="WON-EW",((((E739-1)*I739)*'results log'!$B$2)+('results log'!$B$2*(E739-1))),IF(L739="WON",((((E739-1)*I739)*'results log'!$B$2)+('results log'!$B$2*(E739-1))),IF(L739="PLACED",((((E739-1)*I739)*'results log'!$B$2)-'results log'!$B$2),IF(I739=0,-'results log'!$B$2,IF(I739=0,-'results log'!$B$2,-('results log'!$B$2*2)))))))*D739))</f>
        <v>0</v>
      </c>
      <c r="P739" s="25">
        <f>IF(ISBLANK(L739),,IF(ISBLANK(F739),,(IF(L739="WON-EW",((((M739-1)*I739)*'results log'!$B$2)+('results log'!$B$2*(M739-1))),IF(L739="WON",((((M739-1)*I739)*'results log'!$B$2)+('results log'!$B$2*(M739-1))),IF(L739="PLACED",((((M739-1)*I739)*'results log'!$B$2)-'results log'!$B$2),IF(I739=0,-'results log'!$B$2,IF(I739=0,-'results log'!$B$2,-('results log'!$B$2*2)))))))*D739))</f>
        <v>0</v>
      </c>
      <c r="S739">
        <f t="shared" si="23"/>
        <v>1</v>
      </c>
    </row>
    <row r="740" spans="7:19" x14ac:dyDescent="0.2">
      <c r="G740" s="20"/>
      <c r="H740" s="20"/>
      <c r="I740" s="20"/>
      <c r="L740" s="17"/>
      <c r="M740" s="24">
        <f>((F740-1)*(1-(IF(G740="no",0,'results log'!$B$3)))+1)</f>
        <v>5.0000000000000044E-2</v>
      </c>
      <c r="N740" s="24">
        <f t="shared" si="24"/>
        <v>0</v>
      </c>
      <c r="O740" s="26">
        <f>IF(ISBLANK(L740),,IF(ISBLANK(E740),,(IF(L740="WON-EW",((((E740-1)*I740)*'results log'!$B$2)+('results log'!$B$2*(E740-1))),IF(L740="WON",((((E740-1)*I740)*'results log'!$B$2)+('results log'!$B$2*(E740-1))),IF(L740="PLACED",((((E740-1)*I740)*'results log'!$B$2)-'results log'!$B$2),IF(I740=0,-'results log'!$B$2,IF(I740=0,-'results log'!$B$2,-('results log'!$B$2*2)))))))*D740))</f>
        <v>0</v>
      </c>
      <c r="P740" s="25">
        <f>IF(ISBLANK(L740),,IF(ISBLANK(F740),,(IF(L740="WON-EW",((((M740-1)*I740)*'results log'!$B$2)+('results log'!$B$2*(M740-1))),IF(L740="WON",((((M740-1)*I740)*'results log'!$B$2)+('results log'!$B$2*(M740-1))),IF(L740="PLACED",((((M740-1)*I740)*'results log'!$B$2)-'results log'!$B$2),IF(I740=0,-'results log'!$B$2,IF(I740=0,-'results log'!$B$2,-('results log'!$B$2*2)))))))*D740))</f>
        <v>0</v>
      </c>
      <c r="S740">
        <f t="shared" si="23"/>
        <v>1</v>
      </c>
    </row>
    <row r="741" spans="7:19" x14ac:dyDescent="0.2">
      <c r="G741" s="20"/>
      <c r="H741" s="20"/>
      <c r="I741" s="20"/>
      <c r="L741" s="17"/>
      <c r="M741" s="24">
        <f>((F741-1)*(1-(IF(G741="no",0,'results log'!$B$3)))+1)</f>
        <v>5.0000000000000044E-2</v>
      </c>
      <c r="N741" s="24">
        <f t="shared" si="24"/>
        <v>0</v>
      </c>
      <c r="O741" s="26">
        <f>IF(ISBLANK(L741),,IF(ISBLANK(E741),,(IF(L741="WON-EW",((((E741-1)*I741)*'results log'!$B$2)+('results log'!$B$2*(E741-1))),IF(L741="WON",((((E741-1)*I741)*'results log'!$B$2)+('results log'!$B$2*(E741-1))),IF(L741="PLACED",((((E741-1)*I741)*'results log'!$B$2)-'results log'!$B$2),IF(I741=0,-'results log'!$B$2,IF(I741=0,-'results log'!$B$2,-('results log'!$B$2*2)))))))*D741))</f>
        <v>0</v>
      </c>
      <c r="P741" s="25">
        <f>IF(ISBLANK(L741),,IF(ISBLANK(F741),,(IF(L741="WON-EW",((((M741-1)*I741)*'results log'!$B$2)+('results log'!$B$2*(M741-1))),IF(L741="WON",((((M741-1)*I741)*'results log'!$B$2)+('results log'!$B$2*(M741-1))),IF(L741="PLACED",((((M741-1)*I741)*'results log'!$B$2)-'results log'!$B$2),IF(I741=0,-'results log'!$B$2,IF(I741=0,-'results log'!$B$2,-('results log'!$B$2*2)))))))*D741))</f>
        <v>0</v>
      </c>
      <c r="S741">
        <f t="shared" si="23"/>
        <v>1</v>
      </c>
    </row>
    <row r="742" spans="7:19" x14ac:dyDescent="0.2">
      <c r="G742" s="20"/>
      <c r="H742" s="20"/>
      <c r="I742" s="20"/>
      <c r="L742" s="17"/>
      <c r="M742" s="24">
        <f>((F742-1)*(1-(IF(G742="no",0,'results log'!$B$3)))+1)</f>
        <v>5.0000000000000044E-2</v>
      </c>
      <c r="N742" s="24">
        <f t="shared" si="24"/>
        <v>0</v>
      </c>
      <c r="O742" s="26">
        <f>IF(ISBLANK(L742),,IF(ISBLANK(E742),,(IF(L742="WON-EW",((((E742-1)*I742)*'results log'!$B$2)+('results log'!$B$2*(E742-1))),IF(L742="WON",((((E742-1)*I742)*'results log'!$B$2)+('results log'!$B$2*(E742-1))),IF(L742="PLACED",((((E742-1)*I742)*'results log'!$B$2)-'results log'!$B$2),IF(I742=0,-'results log'!$B$2,IF(I742=0,-'results log'!$B$2,-('results log'!$B$2*2)))))))*D742))</f>
        <v>0</v>
      </c>
      <c r="P742" s="25">
        <f>IF(ISBLANK(L742),,IF(ISBLANK(F742),,(IF(L742="WON-EW",((((M742-1)*I742)*'results log'!$B$2)+('results log'!$B$2*(M742-1))),IF(L742="WON",((((M742-1)*I742)*'results log'!$B$2)+('results log'!$B$2*(M742-1))),IF(L742="PLACED",((((M742-1)*I742)*'results log'!$B$2)-'results log'!$B$2),IF(I742=0,-'results log'!$B$2,IF(I742=0,-'results log'!$B$2,-('results log'!$B$2*2)))))))*D742))</f>
        <v>0</v>
      </c>
      <c r="S742">
        <f t="shared" si="23"/>
        <v>1</v>
      </c>
    </row>
    <row r="743" spans="7:19" x14ac:dyDescent="0.2">
      <c r="G743" s="20"/>
      <c r="H743" s="20"/>
      <c r="I743" s="20"/>
      <c r="L743" s="17"/>
      <c r="M743" s="24">
        <f>((F743-1)*(1-(IF(G743="no",0,'results log'!$B$3)))+1)</f>
        <v>5.0000000000000044E-2</v>
      </c>
      <c r="N743" s="24">
        <f t="shared" si="24"/>
        <v>0</v>
      </c>
      <c r="O743" s="26">
        <f>IF(ISBLANK(L743),,IF(ISBLANK(E743),,(IF(L743="WON-EW",((((E743-1)*I743)*'results log'!$B$2)+('results log'!$B$2*(E743-1))),IF(L743="WON",((((E743-1)*I743)*'results log'!$B$2)+('results log'!$B$2*(E743-1))),IF(L743="PLACED",((((E743-1)*I743)*'results log'!$B$2)-'results log'!$B$2),IF(I743=0,-'results log'!$B$2,IF(I743=0,-'results log'!$B$2,-('results log'!$B$2*2)))))))*D743))</f>
        <v>0</v>
      </c>
      <c r="P743" s="25">
        <f>IF(ISBLANK(L743),,IF(ISBLANK(F743),,(IF(L743="WON-EW",((((M743-1)*I743)*'results log'!$B$2)+('results log'!$B$2*(M743-1))),IF(L743="WON",((((M743-1)*I743)*'results log'!$B$2)+('results log'!$B$2*(M743-1))),IF(L743="PLACED",((((M743-1)*I743)*'results log'!$B$2)-'results log'!$B$2),IF(I743=0,-'results log'!$B$2,IF(I743=0,-'results log'!$B$2,-('results log'!$B$2*2)))))))*D743))</f>
        <v>0</v>
      </c>
      <c r="S743">
        <f t="shared" si="23"/>
        <v>1</v>
      </c>
    </row>
    <row r="744" spans="7:19" x14ac:dyDescent="0.2">
      <c r="G744" s="20"/>
      <c r="H744" s="20"/>
      <c r="I744" s="20"/>
      <c r="L744" s="17"/>
      <c r="M744" s="24">
        <f>((F744-1)*(1-(IF(G744="no",0,'results log'!$B$3)))+1)</f>
        <v>5.0000000000000044E-2</v>
      </c>
      <c r="N744" s="24">
        <f t="shared" si="24"/>
        <v>0</v>
      </c>
      <c r="O744" s="26">
        <f>IF(ISBLANK(L744),,IF(ISBLANK(E744),,(IF(L744="WON-EW",((((E744-1)*I744)*'results log'!$B$2)+('results log'!$B$2*(E744-1))),IF(L744="WON",((((E744-1)*I744)*'results log'!$B$2)+('results log'!$B$2*(E744-1))),IF(L744="PLACED",((((E744-1)*I744)*'results log'!$B$2)-'results log'!$B$2),IF(I744=0,-'results log'!$B$2,IF(I744=0,-'results log'!$B$2,-('results log'!$B$2*2)))))))*D744))</f>
        <v>0</v>
      </c>
      <c r="P744" s="25">
        <f>IF(ISBLANK(L744),,IF(ISBLANK(F744),,(IF(L744="WON-EW",((((M744-1)*I744)*'results log'!$B$2)+('results log'!$B$2*(M744-1))),IF(L744="WON",((((M744-1)*I744)*'results log'!$B$2)+('results log'!$B$2*(M744-1))),IF(L744="PLACED",((((M744-1)*I744)*'results log'!$B$2)-'results log'!$B$2),IF(I744=0,-'results log'!$B$2,IF(I744=0,-'results log'!$B$2,-('results log'!$B$2*2)))))))*D744))</f>
        <v>0</v>
      </c>
      <c r="S744">
        <f t="shared" si="23"/>
        <v>1</v>
      </c>
    </row>
    <row r="745" spans="7:19" x14ac:dyDescent="0.2">
      <c r="G745" s="20"/>
      <c r="H745" s="20"/>
      <c r="I745" s="20"/>
      <c r="L745" s="17"/>
      <c r="M745" s="24">
        <f>((F745-1)*(1-(IF(G745="no",0,'results log'!$B$3)))+1)</f>
        <v>5.0000000000000044E-2</v>
      </c>
      <c r="N745" s="24">
        <f t="shared" si="24"/>
        <v>0</v>
      </c>
      <c r="O745" s="26">
        <f>IF(ISBLANK(L745),,IF(ISBLANK(E745),,(IF(L745="WON-EW",((((E745-1)*I745)*'results log'!$B$2)+('results log'!$B$2*(E745-1))),IF(L745="WON",((((E745-1)*I745)*'results log'!$B$2)+('results log'!$B$2*(E745-1))),IF(L745="PLACED",((((E745-1)*I745)*'results log'!$B$2)-'results log'!$B$2),IF(I745=0,-'results log'!$B$2,IF(I745=0,-'results log'!$B$2,-('results log'!$B$2*2)))))))*D745))</f>
        <v>0</v>
      </c>
      <c r="P745" s="25">
        <f>IF(ISBLANK(L745),,IF(ISBLANK(F745),,(IF(L745="WON-EW",((((M745-1)*I745)*'results log'!$B$2)+('results log'!$B$2*(M745-1))),IF(L745="WON",((((M745-1)*I745)*'results log'!$B$2)+('results log'!$B$2*(M745-1))),IF(L745="PLACED",((((M745-1)*I745)*'results log'!$B$2)-'results log'!$B$2),IF(I745=0,-'results log'!$B$2,IF(I745=0,-'results log'!$B$2,-('results log'!$B$2*2)))))))*D745))</f>
        <v>0</v>
      </c>
      <c r="S745">
        <f t="shared" si="23"/>
        <v>1</v>
      </c>
    </row>
    <row r="746" spans="7:19" x14ac:dyDescent="0.2">
      <c r="G746" s="20"/>
      <c r="H746" s="20"/>
      <c r="I746" s="20"/>
      <c r="L746" s="17"/>
      <c r="M746" s="24">
        <f>((F746-1)*(1-(IF(G746="no",0,'results log'!$B$3)))+1)</f>
        <v>5.0000000000000044E-2</v>
      </c>
      <c r="N746" s="24">
        <f t="shared" si="24"/>
        <v>0</v>
      </c>
      <c r="O746" s="26">
        <f>IF(ISBLANK(L746),,IF(ISBLANK(E746),,(IF(L746="WON-EW",((((E746-1)*I746)*'results log'!$B$2)+('results log'!$B$2*(E746-1))),IF(L746="WON",((((E746-1)*I746)*'results log'!$B$2)+('results log'!$B$2*(E746-1))),IF(L746="PLACED",((((E746-1)*I746)*'results log'!$B$2)-'results log'!$B$2),IF(I746=0,-'results log'!$B$2,IF(I746=0,-'results log'!$B$2,-('results log'!$B$2*2)))))))*D746))</f>
        <v>0</v>
      </c>
      <c r="P746" s="25">
        <f>IF(ISBLANK(L746),,IF(ISBLANK(F746),,(IF(L746="WON-EW",((((M746-1)*I746)*'results log'!$B$2)+('results log'!$B$2*(M746-1))),IF(L746="WON",((((M746-1)*I746)*'results log'!$B$2)+('results log'!$B$2*(M746-1))),IF(L746="PLACED",((((M746-1)*I746)*'results log'!$B$2)-'results log'!$B$2),IF(I746=0,-'results log'!$B$2,IF(I746=0,-'results log'!$B$2,-('results log'!$B$2*2)))))))*D746))</f>
        <v>0</v>
      </c>
      <c r="S746">
        <f t="shared" si="23"/>
        <v>1</v>
      </c>
    </row>
    <row r="747" spans="7:19" x14ac:dyDescent="0.2">
      <c r="G747" s="20"/>
      <c r="H747" s="20"/>
      <c r="I747" s="20"/>
      <c r="L747" s="17"/>
      <c r="M747" s="24">
        <f>((F747-1)*(1-(IF(G747="no",0,'results log'!$B$3)))+1)</f>
        <v>5.0000000000000044E-2</v>
      </c>
      <c r="N747" s="24">
        <f t="shared" si="24"/>
        <v>0</v>
      </c>
      <c r="O747" s="26">
        <f>IF(ISBLANK(L747),,IF(ISBLANK(E747),,(IF(L747="WON-EW",((((E747-1)*I747)*'results log'!$B$2)+('results log'!$B$2*(E747-1))),IF(L747="WON",((((E747-1)*I747)*'results log'!$B$2)+('results log'!$B$2*(E747-1))),IF(L747="PLACED",((((E747-1)*I747)*'results log'!$B$2)-'results log'!$B$2),IF(I747=0,-'results log'!$B$2,IF(I747=0,-'results log'!$B$2,-('results log'!$B$2*2)))))))*D747))</f>
        <v>0</v>
      </c>
      <c r="P747" s="25">
        <f>IF(ISBLANK(L747),,IF(ISBLANK(F747),,(IF(L747="WON-EW",((((M747-1)*I747)*'results log'!$B$2)+('results log'!$B$2*(M747-1))),IF(L747="WON",((((M747-1)*I747)*'results log'!$B$2)+('results log'!$B$2*(M747-1))),IF(L747="PLACED",((((M747-1)*I747)*'results log'!$B$2)-'results log'!$B$2),IF(I747=0,-'results log'!$B$2,IF(I747=0,-'results log'!$B$2,-('results log'!$B$2*2)))))))*D747))</f>
        <v>0</v>
      </c>
      <c r="S747">
        <f t="shared" si="23"/>
        <v>1</v>
      </c>
    </row>
    <row r="748" spans="7:19" x14ac:dyDescent="0.2">
      <c r="G748" s="20"/>
      <c r="H748" s="20"/>
      <c r="I748" s="20"/>
      <c r="L748" s="17"/>
      <c r="M748" s="24">
        <f>((F748-1)*(1-(IF(G748="no",0,'results log'!$B$3)))+1)</f>
        <v>5.0000000000000044E-2</v>
      </c>
      <c r="N748" s="24">
        <f t="shared" si="24"/>
        <v>0</v>
      </c>
      <c r="O748" s="26">
        <f>IF(ISBLANK(L748),,IF(ISBLANK(E748),,(IF(L748="WON-EW",((((E748-1)*I748)*'results log'!$B$2)+('results log'!$B$2*(E748-1))),IF(L748="WON",((((E748-1)*I748)*'results log'!$B$2)+('results log'!$B$2*(E748-1))),IF(L748="PLACED",((((E748-1)*I748)*'results log'!$B$2)-'results log'!$B$2),IF(I748=0,-'results log'!$B$2,IF(I748=0,-'results log'!$B$2,-('results log'!$B$2*2)))))))*D748))</f>
        <v>0</v>
      </c>
      <c r="P748" s="25">
        <f>IF(ISBLANK(L748),,IF(ISBLANK(F748),,(IF(L748="WON-EW",((((M748-1)*I748)*'results log'!$B$2)+('results log'!$B$2*(M748-1))),IF(L748="WON",((((M748-1)*I748)*'results log'!$B$2)+('results log'!$B$2*(M748-1))),IF(L748="PLACED",((((M748-1)*I748)*'results log'!$B$2)-'results log'!$B$2),IF(I748=0,-'results log'!$B$2,IF(I748=0,-'results log'!$B$2,-('results log'!$B$2*2)))))))*D748))</f>
        <v>0</v>
      </c>
      <c r="S748">
        <f t="shared" si="23"/>
        <v>1</v>
      </c>
    </row>
    <row r="749" spans="7:19" x14ac:dyDescent="0.2">
      <c r="G749" s="20"/>
      <c r="H749" s="20"/>
      <c r="I749" s="20"/>
      <c r="L749" s="17"/>
      <c r="M749" s="24">
        <f>((F749-1)*(1-(IF(G749="no",0,'results log'!$B$3)))+1)</f>
        <v>5.0000000000000044E-2</v>
      </c>
      <c r="N749" s="24">
        <f t="shared" si="24"/>
        <v>0</v>
      </c>
      <c r="O749" s="26">
        <f>IF(ISBLANK(L749),,IF(ISBLANK(E749),,(IF(L749="WON-EW",((((E749-1)*I749)*'results log'!$B$2)+('results log'!$B$2*(E749-1))),IF(L749="WON",((((E749-1)*I749)*'results log'!$B$2)+('results log'!$B$2*(E749-1))),IF(L749="PLACED",((((E749-1)*I749)*'results log'!$B$2)-'results log'!$B$2),IF(I749=0,-'results log'!$B$2,IF(I749=0,-'results log'!$B$2,-('results log'!$B$2*2)))))))*D749))</f>
        <v>0</v>
      </c>
      <c r="P749" s="25">
        <f>IF(ISBLANK(L749),,IF(ISBLANK(F749),,(IF(L749="WON-EW",((((M749-1)*I749)*'results log'!$B$2)+('results log'!$B$2*(M749-1))),IF(L749="WON",((((M749-1)*I749)*'results log'!$B$2)+('results log'!$B$2*(M749-1))),IF(L749="PLACED",((((M749-1)*I749)*'results log'!$B$2)-'results log'!$B$2),IF(I749=0,-'results log'!$B$2,IF(I749=0,-'results log'!$B$2,-('results log'!$B$2*2)))))))*D749))</f>
        <v>0</v>
      </c>
      <c r="S749">
        <f t="shared" si="23"/>
        <v>1</v>
      </c>
    </row>
    <row r="750" spans="7:19" x14ac:dyDescent="0.2">
      <c r="G750" s="20"/>
      <c r="H750" s="20"/>
      <c r="I750" s="20"/>
      <c r="L750" s="17"/>
      <c r="M750" s="24">
        <f>((F750-1)*(1-(IF(G750="no",0,'results log'!$B$3)))+1)</f>
        <v>5.0000000000000044E-2</v>
      </c>
      <c r="N750" s="24">
        <f t="shared" si="24"/>
        <v>0</v>
      </c>
      <c r="O750" s="26">
        <f>IF(ISBLANK(L750),,IF(ISBLANK(E750),,(IF(L750="WON-EW",((((E750-1)*I750)*'results log'!$B$2)+('results log'!$B$2*(E750-1))),IF(L750="WON",((((E750-1)*I750)*'results log'!$B$2)+('results log'!$B$2*(E750-1))),IF(L750="PLACED",((((E750-1)*I750)*'results log'!$B$2)-'results log'!$B$2),IF(I750=0,-'results log'!$B$2,IF(I750=0,-'results log'!$B$2,-('results log'!$B$2*2)))))))*D750))</f>
        <v>0</v>
      </c>
      <c r="P750" s="25">
        <f>IF(ISBLANK(L750),,IF(ISBLANK(F750),,(IF(L750="WON-EW",((((M750-1)*I750)*'results log'!$B$2)+('results log'!$B$2*(M750-1))),IF(L750="WON",((((M750-1)*I750)*'results log'!$B$2)+('results log'!$B$2*(M750-1))),IF(L750="PLACED",((((M750-1)*I750)*'results log'!$B$2)-'results log'!$B$2),IF(I750=0,-'results log'!$B$2,IF(I750=0,-'results log'!$B$2,-('results log'!$B$2*2)))))))*D750))</f>
        <v>0</v>
      </c>
      <c r="S750">
        <f t="shared" si="23"/>
        <v>1</v>
      </c>
    </row>
    <row r="751" spans="7:19" x14ac:dyDescent="0.2">
      <c r="G751" s="20"/>
      <c r="H751" s="20"/>
      <c r="I751" s="20"/>
      <c r="L751" s="17"/>
      <c r="M751" s="24">
        <f>((F751-1)*(1-(IF(G751="no",0,'results log'!$B$3)))+1)</f>
        <v>5.0000000000000044E-2</v>
      </c>
      <c r="N751" s="24">
        <f t="shared" si="24"/>
        <v>0</v>
      </c>
      <c r="O751" s="26">
        <f>IF(ISBLANK(L751),,IF(ISBLANK(E751),,(IF(L751="WON-EW",((((E751-1)*I751)*'results log'!$B$2)+('results log'!$B$2*(E751-1))),IF(L751="WON",((((E751-1)*I751)*'results log'!$B$2)+('results log'!$B$2*(E751-1))),IF(L751="PLACED",((((E751-1)*I751)*'results log'!$B$2)-'results log'!$B$2),IF(I751=0,-'results log'!$B$2,IF(I751=0,-'results log'!$B$2,-('results log'!$B$2*2)))))))*D751))</f>
        <v>0</v>
      </c>
      <c r="P751" s="25">
        <f>IF(ISBLANK(L751),,IF(ISBLANK(F751),,(IF(L751="WON-EW",((((M751-1)*I751)*'results log'!$B$2)+('results log'!$B$2*(M751-1))),IF(L751="WON",((((M751-1)*I751)*'results log'!$B$2)+('results log'!$B$2*(M751-1))),IF(L751="PLACED",((((M751-1)*I751)*'results log'!$B$2)-'results log'!$B$2),IF(I751=0,-'results log'!$B$2,IF(I751=0,-'results log'!$B$2,-('results log'!$B$2*2)))))))*D751))</f>
        <v>0</v>
      </c>
      <c r="S751">
        <f t="shared" si="23"/>
        <v>1</v>
      </c>
    </row>
    <row r="752" spans="7:19" x14ac:dyDescent="0.2">
      <c r="G752" s="20"/>
      <c r="H752" s="20"/>
      <c r="I752" s="20"/>
      <c r="L752" s="17"/>
      <c r="M752" s="24">
        <f>((F752-1)*(1-(IF(G752="no",0,'results log'!$B$3)))+1)</f>
        <v>5.0000000000000044E-2</v>
      </c>
      <c r="N752" s="24">
        <f t="shared" si="24"/>
        <v>0</v>
      </c>
      <c r="O752" s="26">
        <f>IF(ISBLANK(L752),,IF(ISBLANK(E752),,(IF(L752="WON-EW",((((E752-1)*I752)*'results log'!$B$2)+('results log'!$B$2*(E752-1))),IF(L752="WON",((((E752-1)*I752)*'results log'!$B$2)+('results log'!$B$2*(E752-1))),IF(L752="PLACED",((((E752-1)*I752)*'results log'!$B$2)-'results log'!$B$2),IF(I752=0,-'results log'!$B$2,IF(I752=0,-'results log'!$B$2,-('results log'!$B$2*2)))))))*D752))</f>
        <v>0</v>
      </c>
      <c r="P752" s="25">
        <f>IF(ISBLANK(L752),,IF(ISBLANK(F752),,(IF(L752="WON-EW",((((M752-1)*I752)*'results log'!$B$2)+('results log'!$B$2*(M752-1))),IF(L752="WON",((((M752-1)*I752)*'results log'!$B$2)+('results log'!$B$2*(M752-1))),IF(L752="PLACED",((((M752-1)*I752)*'results log'!$B$2)-'results log'!$B$2),IF(I752=0,-'results log'!$B$2,IF(I752=0,-'results log'!$B$2,-('results log'!$B$2*2)))))))*D752))</f>
        <v>0</v>
      </c>
      <c r="S752">
        <f t="shared" si="23"/>
        <v>1</v>
      </c>
    </row>
    <row r="753" spans="7:19" x14ac:dyDescent="0.2">
      <c r="G753" s="20"/>
      <c r="H753" s="20"/>
      <c r="I753" s="20"/>
      <c r="L753" s="17"/>
      <c r="M753" s="24">
        <f>((F753-1)*(1-(IF(G753="no",0,'results log'!$B$3)))+1)</f>
        <v>5.0000000000000044E-2</v>
      </c>
      <c r="N753" s="24">
        <f t="shared" si="24"/>
        <v>0</v>
      </c>
      <c r="O753" s="26">
        <f>IF(ISBLANK(L753),,IF(ISBLANK(E753),,(IF(L753="WON-EW",((((E753-1)*I753)*'results log'!$B$2)+('results log'!$B$2*(E753-1))),IF(L753="WON",((((E753-1)*I753)*'results log'!$B$2)+('results log'!$B$2*(E753-1))),IF(L753="PLACED",((((E753-1)*I753)*'results log'!$B$2)-'results log'!$B$2),IF(I753=0,-'results log'!$B$2,IF(I753=0,-'results log'!$B$2,-('results log'!$B$2*2)))))))*D753))</f>
        <v>0</v>
      </c>
      <c r="P753" s="25">
        <f>IF(ISBLANK(L753),,IF(ISBLANK(F753),,(IF(L753="WON-EW",((((M753-1)*I753)*'results log'!$B$2)+('results log'!$B$2*(M753-1))),IF(L753="WON",((((M753-1)*I753)*'results log'!$B$2)+('results log'!$B$2*(M753-1))),IF(L753="PLACED",((((M753-1)*I753)*'results log'!$B$2)-'results log'!$B$2),IF(I753=0,-'results log'!$B$2,IF(I753=0,-'results log'!$B$2,-('results log'!$B$2*2)))))))*D753))</f>
        <v>0</v>
      </c>
      <c r="S753">
        <f t="shared" si="23"/>
        <v>1</v>
      </c>
    </row>
    <row r="754" spans="7:19" x14ac:dyDescent="0.2">
      <c r="G754" s="20"/>
      <c r="H754" s="20"/>
      <c r="I754" s="20"/>
      <c r="L754" s="17"/>
      <c r="M754" s="24">
        <f>((F754-1)*(1-(IF(G754="no",0,'results log'!$B$3)))+1)</f>
        <v>5.0000000000000044E-2</v>
      </c>
      <c r="N754" s="24">
        <f t="shared" si="24"/>
        <v>0</v>
      </c>
      <c r="O754" s="26">
        <f>IF(ISBLANK(L754),,IF(ISBLANK(E754),,(IF(L754="WON-EW",((((E754-1)*I754)*'results log'!$B$2)+('results log'!$B$2*(E754-1))),IF(L754="WON",((((E754-1)*I754)*'results log'!$B$2)+('results log'!$B$2*(E754-1))),IF(L754="PLACED",((((E754-1)*I754)*'results log'!$B$2)-'results log'!$B$2),IF(I754=0,-'results log'!$B$2,IF(I754=0,-'results log'!$B$2,-('results log'!$B$2*2)))))))*D754))</f>
        <v>0</v>
      </c>
      <c r="P754" s="25">
        <f>IF(ISBLANK(L754),,IF(ISBLANK(F754),,(IF(L754="WON-EW",((((M754-1)*I754)*'results log'!$B$2)+('results log'!$B$2*(M754-1))),IF(L754="WON",((((M754-1)*I754)*'results log'!$B$2)+('results log'!$B$2*(M754-1))),IF(L754="PLACED",((((M754-1)*I754)*'results log'!$B$2)-'results log'!$B$2),IF(I754=0,-'results log'!$B$2,IF(I754=0,-'results log'!$B$2,-('results log'!$B$2*2)))))))*D754))</f>
        <v>0</v>
      </c>
      <c r="S754">
        <f t="shared" si="23"/>
        <v>1</v>
      </c>
    </row>
    <row r="755" spans="7:19" x14ac:dyDescent="0.2">
      <c r="G755" s="20"/>
      <c r="H755" s="20"/>
      <c r="I755" s="20"/>
      <c r="L755" s="17"/>
      <c r="M755" s="24">
        <f>((F755-1)*(1-(IF(G755="no",0,'results log'!$B$3)))+1)</f>
        <v>5.0000000000000044E-2</v>
      </c>
      <c r="N755" s="24">
        <f t="shared" si="24"/>
        <v>0</v>
      </c>
      <c r="O755" s="26">
        <f>IF(ISBLANK(L755),,IF(ISBLANK(E755),,(IF(L755="WON-EW",((((E755-1)*I755)*'results log'!$B$2)+('results log'!$B$2*(E755-1))),IF(L755="WON",((((E755-1)*I755)*'results log'!$B$2)+('results log'!$B$2*(E755-1))),IF(L755="PLACED",((((E755-1)*I755)*'results log'!$B$2)-'results log'!$B$2),IF(I755=0,-'results log'!$B$2,IF(I755=0,-'results log'!$B$2,-('results log'!$B$2*2)))))))*D755))</f>
        <v>0</v>
      </c>
      <c r="P755" s="25">
        <f>IF(ISBLANK(L755),,IF(ISBLANK(F755),,(IF(L755="WON-EW",((((M755-1)*I755)*'results log'!$B$2)+('results log'!$B$2*(M755-1))),IF(L755="WON",((((M755-1)*I755)*'results log'!$B$2)+('results log'!$B$2*(M755-1))),IF(L755="PLACED",((((M755-1)*I755)*'results log'!$B$2)-'results log'!$B$2),IF(I755=0,-'results log'!$B$2,IF(I755=0,-'results log'!$B$2,-('results log'!$B$2*2)))))))*D755))</f>
        <v>0</v>
      </c>
      <c r="S755">
        <f t="shared" si="23"/>
        <v>1</v>
      </c>
    </row>
    <row r="756" spans="7:19" x14ac:dyDescent="0.2">
      <c r="G756" s="20"/>
      <c r="H756" s="20"/>
      <c r="I756" s="20"/>
      <c r="L756" s="17"/>
      <c r="M756" s="24">
        <f>((F756-1)*(1-(IF(G756="no",0,'results log'!$B$3)))+1)</f>
        <v>5.0000000000000044E-2</v>
      </c>
      <c r="N756" s="24">
        <f t="shared" si="24"/>
        <v>0</v>
      </c>
      <c r="O756" s="26">
        <f>IF(ISBLANK(L756),,IF(ISBLANK(E756),,(IF(L756="WON-EW",((((E756-1)*I756)*'results log'!$B$2)+('results log'!$B$2*(E756-1))),IF(L756="WON",((((E756-1)*I756)*'results log'!$B$2)+('results log'!$B$2*(E756-1))),IF(L756="PLACED",((((E756-1)*I756)*'results log'!$B$2)-'results log'!$B$2),IF(I756=0,-'results log'!$B$2,IF(I756=0,-'results log'!$B$2,-('results log'!$B$2*2)))))))*D756))</f>
        <v>0</v>
      </c>
      <c r="P756" s="25">
        <f>IF(ISBLANK(L756),,IF(ISBLANK(F756),,(IF(L756="WON-EW",((((M756-1)*I756)*'results log'!$B$2)+('results log'!$B$2*(M756-1))),IF(L756="WON",((((M756-1)*I756)*'results log'!$B$2)+('results log'!$B$2*(M756-1))),IF(L756="PLACED",((((M756-1)*I756)*'results log'!$B$2)-'results log'!$B$2),IF(I756=0,-'results log'!$B$2,IF(I756=0,-'results log'!$B$2,-('results log'!$B$2*2)))))))*D756))</f>
        <v>0</v>
      </c>
      <c r="S756">
        <f t="shared" si="23"/>
        <v>1</v>
      </c>
    </row>
    <row r="757" spans="7:19" x14ac:dyDescent="0.2">
      <c r="G757" s="20"/>
      <c r="H757" s="20"/>
      <c r="I757" s="20"/>
      <c r="L757" s="17"/>
      <c r="M757" s="24">
        <f>((F757-1)*(1-(IF(G757="no",0,'results log'!$B$3)))+1)</f>
        <v>5.0000000000000044E-2</v>
      </c>
      <c r="N757" s="24">
        <f t="shared" si="24"/>
        <v>0</v>
      </c>
      <c r="O757" s="26">
        <f>IF(ISBLANK(L757),,IF(ISBLANK(E757),,(IF(L757="WON-EW",((((E757-1)*I757)*'results log'!$B$2)+('results log'!$B$2*(E757-1))),IF(L757="WON",((((E757-1)*I757)*'results log'!$B$2)+('results log'!$B$2*(E757-1))),IF(L757="PLACED",((((E757-1)*I757)*'results log'!$B$2)-'results log'!$B$2),IF(I757=0,-'results log'!$B$2,IF(I757=0,-'results log'!$B$2,-('results log'!$B$2*2)))))))*D757))</f>
        <v>0</v>
      </c>
      <c r="P757" s="25">
        <f>IF(ISBLANK(L757),,IF(ISBLANK(F757),,(IF(L757="WON-EW",((((M757-1)*I757)*'results log'!$B$2)+('results log'!$B$2*(M757-1))),IF(L757="WON",((((M757-1)*I757)*'results log'!$B$2)+('results log'!$B$2*(M757-1))),IF(L757="PLACED",((((M757-1)*I757)*'results log'!$B$2)-'results log'!$B$2),IF(I757=0,-'results log'!$B$2,IF(I757=0,-'results log'!$B$2,-('results log'!$B$2*2)))))))*D757))</f>
        <v>0</v>
      </c>
      <c r="S757">
        <f t="shared" si="23"/>
        <v>1</v>
      </c>
    </row>
    <row r="758" spans="7:19" x14ac:dyDescent="0.2">
      <c r="G758" s="20"/>
      <c r="H758" s="20"/>
      <c r="I758" s="20"/>
      <c r="L758" s="17"/>
      <c r="M758" s="24">
        <f>((F758-1)*(1-(IF(G758="no",0,'results log'!$B$3)))+1)</f>
        <v>5.0000000000000044E-2</v>
      </c>
      <c r="N758" s="24">
        <f t="shared" si="24"/>
        <v>0</v>
      </c>
      <c r="O758" s="26">
        <f>IF(ISBLANK(L758),,IF(ISBLANK(E758),,(IF(L758="WON-EW",((((E758-1)*I758)*'results log'!$B$2)+('results log'!$B$2*(E758-1))),IF(L758="WON",((((E758-1)*I758)*'results log'!$B$2)+('results log'!$B$2*(E758-1))),IF(L758="PLACED",((((E758-1)*I758)*'results log'!$B$2)-'results log'!$B$2),IF(I758=0,-'results log'!$B$2,IF(I758=0,-'results log'!$B$2,-('results log'!$B$2*2)))))))*D758))</f>
        <v>0</v>
      </c>
      <c r="P758" s="25">
        <f>IF(ISBLANK(L758),,IF(ISBLANK(F758),,(IF(L758="WON-EW",((((M758-1)*I758)*'results log'!$B$2)+('results log'!$B$2*(M758-1))),IF(L758="WON",((((M758-1)*I758)*'results log'!$B$2)+('results log'!$B$2*(M758-1))),IF(L758="PLACED",((((M758-1)*I758)*'results log'!$B$2)-'results log'!$B$2),IF(I758=0,-'results log'!$B$2,IF(I758=0,-'results log'!$B$2,-('results log'!$B$2*2)))))))*D758))</f>
        <v>0</v>
      </c>
      <c r="S758">
        <f t="shared" si="23"/>
        <v>1</v>
      </c>
    </row>
    <row r="759" spans="7:19" x14ac:dyDescent="0.2">
      <c r="G759" s="20"/>
      <c r="H759" s="20"/>
      <c r="I759" s="20"/>
      <c r="L759" s="17"/>
      <c r="M759" s="24">
        <f>((F759-1)*(1-(IF(G759="no",0,'results log'!$B$3)))+1)</f>
        <v>5.0000000000000044E-2</v>
      </c>
      <c r="N759" s="24">
        <f t="shared" si="24"/>
        <v>0</v>
      </c>
      <c r="O759" s="26">
        <f>IF(ISBLANK(L759),,IF(ISBLANK(E759),,(IF(L759="WON-EW",((((E759-1)*I759)*'results log'!$B$2)+('results log'!$B$2*(E759-1))),IF(L759="WON",((((E759-1)*I759)*'results log'!$B$2)+('results log'!$B$2*(E759-1))),IF(L759="PLACED",((((E759-1)*I759)*'results log'!$B$2)-'results log'!$B$2),IF(I759=0,-'results log'!$B$2,IF(I759=0,-'results log'!$B$2,-('results log'!$B$2*2)))))))*D759))</f>
        <v>0</v>
      </c>
      <c r="P759" s="25">
        <f>IF(ISBLANK(L759),,IF(ISBLANK(F759),,(IF(L759="WON-EW",((((M759-1)*I759)*'results log'!$B$2)+('results log'!$B$2*(M759-1))),IF(L759="WON",((((M759-1)*I759)*'results log'!$B$2)+('results log'!$B$2*(M759-1))),IF(L759="PLACED",((((M759-1)*I759)*'results log'!$B$2)-'results log'!$B$2),IF(I759=0,-'results log'!$B$2,IF(I759=0,-'results log'!$B$2,-('results log'!$B$2*2)))))))*D759))</f>
        <v>0</v>
      </c>
      <c r="S759">
        <f t="shared" si="23"/>
        <v>1</v>
      </c>
    </row>
    <row r="760" spans="7:19" x14ac:dyDescent="0.2">
      <c r="G760" s="20"/>
      <c r="H760" s="20"/>
      <c r="I760" s="20"/>
      <c r="L760" s="17"/>
      <c r="M760" s="24">
        <f>((F760-1)*(1-(IF(G760="no",0,'results log'!$B$3)))+1)</f>
        <v>5.0000000000000044E-2</v>
      </c>
      <c r="N760" s="24">
        <f t="shared" si="24"/>
        <v>0</v>
      </c>
      <c r="O760" s="26">
        <f>IF(ISBLANK(L760),,IF(ISBLANK(E760),,(IF(L760="WON-EW",((((E760-1)*I760)*'results log'!$B$2)+('results log'!$B$2*(E760-1))),IF(L760="WON",((((E760-1)*I760)*'results log'!$B$2)+('results log'!$B$2*(E760-1))),IF(L760="PLACED",((((E760-1)*I760)*'results log'!$B$2)-'results log'!$B$2),IF(I760=0,-'results log'!$B$2,IF(I760=0,-'results log'!$B$2,-('results log'!$B$2*2)))))))*D760))</f>
        <v>0</v>
      </c>
      <c r="P760" s="25">
        <f>IF(ISBLANK(L760),,IF(ISBLANK(F760),,(IF(L760="WON-EW",((((M760-1)*I760)*'results log'!$B$2)+('results log'!$B$2*(M760-1))),IF(L760="WON",((((M760-1)*I760)*'results log'!$B$2)+('results log'!$B$2*(M760-1))),IF(L760="PLACED",((((M760-1)*I760)*'results log'!$B$2)-'results log'!$B$2),IF(I760=0,-'results log'!$B$2,IF(I760=0,-'results log'!$B$2,-('results log'!$B$2*2)))))))*D760))</f>
        <v>0</v>
      </c>
      <c r="S760">
        <f t="shared" si="23"/>
        <v>1</v>
      </c>
    </row>
    <row r="761" spans="7:19" x14ac:dyDescent="0.2">
      <c r="G761" s="20"/>
      <c r="H761" s="20"/>
      <c r="I761" s="20"/>
      <c r="L761" s="17"/>
      <c r="M761" s="24">
        <f>((F761-1)*(1-(IF(G761="no",0,'results log'!$B$3)))+1)</f>
        <v>5.0000000000000044E-2</v>
      </c>
      <c r="N761" s="24">
        <f t="shared" si="24"/>
        <v>0</v>
      </c>
      <c r="O761" s="26">
        <f>IF(ISBLANK(L761),,IF(ISBLANK(E761),,(IF(L761="WON-EW",((((E761-1)*I761)*'results log'!$B$2)+('results log'!$B$2*(E761-1))),IF(L761="WON",((((E761-1)*I761)*'results log'!$B$2)+('results log'!$B$2*(E761-1))),IF(L761="PLACED",((((E761-1)*I761)*'results log'!$B$2)-'results log'!$B$2),IF(I761=0,-'results log'!$B$2,IF(I761=0,-'results log'!$B$2,-('results log'!$B$2*2)))))))*D761))</f>
        <v>0</v>
      </c>
      <c r="P761" s="25">
        <f>IF(ISBLANK(L761),,IF(ISBLANK(F761),,(IF(L761="WON-EW",((((M761-1)*I761)*'results log'!$B$2)+('results log'!$B$2*(M761-1))),IF(L761="WON",((((M761-1)*I761)*'results log'!$B$2)+('results log'!$B$2*(M761-1))),IF(L761="PLACED",((((M761-1)*I761)*'results log'!$B$2)-'results log'!$B$2),IF(I761=0,-'results log'!$B$2,IF(I761=0,-'results log'!$B$2,-('results log'!$B$2*2)))))))*D761))</f>
        <v>0</v>
      </c>
      <c r="S761">
        <f t="shared" si="23"/>
        <v>1</v>
      </c>
    </row>
    <row r="762" spans="7:19" x14ac:dyDescent="0.2">
      <c r="G762" s="20"/>
      <c r="H762" s="20"/>
      <c r="I762" s="20"/>
      <c r="L762" s="17"/>
      <c r="M762" s="24">
        <f>((F762-1)*(1-(IF(G762="no",0,'results log'!$B$3)))+1)</f>
        <v>5.0000000000000044E-2</v>
      </c>
      <c r="N762" s="24">
        <f t="shared" si="24"/>
        <v>0</v>
      </c>
      <c r="O762" s="26">
        <f>IF(ISBLANK(L762),,IF(ISBLANK(E762),,(IF(L762="WON-EW",((((E762-1)*I762)*'results log'!$B$2)+('results log'!$B$2*(E762-1))),IF(L762="WON",((((E762-1)*I762)*'results log'!$B$2)+('results log'!$B$2*(E762-1))),IF(L762="PLACED",((((E762-1)*I762)*'results log'!$B$2)-'results log'!$B$2),IF(I762=0,-'results log'!$B$2,IF(I762=0,-'results log'!$B$2,-('results log'!$B$2*2)))))))*D762))</f>
        <v>0</v>
      </c>
      <c r="P762" s="25">
        <f>IF(ISBLANK(L762),,IF(ISBLANK(F762),,(IF(L762="WON-EW",((((M762-1)*I762)*'results log'!$B$2)+('results log'!$B$2*(M762-1))),IF(L762="WON",((((M762-1)*I762)*'results log'!$B$2)+('results log'!$B$2*(M762-1))),IF(L762="PLACED",((((M762-1)*I762)*'results log'!$B$2)-'results log'!$B$2),IF(I762=0,-'results log'!$B$2,IF(I762=0,-'results log'!$B$2,-('results log'!$B$2*2)))))))*D762))</f>
        <v>0</v>
      </c>
      <c r="S762">
        <f t="shared" si="23"/>
        <v>1</v>
      </c>
    </row>
    <row r="763" spans="7:19" x14ac:dyDescent="0.2">
      <c r="G763" s="20"/>
      <c r="H763" s="20"/>
      <c r="I763" s="20"/>
      <c r="L763" s="17"/>
      <c r="M763" s="24">
        <f>((F763-1)*(1-(IF(G763="no",0,'results log'!$B$3)))+1)</f>
        <v>5.0000000000000044E-2</v>
      </c>
      <c r="N763" s="24">
        <f t="shared" si="24"/>
        <v>0</v>
      </c>
      <c r="O763" s="26">
        <f>IF(ISBLANK(L763),,IF(ISBLANK(E763),,(IF(L763="WON-EW",((((E763-1)*I763)*'results log'!$B$2)+('results log'!$B$2*(E763-1))),IF(L763="WON",((((E763-1)*I763)*'results log'!$B$2)+('results log'!$B$2*(E763-1))),IF(L763="PLACED",((((E763-1)*I763)*'results log'!$B$2)-'results log'!$B$2),IF(I763=0,-'results log'!$B$2,IF(I763=0,-'results log'!$B$2,-('results log'!$B$2*2)))))))*D763))</f>
        <v>0</v>
      </c>
      <c r="P763" s="25">
        <f>IF(ISBLANK(L763),,IF(ISBLANK(F763),,(IF(L763="WON-EW",((((M763-1)*I763)*'results log'!$B$2)+('results log'!$B$2*(M763-1))),IF(L763="WON",((((M763-1)*I763)*'results log'!$B$2)+('results log'!$B$2*(M763-1))),IF(L763="PLACED",((((M763-1)*I763)*'results log'!$B$2)-'results log'!$B$2),IF(I763=0,-'results log'!$B$2,IF(I763=0,-'results log'!$B$2,-('results log'!$B$2*2)))))))*D763))</f>
        <v>0</v>
      </c>
      <c r="S763">
        <f t="shared" si="23"/>
        <v>1</v>
      </c>
    </row>
    <row r="764" spans="7:19" x14ac:dyDescent="0.2">
      <c r="G764" s="20"/>
      <c r="H764" s="20"/>
      <c r="I764" s="20"/>
      <c r="L764" s="17"/>
      <c r="M764" s="24">
        <f>((F764-1)*(1-(IF(G764="no",0,'results log'!$B$3)))+1)</f>
        <v>5.0000000000000044E-2</v>
      </c>
      <c r="N764" s="24">
        <f t="shared" si="24"/>
        <v>0</v>
      </c>
      <c r="O764" s="26">
        <f>IF(ISBLANK(L764),,IF(ISBLANK(E764),,(IF(L764="WON-EW",((((E764-1)*I764)*'results log'!$B$2)+('results log'!$B$2*(E764-1))),IF(L764="WON",((((E764-1)*I764)*'results log'!$B$2)+('results log'!$B$2*(E764-1))),IF(L764="PLACED",((((E764-1)*I764)*'results log'!$B$2)-'results log'!$B$2),IF(I764=0,-'results log'!$B$2,IF(I764=0,-'results log'!$B$2,-('results log'!$B$2*2)))))))*D764))</f>
        <v>0</v>
      </c>
      <c r="P764" s="25">
        <f>IF(ISBLANK(L764),,IF(ISBLANK(F764),,(IF(L764="WON-EW",((((M764-1)*I764)*'results log'!$B$2)+('results log'!$B$2*(M764-1))),IF(L764="WON",((((M764-1)*I764)*'results log'!$B$2)+('results log'!$B$2*(M764-1))),IF(L764="PLACED",((((M764-1)*I764)*'results log'!$B$2)-'results log'!$B$2),IF(I764=0,-'results log'!$B$2,IF(I764=0,-'results log'!$B$2,-('results log'!$B$2*2)))))))*D764))</f>
        <v>0</v>
      </c>
      <c r="S764">
        <f t="shared" si="23"/>
        <v>1</v>
      </c>
    </row>
    <row r="765" spans="7:19" x14ac:dyDescent="0.2">
      <c r="G765" s="20"/>
      <c r="H765" s="20"/>
      <c r="I765" s="20"/>
      <c r="L765" s="17"/>
      <c r="M765" s="24">
        <f>((F765-1)*(1-(IF(G765="no",0,'results log'!$B$3)))+1)</f>
        <v>5.0000000000000044E-2</v>
      </c>
      <c r="N765" s="24">
        <f t="shared" si="24"/>
        <v>0</v>
      </c>
      <c r="O765" s="26">
        <f>IF(ISBLANK(L765),,IF(ISBLANK(E765),,(IF(L765="WON-EW",((((E765-1)*I765)*'results log'!$B$2)+('results log'!$B$2*(E765-1))),IF(L765="WON",((((E765-1)*I765)*'results log'!$B$2)+('results log'!$B$2*(E765-1))),IF(L765="PLACED",((((E765-1)*I765)*'results log'!$B$2)-'results log'!$B$2),IF(I765=0,-'results log'!$B$2,IF(I765=0,-'results log'!$B$2,-('results log'!$B$2*2)))))))*D765))</f>
        <v>0</v>
      </c>
      <c r="P765" s="25">
        <f>IF(ISBLANK(L765),,IF(ISBLANK(F765),,(IF(L765="WON-EW",((((M765-1)*I765)*'results log'!$B$2)+('results log'!$B$2*(M765-1))),IF(L765="WON",((((M765-1)*I765)*'results log'!$B$2)+('results log'!$B$2*(M765-1))),IF(L765="PLACED",((((M765-1)*I765)*'results log'!$B$2)-'results log'!$B$2),IF(I765=0,-'results log'!$B$2,IF(I765=0,-'results log'!$B$2,-('results log'!$B$2*2)))))))*D765))</f>
        <v>0</v>
      </c>
      <c r="S765">
        <f t="shared" si="23"/>
        <v>1</v>
      </c>
    </row>
    <row r="766" spans="7:19" x14ac:dyDescent="0.2">
      <c r="G766" s="20"/>
      <c r="H766" s="20"/>
      <c r="I766" s="20"/>
      <c r="L766" s="17"/>
      <c r="M766" s="24">
        <f>((F766-1)*(1-(IF(G766="no",0,'results log'!$B$3)))+1)</f>
        <v>5.0000000000000044E-2</v>
      </c>
      <c r="N766" s="24">
        <f t="shared" si="24"/>
        <v>0</v>
      </c>
      <c r="O766" s="26">
        <f>IF(ISBLANK(L766),,IF(ISBLANK(E766),,(IF(L766="WON-EW",((((E766-1)*I766)*'results log'!$B$2)+('results log'!$B$2*(E766-1))),IF(L766="WON",((((E766-1)*I766)*'results log'!$B$2)+('results log'!$B$2*(E766-1))),IF(L766="PLACED",((((E766-1)*I766)*'results log'!$B$2)-'results log'!$B$2),IF(I766=0,-'results log'!$B$2,IF(I766=0,-'results log'!$B$2,-('results log'!$B$2*2)))))))*D766))</f>
        <v>0</v>
      </c>
      <c r="P766" s="25">
        <f>IF(ISBLANK(L766),,IF(ISBLANK(F766),,(IF(L766="WON-EW",((((M766-1)*I766)*'results log'!$B$2)+('results log'!$B$2*(M766-1))),IF(L766="WON",((((M766-1)*I766)*'results log'!$B$2)+('results log'!$B$2*(M766-1))),IF(L766="PLACED",((((M766-1)*I766)*'results log'!$B$2)-'results log'!$B$2),IF(I766=0,-'results log'!$B$2,IF(I766=0,-'results log'!$B$2,-('results log'!$B$2*2)))))))*D766))</f>
        <v>0</v>
      </c>
      <c r="S766">
        <f t="shared" si="23"/>
        <v>1</v>
      </c>
    </row>
    <row r="767" spans="7:19" x14ac:dyDescent="0.2">
      <c r="G767" s="20"/>
      <c r="H767" s="20"/>
      <c r="I767" s="20"/>
      <c r="L767" s="17"/>
      <c r="M767" s="24">
        <f>((F767-1)*(1-(IF(G767="no",0,'results log'!$B$3)))+1)</f>
        <v>5.0000000000000044E-2</v>
      </c>
      <c r="N767" s="24">
        <f t="shared" si="24"/>
        <v>0</v>
      </c>
      <c r="O767" s="26">
        <f>IF(ISBLANK(L767),,IF(ISBLANK(E767),,(IF(L767="WON-EW",((((E767-1)*I767)*'results log'!$B$2)+('results log'!$B$2*(E767-1))),IF(L767="WON",((((E767-1)*I767)*'results log'!$B$2)+('results log'!$B$2*(E767-1))),IF(L767="PLACED",((((E767-1)*I767)*'results log'!$B$2)-'results log'!$B$2),IF(I767=0,-'results log'!$B$2,IF(I767=0,-'results log'!$B$2,-('results log'!$B$2*2)))))))*D767))</f>
        <v>0</v>
      </c>
      <c r="P767" s="25">
        <f>IF(ISBLANK(L767),,IF(ISBLANK(F767),,(IF(L767="WON-EW",((((M767-1)*I767)*'results log'!$B$2)+('results log'!$B$2*(M767-1))),IF(L767="WON",((((M767-1)*I767)*'results log'!$B$2)+('results log'!$B$2*(M767-1))),IF(L767="PLACED",((((M767-1)*I767)*'results log'!$B$2)-'results log'!$B$2),IF(I767=0,-'results log'!$B$2,IF(I767=0,-'results log'!$B$2,-('results log'!$B$2*2)))))))*D767))</f>
        <v>0</v>
      </c>
      <c r="S767">
        <f t="shared" si="23"/>
        <v>1</v>
      </c>
    </row>
    <row r="768" spans="7:19" x14ac:dyDescent="0.2">
      <c r="G768" s="20"/>
      <c r="H768" s="20"/>
      <c r="I768" s="20"/>
      <c r="L768" s="17"/>
      <c r="M768" s="24">
        <f>((F768-1)*(1-(IF(G768="no",0,'results log'!$B$3)))+1)</f>
        <v>5.0000000000000044E-2</v>
      </c>
      <c r="N768" s="24">
        <f t="shared" si="24"/>
        <v>0</v>
      </c>
      <c r="O768" s="26">
        <f>IF(ISBLANK(L768),,IF(ISBLANK(E768),,(IF(L768="WON-EW",((((E768-1)*I768)*'results log'!$B$2)+('results log'!$B$2*(E768-1))),IF(L768="WON",((((E768-1)*I768)*'results log'!$B$2)+('results log'!$B$2*(E768-1))),IF(L768="PLACED",((((E768-1)*I768)*'results log'!$B$2)-'results log'!$B$2),IF(I768=0,-'results log'!$B$2,IF(I768=0,-'results log'!$B$2,-('results log'!$B$2*2)))))))*D768))</f>
        <v>0</v>
      </c>
      <c r="P768" s="25">
        <f>IF(ISBLANK(L768),,IF(ISBLANK(F768),,(IF(L768="WON-EW",((((M768-1)*I768)*'results log'!$B$2)+('results log'!$B$2*(M768-1))),IF(L768="WON",((((M768-1)*I768)*'results log'!$B$2)+('results log'!$B$2*(M768-1))),IF(L768="PLACED",((((M768-1)*I768)*'results log'!$B$2)-'results log'!$B$2),IF(I768=0,-'results log'!$B$2,IF(I768=0,-'results log'!$B$2,-('results log'!$B$2*2)))))))*D768))</f>
        <v>0</v>
      </c>
      <c r="S768">
        <f t="shared" si="23"/>
        <v>1</v>
      </c>
    </row>
    <row r="769" spans="7:19" x14ac:dyDescent="0.2">
      <c r="G769" s="20"/>
      <c r="H769" s="20"/>
      <c r="I769" s="20"/>
      <c r="L769" s="17"/>
      <c r="M769" s="24">
        <f>((F769-1)*(1-(IF(G769="no",0,'results log'!$B$3)))+1)</f>
        <v>5.0000000000000044E-2</v>
      </c>
      <c r="N769" s="24">
        <f t="shared" si="24"/>
        <v>0</v>
      </c>
      <c r="O769" s="26">
        <f>IF(ISBLANK(L769),,IF(ISBLANK(E769),,(IF(L769="WON-EW",((((E769-1)*I769)*'results log'!$B$2)+('results log'!$B$2*(E769-1))),IF(L769="WON",((((E769-1)*I769)*'results log'!$B$2)+('results log'!$B$2*(E769-1))),IF(L769="PLACED",((((E769-1)*I769)*'results log'!$B$2)-'results log'!$B$2),IF(I769=0,-'results log'!$B$2,IF(I769=0,-'results log'!$B$2,-('results log'!$B$2*2)))))))*D769))</f>
        <v>0</v>
      </c>
      <c r="P769" s="25">
        <f>IF(ISBLANK(L769),,IF(ISBLANK(F769),,(IF(L769="WON-EW",((((M769-1)*I769)*'results log'!$B$2)+('results log'!$B$2*(M769-1))),IF(L769="WON",((((M769-1)*I769)*'results log'!$B$2)+('results log'!$B$2*(M769-1))),IF(L769="PLACED",((((M769-1)*I769)*'results log'!$B$2)-'results log'!$B$2),IF(I769=0,-'results log'!$B$2,IF(I769=0,-'results log'!$B$2,-('results log'!$B$2*2)))))))*D769))</f>
        <v>0</v>
      </c>
      <c r="S769">
        <f t="shared" si="23"/>
        <v>1</v>
      </c>
    </row>
    <row r="770" spans="7:19" x14ac:dyDescent="0.2">
      <c r="G770" s="20"/>
      <c r="H770" s="20"/>
      <c r="I770" s="20"/>
      <c r="L770" s="17"/>
      <c r="M770" s="24">
        <f>((F770-1)*(1-(IF(G770="no",0,'results log'!$B$3)))+1)</f>
        <v>5.0000000000000044E-2</v>
      </c>
      <c r="N770" s="24">
        <f t="shared" si="24"/>
        <v>0</v>
      </c>
      <c r="O770" s="26">
        <f>IF(ISBLANK(L770),,IF(ISBLANK(E770),,(IF(L770="WON-EW",((((E770-1)*I770)*'results log'!$B$2)+('results log'!$B$2*(E770-1))),IF(L770="WON",((((E770-1)*I770)*'results log'!$B$2)+('results log'!$B$2*(E770-1))),IF(L770="PLACED",((((E770-1)*I770)*'results log'!$B$2)-'results log'!$B$2),IF(I770=0,-'results log'!$B$2,IF(I770=0,-'results log'!$B$2,-('results log'!$B$2*2)))))))*D770))</f>
        <v>0</v>
      </c>
      <c r="P770" s="25">
        <f>IF(ISBLANK(L770),,IF(ISBLANK(F770),,(IF(L770="WON-EW",((((M770-1)*I770)*'results log'!$B$2)+('results log'!$B$2*(M770-1))),IF(L770="WON",((((M770-1)*I770)*'results log'!$B$2)+('results log'!$B$2*(M770-1))),IF(L770="PLACED",((((M770-1)*I770)*'results log'!$B$2)-'results log'!$B$2),IF(I770=0,-'results log'!$B$2,IF(I770=0,-'results log'!$B$2,-('results log'!$B$2*2)))))))*D770))</f>
        <v>0</v>
      </c>
      <c r="S770">
        <f t="shared" si="23"/>
        <v>1</v>
      </c>
    </row>
    <row r="771" spans="7:19" x14ac:dyDescent="0.2">
      <c r="G771" s="20"/>
      <c r="H771" s="20"/>
      <c r="I771" s="20"/>
      <c r="L771" s="17"/>
      <c r="M771" s="24">
        <f>((F771-1)*(1-(IF(G771="no",0,'results log'!$B$3)))+1)</f>
        <v>5.0000000000000044E-2</v>
      </c>
      <c r="N771" s="24">
        <f t="shared" si="24"/>
        <v>0</v>
      </c>
      <c r="O771" s="26">
        <f>IF(ISBLANK(L771),,IF(ISBLANK(E771),,(IF(L771="WON-EW",((((E771-1)*I771)*'results log'!$B$2)+('results log'!$B$2*(E771-1))),IF(L771="WON",((((E771-1)*I771)*'results log'!$B$2)+('results log'!$B$2*(E771-1))),IF(L771="PLACED",((((E771-1)*I771)*'results log'!$B$2)-'results log'!$B$2),IF(I771=0,-'results log'!$B$2,IF(I771=0,-'results log'!$B$2,-('results log'!$B$2*2)))))))*D771))</f>
        <v>0</v>
      </c>
      <c r="P771" s="25">
        <f>IF(ISBLANK(L771),,IF(ISBLANK(F771),,(IF(L771="WON-EW",((((M771-1)*I771)*'results log'!$B$2)+('results log'!$B$2*(M771-1))),IF(L771="WON",((((M771-1)*I771)*'results log'!$B$2)+('results log'!$B$2*(M771-1))),IF(L771="PLACED",((((M771-1)*I771)*'results log'!$B$2)-'results log'!$B$2),IF(I771=0,-'results log'!$B$2,IF(I771=0,-'results log'!$B$2,-('results log'!$B$2*2)))))))*D771))</f>
        <v>0</v>
      </c>
      <c r="S771">
        <f t="shared" si="23"/>
        <v>1</v>
      </c>
    </row>
    <row r="772" spans="7:19" x14ac:dyDescent="0.2">
      <c r="G772" s="20"/>
      <c r="H772" s="20"/>
      <c r="I772" s="20"/>
      <c r="L772" s="17"/>
      <c r="M772" s="24">
        <f>((F772-1)*(1-(IF(G772="no",0,'results log'!$B$3)))+1)</f>
        <v>5.0000000000000044E-2</v>
      </c>
      <c r="N772" s="24">
        <f t="shared" si="24"/>
        <v>0</v>
      </c>
      <c r="O772" s="26">
        <f>IF(ISBLANK(L772),,IF(ISBLANK(E772),,(IF(L772="WON-EW",((((E772-1)*I772)*'results log'!$B$2)+('results log'!$B$2*(E772-1))),IF(L772="WON",((((E772-1)*I772)*'results log'!$B$2)+('results log'!$B$2*(E772-1))),IF(L772="PLACED",((((E772-1)*I772)*'results log'!$B$2)-'results log'!$B$2),IF(I772=0,-'results log'!$B$2,IF(I772=0,-'results log'!$B$2,-('results log'!$B$2*2)))))))*D772))</f>
        <v>0</v>
      </c>
      <c r="P772" s="25">
        <f>IF(ISBLANK(L772),,IF(ISBLANK(F772),,(IF(L772="WON-EW",((((M772-1)*I772)*'results log'!$B$2)+('results log'!$B$2*(M772-1))),IF(L772="WON",((((M772-1)*I772)*'results log'!$B$2)+('results log'!$B$2*(M772-1))),IF(L772="PLACED",((((M772-1)*I772)*'results log'!$B$2)-'results log'!$B$2),IF(I772=0,-'results log'!$B$2,IF(I772=0,-'results log'!$B$2,-('results log'!$B$2*2)))))))*D772))</f>
        <v>0</v>
      </c>
      <c r="S772">
        <f t="shared" si="23"/>
        <v>1</v>
      </c>
    </row>
    <row r="773" spans="7:19" x14ac:dyDescent="0.2">
      <c r="G773" s="20"/>
      <c r="H773" s="20"/>
      <c r="I773" s="20"/>
      <c r="L773" s="17"/>
      <c r="M773" s="24">
        <f>((F773-1)*(1-(IF(G773="no",0,'results log'!$B$3)))+1)</f>
        <v>5.0000000000000044E-2</v>
      </c>
      <c r="N773" s="24">
        <f t="shared" si="24"/>
        <v>0</v>
      </c>
      <c r="O773" s="26">
        <f>IF(ISBLANK(L773),,IF(ISBLANK(E773),,(IF(L773="WON-EW",((((E773-1)*I773)*'results log'!$B$2)+('results log'!$B$2*(E773-1))),IF(L773="WON",((((E773-1)*I773)*'results log'!$B$2)+('results log'!$B$2*(E773-1))),IF(L773="PLACED",((((E773-1)*I773)*'results log'!$B$2)-'results log'!$B$2),IF(I773=0,-'results log'!$B$2,IF(I773=0,-'results log'!$B$2,-('results log'!$B$2*2)))))))*D773))</f>
        <v>0</v>
      </c>
      <c r="P773" s="25">
        <f>IF(ISBLANK(L773),,IF(ISBLANK(F773),,(IF(L773="WON-EW",((((M773-1)*I773)*'results log'!$B$2)+('results log'!$B$2*(M773-1))),IF(L773="WON",((((M773-1)*I773)*'results log'!$B$2)+('results log'!$B$2*(M773-1))),IF(L773="PLACED",((((M773-1)*I773)*'results log'!$B$2)-'results log'!$B$2),IF(I773=0,-'results log'!$B$2,IF(I773=0,-'results log'!$B$2,-('results log'!$B$2*2)))))))*D773))</f>
        <v>0</v>
      </c>
      <c r="S773">
        <f t="shared" si="23"/>
        <v>1</v>
      </c>
    </row>
    <row r="774" spans="7:19" x14ac:dyDescent="0.2">
      <c r="G774" s="20"/>
      <c r="H774" s="20"/>
      <c r="I774" s="20"/>
      <c r="L774" s="17"/>
      <c r="M774" s="24">
        <f>((F774-1)*(1-(IF(G774="no",0,'results log'!$B$3)))+1)</f>
        <v>5.0000000000000044E-2</v>
      </c>
      <c r="N774" s="24">
        <f t="shared" si="24"/>
        <v>0</v>
      </c>
      <c r="O774" s="26">
        <f>IF(ISBLANK(L774),,IF(ISBLANK(E774),,(IF(L774="WON-EW",((((E774-1)*I774)*'results log'!$B$2)+('results log'!$B$2*(E774-1))),IF(L774="WON",((((E774-1)*I774)*'results log'!$B$2)+('results log'!$B$2*(E774-1))),IF(L774="PLACED",((((E774-1)*I774)*'results log'!$B$2)-'results log'!$B$2),IF(I774=0,-'results log'!$B$2,IF(I774=0,-'results log'!$B$2,-('results log'!$B$2*2)))))))*D774))</f>
        <v>0</v>
      </c>
      <c r="P774" s="25">
        <f>IF(ISBLANK(L774),,IF(ISBLANK(F774),,(IF(L774="WON-EW",((((M774-1)*I774)*'results log'!$B$2)+('results log'!$B$2*(M774-1))),IF(L774="WON",((((M774-1)*I774)*'results log'!$B$2)+('results log'!$B$2*(M774-1))),IF(L774="PLACED",((((M774-1)*I774)*'results log'!$B$2)-'results log'!$B$2),IF(I774=0,-'results log'!$B$2,IF(I774=0,-'results log'!$B$2,-('results log'!$B$2*2)))))))*D774))</f>
        <v>0</v>
      </c>
      <c r="S774">
        <f t="shared" si="23"/>
        <v>1</v>
      </c>
    </row>
    <row r="775" spans="7:19" x14ac:dyDescent="0.2">
      <c r="G775" s="20"/>
      <c r="H775" s="20"/>
      <c r="I775" s="20"/>
      <c r="L775" s="17"/>
      <c r="M775" s="24">
        <f>((F775-1)*(1-(IF(G775="no",0,'results log'!$B$3)))+1)</f>
        <v>5.0000000000000044E-2</v>
      </c>
      <c r="N775" s="24">
        <f t="shared" si="24"/>
        <v>0</v>
      </c>
      <c r="O775" s="26">
        <f>IF(ISBLANK(L775),,IF(ISBLANK(E775),,(IF(L775="WON-EW",((((E775-1)*I775)*'results log'!$B$2)+('results log'!$B$2*(E775-1))),IF(L775="WON",((((E775-1)*I775)*'results log'!$B$2)+('results log'!$B$2*(E775-1))),IF(L775="PLACED",((((E775-1)*I775)*'results log'!$B$2)-'results log'!$B$2),IF(I775=0,-'results log'!$B$2,IF(I775=0,-'results log'!$B$2,-('results log'!$B$2*2)))))))*D775))</f>
        <v>0</v>
      </c>
      <c r="P775" s="25">
        <f>IF(ISBLANK(L775),,IF(ISBLANK(F775),,(IF(L775="WON-EW",((((M775-1)*I775)*'results log'!$B$2)+('results log'!$B$2*(M775-1))),IF(L775="WON",((((M775-1)*I775)*'results log'!$B$2)+('results log'!$B$2*(M775-1))),IF(L775="PLACED",((((M775-1)*I775)*'results log'!$B$2)-'results log'!$B$2),IF(I775=0,-'results log'!$B$2,IF(I775=0,-'results log'!$B$2,-('results log'!$B$2*2)))))))*D775))</f>
        <v>0</v>
      </c>
      <c r="S775">
        <f t="shared" si="23"/>
        <v>1</v>
      </c>
    </row>
    <row r="776" spans="7:19" x14ac:dyDescent="0.2">
      <c r="G776" s="20"/>
      <c r="H776" s="20"/>
      <c r="I776" s="20"/>
      <c r="L776" s="17"/>
      <c r="M776" s="24">
        <f>((F776-1)*(1-(IF(G776="no",0,'results log'!$B$3)))+1)</f>
        <v>5.0000000000000044E-2</v>
      </c>
      <c r="N776" s="24">
        <f t="shared" si="24"/>
        <v>0</v>
      </c>
      <c r="O776" s="26">
        <f>IF(ISBLANK(L776),,IF(ISBLANK(E776),,(IF(L776="WON-EW",((((E776-1)*I776)*'results log'!$B$2)+('results log'!$B$2*(E776-1))),IF(L776="WON",((((E776-1)*I776)*'results log'!$B$2)+('results log'!$B$2*(E776-1))),IF(L776="PLACED",((((E776-1)*I776)*'results log'!$B$2)-'results log'!$B$2),IF(I776=0,-'results log'!$B$2,IF(I776=0,-'results log'!$B$2,-('results log'!$B$2*2)))))))*D776))</f>
        <v>0</v>
      </c>
      <c r="P776" s="25">
        <f>IF(ISBLANK(L776),,IF(ISBLANK(F776),,(IF(L776="WON-EW",((((M776-1)*I776)*'results log'!$B$2)+('results log'!$B$2*(M776-1))),IF(L776="WON",((((M776-1)*I776)*'results log'!$B$2)+('results log'!$B$2*(M776-1))),IF(L776="PLACED",((((M776-1)*I776)*'results log'!$B$2)-'results log'!$B$2),IF(I776=0,-'results log'!$B$2,IF(I776=0,-'results log'!$B$2,-('results log'!$B$2*2)))))))*D776))</f>
        <v>0</v>
      </c>
      <c r="S776">
        <f t="shared" si="23"/>
        <v>1</v>
      </c>
    </row>
    <row r="777" spans="7:19" x14ac:dyDescent="0.2">
      <c r="G777" s="20"/>
      <c r="H777" s="20"/>
      <c r="I777" s="20"/>
      <c r="L777" s="17"/>
      <c r="M777" s="24">
        <f>((F777-1)*(1-(IF(G777="no",0,'results log'!$B$3)))+1)</f>
        <v>5.0000000000000044E-2</v>
      </c>
      <c r="N777" s="24">
        <f t="shared" si="24"/>
        <v>0</v>
      </c>
      <c r="O777" s="26">
        <f>IF(ISBLANK(L777),,IF(ISBLANK(E777),,(IF(L777="WON-EW",((((E777-1)*I777)*'results log'!$B$2)+('results log'!$B$2*(E777-1))),IF(L777="WON",((((E777-1)*I777)*'results log'!$B$2)+('results log'!$B$2*(E777-1))),IF(L777="PLACED",((((E777-1)*I777)*'results log'!$B$2)-'results log'!$B$2),IF(I777=0,-'results log'!$B$2,IF(I777=0,-'results log'!$B$2,-('results log'!$B$2*2)))))))*D777))</f>
        <v>0</v>
      </c>
      <c r="P777" s="25">
        <f>IF(ISBLANK(L777),,IF(ISBLANK(F777),,(IF(L777="WON-EW",((((M777-1)*I777)*'results log'!$B$2)+('results log'!$B$2*(M777-1))),IF(L777="WON",((((M777-1)*I777)*'results log'!$B$2)+('results log'!$B$2*(M777-1))),IF(L777="PLACED",((((M777-1)*I777)*'results log'!$B$2)-'results log'!$B$2),IF(I777=0,-'results log'!$B$2,IF(I777=0,-'results log'!$B$2,-('results log'!$B$2*2)))))))*D777))</f>
        <v>0</v>
      </c>
      <c r="S777">
        <f t="shared" ref="S777:S840" si="25">IF(ISBLANK(J777),1,IF(ISBLANK(K777),2,99))</f>
        <v>1</v>
      </c>
    </row>
    <row r="778" spans="7:19" x14ac:dyDescent="0.2">
      <c r="G778" s="20"/>
      <c r="H778" s="20"/>
      <c r="I778" s="20"/>
      <c r="L778" s="17"/>
      <c r="M778" s="24">
        <f>((F778-1)*(1-(IF(G778="no",0,'results log'!$B$3)))+1)</f>
        <v>5.0000000000000044E-2</v>
      </c>
      <c r="N778" s="24">
        <f t="shared" si="24"/>
        <v>0</v>
      </c>
      <c r="O778" s="26">
        <f>IF(ISBLANK(L778),,IF(ISBLANK(E778),,(IF(L778="WON-EW",((((E778-1)*I778)*'results log'!$B$2)+('results log'!$B$2*(E778-1))),IF(L778="WON",((((E778-1)*I778)*'results log'!$B$2)+('results log'!$B$2*(E778-1))),IF(L778="PLACED",((((E778-1)*I778)*'results log'!$B$2)-'results log'!$B$2),IF(I778=0,-'results log'!$B$2,IF(I778=0,-'results log'!$B$2,-('results log'!$B$2*2)))))))*D778))</f>
        <v>0</v>
      </c>
      <c r="P778" s="25">
        <f>IF(ISBLANK(L778),,IF(ISBLANK(F778),,(IF(L778="WON-EW",((((M778-1)*I778)*'results log'!$B$2)+('results log'!$B$2*(M778-1))),IF(L778="WON",((((M778-1)*I778)*'results log'!$B$2)+('results log'!$B$2*(M778-1))),IF(L778="PLACED",((((M778-1)*I778)*'results log'!$B$2)-'results log'!$B$2),IF(I778=0,-'results log'!$B$2,IF(I778=0,-'results log'!$B$2,-('results log'!$B$2*2)))))))*D778))</f>
        <v>0</v>
      </c>
      <c r="S778">
        <f t="shared" si="25"/>
        <v>1</v>
      </c>
    </row>
    <row r="779" spans="7:19" x14ac:dyDescent="0.2">
      <c r="G779" s="20"/>
      <c r="H779" s="20"/>
      <c r="I779" s="20"/>
      <c r="L779" s="17"/>
      <c r="M779" s="24">
        <f>((F779-1)*(1-(IF(G779="no",0,'results log'!$B$3)))+1)</f>
        <v>5.0000000000000044E-2</v>
      </c>
      <c r="N779" s="24">
        <f t="shared" si="24"/>
        <v>0</v>
      </c>
      <c r="O779" s="26">
        <f>IF(ISBLANK(L779),,IF(ISBLANK(E779),,(IF(L779="WON-EW",((((E779-1)*I779)*'results log'!$B$2)+('results log'!$B$2*(E779-1))),IF(L779="WON",((((E779-1)*I779)*'results log'!$B$2)+('results log'!$B$2*(E779-1))),IF(L779="PLACED",((((E779-1)*I779)*'results log'!$B$2)-'results log'!$B$2),IF(I779=0,-'results log'!$B$2,IF(I779=0,-'results log'!$B$2,-('results log'!$B$2*2)))))))*D779))</f>
        <v>0</v>
      </c>
      <c r="P779" s="25">
        <f>IF(ISBLANK(L779),,IF(ISBLANK(F779),,(IF(L779="WON-EW",((((M779-1)*I779)*'results log'!$B$2)+('results log'!$B$2*(M779-1))),IF(L779="WON",((((M779-1)*I779)*'results log'!$B$2)+('results log'!$B$2*(M779-1))),IF(L779="PLACED",((((M779-1)*I779)*'results log'!$B$2)-'results log'!$B$2),IF(I779=0,-'results log'!$B$2,IF(I779=0,-'results log'!$B$2,-('results log'!$B$2*2)))))))*D779))</f>
        <v>0</v>
      </c>
      <c r="S779">
        <f t="shared" si="25"/>
        <v>1</v>
      </c>
    </row>
    <row r="780" spans="7:19" x14ac:dyDescent="0.2">
      <c r="G780" s="20"/>
      <c r="H780" s="20"/>
      <c r="I780" s="20"/>
      <c r="L780" s="17"/>
      <c r="M780" s="24">
        <f>((F780-1)*(1-(IF(G780="no",0,'results log'!$B$3)))+1)</f>
        <v>5.0000000000000044E-2</v>
      </c>
      <c r="N780" s="24">
        <f t="shared" si="24"/>
        <v>0</v>
      </c>
      <c r="O780" s="26">
        <f>IF(ISBLANK(L780),,IF(ISBLANK(E780),,(IF(L780="WON-EW",((((E780-1)*I780)*'results log'!$B$2)+('results log'!$B$2*(E780-1))),IF(L780="WON",((((E780-1)*I780)*'results log'!$B$2)+('results log'!$B$2*(E780-1))),IF(L780="PLACED",((((E780-1)*I780)*'results log'!$B$2)-'results log'!$B$2),IF(I780=0,-'results log'!$B$2,IF(I780=0,-'results log'!$B$2,-('results log'!$B$2*2)))))))*D780))</f>
        <v>0</v>
      </c>
      <c r="P780" s="25">
        <f>IF(ISBLANK(L780),,IF(ISBLANK(F780),,(IF(L780="WON-EW",((((M780-1)*I780)*'results log'!$B$2)+('results log'!$B$2*(M780-1))),IF(L780="WON",((((M780-1)*I780)*'results log'!$B$2)+('results log'!$B$2*(M780-1))),IF(L780="PLACED",((((M780-1)*I780)*'results log'!$B$2)-'results log'!$B$2),IF(I780=0,-'results log'!$B$2,IF(I780=0,-'results log'!$B$2,-('results log'!$B$2*2)))))))*D780))</f>
        <v>0</v>
      </c>
      <c r="S780">
        <f t="shared" si="25"/>
        <v>1</v>
      </c>
    </row>
    <row r="781" spans="7:19" x14ac:dyDescent="0.2">
      <c r="G781" s="20"/>
      <c r="H781" s="20"/>
      <c r="I781" s="20"/>
      <c r="L781" s="17"/>
      <c r="M781" s="24">
        <f>((F781-1)*(1-(IF(G781="no",0,'results log'!$B$3)))+1)</f>
        <v>5.0000000000000044E-2</v>
      </c>
      <c r="N781" s="24">
        <f t="shared" si="24"/>
        <v>0</v>
      </c>
      <c r="O781" s="26">
        <f>IF(ISBLANK(L781),,IF(ISBLANK(E781),,(IF(L781="WON-EW",((((E781-1)*I781)*'results log'!$B$2)+('results log'!$B$2*(E781-1))),IF(L781="WON",((((E781-1)*I781)*'results log'!$B$2)+('results log'!$B$2*(E781-1))),IF(L781="PLACED",((((E781-1)*I781)*'results log'!$B$2)-'results log'!$B$2),IF(I781=0,-'results log'!$B$2,IF(I781=0,-'results log'!$B$2,-('results log'!$B$2*2)))))))*D781))</f>
        <v>0</v>
      </c>
      <c r="P781" s="25">
        <f>IF(ISBLANK(L781),,IF(ISBLANK(F781),,(IF(L781="WON-EW",((((M781-1)*I781)*'results log'!$B$2)+('results log'!$B$2*(M781-1))),IF(L781="WON",((((M781-1)*I781)*'results log'!$B$2)+('results log'!$B$2*(M781-1))),IF(L781="PLACED",((((M781-1)*I781)*'results log'!$B$2)-'results log'!$B$2),IF(I781=0,-'results log'!$B$2,IF(I781=0,-'results log'!$B$2,-('results log'!$B$2*2)))))))*D781))</f>
        <v>0</v>
      </c>
      <c r="S781">
        <f t="shared" si="25"/>
        <v>1</v>
      </c>
    </row>
    <row r="782" spans="7:19" x14ac:dyDescent="0.2">
      <c r="G782" s="20"/>
      <c r="H782" s="20"/>
      <c r="I782" s="20"/>
      <c r="L782" s="17"/>
      <c r="M782" s="24">
        <f>((F782-1)*(1-(IF(G782="no",0,'results log'!$B$3)))+1)</f>
        <v>5.0000000000000044E-2</v>
      </c>
      <c r="N782" s="24">
        <f t="shared" si="24"/>
        <v>0</v>
      </c>
      <c r="O782" s="26">
        <f>IF(ISBLANK(L782),,IF(ISBLANK(E782),,(IF(L782="WON-EW",((((E782-1)*I782)*'results log'!$B$2)+('results log'!$B$2*(E782-1))),IF(L782="WON",((((E782-1)*I782)*'results log'!$B$2)+('results log'!$B$2*(E782-1))),IF(L782="PLACED",((((E782-1)*I782)*'results log'!$B$2)-'results log'!$B$2),IF(I782=0,-'results log'!$B$2,IF(I782=0,-'results log'!$B$2,-('results log'!$B$2*2)))))))*D782))</f>
        <v>0</v>
      </c>
      <c r="P782" s="25">
        <f>IF(ISBLANK(L782),,IF(ISBLANK(F782),,(IF(L782="WON-EW",((((M782-1)*I782)*'results log'!$B$2)+('results log'!$B$2*(M782-1))),IF(L782="WON",((((M782-1)*I782)*'results log'!$B$2)+('results log'!$B$2*(M782-1))),IF(L782="PLACED",((((M782-1)*I782)*'results log'!$B$2)-'results log'!$B$2),IF(I782=0,-'results log'!$B$2,IF(I782=0,-'results log'!$B$2,-('results log'!$B$2*2)))))))*D782))</f>
        <v>0</v>
      </c>
      <c r="S782">
        <f t="shared" si="25"/>
        <v>1</v>
      </c>
    </row>
    <row r="783" spans="7:19" x14ac:dyDescent="0.2">
      <c r="G783" s="20"/>
      <c r="H783" s="20"/>
      <c r="I783" s="20"/>
      <c r="L783" s="17"/>
      <c r="M783" s="24">
        <f>((F783-1)*(1-(IF(G783="no",0,'results log'!$B$3)))+1)</f>
        <v>5.0000000000000044E-2</v>
      </c>
      <c r="N783" s="24">
        <f t="shared" ref="N783:N846" si="26">D783*IF(H783="yes",2,1)</f>
        <v>0</v>
      </c>
      <c r="O783" s="26">
        <f>IF(ISBLANK(L783),,IF(ISBLANK(E783),,(IF(L783="WON-EW",((((E783-1)*I783)*'results log'!$B$2)+('results log'!$B$2*(E783-1))),IF(L783="WON",((((E783-1)*I783)*'results log'!$B$2)+('results log'!$B$2*(E783-1))),IF(L783="PLACED",((((E783-1)*I783)*'results log'!$B$2)-'results log'!$B$2),IF(I783=0,-'results log'!$B$2,IF(I783=0,-'results log'!$B$2,-('results log'!$B$2*2)))))))*D783))</f>
        <v>0</v>
      </c>
      <c r="P783" s="25">
        <f>IF(ISBLANK(L783),,IF(ISBLANK(F783),,(IF(L783="WON-EW",((((M783-1)*I783)*'results log'!$B$2)+('results log'!$B$2*(M783-1))),IF(L783="WON",((((M783-1)*I783)*'results log'!$B$2)+('results log'!$B$2*(M783-1))),IF(L783="PLACED",((((M783-1)*I783)*'results log'!$B$2)-'results log'!$B$2),IF(I783=0,-'results log'!$B$2,IF(I783=0,-'results log'!$B$2,-('results log'!$B$2*2)))))))*D783))</f>
        <v>0</v>
      </c>
      <c r="S783">
        <f t="shared" si="25"/>
        <v>1</v>
      </c>
    </row>
    <row r="784" spans="7:19" x14ac:dyDescent="0.2">
      <c r="G784" s="20"/>
      <c r="H784" s="20"/>
      <c r="I784" s="20"/>
      <c r="L784" s="17"/>
      <c r="M784" s="24">
        <f>((F784-1)*(1-(IF(G784="no",0,'results log'!$B$3)))+1)</f>
        <v>5.0000000000000044E-2</v>
      </c>
      <c r="N784" s="24">
        <f t="shared" si="26"/>
        <v>0</v>
      </c>
      <c r="O784" s="26">
        <f>IF(ISBLANK(L784),,IF(ISBLANK(E784),,(IF(L784="WON-EW",((((E784-1)*I784)*'results log'!$B$2)+('results log'!$B$2*(E784-1))),IF(L784="WON",((((E784-1)*I784)*'results log'!$B$2)+('results log'!$B$2*(E784-1))),IF(L784="PLACED",((((E784-1)*I784)*'results log'!$B$2)-'results log'!$B$2),IF(I784=0,-'results log'!$B$2,IF(I784=0,-'results log'!$B$2,-('results log'!$B$2*2)))))))*D784))</f>
        <v>0</v>
      </c>
      <c r="P784" s="25">
        <f>IF(ISBLANK(L784),,IF(ISBLANK(F784),,(IF(L784="WON-EW",((((M784-1)*I784)*'results log'!$B$2)+('results log'!$B$2*(M784-1))),IF(L784="WON",((((M784-1)*I784)*'results log'!$B$2)+('results log'!$B$2*(M784-1))),IF(L784="PLACED",((((M784-1)*I784)*'results log'!$B$2)-'results log'!$B$2),IF(I784=0,-'results log'!$B$2,IF(I784=0,-'results log'!$B$2,-('results log'!$B$2*2)))))))*D784))</f>
        <v>0</v>
      </c>
      <c r="S784">
        <f t="shared" si="25"/>
        <v>1</v>
      </c>
    </row>
    <row r="785" spans="7:19" x14ac:dyDescent="0.2">
      <c r="G785" s="20"/>
      <c r="H785" s="20"/>
      <c r="I785" s="20"/>
      <c r="L785" s="17"/>
      <c r="M785" s="24">
        <f>((F785-1)*(1-(IF(G785="no",0,'results log'!$B$3)))+1)</f>
        <v>5.0000000000000044E-2</v>
      </c>
      <c r="N785" s="24">
        <f t="shared" si="26"/>
        <v>0</v>
      </c>
      <c r="O785" s="26">
        <f>IF(ISBLANK(L785),,IF(ISBLANK(E785),,(IF(L785="WON-EW",((((E785-1)*I785)*'results log'!$B$2)+('results log'!$B$2*(E785-1))),IF(L785="WON",((((E785-1)*I785)*'results log'!$B$2)+('results log'!$B$2*(E785-1))),IF(L785="PLACED",((((E785-1)*I785)*'results log'!$B$2)-'results log'!$B$2),IF(I785=0,-'results log'!$B$2,IF(I785=0,-'results log'!$B$2,-('results log'!$B$2*2)))))))*D785))</f>
        <v>0</v>
      </c>
      <c r="P785" s="25">
        <f>IF(ISBLANK(L785),,IF(ISBLANK(F785),,(IF(L785="WON-EW",((((M785-1)*I785)*'results log'!$B$2)+('results log'!$B$2*(M785-1))),IF(L785="WON",((((M785-1)*I785)*'results log'!$B$2)+('results log'!$B$2*(M785-1))),IF(L785="PLACED",((((M785-1)*I785)*'results log'!$B$2)-'results log'!$B$2),IF(I785=0,-'results log'!$B$2,IF(I785=0,-'results log'!$B$2,-('results log'!$B$2*2)))))))*D785))</f>
        <v>0</v>
      </c>
      <c r="S785">
        <f t="shared" si="25"/>
        <v>1</v>
      </c>
    </row>
    <row r="786" spans="7:19" x14ac:dyDescent="0.2">
      <c r="G786" s="20"/>
      <c r="H786" s="20"/>
      <c r="I786" s="20"/>
      <c r="L786" s="17"/>
      <c r="M786" s="24">
        <f>((F786-1)*(1-(IF(G786="no",0,'results log'!$B$3)))+1)</f>
        <v>5.0000000000000044E-2</v>
      </c>
      <c r="N786" s="24">
        <f t="shared" si="26"/>
        <v>0</v>
      </c>
      <c r="O786" s="26">
        <f>IF(ISBLANK(L786),,IF(ISBLANK(E786),,(IF(L786="WON-EW",((((E786-1)*I786)*'results log'!$B$2)+('results log'!$B$2*(E786-1))),IF(L786="WON",((((E786-1)*I786)*'results log'!$B$2)+('results log'!$B$2*(E786-1))),IF(L786="PLACED",((((E786-1)*I786)*'results log'!$B$2)-'results log'!$B$2),IF(I786=0,-'results log'!$B$2,IF(I786=0,-'results log'!$B$2,-('results log'!$B$2*2)))))))*D786))</f>
        <v>0</v>
      </c>
      <c r="P786" s="25">
        <f>IF(ISBLANK(L786),,IF(ISBLANK(F786),,(IF(L786="WON-EW",((((M786-1)*I786)*'results log'!$B$2)+('results log'!$B$2*(M786-1))),IF(L786="WON",((((M786-1)*I786)*'results log'!$B$2)+('results log'!$B$2*(M786-1))),IF(L786="PLACED",((((M786-1)*I786)*'results log'!$B$2)-'results log'!$B$2),IF(I786=0,-'results log'!$B$2,IF(I786=0,-'results log'!$B$2,-('results log'!$B$2*2)))))))*D786))</f>
        <v>0</v>
      </c>
      <c r="S786">
        <f t="shared" si="25"/>
        <v>1</v>
      </c>
    </row>
    <row r="787" spans="7:19" x14ac:dyDescent="0.2">
      <c r="G787" s="20"/>
      <c r="H787" s="20"/>
      <c r="I787" s="20"/>
      <c r="L787" s="17"/>
      <c r="M787" s="24">
        <f>((F787-1)*(1-(IF(G787="no",0,'results log'!$B$3)))+1)</f>
        <v>5.0000000000000044E-2</v>
      </c>
      <c r="N787" s="24">
        <f t="shared" si="26"/>
        <v>0</v>
      </c>
      <c r="O787" s="26">
        <f>IF(ISBLANK(L787),,IF(ISBLANK(E787),,(IF(L787="WON-EW",((((E787-1)*I787)*'results log'!$B$2)+('results log'!$B$2*(E787-1))),IF(L787="WON",((((E787-1)*I787)*'results log'!$B$2)+('results log'!$B$2*(E787-1))),IF(L787="PLACED",((((E787-1)*I787)*'results log'!$B$2)-'results log'!$B$2),IF(I787=0,-'results log'!$B$2,IF(I787=0,-'results log'!$B$2,-('results log'!$B$2*2)))))))*D787))</f>
        <v>0</v>
      </c>
      <c r="P787" s="25">
        <f>IF(ISBLANK(L787),,IF(ISBLANK(F787),,(IF(L787="WON-EW",((((M787-1)*I787)*'results log'!$B$2)+('results log'!$B$2*(M787-1))),IF(L787="WON",((((M787-1)*I787)*'results log'!$B$2)+('results log'!$B$2*(M787-1))),IF(L787="PLACED",((((M787-1)*I787)*'results log'!$B$2)-'results log'!$B$2),IF(I787=0,-'results log'!$B$2,IF(I787=0,-'results log'!$B$2,-('results log'!$B$2*2)))))))*D787))</f>
        <v>0</v>
      </c>
      <c r="S787">
        <f t="shared" si="25"/>
        <v>1</v>
      </c>
    </row>
    <row r="788" spans="7:19" x14ac:dyDescent="0.2">
      <c r="G788" s="20"/>
      <c r="H788" s="20"/>
      <c r="I788" s="20"/>
      <c r="L788" s="17"/>
      <c r="M788" s="24">
        <f>((F788-1)*(1-(IF(G788="no",0,'results log'!$B$3)))+1)</f>
        <v>5.0000000000000044E-2</v>
      </c>
      <c r="N788" s="24">
        <f t="shared" si="26"/>
        <v>0</v>
      </c>
      <c r="O788" s="26">
        <f>IF(ISBLANK(L788),,IF(ISBLANK(E788),,(IF(L788="WON-EW",((((E788-1)*I788)*'results log'!$B$2)+('results log'!$B$2*(E788-1))),IF(L788="WON",((((E788-1)*I788)*'results log'!$B$2)+('results log'!$B$2*(E788-1))),IF(L788="PLACED",((((E788-1)*I788)*'results log'!$B$2)-'results log'!$B$2),IF(I788=0,-'results log'!$B$2,IF(I788=0,-'results log'!$B$2,-('results log'!$B$2*2)))))))*D788))</f>
        <v>0</v>
      </c>
      <c r="P788" s="25">
        <f>IF(ISBLANK(L788),,IF(ISBLANK(F788),,(IF(L788="WON-EW",((((M788-1)*I788)*'results log'!$B$2)+('results log'!$B$2*(M788-1))),IF(L788="WON",((((M788-1)*I788)*'results log'!$B$2)+('results log'!$B$2*(M788-1))),IF(L788="PLACED",((((M788-1)*I788)*'results log'!$B$2)-'results log'!$B$2),IF(I788=0,-'results log'!$B$2,IF(I788=0,-'results log'!$B$2,-('results log'!$B$2*2)))))))*D788))</f>
        <v>0</v>
      </c>
      <c r="S788">
        <f t="shared" si="25"/>
        <v>1</v>
      </c>
    </row>
    <row r="789" spans="7:19" x14ac:dyDescent="0.2">
      <c r="G789" s="20"/>
      <c r="H789" s="20"/>
      <c r="I789" s="20"/>
      <c r="L789" s="17"/>
      <c r="M789" s="24">
        <f>((F789-1)*(1-(IF(G789="no",0,'results log'!$B$3)))+1)</f>
        <v>5.0000000000000044E-2</v>
      </c>
      <c r="N789" s="24">
        <f t="shared" si="26"/>
        <v>0</v>
      </c>
      <c r="O789" s="26">
        <f>IF(ISBLANK(L789),,IF(ISBLANK(E789),,(IF(L789="WON-EW",((((E789-1)*I789)*'results log'!$B$2)+('results log'!$B$2*(E789-1))),IF(L789="WON",((((E789-1)*I789)*'results log'!$B$2)+('results log'!$B$2*(E789-1))),IF(L789="PLACED",((((E789-1)*I789)*'results log'!$B$2)-'results log'!$B$2),IF(I789=0,-'results log'!$B$2,IF(I789=0,-'results log'!$B$2,-('results log'!$B$2*2)))))))*D789))</f>
        <v>0</v>
      </c>
      <c r="P789" s="25">
        <f>IF(ISBLANK(L789),,IF(ISBLANK(F789),,(IF(L789="WON-EW",((((M789-1)*I789)*'results log'!$B$2)+('results log'!$B$2*(M789-1))),IF(L789="WON",((((M789-1)*I789)*'results log'!$B$2)+('results log'!$B$2*(M789-1))),IF(L789="PLACED",((((M789-1)*I789)*'results log'!$B$2)-'results log'!$B$2),IF(I789=0,-'results log'!$B$2,IF(I789=0,-'results log'!$B$2,-('results log'!$B$2*2)))))))*D789))</f>
        <v>0</v>
      </c>
      <c r="S789">
        <f t="shared" si="25"/>
        <v>1</v>
      </c>
    </row>
    <row r="790" spans="7:19" x14ac:dyDescent="0.2">
      <c r="G790" s="20"/>
      <c r="H790" s="20"/>
      <c r="I790" s="20"/>
      <c r="L790" s="17"/>
      <c r="M790" s="24">
        <f>((F790-1)*(1-(IF(G790="no",0,'results log'!$B$3)))+1)</f>
        <v>5.0000000000000044E-2</v>
      </c>
      <c r="N790" s="24">
        <f t="shared" si="26"/>
        <v>0</v>
      </c>
      <c r="O790" s="26">
        <f>IF(ISBLANK(L790),,IF(ISBLANK(E790),,(IF(L790="WON-EW",((((E790-1)*I790)*'results log'!$B$2)+('results log'!$B$2*(E790-1))),IF(L790="WON",((((E790-1)*I790)*'results log'!$B$2)+('results log'!$B$2*(E790-1))),IF(L790="PLACED",((((E790-1)*I790)*'results log'!$B$2)-'results log'!$B$2),IF(I790=0,-'results log'!$B$2,IF(I790=0,-'results log'!$B$2,-('results log'!$B$2*2)))))))*D790))</f>
        <v>0</v>
      </c>
      <c r="P790" s="25">
        <f>IF(ISBLANK(L790),,IF(ISBLANK(F790),,(IF(L790="WON-EW",((((M790-1)*I790)*'results log'!$B$2)+('results log'!$B$2*(M790-1))),IF(L790="WON",((((M790-1)*I790)*'results log'!$B$2)+('results log'!$B$2*(M790-1))),IF(L790="PLACED",((((M790-1)*I790)*'results log'!$B$2)-'results log'!$B$2),IF(I790=0,-'results log'!$B$2,IF(I790=0,-'results log'!$B$2,-('results log'!$B$2*2)))))))*D790))</f>
        <v>0</v>
      </c>
      <c r="S790">
        <f t="shared" si="25"/>
        <v>1</v>
      </c>
    </row>
    <row r="791" spans="7:19" x14ac:dyDescent="0.2">
      <c r="G791" s="20"/>
      <c r="H791" s="20"/>
      <c r="I791" s="20"/>
      <c r="L791" s="17"/>
      <c r="M791" s="24">
        <f>((F791-1)*(1-(IF(G791="no",0,'results log'!$B$3)))+1)</f>
        <v>5.0000000000000044E-2</v>
      </c>
      <c r="N791" s="24">
        <f t="shared" si="26"/>
        <v>0</v>
      </c>
      <c r="O791" s="26">
        <f>IF(ISBLANK(L791),,IF(ISBLANK(E791),,(IF(L791="WON-EW",((((E791-1)*I791)*'results log'!$B$2)+('results log'!$B$2*(E791-1))),IF(L791="WON",((((E791-1)*I791)*'results log'!$B$2)+('results log'!$B$2*(E791-1))),IF(L791="PLACED",((((E791-1)*I791)*'results log'!$B$2)-'results log'!$B$2),IF(I791=0,-'results log'!$B$2,IF(I791=0,-'results log'!$B$2,-('results log'!$B$2*2)))))))*D791))</f>
        <v>0</v>
      </c>
      <c r="P791" s="25">
        <f>IF(ISBLANK(L791),,IF(ISBLANK(F791),,(IF(L791="WON-EW",((((M791-1)*I791)*'results log'!$B$2)+('results log'!$B$2*(M791-1))),IF(L791="WON",((((M791-1)*I791)*'results log'!$B$2)+('results log'!$B$2*(M791-1))),IF(L791="PLACED",((((M791-1)*I791)*'results log'!$B$2)-'results log'!$B$2),IF(I791=0,-'results log'!$B$2,IF(I791=0,-'results log'!$B$2,-('results log'!$B$2*2)))))))*D791))</f>
        <v>0</v>
      </c>
      <c r="S791">
        <f t="shared" si="25"/>
        <v>1</v>
      </c>
    </row>
    <row r="792" spans="7:19" x14ac:dyDescent="0.2">
      <c r="G792" s="20"/>
      <c r="H792" s="20"/>
      <c r="I792" s="20"/>
      <c r="L792" s="17"/>
      <c r="M792" s="24">
        <f>((F792-1)*(1-(IF(G792="no",0,'results log'!$B$3)))+1)</f>
        <v>5.0000000000000044E-2</v>
      </c>
      <c r="N792" s="24">
        <f t="shared" si="26"/>
        <v>0</v>
      </c>
      <c r="O792" s="26">
        <f>IF(ISBLANK(L792),,IF(ISBLANK(E792),,(IF(L792="WON-EW",((((E792-1)*I792)*'results log'!$B$2)+('results log'!$B$2*(E792-1))),IF(L792="WON",((((E792-1)*I792)*'results log'!$B$2)+('results log'!$B$2*(E792-1))),IF(L792="PLACED",((((E792-1)*I792)*'results log'!$B$2)-'results log'!$B$2),IF(I792=0,-'results log'!$B$2,IF(I792=0,-'results log'!$B$2,-('results log'!$B$2*2)))))))*D792))</f>
        <v>0</v>
      </c>
      <c r="P792" s="25">
        <f>IF(ISBLANK(L792),,IF(ISBLANK(F792),,(IF(L792="WON-EW",((((M792-1)*I792)*'results log'!$B$2)+('results log'!$B$2*(M792-1))),IF(L792="WON",((((M792-1)*I792)*'results log'!$B$2)+('results log'!$B$2*(M792-1))),IF(L792="PLACED",((((M792-1)*I792)*'results log'!$B$2)-'results log'!$B$2),IF(I792=0,-'results log'!$B$2,IF(I792=0,-'results log'!$B$2,-('results log'!$B$2*2)))))))*D792))</f>
        <v>0</v>
      </c>
      <c r="S792">
        <f t="shared" si="25"/>
        <v>1</v>
      </c>
    </row>
    <row r="793" spans="7:19" x14ac:dyDescent="0.2">
      <c r="G793" s="20"/>
      <c r="H793" s="20"/>
      <c r="I793" s="20"/>
      <c r="L793" s="17"/>
      <c r="M793" s="24">
        <f>((F793-1)*(1-(IF(G793="no",0,'results log'!$B$3)))+1)</f>
        <v>5.0000000000000044E-2</v>
      </c>
      <c r="N793" s="24">
        <f t="shared" si="26"/>
        <v>0</v>
      </c>
      <c r="O793" s="26">
        <f>IF(ISBLANK(L793),,IF(ISBLANK(E793),,(IF(L793="WON-EW",((((E793-1)*I793)*'results log'!$B$2)+('results log'!$B$2*(E793-1))),IF(L793="WON",((((E793-1)*I793)*'results log'!$B$2)+('results log'!$B$2*(E793-1))),IF(L793="PLACED",((((E793-1)*I793)*'results log'!$B$2)-'results log'!$B$2),IF(I793=0,-'results log'!$B$2,IF(I793=0,-'results log'!$B$2,-('results log'!$B$2*2)))))))*D793))</f>
        <v>0</v>
      </c>
      <c r="P793" s="25">
        <f>IF(ISBLANK(L793),,IF(ISBLANK(F793),,(IF(L793="WON-EW",((((M793-1)*I793)*'results log'!$B$2)+('results log'!$B$2*(M793-1))),IF(L793="WON",((((M793-1)*I793)*'results log'!$B$2)+('results log'!$B$2*(M793-1))),IF(L793="PLACED",((((M793-1)*I793)*'results log'!$B$2)-'results log'!$B$2),IF(I793=0,-'results log'!$B$2,IF(I793=0,-'results log'!$B$2,-('results log'!$B$2*2)))))))*D793))</f>
        <v>0</v>
      </c>
      <c r="S793">
        <f t="shared" si="25"/>
        <v>1</v>
      </c>
    </row>
    <row r="794" spans="7:19" x14ac:dyDescent="0.2">
      <c r="G794" s="20"/>
      <c r="H794" s="20"/>
      <c r="I794" s="20"/>
      <c r="L794" s="17"/>
      <c r="M794" s="24">
        <f>((F794-1)*(1-(IF(G794="no",0,'results log'!$B$3)))+1)</f>
        <v>5.0000000000000044E-2</v>
      </c>
      <c r="N794" s="24">
        <f t="shared" si="26"/>
        <v>0</v>
      </c>
      <c r="O794" s="26">
        <f>IF(ISBLANK(L794),,IF(ISBLANK(E794),,(IF(L794="WON-EW",((((E794-1)*I794)*'results log'!$B$2)+('results log'!$B$2*(E794-1))),IF(L794="WON",((((E794-1)*I794)*'results log'!$B$2)+('results log'!$B$2*(E794-1))),IF(L794="PLACED",((((E794-1)*I794)*'results log'!$B$2)-'results log'!$B$2),IF(I794=0,-'results log'!$B$2,IF(I794=0,-'results log'!$B$2,-('results log'!$B$2*2)))))))*D794))</f>
        <v>0</v>
      </c>
      <c r="P794" s="25">
        <f>IF(ISBLANK(L794),,IF(ISBLANK(F794),,(IF(L794="WON-EW",((((M794-1)*I794)*'results log'!$B$2)+('results log'!$B$2*(M794-1))),IF(L794="WON",((((M794-1)*I794)*'results log'!$B$2)+('results log'!$B$2*(M794-1))),IF(L794="PLACED",((((M794-1)*I794)*'results log'!$B$2)-'results log'!$B$2),IF(I794=0,-'results log'!$B$2,IF(I794=0,-'results log'!$B$2,-('results log'!$B$2*2)))))))*D794))</f>
        <v>0</v>
      </c>
      <c r="S794">
        <f t="shared" si="25"/>
        <v>1</v>
      </c>
    </row>
    <row r="795" spans="7:19" x14ac:dyDescent="0.2">
      <c r="G795" s="20"/>
      <c r="H795" s="20"/>
      <c r="I795" s="20"/>
      <c r="L795" s="17"/>
      <c r="M795" s="24">
        <f>((F795-1)*(1-(IF(G795="no",0,'results log'!$B$3)))+1)</f>
        <v>5.0000000000000044E-2</v>
      </c>
      <c r="N795" s="24">
        <f t="shared" si="26"/>
        <v>0</v>
      </c>
      <c r="O795" s="26">
        <f>IF(ISBLANK(L795),,IF(ISBLANK(E795),,(IF(L795="WON-EW",((((E795-1)*I795)*'results log'!$B$2)+('results log'!$B$2*(E795-1))),IF(L795="WON",((((E795-1)*I795)*'results log'!$B$2)+('results log'!$B$2*(E795-1))),IF(L795="PLACED",((((E795-1)*I795)*'results log'!$B$2)-'results log'!$B$2),IF(I795=0,-'results log'!$B$2,IF(I795=0,-'results log'!$B$2,-('results log'!$B$2*2)))))))*D795))</f>
        <v>0</v>
      </c>
      <c r="P795" s="25">
        <f>IF(ISBLANK(L795),,IF(ISBLANK(F795),,(IF(L795="WON-EW",((((M795-1)*I795)*'results log'!$B$2)+('results log'!$B$2*(M795-1))),IF(L795="WON",((((M795-1)*I795)*'results log'!$B$2)+('results log'!$B$2*(M795-1))),IF(L795="PLACED",((((M795-1)*I795)*'results log'!$B$2)-'results log'!$B$2),IF(I795=0,-'results log'!$B$2,IF(I795=0,-'results log'!$B$2,-('results log'!$B$2*2)))))))*D795))</f>
        <v>0</v>
      </c>
      <c r="S795">
        <f t="shared" si="25"/>
        <v>1</v>
      </c>
    </row>
    <row r="796" spans="7:19" x14ac:dyDescent="0.2">
      <c r="G796" s="20"/>
      <c r="H796" s="20"/>
      <c r="I796" s="20"/>
      <c r="L796" s="17"/>
      <c r="M796" s="24">
        <f>((F796-1)*(1-(IF(G796="no",0,'results log'!$B$3)))+1)</f>
        <v>5.0000000000000044E-2</v>
      </c>
      <c r="N796" s="24">
        <f t="shared" si="26"/>
        <v>0</v>
      </c>
      <c r="O796" s="26">
        <f>IF(ISBLANK(L796),,IF(ISBLANK(E796),,(IF(L796="WON-EW",((((E796-1)*I796)*'results log'!$B$2)+('results log'!$B$2*(E796-1))),IF(L796="WON",((((E796-1)*I796)*'results log'!$B$2)+('results log'!$B$2*(E796-1))),IF(L796="PLACED",((((E796-1)*I796)*'results log'!$B$2)-'results log'!$B$2),IF(I796=0,-'results log'!$B$2,IF(I796=0,-'results log'!$B$2,-('results log'!$B$2*2)))))))*D796))</f>
        <v>0</v>
      </c>
      <c r="P796" s="25">
        <f>IF(ISBLANK(L796),,IF(ISBLANK(F796),,(IF(L796="WON-EW",((((M796-1)*I796)*'results log'!$B$2)+('results log'!$B$2*(M796-1))),IF(L796="WON",((((M796-1)*I796)*'results log'!$B$2)+('results log'!$B$2*(M796-1))),IF(L796="PLACED",((((M796-1)*I796)*'results log'!$B$2)-'results log'!$B$2),IF(I796=0,-'results log'!$B$2,IF(I796=0,-'results log'!$B$2,-('results log'!$B$2*2)))))))*D796))</f>
        <v>0</v>
      </c>
      <c r="S796">
        <f t="shared" si="25"/>
        <v>1</v>
      </c>
    </row>
    <row r="797" spans="7:19" x14ac:dyDescent="0.2">
      <c r="G797" s="20"/>
      <c r="H797" s="20"/>
      <c r="I797" s="20"/>
      <c r="L797" s="17"/>
      <c r="M797" s="24">
        <f>((F797-1)*(1-(IF(G797="no",0,'results log'!$B$3)))+1)</f>
        <v>5.0000000000000044E-2</v>
      </c>
      <c r="N797" s="24">
        <f t="shared" si="26"/>
        <v>0</v>
      </c>
      <c r="O797" s="26">
        <f>IF(ISBLANK(L797),,IF(ISBLANK(E797),,(IF(L797="WON-EW",((((E797-1)*I797)*'results log'!$B$2)+('results log'!$B$2*(E797-1))),IF(L797="WON",((((E797-1)*I797)*'results log'!$B$2)+('results log'!$B$2*(E797-1))),IF(L797="PLACED",((((E797-1)*I797)*'results log'!$B$2)-'results log'!$B$2),IF(I797=0,-'results log'!$B$2,IF(I797=0,-'results log'!$B$2,-('results log'!$B$2*2)))))))*D797))</f>
        <v>0</v>
      </c>
      <c r="P797" s="25">
        <f>IF(ISBLANK(L797),,IF(ISBLANK(F797),,(IF(L797="WON-EW",((((M797-1)*I797)*'results log'!$B$2)+('results log'!$B$2*(M797-1))),IF(L797="WON",((((M797-1)*I797)*'results log'!$B$2)+('results log'!$B$2*(M797-1))),IF(L797="PLACED",((((M797-1)*I797)*'results log'!$B$2)-'results log'!$B$2),IF(I797=0,-'results log'!$B$2,IF(I797=0,-'results log'!$B$2,-('results log'!$B$2*2)))))))*D797))</f>
        <v>0</v>
      </c>
      <c r="S797">
        <f t="shared" si="25"/>
        <v>1</v>
      </c>
    </row>
    <row r="798" spans="7:19" x14ac:dyDescent="0.2">
      <c r="G798" s="20"/>
      <c r="H798" s="20"/>
      <c r="I798" s="20"/>
      <c r="L798" s="17"/>
      <c r="M798" s="24">
        <f>((F798-1)*(1-(IF(G798="no",0,'results log'!$B$3)))+1)</f>
        <v>5.0000000000000044E-2</v>
      </c>
      <c r="N798" s="24">
        <f t="shared" si="26"/>
        <v>0</v>
      </c>
      <c r="O798" s="26">
        <f>IF(ISBLANK(L798),,IF(ISBLANK(E798),,(IF(L798="WON-EW",((((E798-1)*I798)*'results log'!$B$2)+('results log'!$B$2*(E798-1))),IF(L798="WON",((((E798-1)*I798)*'results log'!$B$2)+('results log'!$B$2*(E798-1))),IF(L798="PLACED",((((E798-1)*I798)*'results log'!$B$2)-'results log'!$B$2),IF(I798=0,-'results log'!$B$2,IF(I798=0,-'results log'!$B$2,-('results log'!$B$2*2)))))))*D798))</f>
        <v>0</v>
      </c>
      <c r="P798" s="25">
        <f>IF(ISBLANK(L798),,IF(ISBLANK(F798),,(IF(L798="WON-EW",((((M798-1)*I798)*'results log'!$B$2)+('results log'!$B$2*(M798-1))),IF(L798="WON",((((M798-1)*I798)*'results log'!$B$2)+('results log'!$B$2*(M798-1))),IF(L798="PLACED",((((M798-1)*I798)*'results log'!$B$2)-'results log'!$B$2),IF(I798=0,-'results log'!$B$2,IF(I798=0,-'results log'!$B$2,-('results log'!$B$2*2)))))))*D798))</f>
        <v>0</v>
      </c>
      <c r="S798">
        <f t="shared" si="25"/>
        <v>1</v>
      </c>
    </row>
    <row r="799" spans="7:19" x14ac:dyDescent="0.2">
      <c r="G799" s="20"/>
      <c r="H799" s="20"/>
      <c r="I799" s="20"/>
      <c r="L799" s="17"/>
      <c r="M799" s="24">
        <f>((F799-1)*(1-(IF(G799="no",0,'results log'!$B$3)))+1)</f>
        <v>5.0000000000000044E-2</v>
      </c>
      <c r="N799" s="24">
        <f t="shared" si="26"/>
        <v>0</v>
      </c>
      <c r="O799" s="26">
        <f>IF(ISBLANK(L799),,IF(ISBLANK(E799),,(IF(L799="WON-EW",((((E799-1)*I799)*'results log'!$B$2)+('results log'!$B$2*(E799-1))),IF(L799="WON",((((E799-1)*I799)*'results log'!$B$2)+('results log'!$B$2*(E799-1))),IF(L799="PLACED",((((E799-1)*I799)*'results log'!$B$2)-'results log'!$B$2),IF(I799=0,-'results log'!$B$2,IF(I799=0,-'results log'!$B$2,-('results log'!$B$2*2)))))))*D799))</f>
        <v>0</v>
      </c>
      <c r="P799" s="25">
        <f>IF(ISBLANK(L799),,IF(ISBLANK(F799),,(IF(L799="WON-EW",((((M799-1)*I799)*'results log'!$B$2)+('results log'!$B$2*(M799-1))),IF(L799="WON",((((M799-1)*I799)*'results log'!$B$2)+('results log'!$B$2*(M799-1))),IF(L799="PLACED",((((M799-1)*I799)*'results log'!$B$2)-'results log'!$B$2),IF(I799=0,-'results log'!$B$2,IF(I799=0,-'results log'!$B$2,-('results log'!$B$2*2)))))))*D799))</f>
        <v>0</v>
      </c>
      <c r="S799">
        <f t="shared" si="25"/>
        <v>1</v>
      </c>
    </row>
    <row r="800" spans="7:19" x14ac:dyDescent="0.2">
      <c r="G800" s="20"/>
      <c r="H800" s="20"/>
      <c r="I800" s="20"/>
      <c r="L800" s="17"/>
      <c r="M800" s="24">
        <f>((F800-1)*(1-(IF(G800="no",0,'results log'!$B$3)))+1)</f>
        <v>5.0000000000000044E-2</v>
      </c>
      <c r="N800" s="24">
        <f t="shared" si="26"/>
        <v>0</v>
      </c>
      <c r="O800" s="26">
        <f>IF(ISBLANK(L800),,IF(ISBLANK(E800),,(IF(L800="WON-EW",((((E800-1)*I800)*'results log'!$B$2)+('results log'!$B$2*(E800-1))),IF(L800="WON",((((E800-1)*I800)*'results log'!$B$2)+('results log'!$B$2*(E800-1))),IF(L800="PLACED",((((E800-1)*I800)*'results log'!$B$2)-'results log'!$B$2),IF(I800=0,-'results log'!$B$2,IF(I800=0,-'results log'!$B$2,-('results log'!$B$2*2)))))))*D800))</f>
        <v>0</v>
      </c>
      <c r="P800" s="25">
        <f>IF(ISBLANK(L800),,IF(ISBLANK(F800),,(IF(L800="WON-EW",((((M800-1)*I800)*'results log'!$B$2)+('results log'!$B$2*(M800-1))),IF(L800="WON",((((M800-1)*I800)*'results log'!$B$2)+('results log'!$B$2*(M800-1))),IF(L800="PLACED",((((M800-1)*I800)*'results log'!$B$2)-'results log'!$B$2),IF(I800=0,-'results log'!$B$2,IF(I800=0,-'results log'!$B$2,-('results log'!$B$2*2)))))))*D800))</f>
        <v>0</v>
      </c>
      <c r="S800">
        <f t="shared" si="25"/>
        <v>1</v>
      </c>
    </row>
    <row r="801" spans="7:19" x14ac:dyDescent="0.2">
      <c r="G801" s="20"/>
      <c r="H801" s="20"/>
      <c r="I801" s="20"/>
      <c r="L801" s="17"/>
      <c r="M801" s="24">
        <f>((F801-1)*(1-(IF(G801="no",0,'results log'!$B$3)))+1)</f>
        <v>5.0000000000000044E-2</v>
      </c>
      <c r="N801" s="24">
        <f t="shared" si="26"/>
        <v>0</v>
      </c>
      <c r="O801" s="26">
        <f>IF(ISBLANK(L801),,IF(ISBLANK(E801),,(IF(L801="WON-EW",((((E801-1)*I801)*'results log'!$B$2)+('results log'!$B$2*(E801-1))),IF(L801="WON",((((E801-1)*I801)*'results log'!$B$2)+('results log'!$B$2*(E801-1))),IF(L801="PLACED",((((E801-1)*I801)*'results log'!$B$2)-'results log'!$B$2),IF(I801=0,-'results log'!$B$2,IF(I801=0,-'results log'!$B$2,-('results log'!$B$2*2)))))))*D801))</f>
        <v>0</v>
      </c>
      <c r="P801" s="25">
        <f>IF(ISBLANK(L801),,IF(ISBLANK(F801),,(IF(L801="WON-EW",((((M801-1)*I801)*'results log'!$B$2)+('results log'!$B$2*(M801-1))),IF(L801="WON",((((M801-1)*I801)*'results log'!$B$2)+('results log'!$B$2*(M801-1))),IF(L801="PLACED",((((M801-1)*I801)*'results log'!$B$2)-'results log'!$B$2),IF(I801=0,-'results log'!$B$2,IF(I801=0,-'results log'!$B$2,-('results log'!$B$2*2)))))))*D801))</f>
        <v>0</v>
      </c>
      <c r="S801">
        <f t="shared" si="25"/>
        <v>1</v>
      </c>
    </row>
    <row r="802" spans="7:19" x14ac:dyDescent="0.2">
      <c r="G802" s="20"/>
      <c r="H802" s="20"/>
      <c r="I802" s="20"/>
      <c r="L802" s="17"/>
      <c r="M802" s="24">
        <f>((F802-1)*(1-(IF(G802="no",0,'results log'!$B$3)))+1)</f>
        <v>5.0000000000000044E-2</v>
      </c>
      <c r="N802" s="24">
        <f t="shared" si="26"/>
        <v>0</v>
      </c>
      <c r="O802" s="26">
        <f>IF(ISBLANK(L802),,IF(ISBLANK(E802),,(IF(L802="WON-EW",((((E802-1)*I802)*'results log'!$B$2)+('results log'!$B$2*(E802-1))),IF(L802="WON",((((E802-1)*I802)*'results log'!$B$2)+('results log'!$B$2*(E802-1))),IF(L802="PLACED",((((E802-1)*I802)*'results log'!$B$2)-'results log'!$B$2),IF(I802=0,-'results log'!$B$2,IF(I802=0,-'results log'!$B$2,-('results log'!$B$2*2)))))))*D802))</f>
        <v>0</v>
      </c>
      <c r="P802" s="25">
        <f>IF(ISBLANK(L802),,IF(ISBLANK(F802),,(IF(L802="WON-EW",((((M802-1)*I802)*'results log'!$B$2)+('results log'!$B$2*(M802-1))),IF(L802="WON",((((M802-1)*I802)*'results log'!$B$2)+('results log'!$B$2*(M802-1))),IF(L802="PLACED",((((M802-1)*I802)*'results log'!$B$2)-'results log'!$B$2),IF(I802=0,-'results log'!$B$2,IF(I802=0,-'results log'!$B$2,-('results log'!$B$2*2)))))))*D802))</f>
        <v>0</v>
      </c>
      <c r="S802">
        <f t="shared" si="25"/>
        <v>1</v>
      </c>
    </row>
    <row r="803" spans="7:19" x14ac:dyDescent="0.2">
      <c r="G803" s="20"/>
      <c r="H803" s="20"/>
      <c r="I803" s="20"/>
      <c r="L803" s="17"/>
      <c r="M803" s="24">
        <f>((F803-1)*(1-(IF(G803="no",0,'results log'!$B$3)))+1)</f>
        <v>5.0000000000000044E-2</v>
      </c>
      <c r="N803" s="24">
        <f t="shared" si="26"/>
        <v>0</v>
      </c>
      <c r="O803" s="26">
        <f>IF(ISBLANK(L803),,IF(ISBLANK(E803),,(IF(L803="WON-EW",((((E803-1)*I803)*'results log'!$B$2)+('results log'!$B$2*(E803-1))),IF(L803="WON",((((E803-1)*I803)*'results log'!$B$2)+('results log'!$B$2*(E803-1))),IF(L803="PLACED",((((E803-1)*I803)*'results log'!$B$2)-'results log'!$B$2),IF(I803=0,-'results log'!$B$2,IF(I803=0,-'results log'!$B$2,-('results log'!$B$2*2)))))))*D803))</f>
        <v>0</v>
      </c>
      <c r="P803" s="25">
        <f>IF(ISBLANK(L803),,IF(ISBLANK(F803),,(IF(L803="WON-EW",((((M803-1)*I803)*'results log'!$B$2)+('results log'!$B$2*(M803-1))),IF(L803="WON",((((M803-1)*I803)*'results log'!$B$2)+('results log'!$B$2*(M803-1))),IF(L803="PLACED",((((M803-1)*I803)*'results log'!$B$2)-'results log'!$B$2),IF(I803=0,-'results log'!$B$2,IF(I803=0,-'results log'!$B$2,-('results log'!$B$2*2)))))))*D803))</f>
        <v>0</v>
      </c>
      <c r="S803">
        <f t="shared" si="25"/>
        <v>1</v>
      </c>
    </row>
    <row r="804" spans="7:19" x14ac:dyDescent="0.2">
      <c r="G804" s="20"/>
      <c r="H804" s="20"/>
      <c r="I804" s="20"/>
      <c r="L804" s="17"/>
      <c r="M804" s="24">
        <f>((F804-1)*(1-(IF(G804="no",0,'results log'!$B$3)))+1)</f>
        <v>5.0000000000000044E-2</v>
      </c>
      <c r="N804" s="24">
        <f t="shared" si="26"/>
        <v>0</v>
      </c>
      <c r="O804" s="26">
        <f>IF(ISBLANK(L804),,IF(ISBLANK(E804),,(IF(L804="WON-EW",((((E804-1)*I804)*'results log'!$B$2)+('results log'!$B$2*(E804-1))),IF(L804="WON",((((E804-1)*I804)*'results log'!$B$2)+('results log'!$B$2*(E804-1))),IF(L804="PLACED",((((E804-1)*I804)*'results log'!$B$2)-'results log'!$B$2),IF(I804=0,-'results log'!$B$2,IF(I804=0,-'results log'!$B$2,-('results log'!$B$2*2)))))))*D804))</f>
        <v>0</v>
      </c>
      <c r="P804" s="25">
        <f>IF(ISBLANK(L804),,IF(ISBLANK(F804),,(IF(L804="WON-EW",((((M804-1)*I804)*'results log'!$B$2)+('results log'!$B$2*(M804-1))),IF(L804="WON",((((M804-1)*I804)*'results log'!$B$2)+('results log'!$B$2*(M804-1))),IF(L804="PLACED",((((M804-1)*I804)*'results log'!$B$2)-'results log'!$B$2),IF(I804=0,-'results log'!$B$2,IF(I804=0,-'results log'!$B$2,-('results log'!$B$2*2)))))))*D804))</f>
        <v>0</v>
      </c>
      <c r="S804">
        <f t="shared" si="25"/>
        <v>1</v>
      </c>
    </row>
    <row r="805" spans="7:19" x14ac:dyDescent="0.2">
      <c r="G805" s="20"/>
      <c r="H805" s="20"/>
      <c r="I805" s="20"/>
      <c r="L805" s="17"/>
      <c r="M805" s="24">
        <f>((F805-1)*(1-(IF(G805="no",0,'results log'!$B$3)))+1)</f>
        <v>5.0000000000000044E-2</v>
      </c>
      <c r="N805" s="24">
        <f t="shared" si="26"/>
        <v>0</v>
      </c>
      <c r="O805" s="26">
        <f>IF(ISBLANK(L805),,IF(ISBLANK(E805),,(IF(L805="WON-EW",((((E805-1)*I805)*'results log'!$B$2)+('results log'!$B$2*(E805-1))),IF(L805="WON",((((E805-1)*I805)*'results log'!$B$2)+('results log'!$B$2*(E805-1))),IF(L805="PLACED",((((E805-1)*I805)*'results log'!$B$2)-'results log'!$B$2),IF(I805=0,-'results log'!$B$2,IF(I805=0,-'results log'!$B$2,-('results log'!$B$2*2)))))))*D805))</f>
        <v>0</v>
      </c>
      <c r="P805" s="25">
        <f>IF(ISBLANK(L805),,IF(ISBLANK(F805),,(IF(L805="WON-EW",((((M805-1)*I805)*'results log'!$B$2)+('results log'!$B$2*(M805-1))),IF(L805="WON",((((M805-1)*I805)*'results log'!$B$2)+('results log'!$B$2*(M805-1))),IF(L805="PLACED",((((M805-1)*I805)*'results log'!$B$2)-'results log'!$B$2),IF(I805=0,-'results log'!$B$2,IF(I805=0,-'results log'!$B$2,-('results log'!$B$2*2)))))))*D805))</f>
        <v>0</v>
      </c>
      <c r="S805">
        <f t="shared" si="25"/>
        <v>1</v>
      </c>
    </row>
    <row r="806" spans="7:19" x14ac:dyDescent="0.2">
      <c r="G806" s="20"/>
      <c r="H806" s="20"/>
      <c r="I806" s="20"/>
      <c r="L806" s="17"/>
      <c r="M806" s="24">
        <f>((F806-1)*(1-(IF(G806="no",0,'results log'!$B$3)))+1)</f>
        <v>5.0000000000000044E-2</v>
      </c>
      <c r="N806" s="24">
        <f t="shared" si="26"/>
        <v>0</v>
      </c>
      <c r="O806" s="26">
        <f>IF(ISBLANK(L806),,IF(ISBLANK(E806),,(IF(L806="WON-EW",((((E806-1)*I806)*'results log'!$B$2)+('results log'!$B$2*(E806-1))),IF(L806="WON",((((E806-1)*I806)*'results log'!$B$2)+('results log'!$B$2*(E806-1))),IF(L806="PLACED",((((E806-1)*I806)*'results log'!$B$2)-'results log'!$B$2),IF(I806=0,-'results log'!$B$2,IF(I806=0,-'results log'!$B$2,-('results log'!$B$2*2)))))))*D806))</f>
        <v>0</v>
      </c>
      <c r="P806" s="25">
        <f>IF(ISBLANK(L806),,IF(ISBLANK(F806),,(IF(L806="WON-EW",((((M806-1)*I806)*'results log'!$B$2)+('results log'!$B$2*(M806-1))),IF(L806="WON",((((M806-1)*I806)*'results log'!$B$2)+('results log'!$B$2*(M806-1))),IF(L806="PLACED",((((M806-1)*I806)*'results log'!$B$2)-'results log'!$B$2),IF(I806=0,-'results log'!$B$2,IF(I806=0,-'results log'!$B$2,-('results log'!$B$2*2)))))))*D806))</f>
        <v>0</v>
      </c>
      <c r="S806">
        <f t="shared" si="25"/>
        <v>1</v>
      </c>
    </row>
    <row r="807" spans="7:19" x14ac:dyDescent="0.2">
      <c r="G807" s="20"/>
      <c r="H807" s="20"/>
      <c r="I807" s="20"/>
      <c r="L807" s="17"/>
      <c r="M807" s="24">
        <f>((F807-1)*(1-(IF(G807="no",0,'results log'!$B$3)))+1)</f>
        <v>5.0000000000000044E-2</v>
      </c>
      <c r="N807" s="24">
        <f t="shared" si="26"/>
        <v>0</v>
      </c>
      <c r="O807" s="26">
        <f>IF(ISBLANK(L807),,IF(ISBLANK(E807),,(IF(L807="WON-EW",((((E807-1)*I807)*'results log'!$B$2)+('results log'!$B$2*(E807-1))),IF(L807="WON",((((E807-1)*I807)*'results log'!$B$2)+('results log'!$B$2*(E807-1))),IF(L807="PLACED",((((E807-1)*I807)*'results log'!$B$2)-'results log'!$B$2),IF(I807=0,-'results log'!$B$2,IF(I807=0,-'results log'!$B$2,-('results log'!$B$2*2)))))))*D807))</f>
        <v>0</v>
      </c>
      <c r="P807" s="25">
        <f>IF(ISBLANK(L807),,IF(ISBLANK(F807),,(IF(L807="WON-EW",((((M807-1)*I807)*'results log'!$B$2)+('results log'!$B$2*(M807-1))),IF(L807="WON",((((M807-1)*I807)*'results log'!$B$2)+('results log'!$B$2*(M807-1))),IF(L807="PLACED",((((M807-1)*I807)*'results log'!$B$2)-'results log'!$B$2),IF(I807=0,-'results log'!$B$2,IF(I807=0,-'results log'!$B$2,-('results log'!$B$2*2)))))))*D807))</f>
        <v>0</v>
      </c>
      <c r="S807">
        <f t="shared" si="25"/>
        <v>1</v>
      </c>
    </row>
    <row r="808" spans="7:19" x14ac:dyDescent="0.2">
      <c r="G808" s="20"/>
      <c r="H808" s="20"/>
      <c r="I808" s="20"/>
      <c r="L808" s="17"/>
      <c r="M808" s="24">
        <f>((F808-1)*(1-(IF(G808="no",0,'results log'!$B$3)))+1)</f>
        <v>5.0000000000000044E-2</v>
      </c>
      <c r="N808" s="24">
        <f t="shared" si="26"/>
        <v>0</v>
      </c>
      <c r="O808" s="26">
        <f>IF(ISBLANK(L808),,IF(ISBLANK(E808),,(IF(L808="WON-EW",((((E808-1)*I808)*'results log'!$B$2)+('results log'!$B$2*(E808-1))),IF(L808="WON",((((E808-1)*I808)*'results log'!$B$2)+('results log'!$B$2*(E808-1))),IF(L808="PLACED",((((E808-1)*I808)*'results log'!$B$2)-'results log'!$B$2),IF(I808=0,-'results log'!$B$2,IF(I808=0,-'results log'!$B$2,-('results log'!$B$2*2)))))))*D808))</f>
        <v>0</v>
      </c>
      <c r="P808" s="25">
        <f>IF(ISBLANK(L808),,IF(ISBLANK(F808),,(IF(L808="WON-EW",((((M808-1)*I808)*'results log'!$B$2)+('results log'!$B$2*(M808-1))),IF(L808="WON",((((M808-1)*I808)*'results log'!$B$2)+('results log'!$B$2*(M808-1))),IF(L808="PLACED",((((M808-1)*I808)*'results log'!$B$2)-'results log'!$B$2),IF(I808=0,-'results log'!$B$2,IF(I808=0,-'results log'!$B$2,-('results log'!$B$2*2)))))))*D808))</f>
        <v>0</v>
      </c>
      <c r="S808">
        <f t="shared" si="25"/>
        <v>1</v>
      </c>
    </row>
    <row r="809" spans="7:19" x14ac:dyDescent="0.2">
      <c r="G809" s="20"/>
      <c r="H809" s="20"/>
      <c r="I809" s="20"/>
      <c r="L809" s="17"/>
      <c r="M809" s="24">
        <f>((F809-1)*(1-(IF(G809="no",0,'results log'!$B$3)))+1)</f>
        <v>5.0000000000000044E-2</v>
      </c>
      <c r="N809" s="24">
        <f t="shared" si="26"/>
        <v>0</v>
      </c>
      <c r="O809" s="26">
        <f>IF(ISBLANK(L809),,IF(ISBLANK(E809),,(IF(L809="WON-EW",((((E809-1)*I809)*'results log'!$B$2)+('results log'!$B$2*(E809-1))),IF(L809="WON",((((E809-1)*I809)*'results log'!$B$2)+('results log'!$B$2*(E809-1))),IF(L809="PLACED",((((E809-1)*I809)*'results log'!$B$2)-'results log'!$B$2),IF(I809=0,-'results log'!$B$2,IF(I809=0,-'results log'!$B$2,-('results log'!$B$2*2)))))))*D809))</f>
        <v>0</v>
      </c>
      <c r="P809" s="25">
        <f>IF(ISBLANK(L809),,IF(ISBLANK(F809),,(IF(L809="WON-EW",((((M809-1)*I809)*'results log'!$B$2)+('results log'!$B$2*(M809-1))),IF(L809="WON",((((M809-1)*I809)*'results log'!$B$2)+('results log'!$B$2*(M809-1))),IF(L809="PLACED",((((M809-1)*I809)*'results log'!$B$2)-'results log'!$B$2),IF(I809=0,-'results log'!$B$2,IF(I809=0,-'results log'!$B$2,-('results log'!$B$2*2)))))))*D809))</f>
        <v>0</v>
      </c>
      <c r="S809">
        <f t="shared" si="25"/>
        <v>1</v>
      </c>
    </row>
    <row r="810" spans="7:19" x14ac:dyDescent="0.2">
      <c r="G810" s="20"/>
      <c r="H810" s="20"/>
      <c r="I810" s="20"/>
      <c r="L810" s="17"/>
      <c r="M810" s="24">
        <f>((F810-1)*(1-(IF(G810="no",0,'results log'!$B$3)))+1)</f>
        <v>5.0000000000000044E-2</v>
      </c>
      <c r="N810" s="24">
        <f t="shared" si="26"/>
        <v>0</v>
      </c>
      <c r="O810" s="26">
        <f>IF(ISBLANK(L810),,IF(ISBLANK(E810),,(IF(L810="WON-EW",((((E810-1)*I810)*'results log'!$B$2)+('results log'!$B$2*(E810-1))),IF(L810="WON",((((E810-1)*I810)*'results log'!$B$2)+('results log'!$B$2*(E810-1))),IF(L810="PLACED",((((E810-1)*I810)*'results log'!$B$2)-'results log'!$B$2),IF(I810=0,-'results log'!$B$2,IF(I810=0,-'results log'!$B$2,-('results log'!$B$2*2)))))))*D810))</f>
        <v>0</v>
      </c>
      <c r="P810" s="25">
        <f>IF(ISBLANK(L810),,IF(ISBLANK(F810),,(IF(L810="WON-EW",((((M810-1)*I810)*'results log'!$B$2)+('results log'!$B$2*(M810-1))),IF(L810="WON",((((M810-1)*I810)*'results log'!$B$2)+('results log'!$B$2*(M810-1))),IF(L810="PLACED",((((M810-1)*I810)*'results log'!$B$2)-'results log'!$B$2),IF(I810=0,-'results log'!$B$2,IF(I810=0,-'results log'!$B$2,-('results log'!$B$2*2)))))))*D810))</f>
        <v>0</v>
      </c>
      <c r="S810">
        <f t="shared" si="25"/>
        <v>1</v>
      </c>
    </row>
    <row r="811" spans="7:19" x14ac:dyDescent="0.2">
      <c r="G811" s="20"/>
      <c r="H811" s="20"/>
      <c r="I811" s="20"/>
      <c r="L811" s="17"/>
      <c r="M811" s="24">
        <f>((F811-1)*(1-(IF(G811="no",0,'results log'!$B$3)))+1)</f>
        <v>5.0000000000000044E-2</v>
      </c>
      <c r="N811" s="24">
        <f t="shared" si="26"/>
        <v>0</v>
      </c>
      <c r="O811" s="26">
        <f>IF(ISBLANK(L811),,IF(ISBLANK(E811),,(IF(L811="WON-EW",((((E811-1)*I811)*'results log'!$B$2)+('results log'!$B$2*(E811-1))),IF(L811="WON",((((E811-1)*I811)*'results log'!$B$2)+('results log'!$B$2*(E811-1))),IF(L811="PLACED",((((E811-1)*I811)*'results log'!$B$2)-'results log'!$B$2),IF(I811=0,-'results log'!$B$2,IF(I811=0,-'results log'!$B$2,-('results log'!$B$2*2)))))))*D811))</f>
        <v>0</v>
      </c>
      <c r="P811" s="25">
        <f>IF(ISBLANK(L811),,IF(ISBLANK(F811),,(IF(L811="WON-EW",((((M811-1)*I811)*'results log'!$B$2)+('results log'!$B$2*(M811-1))),IF(L811="WON",((((M811-1)*I811)*'results log'!$B$2)+('results log'!$B$2*(M811-1))),IF(L811="PLACED",((((M811-1)*I811)*'results log'!$B$2)-'results log'!$B$2),IF(I811=0,-'results log'!$B$2,IF(I811=0,-'results log'!$B$2,-('results log'!$B$2*2)))))))*D811))</f>
        <v>0</v>
      </c>
      <c r="S811">
        <f t="shared" si="25"/>
        <v>1</v>
      </c>
    </row>
    <row r="812" spans="7:19" x14ac:dyDescent="0.2">
      <c r="G812" s="20"/>
      <c r="H812" s="20"/>
      <c r="I812" s="20"/>
      <c r="L812" s="17"/>
      <c r="M812" s="24">
        <f>((F812-1)*(1-(IF(G812="no",0,'results log'!$B$3)))+1)</f>
        <v>5.0000000000000044E-2</v>
      </c>
      <c r="N812" s="24">
        <f t="shared" si="26"/>
        <v>0</v>
      </c>
      <c r="O812" s="26">
        <f>IF(ISBLANK(L812),,IF(ISBLANK(E812),,(IF(L812="WON-EW",((((E812-1)*I812)*'results log'!$B$2)+('results log'!$B$2*(E812-1))),IF(L812="WON",((((E812-1)*I812)*'results log'!$B$2)+('results log'!$B$2*(E812-1))),IF(L812="PLACED",((((E812-1)*I812)*'results log'!$B$2)-'results log'!$B$2),IF(I812=0,-'results log'!$B$2,IF(I812=0,-'results log'!$B$2,-('results log'!$B$2*2)))))))*D812))</f>
        <v>0</v>
      </c>
      <c r="P812" s="25">
        <f>IF(ISBLANK(L812),,IF(ISBLANK(F812),,(IF(L812="WON-EW",((((M812-1)*I812)*'results log'!$B$2)+('results log'!$B$2*(M812-1))),IF(L812="WON",((((M812-1)*I812)*'results log'!$B$2)+('results log'!$B$2*(M812-1))),IF(L812="PLACED",((((M812-1)*I812)*'results log'!$B$2)-'results log'!$B$2),IF(I812=0,-'results log'!$B$2,IF(I812=0,-'results log'!$B$2,-('results log'!$B$2*2)))))))*D812))</f>
        <v>0</v>
      </c>
      <c r="S812">
        <f t="shared" si="25"/>
        <v>1</v>
      </c>
    </row>
    <row r="813" spans="7:19" x14ac:dyDescent="0.2">
      <c r="G813" s="20"/>
      <c r="H813" s="20"/>
      <c r="I813" s="20"/>
      <c r="L813" s="17"/>
      <c r="M813" s="24">
        <f>((F813-1)*(1-(IF(G813="no",0,'results log'!$B$3)))+1)</f>
        <v>5.0000000000000044E-2</v>
      </c>
      <c r="N813" s="24">
        <f t="shared" si="26"/>
        <v>0</v>
      </c>
      <c r="O813" s="26">
        <f>IF(ISBLANK(L813),,IF(ISBLANK(E813),,(IF(L813="WON-EW",((((E813-1)*I813)*'results log'!$B$2)+('results log'!$B$2*(E813-1))),IF(L813="WON",((((E813-1)*I813)*'results log'!$B$2)+('results log'!$B$2*(E813-1))),IF(L813="PLACED",((((E813-1)*I813)*'results log'!$B$2)-'results log'!$B$2),IF(I813=0,-'results log'!$B$2,IF(I813=0,-'results log'!$B$2,-('results log'!$B$2*2)))))))*D813))</f>
        <v>0</v>
      </c>
      <c r="P813" s="25">
        <f>IF(ISBLANK(L813),,IF(ISBLANK(F813),,(IF(L813="WON-EW",((((M813-1)*I813)*'results log'!$B$2)+('results log'!$B$2*(M813-1))),IF(L813="WON",((((M813-1)*I813)*'results log'!$B$2)+('results log'!$B$2*(M813-1))),IF(L813="PLACED",((((M813-1)*I813)*'results log'!$B$2)-'results log'!$B$2),IF(I813=0,-'results log'!$B$2,IF(I813=0,-'results log'!$B$2,-('results log'!$B$2*2)))))))*D813))</f>
        <v>0</v>
      </c>
      <c r="S813">
        <f t="shared" si="25"/>
        <v>1</v>
      </c>
    </row>
    <row r="814" spans="7:19" x14ac:dyDescent="0.2">
      <c r="G814" s="20"/>
      <c r="H814" s="20"/>
      <c r="I814" s="20"/>
      <c r="L814" s="17"/>
      <c r="M814" s="24">
        <f>((F814-1)*(1-(IF(G814="no",0,'results log'!$B$3)))+1)</f>
        <v>5.0000000000000044E-2</v>
      </c>
      <c r="N814" s="24">
        <f t="shared" si="26"/>
        <v>0</v>
      </c>
      <c r="O814" s="26">
        <f>IF(ISBLANK(L814),,IF(ISBLANK(E814),,(IF(L814="WON-EW",((((E814-1)*I814)*'results log'!$B$2)+('results log'!$B$2*(E814-1))),IF(L814="WON",((((E814-1)*I814)*'results log'!$B$2)+('results log'!$B$2*(E814-1))),IF(L814="PLACED",((((E814-1)*I814)*'results log'!$B$2)-'results log'!$B$2),IF(I814=0,-'results log'!$B$2,IF(I814=0,-'results log'!$B$2,-('results log'!$B$2*2)))))))*D814))</f>
        <v>0</v>
      </c>
      <c r="P814" s="25">
        <f>IF(ISBLANK(L814),,IF(ISBLANK(F814),,(IF(L814="WON-EW",((((M814-1)*I814)*'results log'!$B$2)+('results log'!$B$2*(M814-1))),IF(L814="WON",((((M814-1)*I814)*'results log'!$B$2)+('results log'!$B$2*(M814-1))),IF(L814="PLACED",((((M814-1)*I814)*'results log'!$B$2)-'results log'!$B$2),IF(I814=0,-'results log'!$B$2,IF(I814=0,-'results log'!$B$2,-('results log'!$B$2*2)))))))*D814))</f>
        <v>0</v>
      </c>
      <c r="S814">
        <f t="shared" si="25"/>
        <v>1</v>
      </c>
    </row>
    <row r="815" spans="7:19" x14ac:dyDescent="0.2">
      <c r="G815" s="20"/>
      <c r="H815" s="20"/>
      <c r="I815" s="20"/>
      <c r="L815" s="17"/>
      <c r="M815" s="24">
        <f>((F815-1)*(1-(IF(G815="no",0,'results log'!$B$3)))+1)</f>
        <v>5.0000000000000044E-2</v>
      </c>
      <c r="N815" s="24">
        <f t="shared" si="26"/>
        <v>0</v>
      </c>
      <c r="O815" s="26">
        <f>IF(ISBLANK(L815),,IF(ISBLANK(E815),,(IF(L815="WON-EW",((((E815-1)*I815)*'results log'!$B$2)+('results log'!$B$2*(E815-1))),IF(L815="WON",((((E815-1)*I815)*'results log'!$B$2)+('results log'!$B$2*(E815-1))),IF(L815="PLACED",((((E815-1)*I815)*'results log'!$B$2)-'results log'!$B$2),IF(I815=0,-'results log'!$B$2,IF(I815=0,-'results log'!$B$2,-('results log'!$B$2*2)))))))*D815))</f>
        <v>0</v>
      </c>
      <c r="P815" s="25">
        <f>IF(ISBLANK(L815),,IF(ISBLANK(F815),,(IF(L815="WON-EW",((((M815-1)*I815)*'results log'!$B$2)+('results log'!$B$2*(M815-1))),IF(L815="WON",((((M815-1)*I815)*'results log'!$B$2)+('results log'!$B$2*(M815-1))),IF(L815="PLACED",((((M815-1)*I815)*'results log'!$B$2)-'results log'!$B$2),IF(I815=0,-'results log'!$B$2,IF(I815=0,-'results log'!$B$2,-('results log'!$B$2*2)))))))*D815))</f>
        <v>0</v>
      </c>
      <c r="S815">
        <f t="shared" si="25"/>
        <v>1</v>
      </c>
    </row>
    <row r="816" spans="7:19" x14ac:dyDescent="0.2">
      <c r="G816" s="20"/>
      <c r="H816" s="20"/>
      <c r="I816" s="20"/>
      <c r="L816" s="17"/>
      <c r="M816" s="24">
        <f>((F816-1)*(1-(IF(G816="no",0,'results log'!$B$3)))+1)</f>
        <v>5.0000000000000044E-2</v>
      </c>
      <c r="N816" s="24">
        <f t="shared" si="26"/>
        <v>0</v>
      </c>
      <c r="O816" s="26">
        <f>IF(ISBLANK(L816),,IF(ISBLANK(E816),,(IF(L816="WON-EW",((((E816-1)*I816)*'results log'!$B$2)+('results log'!$B$2*(E816-1))),IF(L816="WON",((((E816-1)*I816)*'results log'!$B$2)+('results log'!$B$2*(E816-1))),IF(L816="PLACED",((((E816-1)*I816)*'results log'!$B$2)-'results log'!$B$2),IF(I816=0,-'results log'!$B$2,IF(I816=0,-'results log'!$B$2,-('results log'!$B$2*2)))))))*D816))</f>
        <v>0</v>
      </c>
      <c r="P816" s="25">
        <f>IF(ISBLANK(L816),,IF(ISBLANK(F816),,(IF(L816="WON-EW",((((M816-1)*I816)*'results log'!$B$2)+('results log'!$B$2*(M816-1))),IF(L816="WON",((((M816-1)*I816)*'results log'!$B$2)+('results log'!$B$2*(M816-1))),IF(L816="PLACED",((((M816-1)*I816)*'results log'!$B$2)-'results log'!$B$2),IF(I816=0,-'results log'!$B$2,IF(I816=0,-'results log'!$B$2,-('results log'!$B$2*2)))))))*D816))</f>
        <v>0</v>
      </c>
      <c r="S816">
        <f t="shared" si="25"/>
        <v>1</v>
      </c>
    </row>
    <row r="817" spans="7:19" x14ac:dyDescent="0.2">
      <c r="G817" s="20"/>
      <c r="H817" s="20"/>
      <c r="I817" s="20"/>
      <c r="L817" s="17"/>
      <c r="M817" s="24">
        <f>((F817-1)*(1-(IF(G817="no",0,'results log'!$B$3)))+1)</f>
        <v>5.0000000000000044E-2</v>
      </c>
      <c r="N817" s="24">
        <f t="shared" si="26"/>
        <v>0</v>
      </c>
      <c r="O817" s="26">
        <f>IF(ISBLANK(L817),,IF(ISBLANK(E817),,(IF(L817="WON-EW",((((E817-1)*I817)*'results log'!$B$2)+('results log'!$B$2*(E817-1))),IF(L817="WON",((((E817-1)*I817)*'results log'!$B$2)+('results log'!$B$2*(E817-1))),IF(L817="PLACED",((((E817-1)*I817)*'results log'!$B$2)-'results log'!$B$2),IF(I817=0,-'results log'!$B$2,IF(I817=0,-'results log'!$B$2,-('results log'!$B$2*2)))))))*D817))</f>
        <v>0</v>
      </c>
      <c r="P817" s="25">
        <f>IF(ISBLANK(L817),,IF(ISBLANK(F817),,(IF(L817="WON-EW",((((M817-1)*I817)*'results log'!$B$2)+('results log'!$B$2*(M817-1))),IF(L817="WON",((((M817-1)*I817)*'results log'!$B$2)+('results log'!$B$2*(M817-1))),IF(L817="PLACED",((((M817-1)*I817)*'results log'!$B$2)-'results log'!$B$2),IF(I817=0,-'results log'!$B$2,IF(I817=0,-'results log'!$B$2,-('results log'!$B$2*2)))))))*D817))</f>
        <v>0</v>
      </c>
      <c r="S817">
        <f t="shared" si="25"/>
        <v>1</v>
      </c>
    </row>
    <row r="818" spans="7:19" x14ac:dyDescent="0.2">
      <c r="G818" s="20"/>
      <c r="H818" s="20"/>
      <c r="I818" s="20"/>
      <c r="L818" s="17"/>
      <c r="M818" s="24">
        <f>((F818-1)*(1-(IF(G818="no",0,'results log'!$B$3)))+1)</f>
        <v>5.0000000000000044E-2</v>
      </c>
      <c r="N818" s="24">
        <f t="shared" si="26"/>
        <v>0</v>
      </c>
      <c r="O818" s="26">
        <f>IF(ISBLANK(L818),,IF(ISBLANK(E818),,(IF(L818="WON-EW",((((E818-1)*I818)*'results log'!$B$2)+('results log'!$B$2*(E818-1))),IF(L818="WON",((((E818-1)*I818)*'results log'!$B$2)+('results log'!$B$2*(E818-1))),IF(L818="PLACED",((((E818-1)*I818)*'results log'!$B$2)-'results log'!$B$2),IF(I818=0,-'results log'!$B$2,IF(I818=0,-'results log'!$B$2,-('results log'!$B$2*2)))))))*D818))</f>
        <v>0</v>
      </c>
      <c r="P818" s="25">
        <f>IF(ISBLANK(L818),,IF(ISBLANK(F818),,(IF(L818="WON-EW",((((M818-1)*I818)*'results log'!$B$2)+('results log'!$B$2*(M818-1))),IF(L818="WON",((((M818-1)*I818)*'results log'!$B$2)+('results log'!$B$2*(M818-1))),IF(L818="PLACED",((((M818-1)*I818)*'results log'!$B$2)-'results log'!$B$2),IF(I818=0,-'results log'!$B$2,IF(I818=0,-'results log'!$B$2,-('results log'!$B$2*2)))))))*D818))</f>
        <v>0</v>
      </c>
      <c r="S818">
        <f t="shared" si="25"/>
        <v>1</v>
      </c>
    </row>
    <row r="819" spans="7:19" x14ac:dyDescent="0.2">
      <c r="G819" s="20"/>
      <c r="H819" s="20"/>
      <c r="I819" s="20"/>
      <c r="L819" s="17"/>
      <c r="M819" s="24">
        <f>((F819-1)*(1-(IF(G819="no",0,'results log'!$B$3)))+1)</f>
        <v>5.0000000000000044E-2</v>
      </c>
      <c r="N819" s="24">
        <f t="shared" si="26"/>
        <v>0</v>
      </c>
      <c r="O819" s="26">
        <f>IF(ISBLANK(L819),,IF(ISBLANK(E819),,(IF(L819="WON-EW",((((E819-1)*I819)*'results log'!$B$2)+('results log'!$B$2*(E819-1))),IF(L819="WON",((((E819-1)*I819)*'results log'!$B$2)+('results log'!$B$2*(E819-1))),IF(L819="PLACED",((((E819-1)*I819)*'results log'!$B$2)-'results log'!$B$2),IF(I819=0,-'results log'!$B$2,IF(I819=0,-'results log'!$B$2,-('results log'!$B$2*2)))))))*D819))</f>
        <v>0</v>
      </c>
      <c r="P819" s="25">
        <f>IF(ISBLANK(L819),,IF(ISBLANK(F819),,(IF(L819="WON-EW",((((M819-1)*I819)*'results log'!$B$2)+('results log'!$B$2*(M819-1))),IF(L819="WON",((((M819-1)*I819)*'results log'!$B$2)+('results log'!$B$2*(M819-1))),IF(L819="PLACED",((((M819-1)*I819)*'results log'!$B$2)-'results log'!$B$2),IF(I819=0,-'results log'!$B$2,IF(I819=0,-'results log'!$B$2,-('results log'!$B$2*2)))))))*D819))</f>
        <v>0</v>
      </c>
      <c r="S819">
        <f t="shared" si="25"/>
        <v>1</v>
      </c>
    </row>
    <row r="820" spans="7:19" x14ac:dyDescent="0.2">
      <c r="G820" s="20"/>
      <c r="H820" s="20"/>
      <c r="I820" s="20"/>
      <c r="L820" s="17"/>
      <c r="M820" s="24">
        <f>((F820-1)*(1-(IF(G820="no",0,'results log'!$B$3)))+1)</f>
        <v>5.0000000000000044E-2</v>
      </c>
      <c r="N820" s="24">
        <f t="shared" si="26"/>
        <v>0</v>
      </c>
      <c r="O820" s="26">
        <f>IF(ISBLANK(L820),,IF(ISBLANK(E820),,(IF(L820="WON-EW",((((E820-1)*I820)*'results log'!$B$2)+('results log'!$B$2*(E820-1))),IF(L820="WON",((((E820-1)*I820)*'results log'!$B$2)+('results log'!$B$2*(E820-1))),IF(L820="PLACED",((((E820-1)*I820)*'results log'!$B$2)-'results log'!$B$2),IF(I820=0,-'results log'!$B$2,IF(I820=0,-'results log'!$B$2,-('results log'!$B$2*2)))))))*D820))</f>
        <v>0</v>
      </c>
      <c r="P820" s="25">
        <f>IF(ISBLANK(L820),,IF(ISBLANK(F820),,(IF(L820="WON-EW",((((M820-1)*I820)*'results log'!$B$2)+('results log'!$B$2*(M820-1))),IF(L820="WON",((((M820-1)*I820)*'results log'!$B$2)+('results log'!$B$2*(M820-1))),IF(L820="PLACED",((((M820-1)*I820)*'results log'!$B$2)-'results log'!$B$2),IF(I820=0,-'results log'!$B$2,IF(I820=0,-'results log'!$B$2,-('results log'!$B$2*2)))))))*D820))</f>
        <v>0</v>
      </c>
      <c r="S820">
        <f t="shared" si="25"/>
        <v>1</v>
      </c>
    </row>
    <row r="821" spans="7:19" x14ac:dyDescent="0.2">
      <c r="G821" s="20"/>
      <c r="H821" s="20"/>
      <c r="I821" s="20"/>
      <c r="L821" s="17"/>
      <c r="M821" s="24">
        <f>((F821-1)*(1-(IF(G821="no",0,'results log'!$B$3)))+1)</f>
        <v>5.0000000000000044E-2</v>
      </c>
      <c r="N821" s="24">
        <f t="shared" si="26"/>
        <v>0</v>
      </c>
      <c r="O821" s="26">
        <f>IF(ISBLANK(L821),,IF(ISBLANK(E821),,(IF(L821="WON-EW",((((E821-1)*I821)*'results log'!$B$2)+('results log'!$B$2*(E821-1))),IF(L821="WON",((((E821-1)*I821)*'results log'!$B$2)+('results log'!$B$2*(E821-1))),IF(L821="PLACED",((((E821-1)*I821)*'results log'!$B$2)-'results log'!$B$2),IF(I821=0,-'results log'!$B$2,IF(I821=0,-'results log'!$B$2,-('results log'!$B$2*2)))))))*D821))</f>
        <v>0</v>
      </c>
      <c r="P821" s="25">
        <f>IF(ISBLANK(L821),,IF(ISBLANK(F821),,(IF(L821="WON-EW",((((M821-1)*I821)*'results log'!$B$2)+('results log'!$B$2*(M821-1))),IF(L821="WON",((((M821-1)*I821)*'results log'!$B$2)+('results log'!$B$2*(M821-1))),IF(L821="PLACED",((((M821-1)*I821)*'results log'!$B$2)-'results log'!$B$2),IF(I821=0,-'results log'!$B$2,IF(I821=0,-'results log'!$B$2,-('results log'!$B$2*2)))))))*D821))</f>
        <v>0</v>
      </c>
      <c r="S821">
        <f t="shared" si="25"/>
        <v>1</v>
      </c>
    </row>
    <row r="822" spans="7:19" x14ac:dyDescent="0.2">
      <c r="G822" s="20"/>
      <c r="H822" s="20"/>
      <c r="I822" s="20"/>
      <c r="L822" s="17"/>
      <c r="M822" s="24">
        <f>((F822-1)*(1-(IF(G822="no",0,'results log'!$B$3)))+1)</f>
        <v>5.0000000000000044E-2</v>
      </c>
      <c r="N822" s="24">
        <f t="shared" si="26"/>
        <v>0</v>
      </c>
      <c r="O822" s="26">
        <f>IF(ISBLANK(L822),,IF(ISBLANK(E822),,(IF(L822="WON-EW",((((E822-1)*I822)*'results log'!$B$2)+('results log'!$B$2*(E822-1))),IF(L822="WON",((((E822-1)*I822)*'results log'!$B$2)+('results log'!$B$2*(E822-1))),IF(L822="PLACED",((((E822-1)*I822)*'results log'!$B$2)-'results log'!$B$2),IF(I822=0,-'results log'!$B$2,IF(I822=0,-'results log'!$B$2,-('results log'!$B$2*2)))))))*D822))</f>
        <v>0</v>
      </c>
      <c r="P822" s="25">
        <f>IF(ISBLANK(L822),,IF(ISBLANK(F822),,(IF(L822="WON-EW",((((M822-1)*I822)*'results log'!$B$2)+('results log'!$B$2*(M822-1))),IF(L822="WON",((((M822-1)*I822)*'results log'!$B$2)+('results log'!$B$2*(M822-1))),IF(L822="PLACED",((((M822-1)*I822)*'results log'!$B$2)-'results log'!$B$2),IF(I822=0,-'results log'!$B$2,IF(I822=0,-'results log'!$B$2,-('results log'!$B$2*2)))))))*D822))</f>
        <v>0</v>
      </c>
      <c r="S822">
        <f t="shared" si="25"/>
        <v>1</v>
      </c>
    </row>
    <row r="823" spans="7:19" x14ac:dyDescent="0.2">
      <c r="G823" s="20"/>
      <c r="H823" s="20"/>
      <c r="I823" s="20"/>
      <c r="L823" s="17"/>
      <c r="M823" s="24">
        <f>((F823-1)*(1-(IF(G823="no",0,'results log'!$B$3)))+1)</f>
        <v>5.0000000000000044E-2</v>
      </c>
      <c r="N823" s="24">
        <f t="shared" si="26"/>
        <v>0</v>
      </c>
      <c r="O823" s="26">
        <f>IF(ISBLANK(L823),,IF(ISBLANK(E823),,(IF(L823="WON-EW",((((E823-1)*I823)*'results log'!$B$2)+('results log'!$B$2*(E823-1))),IF(L823="WON",((((E823-1)*I823)*'results log'!$B$2)+('results log'!$B$2*(E823-1))),IF(L823="PLACED",((((E823-1)*I823)*'results log'!$B$2)-'results log'!$B$2),IF(I823=0,-'results log'!$B$2,IF(I823=0,-'results log'!$B$2,-('results log'!$B$2*2)))))))*D823))</f>
        <v>0</v>
      </c>
      <c r="P823" s="25">
        <f>IF(ISBLANK(L823),,IF(ISBLANK(F823),,(IF(L823="WON-EW",((((M823-1)*I823)*'results log'!$B$2)+('results log'!$B$2*(M823-1))),IF(L823="WON",((((M823-1)*I823)*'results log'!$B$2)+('results log'!$B$2*(M823-1))),IF(L823="PLACED",((((M823-1)*I823)*'results log'!$B$2)-'results log'!$B$2),IF(I823=0,-'results log'!$B$2,IF(I823=0,-'results log'!$B$2,-('results log'!$B$2*2)))))))*D823))</f>
        <v>0</v>
      </c>
      <c r="S823">
        <f t="shared" si="25"/>
        <v>1</v>
      </c>
    </row>
    <row r="824" spans="7:19" x14ac:dyDescent="0.2">
      <c r="G824" s="20"/>
      <c r="H824" s="20"/>
      <c r="I824" s="20"/>
      <c r="L824" s="17"/>
      <c r="M824" s="24">
        <f>((F824-1)*(1-(IF(G824="no",0,'results log'!$B$3)))+1)</f>
        <v>5.0000000000000044E-2</v>
      </c>
      <c r="N824" s="24">
        <f t="shared" si="26"/>
        <v>0</v>
      </c>
      <c r="O824" s="26">
        <f>IF(ISBLANK(L824),,IF(ISBLANK(E824),,(IF(L824="WON-EW",((((E824-1)*I824)*'results log'!$B$2)+('results log'!$B$2*(E824-1))),IF(L824="WON",((((E824-1)*I824)*'results log'!$B$2)+('results log'!$B$2*(E824-1))),IF(L824="PLACED",((((E824-1)*I824)*'results log'!$B$2)-'results log'!$B$2),IF(I824=0,-'results log'!$B$2,IF(I824=0,-'results log'!$B$2,-('results log'!$B$2*2)))))))*D824))</f>
        <v>0</v>
      </c>
      <c r="P824" s="25">
        <f>IF(ISBLANK(L824),,IF(ISBLANK(F824),,(IF(L824="WON-EW",((((M824-1)*I824)*'results log'!$B$2)+('results log'!$B$2*(M824-1))),IF(L824="WON",((((M824-1)*I824)*'results log'!$B$2)+('results log'!$B$2*(M824-1))),IF(L824="PLACED",((((M824-1)*I824)*'results log'!$B$2)-'results log'!$B$2),IF(I824=0,-'results log'!$B$2,IF(I824=0,-'results log'!$B$2,-('results log'!$B$2*2)))))))*D824))</f>
        <v>0</v>
      </c>
      <c r="S824">
        <f t="shared" si="25"/>
        <v>1</v>
      </c>
    </row>
    <row r="825" spans="7:19" x14ac:dyDescent="0.2">
      <c r="G825" s="20"/>
      <c r="H825" s="20"/>
      <c r="I825" s="20"/>
      <c r="L825" s="17"/>
      <c r="M825" s="24">
        <f>((F825-1)*(1-(IF(G825="no",0,'results log'!$B$3)))+1)</f>
        <v>5.0000000000000044E-2</v>
      </c>
      <c r="N825" s="24">
        <f t="shared" si="26"/>
        <v>0</v>
      </c>
      <c r="O825" s="26">
        <f>IF(ISBLANK(L825),,IF(ISBLANK(E825),,(IF(L825="WON-EW",((((E825-1)*I825)*'results log'!$B$2)+('results log'!$B$2*(E825-1))),IF(L825="WON",((((E825-1)*I825)*'results log'!$B$2)+('results log'!$B$2*(E825-1))),IF(L825="PLACED",((((E825-1)*I825)*'results log'!$B$2)-'results log'!$B$2),IF(I825=0,-'results log'!$B$2,IF(I825=0,-'results log'!$B$2,-('results log'!$B$2*2)))))))*D825))</f>
        <v>0</v>
      </c>
      <c r="P825" s="25">
        <f>IF(ISBLANK(L825),,IF(ISBLANK(F825),,(IF(L825="WON-EW",((((M825-1)*I825)*'results log'!$B$2)+('results log'!$B$2*(M825-1))),IF(L825="WON",((((M825-1)*I825)*'results log'!$B$2)+('results log'!$B$2*(M825-1))),IF(L825="PLACED",((((M825-1)*I825)*'results log'!$B$2)-'results log'!$B$2),IF(I825=0,-'results log'!$B$2,IF(I825=0,-'results log'!$B$2,-('results log'!$B$2*2)))))))*D825))</f>
        <v>0</v>
      </c>
      <c r="S825">
        <f t="shared" si="25"/>
        <v>1</v>
      </c>
    </row>
    <row r="826" spans="7:19" x14ac:dyDescent="0.2">
      <c r="G826" s="20"/>
      <c r="H826" s="20"/>
      <c r="I826" s="20"/>
      <c r="L826" s="17"/>
      <c r="M826" s="24">
        <f>((F826-1)*(1-(IF(G826="no",0,'results log'!$B$3)))+1)</f>
        <v>5.0000000000000044E-2</v>
      </c>
      <c r="N826" s="24">
        <f t="shared" si="26"/>
        <v>0</v>
      </c>
      <c r="O826" s="26">
        <f>IF(ISBLANK(L826),,IF(ISBLANK(E826),,(IF(L826="WON-EW",((((E826-1)*I826)*'results log'!$B$2)+('results log'!$B$2*(E826-1))),IF(L826="WON",((((E826-1)*I826)*'results log'!$B$2)+('results log'!$B$2*(E826-1))),IF(L826="PLACED",((((E826-1)*I826)*'results log'!$B$2)-'results log'!$B$2),IF(I826=0,-'results log'!$B$2,IF(I826=0,-'results log'!$B$2,-('results log'!$B$2*2)))))))*D826))</f>
        <v>0</v>
      </c>
      <c r="P826" s="25">
        <f>IF(ISBLANK(L826),,IF(ISBLANK(F826),,(IF(L826="WON-EW",((((M826-1)*I826)*'results log'!$B$2)+('results log'!$B$2*(M826-1))),IF(L826="WON",((((M826-1)*I826)*'results log'!$B$2)+('results log'!$B$2*(M826-1))),IF(L826="PLACED",((((M826-1)*I826)*'results log'!$B$2)-'results log'!$B$2),IF(I826=0,-'results log'!$B$2,IF(I826=0,-'results log'!$B$2,-('results log'!$B$2*2)))))))*D826))</f>
        <v>0</v>
      </c>
      <c r="S826">
        <f t="shared" si="25"/>
        <v>1</v>
      </c>
    </row>
    <row r="827" spans="7:19" x14ac:dyDescent="0.2">
      <c r="G827" s="20"/>
      <c r="H827" s="20"/>
      <c r="I827" s="20"/>
      <c r="L827" s="17"/>
      <c r="M827" s="24">
        <f>((F827-1)*(1-(IF(G827="no",0,'results log'!$B$3)))+1)</f>
        <v>5.0000000000000044E-2</v>
      </c>
      <c r="N827" s="24">
        <f t="shared" si="26"/>
        <v>0</v>
      </c>
      <c r="O827" s="26">
        <f>IF(ISBLANK(L827),,IF(ISBLANK(E827),,(IF(L827="WON-EW",((((E827-1)*I827)*'results log'!$B$2)+('results log'!$B$2*(E827-1))),IF(L827="WON",((((E827-1)*I827)*'results log'!$B$2)+('results log'!$B$2*(E827-1))),IF(L827="PLACED",((((E827-1)*I827)*'results log'!$B$2)-'results log'!$B$2),IF(I827=0,-'results log'!$B$2,IF(I827=0,-'results log'!$B$2,-('results log'!$B$2*2)))))))*D827))</f>
        <v>0</v>
      </c>
      <c r="P827" s="25">
        <f>IF(ISBLANK(L827),,IF(ISBLANK(F827),,(IF(L827="WON-EW",((((M827-1)*I827)*'results log'!$B$2)+('results log'!$B$2*(M827-1))),IF(L827="WON",((((M827-1)*I827)*'results log'!$B$2)+('results log'!$B$2*(M827-1))),IF(L827="PLACED",((((M827-1)*I827)*'results log'!$B$2)-'results log'!$B$2),IF(I827=0,-'results log'!$B$2,IF(I827=0,-'results log'!$B$2,-('results log'!$B$2*2)))))))*D827))</f>
        <v>0</v>
      </c>
      <c r="S827">
        <f t="shared" si="25"/>
        <v>1</v>
      </c>
    </row>
    <row r="828" spans="7:19" x14ac:dyDescent="0.2">
      <c r="G828" s="20"/>
      <c r="H828" s="20"/>
      <c r="I828" s="20"/>
      <c r="L828" s="17"/>
      <c r="M828" s="24">
        <f>((F828-1)*(1-(IF(G828="no",0,'results log'!$B$3)))+1)</f>
        <v>5.0000000000000044E-2</v>
      </c>
      <c r="N828" s="24">
        <f t="shared" si="26"/>
        <v>0</v>
      </c>
      <c r="O828" s="26">
        <f>IF(ISBLANK(L828),,IF(ISBLANK(E828),,(IF(L828="WON-EW",((((E828-1)*I828)*'results log'!$B$2)+('results log'!$B$2*(E828-1))),IF(L828="WON",((((E828-1)*I828)*'results log'!$B$2)+('results log'!$B$2*(E828-1))),IF(L828="PLACED",((((E828-1)*I828)*'results log'!$B$2)-'results log'!$B$2),IF(I828=0,-'results log'!$B$2,IF(I828=0,-'results log'!$B$2,-('results log'!$B$2*2)))))))*D828))</f>
        <v>0</v>
      </c>
      <c r="P828" s="25">
        <f>IF(ISBLANK(L828),,IF(ISBLANK(F828),,(IF(L828="WON-EW",((((M828-1)*I828)*'results log'!$B$2)+('results log'!$B$2*(M828-1))),IF(L828="WON",((((M828-1)*I828)*'results log'!$B$2)+('results log'!$B$2*(M828-1))),IF(L828="PLACED",((((M828-1)*I828)*'results log'!$B$2)-'results log'!$B$2),IF(I828=0,-'results log'!$B$2,IF(I828=0,-'results log'!$B$2,-('results log'!$B$2*2)))))))*D828))</f>
        <v>0</v>
      </c>
      <c r="S828">
        <f t="shared" si="25"/>
        <v>1</v>
      </c>
    </row>
    <row r="829" spans="7:19" x14ac:dyDescent="0.2">
      <c r="G829" s="20"/>
      <c r="H829" s="20"/>
      <c r="I829" s="20"/>
      <c r="L829" s="17"/>
      <c r="M829" s="24">
        <f>((F829-1)*(1-(IF(G829="no",0,'results log'!$B$3)))+1)</f>
        <v>5.0000000000000044E-2</v>
      </c>
      <c r="N829" s="24">
        <f t="shared" si="26"/>
        <v>0</v>
      </c>
      <c r="O829" s="26">
        <f>IF(ISBLANK(L829),,IF(ISBLANK(E829),,(IF(L829="WON-EW",((((E829-1)*I829)*'results log'!$B$2)+('results log'!$B$2*(E829-1))),IF(L829="WON",((((E829-1)*I829)*'results log'!$B$2)+('results log'!$B$2*(E829-1))),IF(L829="PLACED",((((E829-1)*I829)*'results log'!$B$2)-'results log'!$B$2),IF(I829=0,-'results log'!$B$2,IF(I829=0,-'results log'!$B$2,-('results log'!$B$2*2)))))))*D829))</f>
        <v>0</v>
      </c>
      <c r="P829" s="25">
        <f>IF(ISBLANK(L829),,IF(ISBLANK(F829),,(IF(L829="WON-EW",((((M829-1)*I829)*'results log'!$B$2)+('results log'!$B$2*(M829-1))),IF(L829="WON",((((M829-1)*I829)*'results log'!$B$2)+('results log'!$B$2*(M829-1))),IF(L829="PLACED",((((M829-1)*I829)*'results log'!$B$2)-'results log'!$B$2),IF(I829=0,-'results log'!$B$2,IF(I829=0,-'results log'!$B$2,-('results log'!$B$2*2)))))))*D829))</f>
        <v>0</v>
      </c>
      <c r="S829">
        <f t="shared" si="25"/>
        <v>1</v>
      </c>
    </row>
    <row r="830" spans="7:19" x14ac:dyDescent="0.2">
      <c r="G830" s="20"/>
      <c r="H830" s="20"/>
      <c r="I830" s="20"/>
      <c r="L830" s="17"/>
      <c r="M830" s="24">
        <f>((F830-1)*(1-(IF(G830="no",0,'results log'!$B$3)))+1)</f>
        <v>5.0000000000000044E-2</v>
      </c>
      <c r="N830" s="24">
        <f t="shared" si="26"/>
        <v>0</v>
      </c>
      <c r="O830" s="26">
        <f>IF(ISBLANK(L830),,IF(ISBLANK(E830),,(IF(L830="WON-EW",((((E830-1)*I830)*'results log'!$B$2)+('results log'!$B$2*(E830-1))),IF(L830="WON",((((E830-1)*I830)*'results log'!$B$2)+('results log'!$B$2*(E830-1))),IF(L830="PLACED",((((E830-1)*I830)*'results log'!$B$2)-'results log'!$B$2),IF(I830=0,-'results log'!$B$2,IF(I830=0,-'results log'!$B$2,-('results log'!$B$2*2)))))))*D830))</f>
        <v>0</v>
      </c>
      <c r="P830" s="25">
        <f>IF(ISBLANK(L830),,IF(ISBLANK(F830),,(IF(L830="WON-EW",((((M830-1)*I830)*'results log'!$B$2)+('results log'!$B$2*(M830-1))),IF(L830="WON",((((M830-1)*I830)*'results log'!$B$2)+('results log'!$B$2*(M830-1))),IF(L830="PLACED",((((M830-1)*I830)*'results log'!$B$2)-'results log'!$B$2),IF(I830=0,-'results log'!$B$2,IF(I830=0,-'results log'!$B$2,-('results log'!$B$2*2)))))))*D830))</f>
        <v>0</v>
      </c>
      <c r="S830">
        <f t="shared" si="25"/>
        <v>1</v>
      </c>
    </row>
    <row r="831" spans="7:19" x14ac:dyDescent="0.2">
      <c r="G831" s="20"/>
      <c r="H831" s="20"/>
      <c r="I831" s="20"/>
      <c r="L831" s="17"/>
      <c r="M831" s="24">
        <f>((F831-1)*(1-(IF(G831="no",0,'results log'!$B$3)))+1)</f>
        <v>5.0000000000000044E-2</v>
      </c>
      <c r="N831" s="24">
        <f t="shared" si="26"/>
        <v>0</v>
      </c>
      <c r="O831" s="26">
        <f>IF(ISBLANK(L831),,IF(ISBLANK(E831),,(IF(L831="WON-EW",((((E831-1)*I831)*'results log'!$B$2)+('results log'!$B$2*(E831-1))),IF(L831="WON",((((E831-1)*I831)*'results log'!$B$2)+('results log'!$B$2*(E831-1))),IF(L831="PLACED",((((E831-1)*I831)*'results log'!$B$2)-'results log'!$B$2),IF(I831=0,-'results log'!$B$2,IF(I831=0,-'results log'!$B$2,-('results log'!$B$2*2)))))))*D831))</f>
        <v>0</v>
      </c>
      <c r="P831" s="25">
        <f>IF(ISBLANK(L831),,IF(ISBLANK(F831),,(IF(L831="WON-EW",((((M831-1)*I831)*'results log'!$B$2)+('results log'!$B$2*(M831-1))),IF(L831="WON",((((M831-1)*I831)*'results log'!$B$2)+('results log'!$B$2*(M831-1))),IF(L831="PLACED",((((M831-1)*I831)*'results log'!$B$2)-'results log'!$B$2),IF(I831=0,-'results log'!$B$2,IF(I831=0,-'results log'!$B$2,-('results log'!$B$2*2)))))))*D831))</f>
        <v>0</v>
      </c>
      <c r="S831">
        <f t="shared" si="25"/>
        <v>1</v>
      </c>
    </row>
    <row r="832" spans="7:19" x14ac:dyDescent="0.2">
      <c r="G832" s="20"/>
      <c r="H832" s="20"/>
      <c r="I832" s="20"/>
      <c r="L832" s="17"/>
      <c r="M832" s="24">
        <f>((F832-1)*(1-(IF(G832="no",0,'results log'!$B$3)))+1)</f>
        <v>5.0000000000000044E-2</v>
      </c>
      <c r="N832" s="24">
        <f t="shared" si="26"/>
        <v>0</v>
      </c>
      <c r="O832" s="26">
        <f>IF(ISBLANK(L832),,IF(ISBLANK(E832),,(IF(L832="WON-EW",((((E832-1)*I832)*'results log'!$B$2)+('results log'!$B$2*(E832-1))),IF(L832="WON",((((E832-1)*I832)*'results log'!$B$2)+('results log'!$B$2*(E832-1))),IF(L832="PLACED",((((E832-1)*I832)*'results log'!$B$2)-'results log'!$B$2),IF(I832=0,-'results log'!$B$2,IF(I832=0,-'results log'!$B$2,-('results log'!$B$2*2)))))))*D832))</f>
        <v>0</v>
      </c>
      <c r="P832" s="25">
        <f>IF(ISBLANK(L832),,IF(ISBLANK(F832),,(IF(L832="WON-EW",((((M832-1)*I832)*'results log'!$B$2)+('results log'!$B$2*(M832-1))),IF(L832="WON",((((M832-1)*I832)*'results log'!$B$2)+('results log'!$B$2*(M832-1))),IF(L832="PLACED",((((M832-1)*I832)*'results log'!$B$2)-'results log'!$B$2),IF(I832=0,-'results log'!$B$2,IF(I832=0,-'results log'!$B$2,-('results log'!$B$2*2)))))))*D832))</f>
        <v>0</v>
      </c>
      <c r="S832">
        <f t="shared" si="25"/>
        <v>1</v>
      </c>
    </row>
    <row r="833" spans="7:19" x14ac:dyDescent="0.2">
      <c r="G833" s="20"/>
      <c r="H833" s="20"/>
      <c r="I833" s="20"/>
      <c r="L833" s="17"/>
      <c r="M833" s="24">
        <f>((F833-1)*(1-(IF(G833="no",0,'results log'!$B$3)))+1)</f>
        <v>5.0000000000000044E-2</v>
      </c>
      <c r="N833" s="24">
        <f t="shared" si="26"/>
        <v>0</v>
      </c>
      <c r="O833" s="26">
        <f>IF(ISBLANK(L833),,IF(ISBLANK(E833),,(IF(L833="WON-EW",((((E833-1)*I833)*'results log'!$B$2)+('results log'!$B$2*(E833-1))),IF(L833="WON",((((E833-1)*I833)*'results log'!$B$2)+('results log'!$B$2*(E833-1))),IF(L833="PLACED",((((E833-1)*I833)*'results log'!$B$2)-'results log'!$B$2),IF(I833=0,-'results log'!$B$2,IF(I833=0,-'results log'!$B$2,-('results log'!$B$2*2)))))))*D833))</f>
        <v>0</v>
      </c>
      <c r="P833" s="25">
        <f>IF(ISBLANK(L833),,IF(ISBLANK(F833),,(IF(L833="WON-EW",((((M833-1)*I833)*'results log'!$B$2)+('results log'!$B$2*(M833-1))),IF(L833="WON",((((M833-1)*I833)*'results log'!$B$2)+('results log'!$B$2*(M833-1))),IF(L833="PLACED",((((M833-1)*I833)*'results log'!$B$2)-'results log'!$B$2),IF(I833=0,-'results log'!$B$2,IF(I833=0,-'results log'!$B$2,-('results log'!$B$2*2)))))))*D833))</f>
        <v>0</v>
      </c>
      <c r="S833">
        <f t="shared" si="25"/>
        <v>1</v>
      </c>
    </row>
    <row r="834" spans="7:19" x14ac:dyDescent="0.2">
      <c r="G834" s="20"/>
      <c r="H834" s="20"/>
      <c r="I834" s="20"/>
      <c r="L834" s="17"/>
      <c r="M834" s="24">
        <f>((F834-1)*(1-(IF(G834="no",0,'results log'!$B$3)))+1)</f>
        <v>5.0000000000000044E-2</v>
      </c>
      <c r="N834" s="24">
        <f t="shared" si="26"/>
        <v>0</v>
      </c>
      <c r="O834" s="26">
        <f>IF(ISBLANK(L834),,IF(ISBLANK(E834),,(IF(L834="WON-EW",((((E834-1)*I834)*'results log'!$B$2)+('results log'!$B$2*(E834-1))),IF(L834="WON",((((E834-1)*I834)*'results log'!$B$2)+('results log'!$B$2*(E834-1))),IF(L834="PLACED",((((E834-1)*I834)*'results log'!$B$2)-'results log'!$B$2),IF(I834=0,-'results log'!$B$2,IF(I834=0,-'results log'!$B$2,-('results log'!$B$2*2)))))))*D834))</f>
        <v>0</v>
      </c>
      <c r="P834" s="25">
        <f>IF(ISBLANK(L834),,IF(ISBLANK(F834),,(IF(L834="WON-EW",((((M834-1)*I834)*'results log'!$B$2)+('results log'!$B$2*(M834-1))),IF(L834="WON",((((M834-1)*I834)*'results log'!$B$2)+('results log'!$B$2*(M834-1))),IF(L834="PLACED",((((M834-1)*I834)*'results log'!$B$2)-'results log'!$B$2),IF(I834=0,-'results log'!$B$2,IF(I834=0,-'results log'!$B$2,-('results log'!$B$2*2)))))))*D834))</f>
        <v>0</v>
      </c>
      <c r="S834">
        <f t="shared" si="25"/>
        <v>1</v>
      </c>
    </row>
    <row r="835" spans="7:19" x14ac:dyDescent="0.2">
      <c r="G835" s="20"/>
      <c r="H835" s="20"/>
      <c r="I835" s="20"/>
      <c r="L835" s="17"/>
      <c r="M835" s="24">
        <f>((F835-1)*(1-(IF(G835="no",0,'results log'!$B$3)))+1)</f>
        <v>5.0000000000000044E-2</v>
      </c>
      <c r="N835" s="24">
        <f t="shared" si="26"/>
        <v>0</v>
      </c>
      <c r="O835" s="26">
        <f>IF(ISBLANK(L835),,IF(ISBLANK(E835),,(IF(L835="WON-EW",((((E835-1)*I835)*'results log'!$B$2)+('results log'!$B$2*(E835-1))),IF(L835="WON",((((E835-1)*I835)*'results log'!$B$2)+('results log'!$B$2*(E835-1))),IF(L835="PLACED",((((E835-1)*I835)*'results log'!$B$2)-'results log'!$B$2),IF(I835=0,-'results log'!$B$2,IF(I835=0,-'results log'!$B$2,-('results log'!$B$2*2)))))))*D835))</f>
        <v>0</v>
      </c>
      <c r="P835" s="25">
        <f>IF(ISBLANK(L835),,IF(ISBLANK(F835),,(IF(L835="WON-EW",((((M835-1)*I835)*'results log'!$B$2)+('results log'!$B$2*(M835-1))),IF(L835="WON",((((M835-1)*I835)*'results log'!$B$2)+('results log'!$B$2*(M835-1))),IF(L835="PLACED",((((M835-1)*I835)*'results log'!$B$2)-'results log'!$B$2),IF(I835=0,-'results log'!$B$2,IF(I835=0,-'results log'!$B$2,-('results log'!$B$2*2)))))))*D835))</f>
        <v>0</v>
      </c>
      <c r="S835">
        <f t="shared" si="25"/>
        <v>1</v>
      </c>
    </row>
    <row r="836" spans="7:19" x14ac:dyDescent="0.2">
      <c r="G836" s="20"/>
      <c r="H836" s="20"/>
      <c r="I836" s="20"/>
      <c r="L836" s="17"/>
      <c r="M836" s="24">
        <f>((F836-1)*(1-(IF(G836="no",0,'results log'!$B$3)))+1)</f>
        <v>5.0000000000000044E-2</v>
      </c>
      <c r="N836" s="24">
        <f t="shared" si="26"/>
        <v>0</v>
      </c>
      <c r="O836" s="26">
        <f>IF(ISBLANK(L836),,IF(ISBLANK(E836),,(IF(L836="WON-EW",((((E836-1)*I836)*'results log'!$B$2)+('results log'!$B$2*(E836-1))),IF(L836="WON",((((E836-1)*I836)*'results log'!$B$2)+('results log'!$B$2*(E836-1))),IF(L836="PLACED",((((E836-1)*I836)*'results log'!$B$2)-'results log'!$B$2),IF(I836=0,-'results log'!$B$2,IF(I836=0,-'results log'!$B$2,-('results log'!$B$2*2)))))))*D836))</f>
        <v>0</v>
      </c>
      <c r="P836" s="25">
        <f>IF(ISBLANK(L836),,IF(ISBLANK(F836),,(IF(L836="WON-EW",((((M836-1)*I836)*'results log'!$B$2)+('results log'!$B$2*(M836-1))),IF(L836="WON",((((M836-1)*I836)*'results log'!$B$2)+('results log'!$B$2*(M836-1))),IF(L836="PLACED",((((M836-1)*I836)*'results log'!$B$2)-'results log'!$B$2),IF(I836=0,-'results log'!$B$2,IF(I836=0,-'results log'!$B$2,-('results log'!$B$2*2)))))))*D836))</f>
        <v>0</v>
      </c>
      <c r="S836">
        <f t="shared" si="25"/>
        <v>1</v>
      </c>
    </row>
    <row r="837" spans="7:19" x14ac:dyDescent="0.2">
      <c r="G837" s="20"/>
      <c r="H837" s="20"/>
      <c r="I837" s="20"/>
      <c r="L837" s="17"/>
      <c r="M837" s="24">
        <f>((F837-1)*(1-(IF(G837="no",0,'results log'!$B$3)))+1)</f>
        <v>5.0000000000000044E-2</v>
      </c>
      <c r="N837" s="24">
        <f t="shared" si="26"/>
        <v>0</v>
      </c>
      <c r="O837" s="26">
        <f>IF(ISBLANK(L837),,IF(ISBLANK(E837),,(IF(L837="WON-EW",((((E837-1)*I837)*'results log'!$B$2)+('results log'!$B$2*(E837-1))),IF(L837="WON",((((E837-1)*I837)*'results log'!$B$2)+('results log'!$B$2*(E837-1))),IF(L837="PLACED",((((E837-1)*I837)*'results log'!$B$2)-'results log'!$B$2),IF(I837=0,-'results log'!$B$2,IF(I837=0,-'results log'!$B$2,-('results log'!$B$2*2)))))))*D837))</f>
        <v>0</v>
      </c>
      <c r="P837" s="25">
        <f>IF(ISBLANK(L837),,IF(ISBLANK(F837),,(IF(L837="WON-EW",((((M837-1)*I837)*'results log'!$B$2)+('results log'!$B$2*(M837-1))),IF(L837="WON",((((M837-1)*I837)*'results log'!$B$2)+('results log'!$B$2*(M837-1))),IF(L837="PLACED",((((M837-1)*I837)*'results log'!$B$2)-'results log'!$B$2),IF(I837=0,-'results log'!$B$2,IF(I837=0,-'results log'!$B$2,-('results log'!$B$2*2)))))))*D837))</f>
        <v>0</v>
      </c>
      <c r="S837">
        <f t="shared" si="25"/>
        <v>1</v>
      </c>
    </row>
    <row r="838" spans="7:19" x14ac:dyDescent="0.2">
      <c r="G838" s="20"/>
      <c r="H838" s="20"/>
      <c r="I838" s="20"/>
      <c r="L838" s="17"/>
      <c r="M838" s="24">
        <f>((F838-1)*(1-(IF(G838="no",0,'results log'!$B$3)))+1)</f>
        <v>5.0000000000000044E-2</v>
      </c>
      <c r="N838" s="24">
        <f t="shared" si="26"/>
        <v>0</v>
      </c>
      <c r="O838" s="26">
        <f>IF(ISBLANK(L838),,IF(ISBLANK(E838),,(IF(L838="WON-EW",((((E838-1)*I838)*'results log'!$B$2)+('results log'!$B$2*(E838-1))),IF(L838="WON",((((E838-1)*I838)*'results log'!$B$2)+('results log'!$B$2*(E838-1))),IF(L838="PLACED",((((E838-1)*I838)*'results log'!$B$2)-'results log'!$B$2),IF(I838=0,-'results log'!$B$2,IF(I838=0,-'results log'!$B$2,-('results log'!$B$2*2)))))))*D838))</f>
        <v>0</v>
      </c>
      <c r="P838" s="25">
        <f>IF(ISBLANK(L838),,IF(ISBLANK(F838),,(IF(L838="WON-EW",((((M838-1)*I838)*'results log'!$B$2)+('results log'!$B$2*(M838-1))),IF(L838="WON",((((M838-1)*I838)*'results log'!$B$2)+('results log'!$B$2*(M838-1))),IF(L838="PLACED",((((M838-1)*I838)*'results log'!$B$2)-'results log'!$B$2),IF(I838=0,-'results log'!$B$2,IF(I838=0,-'results log'!$B$2,-('results log'!$B$2*2)))))))*D838))</f>
        <v>0</v>
      </c>
      <c r="S838">
        <f t="shared" si="25"/>
        <v>1</v>
      </c>
    </row>
    <row r="839" spans="7:19" x14ac:dyDescent="0.2">
      <c r="G839" s="20"/>
      <c r="H839" s="20"/>
      <c r="I839" s="20"/>
      <c r="L839" s="17"/>
      <c r="M839" s="24">
        <f>((F839-1)*(1-(IF(G839="no",0,'results log'!$B$3)))+1)</f>
        <v>5.0000000000000044E-2</v>
      </c>
      <c r="N839" s="24">
        <f t="shared" si="26"/>
        <v>0</v>
      </c>
      <c r="O839" s="26">
        <f>IF(ISBLANK(L839),,IF(ISBLANK(E839),,(IF(L839="WON-EW",((((E839-1)*I839)*'results log'!$B$2)+('results log'!$B$2*(E839-1))),IF(L839="WON",((((E839-1)*I839)*'results log'!$B$2)+('results log'!$B$2*(E839-1))),IF(L839="PLACED",((((E839-1)*I839)*'results log'!$B$2)-'results log'!$B$2),IF(I839=0,-'results log'!$B$2,IF(I839=0,-'results log'!$B$2,-('results log'!$B$2*2)))))))*D839))</f>
        <v>0</v>
      </c>
      <c r="P839" s="25">
        <f>IF(ISBLANK(L839),,IF(ISBLANK(F839),,(IF(L839="WON-EW",((((M839-1)*I839)*'results log'!$B$2)+('results log'!$B$2*(M839-1))),IF(L839="WON",((((M839-1)*I839)*'results log'!$B$2)+('results log'!$B$2*(M839-1))),IF(L839="PLACED",((((M839-1)*I839)*'results log'!$B$2)-'results log'!$B$2),IF(I839=0,-'results log'!$B$2,IF(I839=0,-'results log'!$B$2,-('results log'!$B$2*2)))))))*D839))</f>
        <v>0</v>
      </c>
      <c r="S839">
        <f t="shared" si="25"/>
        <v>1</v>
      </c>
    </row>
    <row r="840" spans="7:19" x14ac:dyDescent="0.2">
      <c r="G840" s="20"/>
      <c r="H840" s="20"/>
      <c r="I840" s="20"/>
      <c r="L840" s="17"/>
      <c r="M840" s="24">
        <f>((F840-1)*(1-(IF(G840="no",0,'results log'!$B$3)))+1)</f>
        <v>5.0000000000000044E-2</v>
      </c>
      <c r="N840" s="24">
        <f t="shared" si="26"/>
        <v>0</v>
      </c>
      <c r="O840" s="26">
        <f>IF(ISBLANK(L840),,IF(ISBLANK(E840),,(IF(L840="WON-EW",((((E840-1)*I840)*'results log'!$B$2)+('results log'!$B$2*(E840-1))),IF(L840="WON",((((E840-1)*I840)*'results log'!$B$2)+('results log'!$B$2*(E840-1))),IF(L840="PLACED",((((E840-1)*I840)*'results log'!$B$2)-'results log'!$B$2),IF(I840=0,-'results log'!$B$2,IF(I840=0,-'results log'!$B$2,-('results log'!$B$2*2)))))))*D840))</f>
        <v>0</v>
      </c>
      <c r="P840" s="25">
        <f>IF(ISBLANK(L840),,IF(ISBLANK(F840),,(IF(L840="WON-EW",((((M840-1)*I840)*'results log'!$B$2)+('results log'!$B$2*(M840-1))),IF(L840="WON",((((M840-1)*I840)*'results log'!$B$2)+('results log'!$B$2*(M840-1))),IF(L840="PLACED",((((M840-1)*I840)*'results log'!$B$2)-'results log'!$B$2),IF(I840=0,-'results log'!$B$2,IF(I840=0,-'results log'!$B$2,-('results log'!$B$2*2)))))))*D840))</f>
        <v>0</v>
      </c>
      <c r="S840">
        <f t="shared" si="25"/>
        <v>1</v>
      </c>
    </row>
    <row r="841" spans="7:19" x14ac:dyDescent="0.2">
      <c r="G841" s="20"/>
      <c r="H841" s="20"/>
      <c r="I841" s="20"/>
      <c r="L841" s="17"/>
      <c r="M841" s="24">
        <f>((F841-1)*(1-(IF(G841="no",0,'results log'!$B$3)))+1)</f>
        <v>5.0000000000000044E-2</v>
      </c>
      <c r="N841" s="24">
        <f t="shared" si="26"/>
        <v>0</v>
      </c>
      <c r="O841" s="26">
        <f>IF(ISBLANK(L841),,IF(ISBLANK(E841),,(IF(L841="WON-EW",((((E841-1)*I841)*'results log'!$B$2)+('results log'!$B$2*(E841-1))),IF(L841="WON",((((E841-1)*I841)*'results log'!$B$2)+('results log'!$B$2*(E841-1))),IF(L841="PLACED",((((E841-1)*I841)*'results log'!$B$2)-'results log'!$B$2),IF(I841=0,-'results log'!$B$2,IF(I841=0,-'results log'!$B$2,-('results log'!$B$2*2)))))))*D841))</f>
        <v>0</v>
      </c>
      <c r="P841" s="25">
        <f>IF(ISBLANK(L841),,IF(ISBLANK(F841),,(IF(L841="WON-EW",((((M841-1)*I841)*'results log'!$B$2)+('results log'!$B$2*(M841-1))),IF(L841="WON",((((M841-1)*I841)*'results log'!$B$2)+('results log'!$B$2*(M841-1))),IF(L841="PLACED",((((M841-1)*I841)*'results log'!$B$2)-'results log'!$B$2),IF(I841=0,-'results log'!$B$2,IF(I841=0,-'results log'!$B$2,-('results log'!$B$2*2)))))))*D841))</f>
        <v>0</v>
      </c>
      <c r="S841">
        <f t="shared" ref="S841:S904" si="27">IF(ISBLANK(J841),1,IF(ISBLANK(K841),2,99))</f>
        <v>1</v>
      </c>
    </row>
    <row r="842" spans="7:19" x14ac:dyDescent="0.2">
      <c r="G842" s="20"/>
      <c r="H842" s="20"/>
      <c r="I842" s="20"/>
      <c r="L842" s="17"/>
      <c r="M842" s="24">
        <f>((F842-1)*(1-(IF(G842="no",0,'results log'!$B$3)))+1)</f>
        <v>5.0000000000000044E-2</v>
      </c>
      <c r="N842" s="24">
        <f t="shared" si="26"/>
        <v>0</v>
      </c>
      <c r="O842" s="26">
        <f>IF(ISBLANK(L842),,IF(ISBLANK(E842),,(IF(L842="WON-EW",((((E842-1)*I842)*'results log'!$B$2)+('results log'!$B$2*(E842-1))),IF(L842="WON",((((E842-1)*I842)*'results log'!$B$2)+('results log'!$B$2*(E842-1))),IF(L842="PLACED",((((E842-1)*I842)*'results log'!$B$2)-'results log'!$B$2),IF(I842=0,-'results log'!$B$2,IF(I842=0,-'results log'!$B$2,-('results log'!$B$2*2)))))))*D842))</f>
        <v>0</v>
      </c>
      <c r="P842" s="25">
        <f>IF(ISBLANK(L842),,IF(ISBLANK(F842),,(IF(L842="WON-EW",((((M842-1)*I842)*'results log'!$B$2)+('results log'!$B$2*(M842-1))),IF(L842="WON",((((M842-1)*I842)*'results log'!$B$2)+('results log'!$B$2*(M842-1))),IF(L842="PLACED",((((M842-1)*I842)*'results log'!$B$2)-'results log'!$B$2),IF(I842=0,-'results log'!$B$2,IF(I842=0,-'results log'!$B$2,-('results log'!$B$2*2)))))))*D842))</f>
        <v>0</v>
      </c>
      <c r="S842">
        <f t="shared" si="27"/>
        <v>1</v>
      </c>
    </row>
    <row r="843" spans="7:19" x14ac:dyDescent="0.2">
      <c r="G843" s="20"/>
      <c r="H843" s="20"/>
      <c r="I843" s="20"/>
      <c r="L843" s="17"/>
      <c r="M843" s="24">
        <f>((F843-1)*(1-(IF(G843="no",0,'results log'!$B$3)))+1)</f>
        <v>5.0000000000000044E-2</v>
      </c>
      <c r="N843" s="24">
        <f t="shared" si="26"/>
        <v>0</v>
      </c>
      <c r="O843" s="26">
        <f>IF(ISBLANK(L843),,IF(ISBLANK(E843),,(IF(L843="WON-EW",((((E843-1)*I843)*'results log'!$B$2)+('results log'!$B$2*(E843-1))),IF(L843="WON",((((E843-1)*I843)*'results log'!$B$2)+('results log'!$B$2*(E843-1))),IF(L843="PLACED",((((E843-1)*I843)*'results log'!$B$2)-'results log'!$B$2),IF(I843=0,-'results log'!$B$2,IF(I843=0,-'results log'!$B$2,-('results log'!$B$2*2)))))))*D843))</f>
        <v>0</v>
      </c>
      <c r="P843" s="25">
        <f>IF(ISBLANK(L843),,IF(ISBLANK(F843),,(IF(L843="WON-EW",((((M843-1)*I843)*'results log'!$B$2)+('results log'!$B$2*(M843-1))),IF(L843="WON",((((M843-1)*I843)*'results log'!$B$2)+('results log'!$B$2*(M843-1))),IF(L843="PLACED",((((M843-1)*I843)*'results log'!$B$2)-'results log'!$B$2),IF(I843=0,-'results log'!$B$2,IF(I843=0,-'results log'!$B$2,-('results log'!$B$2*2)))))))*D843))</f>
        <v>0</v>
      </c>
      <c r="S843">
        <f t="shared" si="27"/>
        <v>1</v>
      </c>
    </row>
    <row r="844" spans="7:19" x14ac:dyDescent="0.2">
      <c r="G844" s="20"/>
      <c r="H844" s="20"/>
      <c r="I844" s="20"/>
      <c r="L844" s="17"/>
      <c r="M844" s="24">
        <f>((F844-1)*(1-(IF(G844="no",0,'results log'!$B$3)))+1)</f>
        <v>5.0000000000000044E-2</v>
      </c>
      <c r="N844" s="24">
        <f t="shared" si="26"/>
        <v>0</v>
      </c>
      <c r="O844" s="26">
        <f>IF(ISBLANK(L844),,IF(ISBLANK(E844),,(IF(L844="WON-EW",((((E844-1)*I844)*'results log'!$B$2)+('results log'!$B$2*(E844-1))),IF(L844="WON",((((E844-1)*I844)*'results log'!$B$2)+('results log'!$B$2*(E844-1))),IF(L844="PLACED",((((E844-1)*I844)*'results log'!$B$2)-'results log'!$B$2),IF(I844=0,-'results log'!$B$2,IF(I844=0,-'results log'!$B$2,-('results log'!$B$2*2)))))))*D844))</f>
        <v>0</v>
      </c>
      <c r="P844" s="25">
        <f>IF(ISBLANK(L844),,IF(ISBLANK(F844),,(IF(L844="WON-EW",((((M844-1)*I844)*'results log'!$B$2)+('results log'!$B$2*(M844-1))),IF(L844="WON",((((M844-1)*I844)*'results log'!$B$2)+('results log'!$B$2*(M844-1))),IF(L844="PLACED",((((M844-1)*I844)*'results log'!$B$2)-'results log'!$B$2),IF(I844=0,-'results log'!$B$2,IF(I844=0,-'results log'!$B$2,-('results log'!$B$2*2)))))))*D844))</f>
        <v>0</v>
      </c>
      <c r="S844">
        <f t="shared" si="27"/>
        <v>1</v>
      </c>
    </row>
    <row r="845" spans="7:19" x14ac:dyDescent="0.2">
      <c r="G845" s="20"/>
      <c r="H845" s="20"/>
      <c r="I845" s="20"/>
      <c r="L845" s="17"/>
      <c r="M845" s="24">
        <f>((F845-1)*(1-(IF(G845="no",0,'results log'!$B$3)))+1)</f>
        <v>5.0000000000000044E-2</v>
      </c>
      <c r="N845" s="24">
        <f t="shared" si="26"/>
        <v>0</v>
      </c>
      <c r="O845" s="26">
        <f>IF(ISBLANK(L845),,IF(ISBLANK(E845),,(IF(L845="WON-EW",((((E845-1)*I845)*'results log'!$B$2)+('results log'!$B$2*(E845-1))),IF(L845="WON",((((E845-1)*I845)*'results log'!$B$2)+('results log'!$B$2*(E845-1))),IF(L845="PLACED",((((E845-1)*I845)*'results log'!$B$2)-'results log'!$B$2),IF(I845=0,-'results log'!$B$2,IF(I845=0,-'results log'!$B$2,-('results log'!$B$2*2)))))))*D845))</f>
        <v>0</v>
      </c>
      <c r="P845" s="25">
        <f>IF(ISBLANK(L845),,IF(ISBLANK(F845),,(IF(L845="WON-EW",((((M845-1)*I845)*'results log'!$B$2)+('results log'!$B$2*(M845-1))),IF(L845="WON",((((M845-1)*I845)*'results log'!$B$2)+('results log'!$B$2*(M845-1))),IF(L845="PLACED",((((M845-1)*I845)*'results log'!$B$2)-'results log'!$B$2),IF(I845=0,-'results log'!$B$2,IF(I845=0,-'results log'!$B$2,-('results log'!$B$2*2)))))))*D845))</f>
        <v>0</v>
      </c>
      <c r="S845">
        <f t="shared" si="27"/>
        <v>1</v>
      </c>
    </row>
    <row r="846" spans="7:19" x14ac:dyDescent="0.2">
      <c r="G846" s="20"/>
      <c r="H846" s="20"/>
      <c r="I846" s="20"/>
      <c r="L846" s="17"/>
      <c r="M846" s="24">
        <f>((F846-1)*(1-(IF(G846="no",0,'results log'!$B$3)))+1)</f>
        <v>5.0000000000000044E-2</v>
      </c>
      <c r="N846" s="24">
        <f t="shared" si="26"/>
        <v>0</v>
      </c>
      <c r="O846" s="26">
        <f>IF(ISBLANK(L846),,IF(ISBLANK(E846),,(IF(L846="WON-EW",((((E846-1)*I846)*'results log'!$B$2)+('results log'!$B$2*(E846-1))),IF(L846="WON",((((E846-1)*I846)*'results log'!$B$2)+('results log'!$B$2*(E846-1))),IF(L846="PLACED",((((E846-1)*I846)*'results log'!$B$2)-'results log'!$B$2),IF(I846=0,-'results log'!$B$2,IF(I846=0,-'results log'!$B$2,-('results log'!$B$2*2)))))))*D846))</f>
        <v>0</v>
      </c>
      <c r="P846" s="25">
        <f>IF(ISBLANK(L846),,IF(ISBLANK(F846),,(IF(L846="WON-EW",((((M846-1)*I846)*'results log'!$B$2)+('results log'!$B$2*(M846-1))),IF(L846="WON",((((M846-1)*I846)*'results log'!$B$2)+('results log'!$B$2*(M846-1))),IF(L846="PLACED",((((M846-1)*I846)*'results log'!$B$2)-'results log'!$B$2),IF(I846=0,-'results log'!$B$2,IF(I846=0,-'results log'!$B$2,-('results log'!$B$2*2)))))))*D846))</f>
        <v>0</v>
      </c>
      <c r="S846">
        <f t="shared" si="27"/>
        <v>1</v>
      </c>
    </row>
    <row r="847" spans="7:19" x14ac:dyDescent="0.2">
      <c r="G847" s="20"/>
      <c r="H847" s="20"/>
      <c r="I847" s="20"/>
      <c r="L847" s="17"/>
      <c r="M847" s="24">
        <f>((F847-1)*(1-(IF(G847="no",0,'results log'!$B$3)))+1)</f>
        <v>5.0000000000000044E-2</v>
      </c>
      <c r="N847" s="24">
        <f t="shared" ref="N847:N910" si="28">D847*IF(H847="yes",2,1)</f>
        <v>0</v>
      </c>
      <c r="O847" s="26">
        <f>IF(ISBLANK(L847),,IF(ISBLANK(E847),,(IF(L847="WON-EW",((((E847-1)*I847)*'results log'!$B$2)+('results log'!$B$2*(E847-1))),IF(L847="WON",((((E847-1)*I847)*'results log'!$B$2)+('results log'!$B$2*(E847-1))),IF(L847="PLACED",((((E847-1)*I847)*'results log'!$B$2)-'results log'!$B$2),IF(I847=0,-'results log'!$B$2,IF(I847=0,-'results log'!$B$2,-('results log'!$B$2*2)))))))*D847))</f>
        <v>0</v>
      </c>
      <c r="P847" s="25">
        <f>IF(ISBLANK(L847),,IF(ISBLANK(F847),,(IF(L847="WON-EW",((((M847-1)*I847)*'results log'!$B$2)+('results log'!$B$2*(M847-1))),IF(L847="WON",((((M847-1)*I847)*'results log'!$B$2)+('results log'!$B$2*(M847-1))),IF(L847="PLACED",((((M847-1)*I847)*'results log'!$B$2)-'results log'!$B$2),IF(I847=0,-'results log'!$B$2,IF(I847=0,-'results log'!$B$2,-('results log'!$B$2*2)))))))*D847))</f>
        <v>0</v>
      </c>
      <c r="S847">
        <f t="shared" si="27"/>
        <v>1</v>
      </c>
    </row>
    <row r="848" spans="7:19" x14ac:dyDescent="0.2">
      <c r="G848" s="20"/>
      <c r="H848" s="20"/>
      <c r="I848" s="20"/>
      <c r="L848" s="17"/>
      <c r="M848" s="24">
        <f>((F848-1)*(1-(IF(G848="no",0,'results log'!$B$3)))+1)</f>
        <v>5.0000000000000044E-2</v>
      </c>
      <c r="N848" s="24">
        <f t="shared" si="28"/>
        <v>0</v>
      </c>
      <c r="O848" s="26">
        <f>IF(ISBLANK(L848),,IF(ISBLANK(E848),,(IF(L848="WON-EW",((((E848-1)*I848)*'results log'!$B$2)+('results log'!$B$2*(E848-1))),IF(L848="WON",((((E848-1)*I848)*'results log'!$B$2)+('results log'!$B$2*(E848-1))),IF(L848="PLACED",((((E848-1)*I848)*'results log'!$B$2)-'results log'!$B$2),IF(I848=0,-'results log'!$B$2,IF(I848=0,-'results log'!$B$2,-('results log'!$B$2*2)))))))*D848))</f>
        <v>0</v>
      </c>
      <c r="P848" s="25">
        <f>IF(ISBLANK(L848),,IF(ISBLANK(F848),,(IF(L848="WON-EW",((((M848-1)*I848)*'results log'!$B$2)+('results log'!$B$2*(M848-1))),IF(L848="WON",((((M848-1)*I848)*'results log'!$B$2)+('results log'!$B$2*(M848-1))),IF(L848="PLACED",((((M848-1)*I848)*'results log'!$B$2)-'results log'!$B$2),IF(I848=0,-'results log'!$B$2,IF(I848=0,-'results log'!$B$2,-('results log'!$B$2*2)))))))*D848))</f>
        <v>0</v>
      </c>
      <c r="S848">
        <f t="shared" si="27"/>
        <v>1</v>
      </c>
    </row>
    <row r="849" spans="7:19" x14ac:dyDescent="0.2">
      <c r="G849" s="20"/>
      <c r="H849" s="20"/>
      <c r="I849" s="20"/>
      <c r="L849" s="17"/>
      <c r="M849" s="24">
        <f>((F849-1)*(1-(IF(G849="no",0,'results log'!$B$3)))+1)</f>
        <v>5.0000000000000044E-2</v>
      </c>
      <c r="N849" s="24">
        <f t="shared" si="28"/>
        <v>0</v>
      </c>
      <c r="O849" s="26">
        <f>IF(ISBLANK(L849),,IF(ISBLANK(E849),,(IF(L849="WON-EW",((((E849-1)*I849)*'results log'!$B$2)+('results log'!$B$2*(E849-1))),IF(L849="WON",((((E849-1)*I849)*'results log'!$B$2)+('results log'!$B$2*(E849-1))),IF(L849="PLACED",((((E849-1)*I849)*'results log'!$B$2)-'results log'!$B$2),IF(I849=0,-'results log'!$B$2,IF(I849=0,-'results log'!$B$2,-('results log'!$B$2*2)))))))*D849))</f>
        <v>0</v>
      </c>
      <c r="P849" s="25">
        <f>IF(ISBLANK(L849),,IF(ISBLANK(F849),,(IF(L849="WON-EW",((((M849-1)*I849)*'results log'!$B$2)+('results log'!$B$2*(M849-1))),IF(L849="WON",((((M849-1)*I849)*'results log'!$B$2)+('results log'!$B$2*(M849-1))),IF(L849="PLACED",((((M849-1)*I849)*'results log'!$B$2)-'results log'!$B$2),IF(I849=0,-'results log'!$B$2,IF(I849=0,-'results log'!$B$2,-('results log'!$B$2*2)))))))*D849))</f>
        <v>0</v>
      </c>
      <c r="S849">
        <f t="shared" si="27"/>
        <v>1</v>
      </c>
    </row>
    <row r="850" spans="7:19" x14ac:dyDescent="0.2">
      <c r="G850" s="20"/>
      <c r="H850" s="20"/>
      <c r="I850" s="20"/>
      <c r="L850" s="17"/>
      <c r="M850" s="24">
        <f>((F850-1)*(1-(IF(G850="no",0,'results log'!$B$3)))+1)</f>
        <v>5.0000000000000044E-2</v>
      </c>
      <c r="N850" s="24">
        <f t="shared" si="28"/>
        <v>0</v>
      </c>
      <c r="O850" s="26">
        <f>IF(ISBLANK(L850),,IF(ISBLANK(E850),,(IF(L850="WON-EW",((((E850-1)*I850)*'results log'!$B$2)+('results log'!$B$2*(E850-1))),IF(L850="WON",((((E850-1)*I850)*'results log'!$B$2)+('results log'!$B$2*(E850-1))),IF(L850="PLACED",((((E850-1)*I850)*'results log'!$B$2)-'results log'!$B$2),IF(I850=0,-'results log'!$B$2,IF(I850=0,-'results log'!$B$2,-('results log'!$B$2*2)))))))*D850))</f>
        <v>0</v>
      </c>
      <c r="P850" s="25">
        <f>IF(ISBLANK(L850),,IF(ISBLANK(F850),,(IF(L850="WON-EW",((((M850-1)*I850)*'results log'!$B$2)+('results log'!$B$2*(M850-1))),IF(L850="WON",((((M850-1)*I850)*'results log'!$B$2)+('results log'!$B$2*(M850-1))),IF(L850="PLACED",((((M850-1)*I850)*'results log'!$B$2)-'results log'!$B$2),IF(I850=0,-'results log'!$B$2,IF(I850=0,-'results log'!$B$2,-('results log'!$B$2*2)))))))*D850))</f>
        <v>0</v>
      </c>
      <c r="S850">
        <f t="shared" si="27"/>
        <v>1</v>
      </c>
    </row>
    <row r="851" spans="7:19" x14ac:dyDescent="0.2">
      <c r="G851" s="20"/>
      <c r="H851" s="20"/>
      <c r="I851" s="20"/>
      <c r="L851" s="17"/>
      <c r="M851" s="24">
        <f>((F851-1)*(1-(IF(G851="no",0,'results log'!$B$3)))+1)</f>
        <v>5.0000000000000044E-2</v>
      </c>
      <c r="N851" s="24">
        <f t="shared" si="28"/>
        <v>0</v>
      </c>
      <c r="O851" s="26">
        <f>IF(ISBLANK(L851),,IF(ISBLANK(E851),,(IF(L851="WON-EW",((((E851-1)*I851)*'results log'!$B$2)+('results log'!$B$2*(E851-1))),IF(L851="WON",((((E851-1)*I851)*'results log'!$B$2)+('results log'!$B$2*(E851-1))),IF(L851="PLACED",((((E851-1)*I851)*'results log'!$B$2)-'results log'!$B$2),IF(I851=0,-'results log'!$B$2,IF(I851=0,-'results log'!$B$2,-('results log'!$B$2*2)))))))*D851))</f>
        <v>0</v>
      </c>
      <c r="P851" s="25">
        <f>IF(ISBLANK(L851),,IF(ISBLANK(F851),,(IF(L851="WON-EW",((((M851-1)*I851)*'results log'!$B$2)+('results log'!$B$2*(M851-1))),IF(L851="WON",((((M851-1)*I851)*'results log'!$B$2)+('results log'!$B$2*(M851-1))),IF(L851="PLACED",((((M851-1)*I851)*'results log'!$B$2)-'results log'!$B$2),IF(I851=0,-'results log'!$B$2,IF(I851=0,-'results log'!$B$2,-('results log'!$B$2*2)))))))*D851))</f>
        <v>0</v>
      </c>
      <c r="S851">
        <f t="shared" si="27"/>
        <v>1</v>
      </c>
    </row>
    <row r="852" spans="7:19" x14ac:dyDescent="0.2">
      <c r="G852" s="20"/>
      <c r="H852" s="20"/>
      <c r="I852" s="20"/>
      <c r="L852" s="17"/>
      <c r="M852" s="24">
        <f>((F852-1)*(1-(IF(G852="no",0,'results log'!$B$3)))+1)</f>
        <v>5.0000000000000044E-2</v>
      </c>
      <c r="N852" s="24">
        <f t="shared" si="28"/>
        <v>0</v>
      </c>
      <c r="O852" s="26">
        <f>IF(ISBLANK(L852),,IF(ISBLANK(E852),,(IF(L852="WON-EW",((((E852-1)*I852)*'results log'!$B$2)+('results log'!$B$2*(E852-1))),IF(L852="WON",((((E852-1)*I852)*'results log'!$B$2)+('results log'!$B$2*(E852-1))),IF(L852="PLACED",((((E852-1)*I852)*'results log'!$B$2)-'results log'!$B$2),IF(I852=0,-'results log'!$B$2,IF(I852=0,-'results log'!$B$2,-('results log'!$B$2*2)))))))*D852))</f>
        <v>0</v>
      </c>
      <c r="P852" s="25">
        <f>IF(ISBLANK(L852),,IF(ISBLANK(F852),,(IF(L852="WON-EW",((((M852-1)*I852)*'results log'!$B$2)+('results log'!$B$2*(M852-1))),IF(L852="WON",((((M852-1)*I852)*'results log'!$B$2)+('results log'!$B$2*(M852-1))),IF(L852="PLACED",((((M852-1)*I852)*'results log'!$B$2)-'results log'!$B$2),IF(I852=0,-'results log'!$B$2,IF(I852=0,-'results log'!$B$2,-('results log'!$B$2*2)))))))*D852))</f>
        <v>0</v>
      </c>
      <c r="S852">
        <f t="shared" si="27"/>
        <v>1</v>
      </c>
    </row>
    <row r="853" spans="7:19" x14ac:dyDescent="0.2">
      <c r="G853" s="20"/>
      <c r="H853" s="20"/>
      <c r="I853" s="20"/>
      <c r="L853" s="17"/>
      <c r="M853" s="24">
        <f>((F853-1)*(1-(IF(G853="no",0,'results log'!$B$3)))+1)</f>
        <v>5.0000000000000044E-2</v>
      </c>
      <c r="N853" s="24">
        <f t="shared" si="28"/>
        <v>0</v>
      </c>
      <c r="O853" s="26">
        <f>IF(ISBLANK(L853),,IF(ISBLANK(E853),,(IF(L853="WON-EW",((((E853-1)*I853)*'results log'!$B$2)+('results log'!$B$2*(E853-1))),IF(L853="WON",((((E853-1)*I853)*'results log'!$B$2)+('results log'!$B$2*(E853-1))),IF(L853="PLACED",((((E853-1)*I853)*'results log'!$B$2)-'results log'!$B$2),IF(I853=0,-'results log'!$B$2,IF(I853=0,-'results log'!$B$2,-('results log'!$B$2*2)))))))*D853))</f>
        <v>0</v>
      </c>
      <c r="P853" s="25">
        <f>IF(ISBLANK(L853),,IF(ISBLANK(F853),,(IF(L853="WON-EW",((((M853-1)*I853)*'results log'!$B$2)+('results log'!$B$2*(M853-1))),IF(L853="WON",((((M853-1)*I853)*'results log'!$B$2)+('results log'!$B$2*(M853-1))),IF(L853="PLACED",((((M853-1)*I853)*'results log'!$B$2)-'results log'!$B$2),IF(I853=0,-'results log'!$B$2,IF(I853=0,-'results log'!$B$2,-('results log'!$B$2*2)))))))*D853))</f>
        <v>0</v>
      </c>
      <c r="S853">
        <f t="shared" si="27"/>
        <v>1</v>
      </c>
    </row>
    <row r="854" spans="7:19" x14ac:dyDescent="0.2">
      <c r="G854" s="20"/>
      <c r="H854" s="20"/>
      <c r="I854" s="20"/>
      <c r="L854" s="17"/>
      <c r="M854" s="24">
        <f>((F854-1)*(1-(IF(G854="no",0,'results log'!$B$3)))+1)</f>
        <v>5.0000000000000044E-2</v>
      </c>
      <c r="N854" s="24">
        <f t="shared" si="28"/>
        <v>0</v>
      </c>
      <c r="O854" s="26">
        <f>IF(ISBLANK(L854),,IF(ISBLANK(E854),,(IF(L854="WON-EW",((((E854-1)*I854)*'results log'!$B$2)+('results log'!$B$2*(E854-1))),IF(L854="WON",((((E854-1)*I854)*'results log'!$B$2)+('results log'!$B$2*(E854-1))),IF(L854="PLACED",((((E854-1)*I854)*'results log'!$B$2)-'results log'!$B$2),IF(I854=0,-'results log'!$B$2,IF(I854=0,-'results log'!$B$2,-('results log'!$B$2*2)))))))*D854))</f>
        <v>0</v>
      </c>
      <c r="P854" s="25">
        <f>IF(ISBLANK(L854),,IF(ISBLANK(F854),,(IF(L854="WON-EW",((((M854-1)*I854)*'results log'!$B$2)+('results log'!$B$2*(M854-1))),IF(L854="WON",((((M854-1)*I854)*'results log'!$B$2)+('results log'!$B$2*(M854-1))),IF(L854="PLACED",((((M854-1)*I854)*'results log'!$B$2)-'results log'!$B$2),IF(I854=0,-'results log'!$B$2,IF(I854=0,-'results log'!$B$2,-('results log'!$B$2*2)))))))*D854))</f>
        <v>0</v>
      </c>
      <c r="S854">
        <f t="shared" si="27"/>
        <v>1</v>
      </c>
    </row>
    <row r="855" spans="7:19" x14ac:dyDescent="0.2">
      <c r="G855" s="20"/>
      <c r="H855" s="20"/>
      <c r="I855" s="20"/>
      <c r="L855" s="17"/>
      <c r="M855" s="24">
        <f>((F855-1)*(1-(IF(G855="no",0,'results log'!$B$3)))+1)</f>
        <v>5.0000000000000044E-2</v>
      </c>
      <c r="N855" s="24">
        <f t="shared" si="28"/>
        <v>0</v>
      </c>
      <c r="O855" s="26">
        <f>IF(ISBLANK(L855),,IF(ISBLANK(E855),,(IF(L855="WON-EW",((((E855-1)*I855)*'results log'!$B$2)+('results log'!$B$2*(E855-1))),IF(L855="WON",((((E855-1)*I855)*'results log'!$B$2)+('results log'!$B$2*(E855-1))),IF(L855="PLACED",((((E855-1)*I855)*'results log'!$B$2)-'results log'!$B$2),IF(I855=0,-'results log'!$B$2,IF(I855=0,-'results log'!$B$2,-('results log'!$B$2*2)))))))*D855))</f>
        <v>0</v>
      </c>
      <c r="P855" s="25">
        <f>IF(ISBLANK(L855),,IF(ISBLANK(F855),,(IF(L855="WON-EW",((((M855-1)*I855)*'results log'!$B$2)+('results log'!$B$2*(M855-1))),IF(L855="WON",((((M855-1)*I855)*'results log'!$B$2)+('results log'!$B$2*(M855-1))),IF(L855="PLACED",((((M855-1)*I855)*'results log'!$B$2)-'results log'!$B$2),IF(I855=0,-'results log'!$B$2,IF(I855=0,-'results log'!$B$2,-('results log'!$B$2*2)))))))*D855))</f>
        <v>0</v>
      </c>
      <c r="S855">
        <f t="shared" si="27"/>
        <v>1</v>
      </c>
    </row>
    <row r="856" spans="7:19" x14ac:dyDescent="0.2">
      <c r="G856" s="20"/>
      <c r="H856" s="20"/>
      <c r="I856" s="20"/>
      <c r="L856" s="17"/>
      <c r="M856" s="24">
        <f>((F856-1)*(1-(IF(G856="no",0,'results log'!$B$3)))+1)</f>
        <v>5.0000000000000044E-2</v>
      </c>
      <c r="N856" s="24">
        <f t="shared" si="28"/>
        <v>0</v>
      </c>
      <c r="O856" s="26">
        <f>IF(ISBLANK(L856),,IF(ISBLANK(E856),,(IF(L856="WON-EW",((((E856-1)*I856)*'results log'!$B$2)+('results log'!$B$2*(E856-1))),IF(L856="WON",((((E856-1)*I856)*'results log'!$B$2)+('results log'!$B$2*(E856-1))),IF(L856="PLACED",((((E856-1)*I856)*'results log'!$B$2)-'results log'!$B$2),IF(I856=0,-'results log'!$B$2,IF(I856=0,-'results log'!$B$2,-('results log'!$B$2*2)))))))*D856))</f>
        <v>0</v>
      </c>
      <c r="P856" s="25">
        <f>IF(ISBLANK(L856),,IF(ISBLANK(F856),,(IF(L856="WON-EW",((((M856-1)*I856)*'results log'!$B$2)+('results log'!$B$2*(M856-1))),IF(L856="WON",((((M856-1)*I856)*'results log'!$B$2)+('results log'!$B$2*(M856-1))),IF(L856="PLACED",((((M856-1)*I856)*'results log'!$B$2)-'results log'!$B$2),IF(I856=0,-'results log'!$B$2,IF(I856=0,-'results log'!$B$2,-('results log'!$B$2*2)))))))*D856))</f>
        <v>0</v>
      </c>
      <c r="S856">
        <f t="shared" si="27"/>
        <v>1</v>
      </c>
    </row>
    <row r="857" spans="7:19" x14ac:dyDescent="0.2">
      <c r="G857" s="20"/>
      <c r="H857" s="20"/>
      <c r="I857" s="20"/>
      <c r="L857" s="17"/>
      <c r="M857" s="24">
        <f>((F857-1)*(1-(IF(G857="no",0,'results log'!$B$3)))+1)</f>
        <v>5.0000000000000044E-2</v>
      </c>
      <c r="N857" s="24">
        <f t="shared" si="28"/>
        <v>0</v>
      </c>
      <c r="O857" s="26">
        <f>IF(ISBLANK(L857),,IF(ISBLANK(E857),,(IF(L857="WON-EW",((((E857-1)*I857)*'results log'!$B$2)+('results log'!$B$2*(E857-1))),IF(L857="WON",((((E857-1)*I857)*'results log'!$B$2)+('results log'!$B$2*(E857-1))),IF(L857="PLACED",((((E857-1)*I857)*'results log'!$B$2)-'results log'!$B$2),IF(I857=0,-'results log'!$B$2,IF(I857=0,-'results log'!$B$2,-('results log'!$B$2*2)))))))*D857))</f>
        <v>0</v>
      </c>
      <c r="P857" s="25">
        <f>IF(ISBLANK(L857),,IF(ISBLANK(F857),,(IF(L857="WON-EW",((((M857-1)*I857)*'results log'!$B$2)+('results log'!$B$2*(M857-1))),IF(L857="WON",((((M857-1)*I857)*'results log'!$B$2)+('results log'!$B$2*(M857-1))),IF(L857="PLACED",((((M857-1)*I857)*'results log'!$B$2)-'results log'!$B$2),IF(I857=0,-'results log'!$B$2,IF(I857=0,-'results log'!$B$2,-('results log'!$B$2*2)))))))*D857))</f>
        <v>0</v>
      </c>
      <c r="S857">
        <f t="shared" si="27"/>
        <v>1</v>
      </c>
    </row>
    <row r="858" spans="7:19" x14ac:dyDescent="0.2">
      <c r="G858" s="20"/>
      <c r="H858" s="20"/>
      <c r="I858" s="20"/>
      <c r="L858" s="17"/>
      <c r="M858" s="24">
        <f>((F858-1)*(1-(IF(G858="no",0,'results log'!$B$3)))+1)</f>
        <v>5.0000000000000044E-2</v>
      </c>
      <c r="N858" s="24">
        <f t="shared" si="28"/>
        <v>0</v>
      </c>
      <c r="O858" s="26">
        <f>IF(ISBLANK(L858),,IF(ISBLANK(E858),,(IF(L858="WON-EW",((((E858-1)*I858)*'results log'!$B$2)+('results log'!$B$2*(E858-1))),IF(L858="WON",((((E858-1)*I858)*'results log'!$B$2)+('results log'!$B$2*(E858-1))),IF(L858="PLACED",((((E858-1)*I858)*'results log'!$B$2)-'results log'!$B$2),IF(I858=0,-'results log'!$B$2,IF(I858=0,-'results log'!$B$2,-('results log'!$B$2*2)))))))*D858))</f>
        <v>0</v>
      </c>
      <c r="P858" s="25">
        <f>IF(ISBLANK(L858),,IF(ISBLANK(F858),,(IF(L858="WON-EW",((((M858-1)*I858)*'results log'!$B$2)+('results log'!$B$2*(M858-1))),IF(L858="WON",((((M858-1)*I858)*'results log'!$B$2)+('results log'!$B$2*(M858-1))),IF(L858="PLACED",((((M858-1)*I858)*'results log'!$B$2)-'results log'!$B$2),IF(I858=0,-'results log'!$B$2,IF(I858=0,-'results log'!$B$2,-('results log'!$B$2*2)))))))*D858))</f>
        <v>0</v>
      </c>
      <c r="S858">
        <f t="shared" si="27"/>
        <v>1</v>
      </c>
    </row>
    <row r="859" spans="7:19" x14ac:dyDescent="0.2">
      <c r="G859" s="20"/>
      <c r="H859" s="20"/>
      <c r="I859" s="20"/>
      <c r="L859" s="17"/>
      <c r="M859" s="24">
        <f>((F859-1)*(1-(IF(G859="no",0,'results log'!$B$3)))+1)</f>
        <v>5.0000000000000044E-2</v>
      </c>
      <c r="N859" s="24">
        <f t="shared" si="28"/>
        <v>0</v>
      </c>
      <c r="O859" s="26">
        <f>IF(ISBLANK(L859),,IF(ISBLANK(E859),,(IF(L859="WON-EW",((((E859-1)*I859)*'results log'!$B$2)+('results log'!$B$2*(E859-1))),IF(L859="WON",((((E859-1)*I859)*'results log'!$B$2)+('results log'!$B$2*(E859-1))),IF(L859="PLACED",((((E859-1)*I859)*'results log'!$B$2)-'results log'!$B$2),IF(I859=0,-'results log'!$B$2,IF(I859=0,-'results log'!$B$2,-('results log'!$B$2*2)))))))*D859))</f>
        <v>0</v>
      </c>
      <c r="P859" s="25">
        <f>IF(ISBLANK(L859),,IF(ISBLANK(F859),,(IF(L859="WON-EW",((((M859-1)*I859)*'results log'!$B$2)+('results log'!$B$2*(M859-1))),IF(L859="WON",((((M859-1)*I859)*'results log'!$B$2)+('results log'!$B$2*(M859-1))),IF(L859="PLACED",((((M859-1)*I859)*'results log'!$B$2)-'results log'!$B$2),IF(I859=0,-'results log'!$B$2,IF(I859=0,-'results log'!$B$2,-('results log'!$B$2*2)))))))*D859))</f>
        <v>0</v>
      </c>
      <c r="S859">
        <f t="shared" si="27"/>
        <v>1</v>
      </c>
    </row>
    <row r="860" spans="7:19" x14ac:dyDescent="0.2">
      <c r="G860" s="20"/>
      <c r="H860" s="20"/>
      <c r="I860" s="20"/>
      <c r="L860" s="17"/>
      <c r="M860" s="24">
        <f>((F860-1)*(1-(IF(G860="no",0,'results log'!$B$3)))+1)</f>
        <v>5.0000000000000044E-2</v>
      </c>
      <c r="N860" s="24">
        <f t="shared" si="28"/>
        <v>0</v>
      </c>
      <c r="O860" s="26">
        <f>IF(ISBLANK(L860),,IF(ISBLANK(E860),,(IF(L860="WON-EW",((((E860-1)*I860)*'results log'!$B$2)+('results log'!$B$2*(E860-1))),IF(L860="WON",((((E860-1)*I860)*'results log'!$B$2)+('results log'!$B$2*(E860-1))),IF(L860="PLACED",((((E860-1)*I860)*'results log'!$B$2)-'results log'!$B$2),IF(I860=0,-'results log'!$B$2,IF(I860=0,-'results log'!$B$2,-('results log'!$B$2*2)))))))*D860))</f>
        <v>0</v>
      </c>
      <c r="P860" s="25">
        <f>IF(ISBLANK(L860),,IF(ISBLANK(F860),,(IF(L860="WON-EW",((((M860-1)*I860)*'results log'!$B$2)+('results log'!$B$2*(M860-1))),IF(L860="WON",((((M860-1)*I860)*'results log'!$B$2)+('results log'!$B$2*(M860-1))),IF(L860="PLACED",((((M860-1)*I860)*'results log'!$B$2)-'results log'!$B$2),IF(I860=0,-'results log'!$B$2,IF(I860=0,-'results log'!$B$2,-('results log'!$B$2*2)))))))*D860))</f>
        <v>0</v>
      </c>
      <c r="S860">
        <f t="shared" si="27"/>
        <v>1</v>
      </c>
    </row>
    <row r="861" spans="7:19" x14ac:dyDescent="0.2">
      <c r="G861" s="20"/>
      <c r="H861" s="20"/>
      <c r="I861" s="20"/>
      <c r="L861" s="17"/>
      <c r="M861" s="24">
        <f>((F861-1)*(1-(IF(G861="no",0,'results log'!$B$3)))+1)</f>
        <v>5.0000000000000044E-2</v>
      </c>
      <c r="N861" s="24">
        <f t="shared" si="28"/>
        <v>0</v>
      </c>
      <c r="O861" s="26">
        <f>IF(ISBLANK(L861),,IF(ISBLANK(E861),,(IF(L861="WON-EW",((((E861-1)*I861)*'results log'!$B$2)+('results log'!$B$2*(E861-1))),IF(L861="WON",((((E861-1)*I861)*'results log'!$B$2)+('results log'!$B$2*(E861-1))),IF(L861="PLACED",((((E861-1)*I861)*'results log'!$B$2)-'results log'!$B$2),IF(I861=0,-'results log'!$B$2,IF(I861=0,-'results log'!$B$2,-('results log'!$B$2*2)))))))*D861))</f>
        <v>0</v>
      </c>
      <c r="P861" s="25">
        <f>IF(ISBLANK(L861),,IF(ISBLANK(F861),,(IF(L861="WON-EW",((((M861-1)*I861)*'results log'!$B$2)+('results log'!$B$2*(M861-1))),IF(L861="WON",((((M861-1)*I861)*'results log'!$B$2)+('results log'!$B$2*(M861-1))),IF(L861="PLACED",((((M861-1)*I861)*'results log'!$B$2)-'results log'!$B$2),IF(I861=0,-'results log'!$B$2,IF(I861=0,-'results log'!$B$2,-('results log'!$B$2*2)))))))*D861))</f>
        <v>0</v>
      </c>
      <c r="S861">
        <f t="shared" si="27"/>
        <v>1</v>
      </c>
    </row>
    <row r="862" spans="7:19" x14ac:dyDescent="0.2">
      <c r="G862" s="20"/>
      <c r="H862" s="20"/>
      <c r="I862" s="20"/>
      <c r="L862" s="17"/>
      <c r="M862" s="24">
        <f>((F862-1)*(1-(IF(G862="no",0,'results log'!$B$3)))+1)</f>
        <v>5.0000000000000044E-2</v>
      </c>
      <c r="N862" s="24">
        <f t="shared" si="28"/>
        <v>0</v>
      </c>
      <c r="O862" s="26">
        <f>IF(ISBLANK(L862),,IF(ISBLANK(E862),,(IF(L862="WON-EW",((((E862-1)*I862)*'results log'!$B$2)+('results log'!$B$2*(E862-1))),IF(L862="WON",((((E862-1)*I862)*'results log'!$B$2)+('results log'!$B$2*(E862-1))),IF(L862="PLACED",((((E862-1)*I862)*'results log'!$B$2)-'results log'!$B$2),IF(I862=0,-'results log'!$B$2,IF(I862=0,-'results log'!$B$2,-('results log'!$B$2*2)))))))*D862))</f>
        <v>0</v>
      </c>
      <c r="P862" s="25">
        <f>IF(ISBLANK(L862),,IF(ISBLANK(F862),,(IF(L862="WON-EW",((((M862-1)*I862)*'results log'!$B$2)+('results log'!$B$2*(M862-1))),IF(L862="WON",((((M862-1)*I862)*'results log'!$B$2)+('results log'!$B$2*(M862-1))),IF(L862="PLACED",((((M862-1)*I862)*'results log'!$B$2)-'results log'!$B$2),IF(I862=0,-'results log'!$B$2,IF(I862=0,-'results log'!$B$2,-('results log'!$B$2*2)))))))*D862))</f>
        <v>0</v>
      </c>
      <c r="S862">
        <f t="shared" si="27"/>
        <v>1</v>
      </c>
    </row>
    <row r="863" spans="7:19" x14ac:dyDescent="0.2">
      <c r="G863" s="20"/>
      <c r="H863" s="20"/>
      <c r="I863" s="20"/>
      <c r="L863" s="17"/>
      <c r="M863" s="24">
        <f>((F863-1)*(1-(IF(G863="no",0,'results log'!$B$3)))+1)</f>
        <v>5.0000000000000044E-2</v>
      </c>
      <c r="N863" s="24">
        <f t="shared" si="28"/>
        <v>0</v>
      </c>
      <c r="O863" s="26">
        <f>IF(ISBLANK(L863),,IF(ISBLANK(E863),,(IF(L863="WON-EW",((((E863-1)*I863)*'results log'!$B$2)+('results log'!$B$2*(E863-1))),IF(L863="WON",((((E863-1)*I863)*'results log'!$B$2)+('results log'!$B$2*(E863-1))),IF(L863="PLACED",((((E863-1)*I863)*'results log'!$B$2)-'results log'!$B$2),IF(I863=0,-'results log'!$B$2,IF(I863=0,-'results log'!$B$2,-('results log'!$B$2*2)))))))*D863))</f>
        <v>0</v>
      </c>
      <c r="P863" s="25">
        <f>IF(ISBLANK(L863),,IF(ISBLANK(F863),,(IF(L863="WON-EW",((((M863-1)*I863)*'results log'!$B$2)+('results log'!$B$2*(M863-1))),IF(L863="WON",((((M863-1)*I863)*'results log'!$B$2)+('results log'!$B$2*(M863-1))),IF(L863="PLACED",((((M863-1)*I863)*'results log'!$B$2)-'results log'!$B$2),IF(I863=0,-'results log'!$B$2,IF(I863=0,-'results log'!$B$2,-('results log'!$B$2*2)))))))*D863))</f>
        <v>0</v>
      </c>
      <c r="S863">
        <f t="shared" si="27"/>
        <v>1</v>
      </c>
    </row>
    <row r="864" spans="7:19" x14ac:dyDescent="0.2">
      <c r="G864" s="20"/>
      <c r="H864" s="20"/>
      <c r="I864" s="20"/>
      <c r="L864" s="17"/>
      <c r="M864" s="24">
        <f>((F864-1)*(1-(IF(G864="no",0,'results log'!$B$3)))+1)</f>
        <v>5.0000000000000044E-2</v>
      </c>
      <c r="N864" s="24">
        <f t="shared" si="28"/>
        <v>0</v>
      </c>
      <c r="O864" s="26">
        <f>IF(ISBLANK(L864),,IF(ISBLANK(E864),,(IF(L864="WON-EW",((((E864-1)*I864)*'results log'!$B$2)+('results log'!$B$2*(E864-1))),IF(L864="WON",((((E864-1)*I864)*'results log'!$B$2)+('results log'!$B$2*(E864-1))),IF(L864="PLACED",((((E864-1)*I864)*'results log'!$B$2)-'results log'!$B$2),IF(I864=0,-'results log'!$B$2,IF(I864=0,-'results log'!$B$2,-('results log'!$B$2*2)))))))*D864))</f>
        <v>0</v>
      </c>
      <c r="P864" s="25">
        <f>IF(ISBLANK(L864),,IF(ISBLANK(F864),,(IF(L864="WON-EW",((((M864-1)*I864)*'results log'!$B$2)+('results log'!$B$2*(M864-1))),IF(L864="WON",((((M864-1)*I864)*'results log'!$B$2)+('results log'!$B$2*(M864-1))),IF(L864="PLACED",((((M864-1)*I864)*'results log'!$B$2)-'results log'!$B$2),IF(I864=0,-'results log'!$B$2,IF(I864=0,-'results log'!$B$2,-('results log'!$B$2*2)))))))*D864))</f>
        <v>0</v>
      </c>
      <c r="S864">
        <f t="shared" si="27"/>
        <v>1</v>
      </c>
    </row>
    <row r="865" spans="7:19" x14ac:dyDescent="0.2">
      <c r="G865" s="20"/>
      <c r="H865" s="20"/>
      <c r="I865" s="20"/>
      <c r="L865" s="17"/>
      <c r="M865" s="24">
        <f>((F865-1)*(1-(IF(G865="no",0,'results log'!$B$3)))+1)</f>
        <v>5.0000000000000044E-2</v>
      </c>
      <c r="N865" s="24">
        <f t="shared" si="28"/>
        <v>0</v>
      </c>
      <c r="O865" s="26">
        <f>IF(ISBLANK(L865),,IF(ISBLANK(E865),,(IF(L865="WON-EW",((((E865-1)*I865)*'results log'!$B$2)+('results log'!$B$2*(E865-1))),IF(L865="WON",((((E865-1)*I865)*'results log'!$B$2)+('results log'!$B$2*(E865-1))),IF(L865="PLACED",((((E865-1)*I865)*'results log'!$B$2)-'results log'!$B$2),IF(I865=0,-'results log'!$B$2,IF(I865=0,-'results log'!$B$2,-('results log'!$B$2*2)))))))*D865))</f>
        <v>0</v>
      </c>
      <c r="P865" s="25">
        <f>IF(ISBLANK(L865),,IF(ISBLANK(F865),,(IF(L865="WON-EW",((((M865-1)*I865)*'results log'!$B$2)+('results log'!$B$2*(M865-1))),IF(L865="WON",((((M865-1)*I865)*'results log'!$B$2)+('results log'!$B$2*(M865-1))),IF(L865="PLACED",((((M865-1)*I865)*'results log'!$B$2)-'results log'!$B$2),IF(I865=0,-'results log'!$B$2,IF(I865=0,-'results log'!$B$2,-('results log'!$B$2*2)))))))*D865))</f>
        <v>0</v>
      </c>
      <c r="S865">
        <f t="shared" si="27"/>
        <v>1</v>
      </c>
    </row>
    <row r="866" spans="7:19" x14ac:dyDescent="0.2">
      <c r="G866" s="20"/>
      <c r="H866" s="20"/>
      <c r="I866" s="20"/>
      <c r="L866" s="17"/>
      <c r="M866" s="24">
        <f>((F866-1)*(1-(IF(G866="no",0,'results log'!$B$3)))+1)</f>
        <v>5.0000000000000044E-2</v>
      </c>
      <c r="N866" s="24">
        <f t="shared" si="28"/>
        <v>0</v>
      </c>
      <c r="O866" s="26">
        <f>IF(ISBLANK(L866),,IF(ISBLANK(E866),,(IF(L866="WON-EW",((((E866-1)*I866)*'results log'!$B$2)+('results log'!$B$2*(E866-1))),IF(L866="WON",((((E866-1)*I866)*'results log'!$B$2)+('results log'!$B$2*(E866-1))),IF(L866="PLACED",((((E866-1)*I866)*'results log'!$B$2)-'results log'!$B$2),IF(I866=0,-'results log'!$B$2,IF(I866=0,-'results log'!$B$2,-('results log'!$B$2*2)))))))*D866))</f>
        <v>0</v>
      </c>
      <c r="P866" s="25">
        <f>IF(ISBLANK(L866),,IF(ISBLANK(F866),,(IF(L866="WON-EW",((((M866-1)*I866)*'results log'!$B$2)+('results log'!$B$2*(M866-1))),IF(L866="WON",((((M866-1)*I866)*'results log'!$B$2)+('results log'!$B$2*(M866-1))),IF(L866="PLACED",((((M866-1)*I866)*'results log'!$B$2)-'results log'!$B$2),IF(I866=0,-'results log'!$B$2,IF(I866=0,-'results log'!$B$2,-('results log'!$B$2*2)))))))*D866))</f>
        <v>0</v>
      </c>
      <c r="S866">
        <f t="shared" si="27"/>
        <v>1</v>
      </c>
    </row>
    <row r="867" spans="7:19" x14ac:dyDescent="0.2">
      <c r="G867" s="20"/>
      <c r="H867" s="20"/>
      <c r="I867" s="20"/>
      <c r="L867" s="17"/>
      <c r="M867" s="24">
        <f>((F867-1)*(1-(IF(G867="no",0,'results log'!$B$3)))+1)</f>
        <v>5.0000000000000044E-2</v>
      </c>
      <c r="N867" s="24">
        <f t="shared" si="28"/>
        <v>0</v>
      </c>
      <c r="O867" s="26">
        <f>IF(ISBLANK(L867),,IF(ISBLANK(E867),,(IF(L867="WON-EW",((((E867-1)*I867)*'results log'!$B$2)+('results log'!$B$2*(E867-1))),IF(L867="WON",((((E867-1)*I867)*'results log'!$B$2)+('results log'!$B$2*(E867-1))),IF(L867="PLACED",((((E867-1)*I867)*'results log'!$B$2)-'results log'!$B$2),IF(I867=0,-'results log'!$B$2,IF(I867=0,-'results log'!$B$2,-('results log'!$B$2*2)))))))*D867))</f>
        <v>0</v>
      </c>
      <c r="P867" s="25">
        <f>IF(ISBLANK(L867),,IF(ISBLANK(F867),,(IF(L867="WON-EW",((((M867-1)*I867)*'results log'!$B$2)+('results log'!$B$2*(M867-1))),IF(L867="WON",((((M867-1)*I867)*'results log'!$B$2)+('results log'!$B$2*(M867-1))),IF(L867="PLACED",((((M867-1)*I867)*'results log'!$B$2)-'results log'!$B$2),IF(I867=0,-'results log'!$B$2,IF(I867=0,-'results log'!$B$2,-('results log'!$B$2*2)))))))*D867))</f>
        <v>0</v>
      </c>
      <c r="S867">
        <f t="shared" si="27"/>
        <v>1</v>
      </c>
    </row>
    <row r="868" spans="7:19" x14ac:dyDescent="0.2">
      <c r="G868" s="20"/>
      <c r="H868" s="20"/>
      <c r="I868" s="20"/>
      <c r="L868" s="17"/>
      <c r="M868" s="24">
        <f>((F868-1)*(1-(IF(G868="no",0,'results log'!$B$3)))+1)</f>
        <v>5.0000000000000044E-2</v>
      </c>
      <c r="N868" s="24">
        <f t="shared" si="28"/>
        <v>0</v>
      </c>
      <c r="O868" s="26">
        <f>IF(ISBLANK(L868),,IF(ISBLANK(E868),,(IF(L868="WON-EW",((((E868-1)*I868)*'results log'!$B$2)+('results log'!$B$2*(E868-1))),IF(L868="WON",((((E868-1)*I868)*'results log'!$B$2)+('results log'!$B$2*(E868-1))),IF(L868="PLACED",((((E868-1)*I868)*'results log'!$B$2)-'results log'!$B$2),IF(I868=0,-'results log'!$B$2,IF(I868=0,-'results log'!$B$2,-('results log'!$B$2*2)))))))*D868))</f>
        <v>0</v>
      </c>
      <c r="P868" s="25">
        <f>IF(ISBLANK(L868),,IF(ISBLANK(F868),,(IF(L868="WON-EW",((((M868-1)*I868)*'results log'!$B$2)+('results log'!$B$2*(M868-1))),IF(L868="WON",((((M868-1)*I868)*'results log'!$B$2)+('results log'!$B$2*(M868-1))),IF(L868="PLACED",((((M868-1)*I868)*'results log'!$B$2)-'results log'!$B$2),IF(I868=0,-'results log'!$B$2,IF(I868=0,-'results log'!$B$2,-('results log'!$B$2*2)))))))*D868))</f>
        <v>0</v>
      </c>
      <c r="S868">
        <f t="shared" si="27"/>
        <v>1</v>
      </c>
    </row>
    <row r="869" spans="7:19" x14ac:dyDescent="0.2">
      <c r="G869" s="20"/>
      <c r="H869" s="20"/>
      <c r="I869" s="20"/>
      <c r="L869" s="17"/>
      <c r="M869" s="24">
        <f>((F869-1)*(1-(IF(G869="no",0,'results log'!$B$3)))+1)</f>
        <v>5.0000000000000044E-2</v>
      </c>
      <c r="N869" s="24">
        <f t="shared" si="28"/>
        <v>0</v>
      </c>
      <c r="O869" s="26">
        <f>IF(ISBLANK(L869),,IF(ISBLANK(E869),,(IF(L869="WON-EW",((((E869-1)*I869)*'results log'!$B$2)+('results log'!$B$2*(E869-1))),IF(L869="WON",((((E869-1)*I869)*'results log'!$B$2)+('results log'!$B$2*(E869-1))),IF(L869="PLACED",((((E869-1)*I869)*'results log'!$B$2)-'results log'!$B$2),IF(I869=0,-'results log'!$B$2,IF(I869=0,-'results log'!$B$2,-('results log'!$B$2*2)))))))*D869))</f>
        <v>0</v>
      </c>
      <c r="P869" s="25">
        <f>IF(ISBLANK(L869),,IF(ISBLANK(F869),,(IF(L869="WON-EW",((((M869-1)*I869)*'results log'!$B$2)+('results log'!$B$2*(M869-1))),IF(L869="WON",((((M869-1)*I869)*'results log'!$B$2)+('results log'!$B$2*(M869-1))),IF(L869="PLACED",((((M869-1)*I869)*'results log'!$B$2)-'results log'!$B$2),IF(I869=0,-'results log'!$B$2,IF(I869=0,-'results log'!$B$2,-('results log'!$B$2*2)))))))*D869))</f>
        <v>0</v>
      </c>
      <c r="S869">
        <f t="shared" si="27"/>
        <v>1</v>
      </c>
    </row>
    <row r="870" spans="7:19" x14ac:dyDescent="0.2">
      <c r="G870" s="20"/>
      <c r="H870" s="20"/>
      <c r="I870" s="20"/>
      <c r="L870" s="17"/>
      <c r="M870" s="24">
        <f>((F870-1)*(1-(IF(G870="no",0,'results log'!$B$3)))+1)</f>
        <v>5.0000000000000044E-2</v>
      </c>
      <c r="N870" s="24">
        <f t="shared" si="28"/>
        <v>0</v>
      </c>
      <c r="O870" s="26">
        <f>IF(ISBLANK(L870),,IF(ISBLANK(E870),,(IF(L870="WON-EW",((((E870-1)*I870)*'results log'!$B$2)+('results log'!$B$2*(E870-1))),IF(L870="WON",((((E870-1)*I870)*'results log'!$B$2)+('results log'!$B$2*(E870-1))),IF(L870="PLACED",((((E870-1)*I870)*'results log'!$B$2)-'results log'!$B$2),IF(I870=0,-'results log'!$B$2,IF(I870=0,-'results log'!$B$2,-('results log'!$B$2*2)))))))*D870))</f>
        <v>0</v>
      </c>
      <c r="P870" s="25">
        <f>IF(ISBLANK(L870),,IF(ISBLANK(F870),,(IF(L870="WON-EW",((((M870-1)*I870)*'results log'!$B$2)+('results log'!$B$2*(M870-1))),IF(L870="WON",((((M870-1)*I870)*'results log'!$B$2)+('results log'!$B$2*(M870-1))),IF(L870="PLACED",((((M870-1)*I870)*'results log'!$B$2)-'results log'!$B$2),IF(I870=0,-'results log'!$B$2,IF(I870=0,-'results log'!$B$2,-('results log'!$B$2*2)))))))*D870))</f>
        <v>0</v>
      </c>
      <c r="S870">
        <f t="shared" si="27"/>
        <v>1</v>
      </c>
    </row>
    <row r="871" spans="7:19" x14ac:dyDescent="0.2">
      <c r="G871" s="20"/>
      <c r="H871" s="20"/>
      <c r="I871" s="20"/>
      <c r="L871" s="17"/>
      <c r="M871" s="24">
        <f>((F871-1)*(1-(IF(G871="no",0,'results log'!$B$3)))+1)</f>
        <v>5.0000000000000044E-2</v>
      </c>
      <c r="N871" s="24">
        <f t="shared" si="28"/>
        <v>0</v>
      </c>
      <c r="O871" s="26">
        <f>IF(ISBLANK(L871),,IF(ISBLANK(E871),,(IF(L871="WON-EW",((((E871-1)*I871)*'results log'!$B$2)+('results log'!$B$2*(E871-1))),IF(L871="WON",((((E871-1)*I871)*'results log'!$B$2)+('results log'!$B$2*(E871-1))),IF(L871="PLACED",((((E871-1)*I871)*'results log'!$B$2)-'results log'!$B$2),IF(I871=0,-'results log'!$B$2,IF(I871=0,-'results log'!$B$2,-('results log'!$B$2*2)))))))*D871))</f>
        <v>0</v>
      </c>
      <c r="P871" s="25">
        <f>IF(ISBLANK(L871),,IF(ISBLANK(F871),,(IF(L871="WON-EW",((((M871-1)*I871)*'results log'!$B$2)+('results log'!$B$2*(M871-1))),IF(L871="WON",((((M871-1)*I871)*'results log'!$B$2)+('results log'!$B$2*(M871-1))),IF(L871="PLACED",((((M871-1)*I871)*'results log'!$B$2)-'results log'!$B$2),IF(I871=0,-'results log'!$B$2,IF(I871=0,-'results log'!$B$2,-('results log'!$B$2*2)))))))*D871))</f>
        <v>0</v>
      </c>
      <c r="S871">
        <f t="shared" si="27"/>
        <v>1</v>
      </c>
    </row>
    <row r="872" spans="7:19" x14ac:dyDescent="0.2">
      <c r="G872" s="20"/>
      <c r="H872" s="20"/>
      <c r="I872" s="20"/>
      <c r="L872" s="17"/>
      <c r="M872" s="24">
        <f>((F872-1)*(1-(IF(G872="no",0,'results log'!$B$3)))+1)</f>
        <v>5.0000000000000044E-2</v>
      </c>
      <c r="N872" s="24">
        <f t="shared" si="28"/>
        <v>0</v>
      </c>
      <c r="O872" s="26">
        <f>IF(ISBLANK(L872),,IF(ISBLANK(E872),,(IF(L872="WON-EW",((((E872-1)*I872)*'results log'!$B$2)+('results log'!$B$2*(E872-1))),IF(L872="WON",((((E872-1)*I872)*'results log'!$B$2)+('results log'!$B$2*(E872-1))),IF(L872="PLACED",((((E872-1)*I872)*'results log'!$B$2)-'results log'!$B$2),IF(I872=0,-'results log'!$B$2,IF(I872=0,-'results log'!$B$2,-('results log'!$B$2*2)))))))*D872))</f>
        <v>0</v>
      </c>
      <c r="P872" s="25">
        <f>IF(ISBLANK(L872),,IF(ISBLANK(F872),,(IF(L872="WON-EW",((((M872-1)*I872)*'results log'!$B$2)+('results log'!$B$2*(M872-1))),IF(L872="WON",((((M872-1)*I872)*'results log'!$B$2)+('results log'!$B$2*(M872-1))),IF(L872="PLACED",((((M872-1)*I872)*'results log'!$B$2)-'results log'!$B$2),IF(I872=0,-'results log'!$B$2,IF(I872=0,-'results log'!$B$2,-('results log'!$B$2*2)))))))*D872))</f>
        <v>0</v>
      </c>
      <c r="S872">
        <f t="shared" si="27"/>
        <v>1</v>
      </c>
    </row>
    <row r="873" spans="7:19" x14ac:dyDescent="0.2">
      <c r="G873" s="20"/>
      <c r="H873" s="20"/>
      <c r="I873" s="20"/>
      <c r="L873" s="17"/>
      <c r="M873" s="24">
        <f>((F873-1)*(1-(IF(G873="no",0,'results log'!$B$3)))+1)</f>
        <v>5.0000000000000044E-2</v>
      </c>
      <c r="N873" s="24">
        <f t="shared" si="28"/>
        <v>0</v>
      </c>
      <c r="O873" s="26">
        <f>IF(ISBLANK(L873),,IF(ISBLANK(E873),,(IF(L873="WON-EW",((((E873-1)*I873)*'results log'!$B$2)+('results log'!$B$2*(E873-1))),IF(L873="WON",((((E873-1)*I873)*'results log'!$B$2)+('results log'!$B$2*(E873-1))),IF(L873="PLACED",((((E873-1)*I873)*'results log'!$B$2)-'results log'!$B$2),IF(I873=0,-'results log'!$B$2,IF(I873=0,-'results log'!$B$2,-('results log'!$B$2*2)))))))*D873))</f>
        <v>0</v>
      </c>
      <c r="P873" s="25">
        <f>IF(ISBLANK(L873),,IF(ISBLANK(F873),,(IF(L873="WON-EW",((((M873-1)*I873)*'results log'!$B$2)+('results log'!$B$2*(M873-1))),IF(L873="WON",((((M873-1)*I873)*'results log'!$B$2)+('results log'!$B$2*(M873-1))),IF(L873="PLACED",((((M873-1)*I873)*'results log'!$B$2)-'results log'!$B$2),IF(I873=0,-'results log'!$B$2,IF(I873=0,-'results log'!$B$2,-('results log'!$B$2*2)))))))*D873))</f>
        <v>0</v>
      </c>
      <c r="S873">
        <f t="shared" si="27"/>
        <v>1</v>
      </c>
    </row>
    <row r="874" spans="7:19" x14ac:dyDescent="0.2">
      <c r="G874" s="20"/>
      <c r="H874" s="20"/>
      <c r="I874" s="20"/>
      <c r="L874" s="17"/>
      <c r="M874" s="24">
        <f>((F874-1)*(1-(IF(G874="no",0,'results log'!$B$3)))+1)</f>
        <v>5.0000000000000044E-2</v>
      </c>
      <c r="N874" s="24">
        <f t="shared" si="28"/>
        <v>0</v>
      </c>
      <c r="O874" s="26">
        <f>IF(ISBLANK(L874),,IF(ISBLANK(E874),,(IF(L874="WON-EW",((((E874-1)*I874)*'results log'!$B$2)+('results log'!$B$2*(E874-1))),IF(L874="WON",((((E874-1)*I874)*'results log'!$B$2)+('results log'!$B$2*(E874-1))),IF(L874="PLACED",((((E874-1)*I874)*'results log'!$B$2)-'results log'!$B$2),IF(I874=0,-'results log'!$B$2,IF(I874=0,-'results log'!$B$2,-('results log'!$B$2*2)))))))*D874))</f>
        <v>0</v>
      </c>
      <c r="P874" s="25">
        <f>IF(ISBLANK(L874),,IF(ISBLANK(F874),,(IF(L874="WON-EW",((((M874-1)*I874)*'results log'!$B$2)+('results log'!$B$2*(M874-1))),IF(L874="WON",((((M874-1)*I874)*'results log'!$B$2)+('results log'!$B$2*(M874-1))),IF(L874="PLACED",((((M874-1)*I874)*'results log'!$B$2)-'results log'!$B$2),IF(I874=0,-'results log'!$B$2,IF(I874=0,-'results log'!$B$2,-('results log'!$B$2*2)))))))*D874))</f>
        <v>0</v>
      </c>
      <c r="S874">
        <f t="shared" si="27"/>
        <v>1</v>
      </c>
    </row>
    <row r="875" spans="7:19" x14ac:dyDescent="0.2">
      <c r="G875" s="20"/>
      <c r="H875" s="20"/>
      <c r="I875" s="20"/>
      <c r="L875" s="17"/>
      <c r="M875" s="24">
        <f>((F875-1)*(1-(IF(G875="no",0,'results log'!$B$3)))+1)</f>
        <v>5.0000000000000044E-2</v>
      </c>
      <c r="N875" s="24">
        <f t="shared" si="28"/>
        <v>0</v>
      </c>
      <c r="O875" s="26">
        <f>IF(ISBLANK(L875),,IF(ISBLANK(E875),,(IF(L875="WON-EW",((((E875-1)*I875)*'results log'!$B$2)+('results log'!$B$2*(E875-1))),IF(L875="WON",((((E875-1)*I875)*'results log'!$B$2)+('results log'!$B$2*(E875-1))),IF(L875="PLACED",((((E875-1)*I875)*'results log'!$B$2)-'results log'!$B$2),IF(I875=0,-'results log'!$B$2,IF(I875=0,-'results log'!$B$2,-('results log'!$B$2*2)))))))*D875))</f>
        <v>0</v>
      </c>
      <c r="P875" s="25">
        <f>IF(ISBLANK(L875),,IF(ISBLANK(F875),,(IF(L875="WON-EW",((((M875-1)*I875)*'results log'!$B$2)+('results log'!$B$2*(M875-1))),IF(L875="WON",((((M875-1)*I875)*'results log'!$B$2)+('results log'!$B$2*(M875-1))),IF(L875="PLACED",((((M875-1)*I875)*'results log'!$B$2)-'results log'!$B$2),IF(I875=0,-'results log'!$B$2,IF(I875=0,-'results log'!$B$2,-('results log'!$B$2*2)))))))*D875))</f>
        <v>0</v>
      </c>
      <c r="S875">
        <f t="shared" si="27"/>
        <v>1</v>
      </c>
    </row>
    <row r="876" spans="7:19" x14ac:dyDescent="0.2">
      <c r="G876" s="20"/>
      <c r="H876" s="20"/>
      <c r="I876" s="20"/>
      <c r="L876" s="17"/>
      <c r="M876" s="24">
        <f>((F876-1)*(1-(IF(G876="no",0,'results log'!$B$3)))+1)</f>
        <v>5.0000000000000044E-2</v>
      </c>
      <c r="N876" s="24">
        <f t="shared" si="28"/>
        <v>0</v>
      </c>
      <c r="O876" s="26">
        <f>IF(ISBLANK(L876),,IF(ISBLANK(E876),,(IF(L876="WON-EW",((((E876-1)*I876)*'results log'!$B$2)+('results log'!$B$2*(E876-1))),IF(L876="WON",((((E876-1)*I876)*'results log'!$B$2)+('results log'!$B$2*(E876-1))),IF(L876="PLACED",((((E876-1)*I876)*'results log'!$B$2)-'results log'!$B$2),IF(I876=0,-'results log'!$B$2,IF(I876=0,-'results log'!$B$2,-('results log'!$B$2*2)))))))*D876))</f>
        <v>0</v>
      </c>
      <c r="P876" s="25">
        <f>IF(ISBLANK(L876),,IF(ISBLANK(F876),,(IF(L876="WON-EW",((((M876-1)*I876)*'results log'!$B$2)+('results log'!$B$2*(M876-1))),IF(L876="WON",((((M876-1)*I876)*'results log'!$B$2)+('results log'!$B$2*(M876-1))),IF(L876="PLACED",((((M876-1)*I876)*'results log'!$B$2)-'results log'!$B$2),IF(I876=0,-'results log'!$B$2,IF(I876=0,-'results log'!$B$2,-('results log'!$B$2*2)))))))*D876))</f>
        <v>0</v>
      </c>
      <c r="S876">
        <f t="shared" si="27"/>
        <v>1</v>
      </c>
    </row>
    <row r="877" spans="7:19" x14ac:dyDescent="0.2">
      <c r="G877" s="20"/>
      <c r="H877" s="20"/>
      <c r="I877" s="20"/>
      <c r="L877" s="17"/>
      <c r="M877" s="24">
        <f>((F877-1)*(1-(IF(G877="no",0,'results log'!$B$3)))+1)</f>
        <v>5.0000000000000044E-2</v>
      </c>
      <c r="N877" s="24">
        <f t="shared" si="28"/>
        <v>0</v>
      </c>
      <c r="O877" s="26">
        <f>IF(ISBLANK(L877),,IF(ISBLANK(E877),,(IF(L877="WON-EW",((((E877-1)*I877)*'results log'!$B$2)+('results log'!$B$2*(E877-1))),IF(L877="WON",((((E877-1)*I877)*'results log'!$B$2)+('results log'!$B$2*(E877-1))),IF(L877="PLACED",((((E877-1)*I877)*'results log'!$B$2)-'results log'!$B$2),IF(I877=0,-'results log'!$B$2,IF(I877=0,-'results log'!$B$2,-('results log'!$B$2*2)))))))*D877))</f>
        <v>0</v>
      </c>
      <c r="P877" s="25">
        <f>IF(ISBLANK(L877),,IF(ISBLANK(F877),,(IF(L877="WON-EW",((((M877-1)*I877)*'results log'!$B$2)+('results log'!$B$2*(M877-1))),IF(L877="WON",((((M877-1)*I877)*'results log'!$B$2)+('results log'!$B$2*(M877-1))),IF(L877="PLACED",((((M877-1)*I877)*'results log'!$B$2)-'results log'!$B$2),IF(I877=0,-'results log'!$B$2,IF(I877=0,-'results log'!$B$2,-('results log'!$B$2*2)))))))*D877))</f>
        <v>0</v>
      </c>
      <c r="S877">
        <f t="shared" si="27"/>
        <v>1</v>
      </c>
    </row>
    <row r="878" spans="7:19" x14ac:dyDescent="0.2">
      <c r="G878" s="20"/>
      <c r="H878" s="20"/>
      <c r="I878" s="20"/>
      <c r="L878" s="17"/>
      <c r="M878" s="24">
        <f>((F878-1)*(1-(IF(G878="no",0,'results log'!$B$3)))+1)</f>
        <v>5.0000000000000044E-2</v>
      </c>
      <c r="N878" s="24">
        <f t="shared" si="28"/>
        <v>0</v>
      </c>
      <c r="O878" s="26">
        <f>IF(ISBLANK(L878),,IF(ISBLANK(E878),,(IF(L878="WON-EW",((((E878-1)*I878)*'results log'!$B$2)+('results log'!$B$2*(E878-1))),IF(L878="WON",((((E878-1)*I878)*'results log'!$B$2)+('results log'!$B$2*(E878-1))),IF(L878="PLACED",((((E878-1)*I878)*'results log'!$B$2)-'results log'!$B$2),IF(I878=0,-'results log'!$B$2,IF(I878=0,-'results log'!$B$2,-('results log'!$B$2*2)))))))*D878))</f>
        <v>0</v>
      </c>
      <c r="P878" s="25">
        <f>IF(ISBLANK(L878),,IF(ISBLANK(F878),,(IF(L878="WON-EW",((((M878-1)*I878)*'results log'!$B$2)+('results log'!$B$2*(M878-1))),IF(L878="WON",((((M878-1)*I878)*'results log'!$B$2)+('results log'!$B$2*(M878-1))),IF(L878="PLACED",((((M878-1)*I878)*'results log'!$B$2)-'results log'!$B$2),IF(I878=0,-'results log'!$B$2,IF(I878=0,-'results log'!$B$2,-('results log'!$B$2*2)))))))*D878))</f>
        <v>0</v>
      </c>
      <c r="S878">
        <f t="shared" si="27"/>
        <v>1</v>
      </c>
    </row>
    <row r="879" spans="7:19" x14ac:dyDescent="0.2">
      <c r="G879" s="20"/>
      <c r="H879" s="20"/>
      <c r="I879" s="20"/>
      <c r="L879" s="17"/>
      <c r="M879" s="24">
        <f>((F879-1)*(1-(IF(G879="no",0,'results log'!$B$3)))+1)</f>
        <v>5.0000000000000044E-2</v>
      </c>
      <c r="N879" s="24">
        <f t="shared" si="28"/>
        <v>0</v>
      </c>
      <c r="O879" s="26">
        <f>IF(ISBLANK(L879),,IF(ISBLANK(E879),,(IF(L879="WON-EW",((((E879-1)*I879)*'results log'!$B$2)+('results log'!$B$2*(E879-1))),IF(L879="WON",((((E879-1)*I879)*'results log'!$B$2)+('results log'!$B$2*(E879-1))),IF(L879="PLACED",((((E879-1)*I879)*'results log'!$B$2)-'results log'!$B$2),IF(I879=0,-'results log'!$B$2,IF(I879=0,-'results log'!$B$2,-('results log'!$B$2*2)))))))*D879))</f>
        <v>0</v>
      </c>
      <c r="P879" s="25">
        <f>IF(ISBLANK(L879),,IF(ISBLANK(F879),,(IF(L879="WON-EW",((((M879-1)*I879)*'results log'!$B$2)+('results log'!$B$2*(M879-1))),IF(L879="WON",((((M879-1)*I879)*'results log'!$B$2)+('results log'!$B$2*(M879-1))),IF(L879="PLACED",((((M879-1)*I879)*'results log'!$B$2)-'results log'!$B$2),IF(I879=0,-'results log'!$B$2,IF(I879=0,-'results log'!$B$2,-('results log'!$B$2*2)))))))*D879))</f>
        <v>0</v>
      </c>
      <c r="S879">
        <f t="shared" si="27"/>
        <v>1</v>
      </c>
    </row>
    <row r="880" spans="7:19" x14ac:dyDescent="0.2">
      <c r="G880" s="20"/>
      <c r="H880" s="20"/>
      <c r="I880" s="20"/>
      <c r="L880" s="17"/>
      <c r="M880" s="24">
        <f>((F880-1)*(1-(IF(G880="no",0,'results log'!$B$3)))+1)</f>
        <v>5.0000000000000044E-2</v>
      </c>
      <c r="N880" s="24">
        <f t="shared" si="28"/>
        <v>0</v>
      </c>
      <c r="O880" s="26">
        <f>IF(ISBLANK(L880),,IF(ISBLANK(E880),,(IF(L880="WON-EW",((((E880-1)*I880)*'results log'!$B$2)+('results log'!$B$2*(E880-1))),IF(L880="WON",((((E880-1)*I880)*'results log'!$B$2)+('results log'!$B$2*(E880-1))),IF(L880="PLACED",((((E880-1)*I880)*'results log'!$B$2)-'results log'!$B$2),IF(I880=0,-'results log'!$B$2,IF(I880=0,-'results log'!$B$2,-('results log'!$B$2*2)))))))*D880))</f>
        <v>0</v>
      </c>
      <c r="P880" s="25">
        <f>IF(ISBLANK(L880),,IF(ISBLANK(F880),,(IF(L880="WON-EW",((((M880-1)*I880)*'results log'!$B$2)+('results log'!$B$2*(M880-1))),IF(L880="WON",((((M880-1)*I880)*'results log'!$B$2)+('results log'!$B$2*(M880-1))),IF(L880="PLACED",((((M880-1)*I880)*'results log'!$B$2)-'results log'!$B$2),IF(I880=0,-'results log'!$B$2,IF(I880=0,-'results log'!$B$2,-('results log'!$B$2*2)))))))*D880))</f>
        <v>0</v>
      </c>
      <c r="S880">
        <f t="shared" si="27"/>
        <v>1</v>
      </c>
    </row>
    <row r="881" spans="7:19" x14ac:dyDescent="0.2">
      <c r="G881" s="20"/>
      <c r="H881" s="20"/>
      <c r="I881" s="20"/>
      <c r="L881" s="17"/>
      <c r="M881" s="24">
        <f>((F881-1)*(1-(IF(G881="no",0,'results log'!$B$3)))+1)</f>
        <v>5.0000000000000044E-2</v>
      </c>
      <c r="N881" s="24">
        <f t="shared" si="28"/>
        <v>0</v>
      </c>
      <c r="O881" s="26">
        <f>IF(ISBLANK(L881),,IF(ISBLANK(E881),,(IF(L881="WON-EW",((((E881-1)*I881)*'results log'!$B$2)+('results log'!$B$2*(E881-1))),IF(L881="WON",((((E881-1)*I881)*'results log'!$B$2)+('results log'!$B$2*(E881-1))),IF(L881="PLACED",((((E881-1)*I881)*'results log'!$B$2)-'results log'!$B$2),IF(I881=0,-'results log'!$B$2,IF(I881=0,-'results log'!$B$2,-('results log'!$B$2*2)))))))*D881))</f>
        <v>0</v>
      </c>
      <c r="P881" s="25">
        <f>IF(ISBLANK(L881),,IF(ISBLANK(F881),,(IF(L881="WON-EW",((((M881-1)*I881)*'results log'!$B$2)+('results log'!$B$2*(M881-1))),IF(L881="WON",((((M881-1)*I881)*'results log'!$B$2)+('results log'!$B$2*(M881-1))),IF(L881="PLACED",((((M881-1)*I881)*'results log'!$B$2)-'results log'!$B$2),IF(I881=0,-'results log'!$B$2,IF(I881=0,-'results log'!$B$2,-('results log'!$B$2*2)))))))*D881))</f>
        <v>0</v>
      </c>
      <c r="S881">
        <f t="shared" si="27"/>
        <v>1</v>
      </c>
    </row>
    <row r="882" spans="7:19" x14ac:dyDescent="0.2">
      <c r="G882" s="20"/>
      <c r="H882" s="20"/>
      <c r="I882" s="20"/>
      <c r="L882" s="17"/>
      <c r="M882" s="24">
        <f>((F882-1)*(1-(IF(G882="no",0,'results log'!$B$3)))+1)</f>
        <v>5.0000000000000044E-2</v>
      </c>
      <c r="N882" s="24">
        <f t="shared" si="28"/>
        <v>0</v>
      </c>
      <c r="O882" s="26">
        <f>IF(ISBLANK(L882),,IF(ISBLANK(E882),,(IF(L882="WON-EW",((((E882-1)*I882)*'results log'!$B$2)+('results log'!$B$2*(E882-1))),IF(L882="WON",((((E882-1)*I882)*'results log'!$B$2)+('results log'!$B$2*(E882-1))),IF(L882="PLACED",((((E882-1)*I882)*'results log'!$B$2)-'results log'!$B$2),IF(I882=0,-'results log'!$B$2,IF(I882=0,-'results log'!$B$2,-('results log'!$B$2*2)))))))*D882))</f>
        <v>0</v>
      </c>
      <c r="P882" s="25">
        <f>IF(ISBLANK(L882),,IF(ISBLANK(F882),,(IF(L882="WON-EW",((((M882-1)*I882)*'results log'!$B$2)+('results log'!$B$2*(M882-1))),IF(L882="WON",((((M882-1)*I882)*'results log'!$B$2)+('results log'!$B$2*(M882-1))),IF(L882="PLACED",((((M882-1)*I882)*'results log'!$B$2)-'results log'!$B$2),IF(I882=0,-'results log'!$B$2,IF(I882=0,-'results log'!$B$2,-('results log'!$B$2*2)))))))*D882))</f>
        <v>0</v>
      </c>
      <c r="S882">
        <f t="shared" si="27"/>
        <v>1</v>
      </c>
    </row>
    <row r="883" spans="7:19" x14ac:dyDescent="0.2">
      <c r="G883" s="20"/>
      <c r="H883" s="20"/>
      <c r="I883" s="20"/>
      <c r="L883" s="17"/>
      <c r="M883" s="24">
        <f>((F883-1)*(1-(IF(G883="no",0,'results log'!$B$3)))+1)</f>
        <v>5.0000000000000044E-2</v>
      </c>
      <c r="N883" s="24">
        <f t="shared" si="28"/>
        <v>0</v>
      </c>
      <c r="O883" s="26">
        <f>IF(ISBLANK(L883),,IF(ISBLANK(E883),,(IF(L883="WON-EW",((((E883-1)*I883)*'results log'!$B$2)+('results log'!$B$2*(E883-1))),IF(L883="WON",((((E883-1)*I883)*'results log'!$B$2)+('results log'!$B$2*(E883-1))),IF(L883="PLACED",((((E883-1)*I883)*'results log'!$B$2)-'results log'!$B$2),IF(I883=0,-'results log'!$B$2,IF(I883=0,-'results log'!$B$2,-('results log'!$B$2*2)))))))*D883))</f>
        <v>0</v>
      </c>
      <c r="P883" s="25">
        <f>IF(ISBLANK(L883),,IF(ISBLANK(F883),,(IF(L883="WON-EW",((((M883-1)*I883)*'results log'!$B$2)+('results log'!$B$2*(M883-1))),IF(L883="WON",((((M883-1)*I883)*'results log'!$B$2)+('results log'!$B$2*(M883-1))),IF(L883="PLACED",((((M883-1)*I883)*'results log'!$B$2)-'results log'!$B$2),IF(I883=0,-'results log'!$B$2,IF(I883=0,-'results log'!$B$2,-('results log'!$B$2*2)))))))*D883))</f>
        <v>0</v>
      </c>
      <c r="S883">
        <f t="shared" si="27"/>
        <v>1</v>
      </c>
    </row>
    <row r="884" spans="7:19" x14ac:dyDescent="0.2">
      <c r="G884" s="20"/>
      <c r="H884" s="20"/>
      <c r="I884" s="20"/>
      <c r="L884" s="17"/>
      <c r="M884" s="24">
        <f>((F884-1)*(1-(IF(G884="no",0,'results log'!$B$3)))+1)</f>
        <v>5.0000000000000044E-2</v>
      </c>
      <c r="N884" s="24">
        <f t="shared" si="28"/>
        <v>0</v>
      </c>
      <c r="O884" s="26">
        <f>IF(ISBLANK(L884),,IF(ISBLANK(E884),,(IF(L884="WON-EW",((((E884-1)*I884)*'results log'!$B$2)+('results log'!$B$2*(E884-1))),IF(L884="WON",((((E884-1)*I884)*'results log'!$B$2)+('results log'!$B$2*(E884-1))),IF(L884="PLACED",((((E884-1)*I884)*'results log'!$B$2)-'results log'!$B$2),IF(I884=0,-'results log'!$B$2,IF(I884=0,-'results log'!$B$2,-('results log'!$B$2*2)))))))*D884))</f>
        <v>0</v>
      </c>
      <c r="P884" s="25">
        <f>IF(ISBLANK(L884),,IF(ISBLANK(F884),,(IF(L884="WON-EW",((((M884-1)*I884)*'results log'!$B$2)+('results log'!$B$2*(M884-1))),IF(L884="WON",((((M884-1)*I884)*'results log'!$B$2)+('results log'!$B$2*(M884-1))),IF(L884="PLACED",((((M884-1)*I884)*'results log'!$B$2)-'results log'!$B$2),IF(I884=0,-'results log'!$B$2,IF(I884=0,-'results log'!$B$2,-('results log'!$B$2*2)))))))*D884))</f>
        <v>0</v>
      </c>
      <c r="S884">
        <f t="shared" si="27"/>
        <v>1</v>
      </c>
    </row>
    <row r="885" spans="7:19" x14ac:dyDescent="0.2">
      <c r="G885" s="20"/>
      <c r="H885" s="20"/>
      <c r="I885" s="20"/>
      <c r="L885" s="17"/>
      <c r="M885" s="24">
        <f>((F885-1)*(1-(IF(G885="no",0,'results log'!$B$3)))+1)</f>
        <v>5.0000000000000044E-2</v>
      </c>
      <c r="N885" s="24">
        <f t="shared" si="28"/>
        <v>0</v>
      </c>
      <c r="O885" s="26">
        <f>IF(ISBLANK(L885),,IF(ISBLANK(E885),,(IF(L885="WON-EW",((((E885-1)*I885)*'results log'!$B$2)+('results log'!$B$2*(E885-1))),IF(L885="WON",((((E885-1)*I885)*'results log'!$B$2)+('results log'!$B$2*(E885-1))),IF(L885="PLACED",((((E885-1)*I885)*'results log'!$B$2)-'results log'!$B$2),IF(I885=0,-'results log'!$B$2,IF(I885=0,-'results log'!$B$2,-('results log'!$B$2*2)))))))*D885))</f>
        <v>0</v>
      </c>
      <c r="P885" s="25">
        <f>IF(ISBLANK(L885),,IF(ISBLANK(F885),,(IF(L885="WON-EW",((((M885-1)*I885)*'results log'!$B$2)+('results log'!$B$2*(M885-1))),IF(L885="WON",((((M885-1)*I885)*'results log'!$B$2)+('results log'!$B$2*(M885-1))),IF(L885="PLACED",((((M885-1)*I885)*'results log'!$B$2)-'results log'!$B$2),IF(I885=0,-'results log'!$B$2,IF(I885=0,-'results log'!$B$2,-('results log'!$B$2*2)))))))*D885))</f>
        <v>0</v>
      </c>
      <c r="S885">
        <f t="shared" si="27"/>
        <v>1</v>
      </c>
    </row>
    <row r="886" spans="7:19" x14ac:dyDescent="0.2">
      <c r="G886" s="20"/>
      <c r="H886" s="20"/>
      <c r="I886" s="20"/>
      <c r="L886" s="17"/>
      <c r="M886" s="24">
        <f>((F886-1)*(1-(IF(G886="no",0,'results log'!$B$3)))+1)</f>
        <v>5.0000000000000044E-2</v>
      </c>
      <c r="N886" s="24">
        <f t="shared" si="28"/>
        <v>0</v>
      </c>
      <c r="O886" s="26">
        <f>IF(ISBLANK(L886),,IF(ISBLANK(E886),,(IF(L886="WON-EW",((((E886-1)*I886)*'results log'!$B$2)+('results log'!$B$2*(E886-1))),IF(L886="WON",((((E886-1)*I886)*'results log'!$B$2)+('results log'!$B$2*(E886-1))),IF(L886="PLACED",((((E886-1)*I886)*'results log'!$B$2)-'results log'!$B$2),IF(I886=0,-'results log'!$B$2,IF(I886=0,-'results log'!$B$2,-('results log'!$B$2*2)))))))*D886))</f>
        <v>0</v>
      </c>
      <c r="P886" s="25">
        <f>IF(ISBLANK(L886),,IF(ISBLANK(F886),,(IF(L886="WON-EW",((((M886-1)*I886)*'results log'!$B$2)+('results log'!$B$2*(M886-1))),IF(L886="WON",((((M886-1)*I886)*'results log'!$B$2)+('results log'!$B$2*(M886-1))),IF(L886="PLACED",((((M886-1)*I886)*'results log'!$B$2)-'results log'!$B$2),IF(I886=0,-'results log'!$B$2,IF(I886=0,-'results log'!$B$2,-('results log'!$B$2*2)))))))*D886))</f>
        <v>0</v>
      </c>
      <c r="S886">
        <f t="shared" si="27"/>
        <v>1</v>
      </c>
    </row>
    <row r="887" spans="7:19" x14ac:dyDescent="0.2">
      <c r="G887" s="20"/>
      <c r="H887" s="20"/>
      <c r="I887" s="20"/>
      <c r="L887" s="17"/>
      <c r="M887" s="24">
        <f>((F887-1)*(1-(IF(G887="no",0,'results log'!$B$3)))+1)</f>
        <v>5.0000000000000044E-2</v>
      </c>
      <c r="N887" s="24">
        <f t="shared" si="28"/>
        <v>0</v>
      </c>
      <c r="O887" s="26">
        <f>IF(ISBLANK(L887),,IF(ISBLANK(E887),,(IF(L887="WON-EW",((((E887-1)*I887)*'results log'!$B$2)+('results log'!$B$2*(E887-1))),IF(L887="WON",((((E887-1)*I887)*'results log'!$B$2)+('results log'!$B$2*(E887-1))),IF(L887="PLACED",((((E887-1)*I887)*'results log'!$B$2)-'results log'!$B$2),IF(I887=0,-'results log'!$B$2,IF(I887=0,-'results log'!$B$2,-('results log'!$B$2*2)))))))*D887))</f>
        <v>0</v>
      </c>
      <c r="P887" s="25">
        <f>IF(ISBLANK(L887),,IF(ISBLANK(F887),,(IF(L887="WON-EW",((((M887-1)*I887)*'results log'!$B$2)+('results log'!$B$2*(M887-1))),IF(L887="WON",((((M887-1)*I887)*'results log'!$B$2)+('results log'!$B$2*(M887-1))),IF(L887="PLACED",((((M887-1)*I887)*'results log'!$B$2)-'results log'!$B$2),IF(I887=0,-'results log'!$B$2,IF(I887=0,-'results log'!$B$2,-('results log'!$B$2*2)))))))*D887))</f>
        <v>0</v>
      </c>
      <c r="S887">
        <f t="shared" si="27"/>
        <v>1</v>
      </c>
    </row>
    <row r="888" spans="7:19" x14ac:dyDescent="0.2">
      <c r="G888" s="20"/>
      <c r="H888" s="20"/>
      <c r="I888" s="20"/>
      <c r="L888" s="17"/>
      <c r="M888" s="24">
        <f>((F888-1)*(1-(IF(G888="no",0,'results log'!$B$3)))+1)</f>
        <v>5.0000000000000044E-2</v>
      </c>
      <c r="N888" s="24">
        <f t="shared" si="28"/>
        <v>0</v>
      </c>
      <c r="O888" s="26">
        <f>IF(ISBLANK(L888),,IF(ISBLANK(E888),,(IF(L888="WON-EW",((((E888-1)*I888)*'results log'!$B$2)+('results log'!$B$2*(E888-1))),IF(L888="WON",((((E888-1)*I888)*'results log'!$B$2)+('results log'!$B$2*(E888-1))),IF(L888="PLACED",((((E888-1)*I888)*'results log'!$B$2)-'results log'!$B$2),IF(I888=0,-'results log'!$B$2,IF(I888=0,-'results log'!$B$2,-('results log'!$B$2*2)))))))*D888))</f>
        <v>0</v>
      </c>
      <c r="P888" s="25">
        <f>IF(ISBLANK(L888),,IF(ISBLANK(F888),,(IF(L888="WON-EW",((((M888-1)*I888)*'results log'!$B$2)+('results log'!$B$2*(M888-1))),IF(L888="WON",((((M888-1)*I888)*'results log'!$B$2)+('results log'!$B$2*(M888-1))),IF(L888="PLACED",((((M888-1)*I888)*'results log'!$B$2)-'results log'!$B$2),IF(I888=0,-'results log'!$B$2,IF(I888=0,-'results log'!$B$2,-('results log'!$B$2*2)))))))*D888))</f>
        <v>0</v>
      </c>
      <c r="S888">
        <f t="shared" si="27"/>
        <v>1</v>
      </c>
    </row>
    <row r="889" spans="7:19" x14ac:dyDescent="0.2">
      <c r="G889" s="20"/>
      <c r="H889" s="20"/>
      <c r="I889" s="20"/>
      <c r="L889" s="17"/>
      <c r="M889" s="24">
        <f>((F889-1)*(1-(IF(G889="no",0,'results log'!$B$3)))+1)</f>
        <v>5.0000000000000044E-2</v>
      </c>
      <c r="N889" s="24">
        <f t="shared" si="28"/>
        <v>0</v>
      </c>
      <c r="O889" s="26">
        <f>IF(ISBLANK(L889),,IF(ISBLANK(E889),,(IF(L889="WON-EW",((((E889-1)*I889)*'results log'!$B$2)+('results log'!$B$2*(E889-1))),IF(L889="WON",((((E889-1)*I889)*'results log'!$B$2)+('results log'!$B$2*(E889-1))),IF(L889="PLACED",((((E889-1)*I889)*'results log'!$B$2)-'results log'!$B$2),IF(I889=0,-'results log'!$B$2,IF(I889=0,-'results log'!$B$2,-('results log'!$B$2*2)))))))*D889))</f>
        <v>0</v>
      </c>
      <c r="P889" s="25">
        <f>IF(ISBLANK(L889),,IF(ISBLANK(F889),,(IF(L889="WON-EW",((((M889-1)*I889)*'results log'!$B$2)+('results log'!$B$2*(M889-1))),IF(L889="WON",((((M889-1)*I889)*'results log'!$B$2)+('results log'!$B$2*(M889-1))),IF(L889="PLACED",((((M889-1)*I889)*'results log'!$B$2)-'results log'!$B$2),IF(I889=0,-'results log'!$B$2,IF(I889=0,-'results log'!$B$2,-('results log'!$B$2*2)))))))*D889))</f>
        <v>0</v>
      </c>
      <c r="S889">
        <f t="shared" si="27"/>
        <v>1</v>
      </c>
    </row>
    <row r="890" spans="7:19" x14ac:dyDescent="0.2">
      <c r="G890" s="20"/>
      <c r="H890" s="20"/>
      <c r="I890" s="20"/>
      <c r="L890" s="17"/>
      <c r="M890" s="24">
        <f>((F890-1)*(1-(IF(G890="no",0,'results log'!$B$3)))+1)</f>
        <v>5.0000000000000044E-2</v>
      </c>
      <c r="N890" s="24">
        <f t="shared" si="28"/>
        <v>0</v>
      </c>
      <c r="O890" s="26">
        <f>IF(ISBLANK(L890),,IF(ISBLANK(E890),,(IF(L890="WON-EW",((((E890-1)*I890)*'results log'!$B$2)+('results log'!$B$2*(E890-1))),IF(L890="WON",((((E890-1)*I890)*'results log'!$B$2)+('results log'!$B$2*(E890-1))),IF(L890="PLACED",((((E890-1)*I890)*'results log'!$B$2)-'results log'!$B$2),IF(I890=0,-'results log'!$B$2,IF(I890=0,-'results log'!$B$2,-('results log'!$B$2*2)))))))*D890))</f>
        <v>0</v>
      </c>
      <c r="P890" s="25">
        <f>IF(ISBLANK(L890),,IF(ISBLANK(F890),,(IF(L890="WON-EW",((((M890-1)*I890)*'results log'!$B$2)+('results log'!$B$2*(M890-1))),IF(L890="WON",((((M890-1)*I890)*'results log'!$B$2)+('results log'!$B$2*(M890-1))),IF(L890="PLACED",((((M890-1)*I890)*'results log'!$B$2)-'results log'!$B$2),IF(I890=0,-'results log'!$B$2,IF(I890=0,-'results log'!$B$2,-('results log'!$B$2*2)))))))*D890))</f>
        <v>0</v>
      </c>
      <c r="S890">
        <f t="shared" si="27"/>
        <v>1</v>
      </c>
    </row>
    <row r="891" spans="7:19" x14ac:dyDescent="0.2">
      <c r="G891" s="20"/>
      <c r="H891" s="20"/>
      <c r="I891" s="20"/>
      <c r="L891" s="17"/>
      <c r="M891" s="24">
        <f>((F891-1)*(1-(IF(G891="no",0,'results log'!$B$3)))+1)</f>
        <v>5.0000000000000044E-2</v>
      </c>
      <c r="N891" s="24">
        <f t="shared" si="28"/>
        <v>0</v>
      </c>
      <c r="O891" s="26">
        <f>IF(ISBLANK(L891),,IF(ISBLANK(E891),,(IF(L891="WON-EW",((((E891-1)*I891)*'results log'!$B$2)+('results log'!$B$2*(E891-1))),IF(L891="WON",((((E891-1)*I891)*'results log'!$B$2)+('results log'!$B$2*(E891-1))),IF(L891="PLACED",((((E891-1)*I891)*'results log'!$B$2)-'results log'!$B$2),IF(I891=0,-'results log'!$B$2,IF(I891=0,-'results log'!$B$2,-('results log'!$B$2*2)))))))*D891))</f>
        <v>0</v>
      </c>
      <c r="P891" s="25">
        <f>IF(ISBLANK(L891),,IF(ISBLANK(F891),,(IF(L891="WON-EW",((((M891-1)*I891)*'results log'!$B$2)+('results log'!$B$2*(M891-1))),IF(L891="WON",((((M891-1)*I891)*'results log'!$B$2)+('results log'!$B$2*(M891-1))),IF(L891="PLACED",((((M891-1)*I891)*'results log'!$B$2)-'results log'!$B$2),IF(I891=0,-'results log'!$B$2,IF(I891=0,-'results log'!$B$2,-('results log'!$B$2*2)))))))*D891))</f>
        <v>0</v>
      </c>
      <c r="S891">
        <f t="shared" si="27"/>
        <v>1</v>
      </c>
    </row>
    <row r="892" spans="7:19" x14ac:dyDescent="0.2">
      <c r="G892" s="20"/>
      <c r="H892" s="20"/>
      <c r="I892" s="20"/>
      <c r="L892" s="17"/>
      <c r="M892" s="24">
        <f>((F892-1)*(1-(IF(G892="no",0,'results log'!$B$3)))+1)</f>
        <v>5.0000000000000044E-2</v>
      </c>
      <c r="N892" s="24">
        <f t="shared" si="28"/>
        <v>0</v>
      </c>
      <c r="O892" s="26">
        <f>IF(ISBLANK(L892),,IF(ISBLANK(E892),,(IF(L892="WON-EW",((((E892-1)*I892)*'results log'!$B$2)+('results log'!$B$2*(E892-1))),IF(L892="WON",((((E892-1)*I892)*'results log'!$B$2)+('results log'!$B$2*(E892-1))),IF(L892="PLACED",((((E892-1)*I892)*'results log'!$B$2)-'results log'!$B$2),IF(I892=0,-'results log'!$B$2,IF(I892=0,-'results log'!$B$2,-('results log'!$B$2*2)))))))*D892))</f>
        <v>0</v>
      </c>
      <c r="P892" s="25">
        <f>IF(ISBLANK(L892),,IF(ISBLANK(F892),,(IF(L892="WON-EW",((((M892-1)*I892)*'results log'!$B$2)+('results log'!$B$2*(M892-1))),IF(L892="WON",((((M892-1)*I892)*'results log'!$B$2)+('results log'!$B$2*(M892-1))),IF(L892="PLACED",((((M892-1)*I892)*'results log'!$B$2)-'results log'!$B$2),IF(I892=0,-'results log'!$B$2,IF(I892=0,-'results log'!$B$2,-('results log'!$B$2*2)))))))*D892))</f>
        <v>0</v>
      </c>
      <c r="S892">
        <f t="shared" si="27"/>
        <v>1</v>
      </c>
    </row>
    <row r="893" spans="7:19" x14ac:dyDescent="0.2">
      <c r="G893" s="20"/>
      <c r="H893" s="20"/>
      <c r="I893" s="20"/>
      <c r="L893" s="17"/>
      <c r="M893" s="24">
        <f>((F893-1)*(1-(IF(G893="no",0,'results log'!$B$3)))+1)</f>
        <v>5.0000000000000044E-2</v>
      </c>
      <c r="N893" s="24">
        <f t="shared" si="28"/>
        <v>0</v>
      </c>
      <c r="O893" s="26">
        <f>IF(ISBLANK(L893),,IF(ISBLANK(E893),,(IF(L893="WON-EW",((((E893-1)*I893)*'results log'!$B$2)+('results log'!$B$2*(E893-1))),IF(L893="WON",((((E893-1)*I893)*'results log'!$B$2)+('results log'!$B$2*(E893-1))),IF(L893="PLACED",((((E893-1)*I893)*'results log'!$B$2)-'results log'!$B$2),IF(I893=0,-'results log'!$B$2,IF(I893=0,-'results log'!$B$2,-('results log'!$B$2*2)))))))*D893))</f>
        <v>0</v>
      </c>
      <c r="P893" s="25">
        <f>IF(ISBLANK(L893),,IF(ISBLANK(F893),,(IF(L893="WON-EW",((((M893-1)*I893)*'results log'!$B$2)+('results log'!$B$2*(M893-1))),IF(L893="WON",((((M893-1)*I893)*'results log'!$B$2)+('results log'!$B$2*(M893-1))),IF(L893="PLACED",((((M893-1)*I893)*'results log'!$B$2)-'results log'!$B$2),IF(I893=0,-'results log'!$B$2,IF(I893=0,-'results log'!$B$2,-('results log'!$B$2*2)))))))*D893))</f>
        <v>0</v>
      </c>
      <c r="S893">
        <f t="shared" si="27"/>
        <v>1</v>
      </c>
    </row>
    <row r="894" spans="7:19" x14ac:dyDescent="0.2">
      <c r="G894" s="20"/>
      <c r="H894" s="20"/>
      <c r="I894" s="20"/>
      <c r="L894" s="17"/>
      <c r="M894" s="24">
        <f>((F894-1)*(1-(IF(G894="no",0,'results log'!$B$3)))+1)</f>
        <v>5.0000000000000044E-2</v>
      </c>
      <c r="N894" s="24">
        <f t="shared" si="28"/>
        <v>0</v>
      </c>
      <c r="O894" s="26">
        <f>IF(ISBLANK(L894),,IF(ISBLANK(E894),,(IF(L894="WON-EW",((((E894-1)*I894)*'results log'!$B$2)+('results log'!$B$2*(E894-1))),IF(L894="WON",((((E894-1)*I894)*'results log'!$B$2)+('results log'!$B$2*(E894-1))),IF(L894="PLACED",((((E894-1)*I894)*'results log'!$B$2)-'results log'!$B$2),IF(I894=0,-'results log'!$B$2,IF(I894=0,-'results log'!$B$2,-('results log'!$B$2*2)))))))*D894))</f>
        <v>0</v>
      </c>
      <c r="P894" s="25">
        <f>IF(ISBLANK(L894),,IF(ISBLANK(F894),,(IF(L894="WON-EW",((((M894-1)*I894)*'results log'!$B$2)+('results log'!$B$2*(M894-1))),IF(L894="WON",((((M894-1)*I894)*'results log'!$B$2)+('results log'!$B$2*(M894-1))),IF(L894="PLACED",((((M894-1)*I894)*'results log'!$B$2)-'results log'!$B$2),IF(I894=0,-'results log'!$B$2,IF(I894=0,-'results log'!$B$2,-('results log'!$B$2*2)))))))*D894))</f>
        <v>0</v>
      </c>
      <c r="S894">
        <f t="shared" si="27"/>
        <v>1</v>
      </c>
    </row>
    <row r="895" spans="7:19" x14ac:dyDescent="0.2">
      <c r="G895" s="20"/>
      <c r="H895" s="20"/>
      <c r="I895" s="20"/>
      <c r="L895" s="17"/>
      <c r="M895" s="24">
        <f>((F895-1)*(1-(IF(G895="no",0,'results log'!$B$3)))+1)</f>
        <v>5.0000000000000044E-2</v>
      </c>
      <c r="N895" s="24">
        <f t="shared" si="28"/>
        <v>0</v>
      </c>
      <c r="O895" s="26">
        <f>IF(ISBLANK(L895),,IF(ISBLANK(E895),,(IF(L895="WON-EW",((((E895-1)*I895)*'results log'!$B$2)+('results log'!$B$2*(E895-1))),IF(L895="WON",((((E895-1)*I895)*'results log'!$B$2)+('results log'!$B$2*(E895-1))),IF(L895="PLACED",((((E895-1)*I895)*'results log'!$B$2)-'results log'!$B$2),IF(I895=0,-'results log'!$B$2,IF(I895=0,-'results log'!$B$2,-('results log'!$B$2*2)))))))*D895))</f>
        <v>0</v>
      </c>
      <c r="P895" s="25">
        <f>IF(ISBLANK(L895),,IF(ISBLANK(F895),,(IF(L895="WON-EW",((((M895-1)*I895)*'results log'!$B$2)+('results log'!$B$2*(M895-1))),IF(L895="WON",((((M895-1)*I895)*'results log'!$B$2)+('results log'!$B$2*(M895-1))),IF(L895="PLACED",((((M895-1)*I895)*'results log'!$B$2)-'results log'!$B$2),IF(I895=0,-'results log'!$B$2,IF(I895=0,-'results log'!$B$2,-('results log'!$B$2*2)))))))*D895))</f>
        <v>0</v>
      </c>
      <c r="S895">
        <f t="shared" si="27"/>
        <v>1</v>
      </c>
    </row>
    <row r="896" spans="7:19" x14ac:dyDescent="0.2">
      <c r="G896" s="20"/>
      <c r="H896" s="20"/>
      <c r="I896" s="20"/>
      <c r="L896" s="17"/>
      <c r="M896" s="24">
        <f>((F896-1)*(1-(IF(G896="no",0,'results log'!$B$3)))+1)</f>
        <v>5.0000000000000044E-2</v>
      </c>
      <c r="N896" s="24">
        <f t="shared" si="28"/>
        <v>0</v>
      </c>
      <c r="O896" s="26">
        <f>IF(ISBLANK(L896),,IF(ISBLANK(E896),,(IF(L896="WON-EW",((((E896-1)*I896)*'results log'!$B$2)+('results log'!$B$2*(E896-1))),IF(L896="WON",((((E896-1)*I896)*'results log'!$B$2)+('results log'!$B$2*(E896-1))),IF(L896="PLACED",((((E896-1)*I896)*'results log'!$B$2)-'results log'!$B$2),IF(I896=0,-'results log'!$B$2,IF(I896=0,-'results log'!$B$2,-('results log'!$B$2*2)))))))*D896))</f>
        <v>0</v>
      </c>
      <c r="P896" s="25">
        <f>IF(ISBLANK(L896),,IF(ISBLANK(F896),,(IF(L896="WON-EW",((((M896-1)*I896)*'results log'!$B$2)+('results log'!$B$2*(M896-1))),IF(L896="WON",((((M896-1)*I896)*'results log'!$B$2)+('results log'!$B$2*(M896-1))),IF(L896="PLACED",((((M896-1)*I896)*'results log'!$B$2)-'results log'!$B$2),IF(I896=0,-'results log'!$B$2,IF(I896=0,-'results log'!$B$2,-('results log'!$B$2*2)))))))*D896))</f>
        <v>0</v>
      </c>
      <c r="S896">
        <f t="shared" si="27"/>
        <v>1</v>
      </c>
    </row>
    <row r="897" spans="7:19" x14ac:dyDescent="0.2">
      <c r="G897" s="20"/>
      <c r="H897" s="20"/>
      <c r="I897" s="20"/>
      <c r="L897" s="17"/>
      <c r="M897" s="24">
        <f>((F897-1)*(1-(IF(G897="no",0,'results log'!$B$3)))+1)</f>
        <v>5.0000000000000044E-2</v>
      </c>
      <c r="N897" s="24">
        <f t="shared" si="28"/>
        <v>0</v>
      </c>
      <c r="O897" s="26">
        <f>IF(ISBLANK(L897),,IF(ISBLANK(E897),,(IF(L897="WON-EW",((((E897-1)*I897)*'results log'!$B$2)+('results log'!$B$2*(E897-1))),IF(L897="WON",((((E897-1)*I897)*'results log'!$B$2)+('results log'!$B$2*(E897-1))),IF(L897="PLACED",((((E897-1)*I897)*'results log'!$B$2)-'results log'!$B$2),IF(I897=0,-'results log'!$B$2,IF(I897=0,-'results log'!$B$2,-('results log'!$B$2*2)))))))*D897))</f>
        <v>0</v>
      </c>
      <c r="P897" s="25">
        <f>IF(ISBLANK(L897),,IF(ISBLANK(F897),,(IF(L897="WON-EW",((((M897-1)*I897)*'results log'!$B$2)+('results log'!$B$2*(M897-1))),IF(L897="WON",((((M897-1)*I897)*'results log'!$B$2)+('results log'!$B$2*(M897-1))),IF(L897="PLACED",((((M897-1)*I897)*'results log'!$B$2)-'results log'!$B$2),IF(I897=0,-'results log'!$B$2,IF(I897=0,-'results log'!$B$2,-('results log'!$B$2*2)))))))*D897))</f>
        <v>0</v>
      </c>
      <c r="S897">
        <f t="shared" si="27"/>
        <v>1</v>
      </c>
    </row>
    <row r="898" spans="7:19" x14ac:dyDescent="0.2">
      <c r="G898" s="20"/>
      <c r="H898" s="20"/>
      <c r="I898" s="20"/>
      <c r="L898" s="17"/>
      <c r="M898" s="24">
        <f>((F898-1)*(1-(IF(G898="no",0,'results log'!$B$3)))+1)</f>
        <v>5.0000000000000044E-2</v>
      </c>
      <c r="N898" s="24">
        <f t="shared" si="28"/>
        <v>0</v>
      </c>
      <c r="O898" s="26">
        <f>IF(ISBLANK(L898),,IF(ISBLANK(E898),,(IF(L898="WON-EW",((((E898-1)*I898)*'results log'!$B$2)+('results log'!$B$2*(E898-1))),IF(L898="WON",((((E898-1)*I898)*'results log'!$B$2)+('results log'!$B$2*(E898-1))),IF(L898="PLACED",((((E898-1)*I898)*'results log'!$B$2)-'results log'!$B$2),IF(I898=0,-'results log'!$B$2,IF(I898=0,-'results log'!$B$2,-('results log'!$B$2*2)))))))*D898))</f>
        <v>0</v>
      </c>
      <c r="P898" s="25">
        <f>IF(ISBLANK(L898),,IF(ISBLANK(F898),,(IF(L898="WON-EW",((((M898-1)*I898)*'results log'!$B$2)+('results log'!$B$2*(M898-1))),IF(L898="WON",((((M898-1)*I898)*'results log'!$B$2)+('results log'!$B$2*(M898-1))),IF(L898="PLACED",((((M898-1)*I898)*'results log'!$B$2)-'results log'!$B$2),IF(I898=0,-'results log'!$B$2,IF(I898=0,-'results log'!$B$2,-('results log'!$B$2*2)))))))*D898))</f>
        <v>0</v>
      </c>
      <c r="S898">
        <f t="shared" si="27"/>
        <v>1</v>
      </c>
    </row>
    <row r="899" spans="7:19" x14ac:dyDescent="0.2">
      <c r="G899" s="20"/>
      <c r="H899" s="20"/>
      <c r="I899" s="20"/>
      <c r="L899" s="17"/>
      <c r="M899" s="24">
        <f>((F899-1)*(1-(IF(G899="no",0,'results log'!$B$3)))+1)</f>
        <v>5.0000000000000044E-2</v>
      </c>
      <c r="N899" s="24">
        <f t="shared" si="28"/>
        <v>0</v>
      </c>
      <c r="O899" s="26">
        <f>IF(ISBLANK(L899),,IF(ISBLANK(E899),,(IF(L899="WON-EW",((((E899-1)*I899)*'results log'!$B$2)+('results log'!$B$2*(E899-1))),IF(L899="WON",((((E899-1)*I899)*'results log'!$B$2)+('results log'!$B$2*(E899-1))),IF(L899="PLACED",((((E899-1)*I899)*'results log'!$B$2)-'results log'!$B$2),IF(I899=0,-'results log'!$B$2,IF(I899=0,-'results log'!$B$2,-('results log'!$B$2*2)))))))*D899))</f>
        <v>0</v>
      </c>
      <c r="P899" s="25">
        <f>IF(ISBLANK(L899),,IF(ISBLANK(F899),,(IF(L899="WON-EW",((((M899-1)*I899)*'results log'!$B$2)+('results log'!$B$2*(M899-1))),IF(L899="WON",((((M899-1)*I899)*'results log'!$B$2)+('results log'!$B$2*(M899-1))),IF(L899="PLACED",((((M899-1)*I899)*'results log'!$B$2)-'results log'!$B$2),IF(I899=0,-'results log'!$B$2,IF(I899=0,-'results log'!$B$2,-('results log'!$B$2*2)))))))*D899))</f>
        <v>0</v>
      </c>
      <c r="S899">
        <f t="shared" si="27"/>
        <v>1</v>
      </c>
    </row>
    <row r="900" spans="7:19" x14ac:dyDescent="0.2">
      <c r="G900" s="20"/>
      <c r="H900" s="20"/>
      <c r="I900" s="20"/>
      <c r="L900" s="17"/>
      <c r="M900" s="24">
        <f>((F900-1)*(1-(IF(G900="no",0,'results log'!$B$3)))+1)</f>
        <v>5.0000000000000044E-2</v>
      </c>
      <c r="N900" s="24">
        <f t="shared" si="28"/>
        <v>0</v>
      </c>
      <c r="O900" s="26">
        <f>IF(ISBLANK(L900),,IF(ISBLANK(E900),,(IF(L900="WON-EW",((((E900-1)*I900)*'results log'!$B$2)+('results log'!$B$2*(E900-1))),IF(L900="WON",((((E900-1)*I900)*'results log'!$B$2)+('results log'!$B$2*(E900-1))),IF(L900="PLACED",((((E900-1)*I900)*'results log'!$B$2)-'results log'!$B$2),IF(I900=0,-'results log'!$B$2,IF(I900=0,-'results log'!$B$2,-('results log'!$B$2*2)))))))*D900))</f>
        <v>0</v>
      </c>
      <c r="P900" s="25">
        <f>IF(ISBLANK(L900),,IF(ISBLANK(F900),,(IF(L900="WON-EW",((((M900-1)*I900)*'results log'!$B$2)+('results log'!$B$2*(M900-1))),IF(L900="WON",((((M900-1)*I900)*'results log'!$B$2)+('results log'!$B$2*(M900-1))),IF(L900="PLACED",((((M900-1)*I900)*'results log'!$B$2)-'results log'!$B$2),IF(I900=0,-'results log'!$B$2,IF(I900=0,-'results log'!$B$2,-('results log'!$B$2*2)))))))*D900))</f>
        <v>0</v>
      </c>
      <c r="S900">
        <f t="shared" si="27"/>
        <v>1</v>
      </c>
    </row>
    <row r="901" spans="7:19" x14ac:dyDescent="0.2">
      <c r="G901" s="20"/>
      <c r="H901" s="20"/>
      <c r="I901" s="20"/>
      <c r="L901" s="17"/>
      <c r="M901" s="24">
        <f>((F901-1)*(1-(IF(G901="no",0,'results log'!$B$3)))+1)</f>
        <v>5.0000000000000044E-2</v>
      </c>
      <c r="N901" s="24">
        <f t="shared" si="28"/>
        <v>0</v>
      </c>
      <c r="O901" s="26">
        <f>IF(ISBLANK(L901),,IF(ISBLANK(E901),,(IF(L901="WON-EW",((((E901-1)*I901)*'results log'!$B$2)+('results log'!$B$2*(E901-1))),IF(L901="WON",((((E901-1)*I901)*'results log'!$B$2)+('results log'!$B$2*(E901-1))),IF(L901="PLACED",((((E901-1)*I901)*'results log'!$B$2)-'results log'!$B$2),IF(I901=0,-'results log'!$B$2,IF(I901=0,-'results log'!$B$2,-('results log'!$B$2*2)))))))*D901))</f>
        <v>0</v>
      </c>
      <c r="P901" s="25">
        <f>IF(ISBLANK(L901),,IF(ISBLANK(F901),,(IF(L901="WON-EW",((((M901-1)*I901)*'results log'!$B$2)+('results log'!$B$2*(M901-1))),IF(L901="WON",((((M901-1)*I901)*'results log'!$B$2)+('results log'!$B$2*(M901-1))),IF(L901="PLACED",((((M901-1)*I901)*'results log'!$B$2)-'results log'!$B$2),IF(I901=0,-'results log'!$B$2,IF(I901=0,-'results log'!$B$2,-('results log'!$B$2*2)))))))*D901))</f>
        <v>0</v>
      </c>
      <c r="S901">
        <f t="shared" si="27"/>
        <v>1</v>
      </c>
    </row>
    <row r="902" spans="7:19" x14ac:dyDescent="0.2">
      <c r="G902" s="20"/>
      <c r="H902" s="20"/>
      <c r="I902" s="20"/>
      <c r="L902" s="17"/>
      <c r="M902" s="24">
        <f>((F902-1)*(1-(IF(G902="no",0,'results log'!$B$3)))+1)</f>
        <v>5.0000000000000044E-2</v>
      </c>
      <c r="N902" s="24">
        <f t="shared" si="28"/>
        <v>0</v>
      </c>
      <c r="O902" s="26">
        <f>IF(ISBLANK(L902),,IF(ISBLANK(E902),,(IF(L902="WON-EW",((((E902-1)*I902)*'results log'!$B$2)+('results log'!$B$2*(E902-1))),IF(L902="WON",((((E902-1)*I902)*'results log'!$B$2)+('results log'!$B$2*(E902-1))),IF(L902="PLACED",((((E902-1)*I902)*'results log'!$B$2)-'results log'!$B$2),IF(I902=0,-'results log'!$B$2,IF(I902=0,-'results log'!$B$2,-('results log'!$B$2*2)))))))*D902))</f>
        <v>0</v>
      </c>
      <c r="P902" s="25">
        <f>IF(ISBLANK(L902),,IF(ISBLANK(F902),,(IF(L902="WON-EW",((((M902-1)*I902)*'results log'!$B$2)+('results log'!$B$2*(M902-1))),IF(L902="WON",((((M902-1)*I902)*'results log'!$B$2)+('results log'!$B$2*(M902-1))),IF(L902="PLACED",((((M902-1)*I902)*'results log'!$B$2)-'results log'!$B$2),IF(I902=0,-'results log'!$B$2,IF(I902=0,-'results log'!$B$2,-('results log'!$B$2*2)))))))*D902))</f>
        <v>0</v>
      </c>
      <c r="S902">
        <f t="shared" si="27"/>
        <v>1</v>
      </c>
    </row>
    <row r="903" spans="7:19" x14ac:dyDescent="0.2">
      <c r="G903" s="20"/>
      <c r="H903" s="20"/>
      <c r="I903" s="20"/>
      <c r="L903" s="17"/>
      <c r="M903" s="24">
        <f>((F903-1)*(1-(IF(G903="no",0,'results log'!$B$3)))+1)</f>
        <v>5.0000000000000044E-2</v>
      </c>
      <c r="N903" s="24">
        <f t="shared" si="28"/>
        <v>0</v>
      </c>
      <c r="O903" s="26">
        <f>IF(ISBLANK(L903),,IF(ISBLANK(E903),,(IF(L903="WON-EW",((((E903-1)*I903)*'results log'!$B$2)+('results log'!$B$2*(E903-1))),IF(L903="WON",((((E903-1)*I903)*'results log'!$B$2)+('results log'!$B$2*(E903-1))),IF(L903="PLACED",((((E903-1)*I903)*'results log'!$B$2)-'results log'!$B$2),IF(I903=0,-'results log'!$B$2,IF(I903=0,-'results log'!$B$2,-('results log'!$B$2*2)))))))*D903))</f>
        <v>0</v>
      </c>
      <c r="P903" s="25">
        <f>IF(ISBLANK(L903),,IF(ISBLANK(F903),,(IF(L903="WON-EW",((((M903-1)*I903)*'results log'!$B$2)+('results log'!$B$2*(M903-1))),IF(L903="WON",((((M903-1)*I903)*'results log'!$B$2)+('results log'!$B$2*(M903-1))),IF(L903="PLACED",((((M903-1)*I903)*'results log'!$B$2)-'results log'!$B$2),IF(I903=0,-'results log'!$B$2,IF(I903=0,-'results log'!$B$2,-('results log'!$B$2*2)))))))*D903))</f>
        <v>0</v>
      </c>
      <c r="S903">
        <f t="shared" si="27"/>
        <v>1</v>
      </c>
    </row>
    <row r="904" spans="7:19" x14ac:dyDescent="0.2">
      <c r="G904" s="20"/>
      <c r="H904" s="20"/>
      <c r="I904" s="20"/>
      <c r="L904" s="17"/>
      <c r="M904" s="24">
        <f>((F904-1)*(1-(IF(G904="no",0,'results log'!$B$3)))+1)</f>
        <v>5.0000000000000044E-2</v>
      </c>
      <c r="N904" s="24">
        <f t="shared" si="28"/>
        <v>0</v>
      </c>
      <c r="O904" s="26">
        <f>IF(ISBLANK(L904),,IF(ISBLANK(E904),,(IF(L904="WON-EW",((((E904-1)*I904)*'results log'!$B$2)+('results log'!$B$2*(E904-1))),IF(L904="WON",((((E904-1)*I904)*'results log'!$B$2)+('results log'!$B$2*(E904-1))),IF(L904="PLACED",((((E904-1)*I904)*'results log'!$B$2)-'results log'!$B$2),IF(I904=0,-'results log'!$B$2,IF(I904=0,-'results log'!$B$2,-('results log'!$B$2*2)))))))*D904))</f>
        <v>0</v>
      </c>
      <c r="P904" s="25">
        <f>IF(ISBLANK(L904),,IF(ISBLANK(F904),,(IF(L904="WON-EW",((((M904-1)*I904)*'results log'!$B$2)+('results log'!$B$2*(M904-1))),IF(L904="WON",((((M904-1)*I904)*'results log'!$B$2)+('results log'!$B$2*(M904-1))),IF(L904="PLACED",((((M904-1)*I904)*'results log'!$B$2)-'results log'!$B$2),IF(I904=0,-'results log'!$B$2,IF(I904=0,-'results log'!$B$2,-('results log'!$B$2*2)))))))*D904))</f>
        <v>0</v>
      </c>
      <c r="S904">
        <f t="shared" si="27"/>
        <v>1</v>
      </c>
    </row>
    <row r="905" spans="7:19" x14ac:dyDescent="0.2">
      <c r="G905" s="20"/>
      <c r="H905" s="20"/>
      <c r="I905" s="20"/>
      <c r="L905" s="17"/>
      <c r="M905" s="24">
        <f>((F905-1)*(1-(IF(G905="no",0,'results log'!$B$3)))+1)</f>
        <v>5.0000000000000044E-2</v>
      </c>
      <c r="N905" s="24">
        <f t="shared" si="28"/>
        <v>0</v>
      </c>
      <c r="O905" s="26">
        <f>IF(ISBLANK(L905),,IF(ISBLANK(E905),,(IF(L905="WON-EW",((((E905-1)*I905)*'results log'!$B$2)+('results log'!$B$2*(E905-1))),IF(L905="WON",((((E905-1)*I905)*'results log'!$B$2)+('results log'!$B$2*(E905-1))),IF(L905="PLACED",((((E905-1)*I905)*'results log'!$B$2)-'results log'!$B$2),IF(I905=0,-'results log'!$B$2,IF(I905=0,-'results log'!$B$2,-('results log'!$B$2*2)))))))*D905))</f>
        <v>0</v>
      </c>
      <c r="P905" s="25">
        <f>IF(ISBLANK(L905),,IF(ISBLANK(F905),,(IF(L905="WON-EW",((((M905-1)*I905)*'results log'!$B$2)+('results log'!$B$2*(M905-1))),IF(L905="WON",((((M905-1)*I905)*'results log'!$B$2)+('results log'!$B$2*(M905-1))),IF(L905="PLACED",((((M905-1)*I905)*'results log'!$B$2)-'results log'!$B$2),IF(I905=0,-'results log'!$B$2,IF(I905=0,-'results log'!$B$2,-('results log'!$B$2*2)))))))*D905))</f>
        <v>0</v>
      </c>
      <c r="S905">
        <f t="shared" ref="S905:S968" si="29">IF(ISBLANK(J905),1,IF(ISBLANK(K905),2,99))</f>
        <v>1</v>
      </c>
    </row>
    <row r="906" spans="7:19" x14ac:dyDescent="0.2">
      <c r="G906" s="20"/>
      <c r="H906" s="20"/>
      <c r="I906" s="20"/>
      <c r="L906" s="17"/>
      <c r="M906" s="24">
        <f>((F906-1)*(1-(IF(G906="no",0,'results log'!$B$3)))+1)</f>
        <v>5.0000000000000044E-2</v>
      </c>
      <c r="N906" s="24">
        <f t="shared" si="28"/>
        <v>0</v>
      </c>
      <c r="O906" s="26">
        <f>IF(ISBLANK(L906),,IF(ISBLANK(E906),,(IF(L906="WON-EW",((((E906-1)*I906)*'results log'!$B$2)+('results log'!$B$2*(E906-1))),IF(L906="WON",((((E906-1)*I906)*'results log'!$B$2)+('results log'!$B$2*(E906-1))),IF(L906="PLACED",((((E906-1)*I906)*'results log'!$B$2)-'results log'!$B$2),IF(I906=0,-'results log'!$B$2,IF(I906=0,-'results log'!$B$2,-('results log'!$B$2*2)))))))*D906))</f>
        <v>0</v>
      </c>
      <c r="P906" s="25">
        <f>IF(ISBLANK(L906),,IF(ISBLANK(F906),,(IF(L906="WON-EW",((((M906-1)*I906)*'results log'!$B$2)+('results log'!$B$2*(M906-1))),IF(L906="WON",((((M906-1)*I906)*'results log'!$B$2)+('results log'!$B$2*(M906-1))),IF(L906="PLACED",((((M906-1)*I906)*'results log'!$B$2)-'results log'!$B$2),IF(I906=0,-'results log'!$B$2,IF(I906=0,-'results log'!$B$2,-('results log'!$B$2*2)))))))*D906))</f>
        <v>0</v>
      </c>
      <c r="S906">
        <f t="shared" si="29"/>
        <v>1</v>
      </c>
    </row>
    <row r="907" spans="7:19" x14ac:dyDescent="0.2">
      <c r="G907" s="20"/>
      <c r="H907" s="20"/>
      <c r="I907" s="20"/>
      <c r="L907" s="17"/>
      <c r="M907" s="24">
        <f>((F907-1)*(1-(IF(G907="no",0,'results log'!$B$3)))+1)</f>
        <v>5.0000000000000044E-2</v>
      </c>
      <c r="N907" s="24">
        <f t="shared" si="28"/>
        <v>0</v>
      </c>
      <c r="O907" s="26">
        <f>IF(ISBLANK(L907),,IF(ISBLANK(E907),,(IF(L907="WON-EW",((((E907-1)*I907)*'results log'!$B$2)+('results log'!$B$2*(E907-1))),IF(L907="WON",((((E907-1)*I907)*'results log'!$B$2)+('results log'!$B$2*(E907-1))),IF(L907="PLACED",((((E907-1)*I907)*'results log'!$B$2)-'results log'!$B$2),IF(I907=0,-'results log'!$B$2,IF(I907=0,-'results log'!$B$2,-('results log'!$B$2*2)))))))*D907))</f>
        <v>0</v>
      </c>
      <c r="P907" s="25">
        <f>IF(ISBLANK(L907),,IF(ISBLANK(F907),,(IF(L907="WON-EW",((((M907-1)*I907)*'results log'!$B$2)+('results log'!$B$2*(M907-1))),IF(L907="WON",((((M907-1)*I907)*'results log'!$B$2)+('results log'!$B$2*(M907-1))),IF(L907="PLACED",((((M907-1)*I907)*'results log'!$B$2)-'results log'!$B$2),IF(I907=0,-'results log'!$B$2,IF(I907=0,-'results log'!$B$2,-('results log'!$B$2*2)))))))*D907))</f>
        <v>0</v>
      </c>
      <c r="S907">
        <f t="shared" si="29"/>
        <v>1</v>
      </c>
    </row>
    <row r="908" spans="7:19" x14ac:dyDescent="0.2">
      <c r="G908" s="20"/>
      <c r="H908" s="20"/>
      <c r="I908" s="20"/>
      <c r="L908" s="17"/>
      <c r="M908" s="24">
        <f>((F908-1)*(1-(IF(G908="no",0,'results log'!$B$3)))+1)</f>
        <v>5.0000000000000044E-2</v>
      </c>
      <c r="N908" s="24">
        <f t="shared" si="28"/>
        <v>0</v>
      </c>
      <c r="O908" s="26">
        <f>IF(ISBLANK(L908),,IF(ISBLANK(E908),,(IF(L908="WON-EW",((((E908-1)*I908)*'results log'!$B$2)+('results log'!$B$2*(E908-1))),IF(L908="WON",((((E908-1)*I908)*'results log'!$B$2)+('results log'!$B$2*(E908-1))),IF(L908="PLACED",((((E908-1)*I908)*'results log'!$B$2)-'results log'!$B$2),IF(I908=0,-'results log'!$B$2,IF(I908=0,-'results log'!$B$2,-('results log'!$B$2*2)))))))*D908))</f>
        <v>0</v>
      </c>
      <c r="P908" s="25">
        <f>IF(ISBLANK(L908),,IF(ISBLANK(F908),,(IF(L908="WON-EW",((((M908-1)*I908)*'results log'!$B$2)+('results log'!$B$2*(M908-1))),IF(L908="WON",((((M908-1)*I908)*'results log'!$B$2)+('results log'!$B$2*(M908-1))),IF(L908="PLACED",((((M908-1)*I908)*'results log'!$B$2)-'results log'!$B$2),IF(I908=0,-'results log'!$B$2,IF(I908=0,-'results log'!$B$2,-('results log'!$B$2*2)))))))*D908))</f>
        <v>0</v>
      </c>
      <c r="S908">
        <f t="shared" si="29"/>
        <v>1</v>
      </c>
    </row>
    <row r="909" spans="7:19" x14ac:dyDescent="0.2">
      <c r="G909" s="20"/>
      <c r="H909" s="20"/>
      <c r="I909" s="20"/>
      <c r="L909" s="17"/>
      <c r="M909" s="24">
        <f>((F909-1)*(1-(IF(G909="no",0,'results log'!$B$3)))+1)</f>
        <v>5.0000000000000044E-2</v>
      </c>
      <c r="N909" s="24">
        <f t="shared" si="28"/>
        <v>0</v>
      </c>
      <c r="O909" s="26">
        <f>IF(ISBLANK(L909),,IF(ISBLANK(E909),,(IF(L909="WON-EW",((((E909-1)*I909)*'results log'!$B$2)+('results log'!$B$2*(E909-1))),IF(L909="WON",((((E909-1)*I909)*'results log'!$B$2)+('results log'!$B$2*(E909-1))),IF(L909="PLACED",((((E909-1)*I909)*'results log'!$B$2)-'results log'!$B$2),IF(I909=0,-'results log'!$B$2,IF(I909=0,-'results log'!$B$2,-('results log'!$B$2*2)))))))*D909))</f>
        <v>0</v>
      </c>
      <c r="P909" s="25">
        <f>IF(ISBLANK(L909),,IF(ISBLANK(F909),,(IF(L909="WON-EW",((((M909-1)*I909)*'results log'!$B$2)+('results log'!$B$2*(M909-1))),IF(L909="WON",((((M909-1)*I909)*'results log'!$B$2)+('results log'!$B$2*(M909-1))),IF(L909="PLACED",((((M909-1)*I909)*'results log'!$B$2)-'results log'!$B$2),IF(I909=0,-'results log'!$B$2,IF(I909=0,-'results log'!$B$2,-('results log'!$B$2*2)))))))*D909))</f>
        <v>0</v>
      </c>
      <c r="S909">
        <f t="shared" si="29"/>
        <v>1</v>
      </c>
    </row>
    <row r="910" spans="7:19" x14ac:dyDescent="0.2">
      <c r="G910" s="20"/>
      <c r="H910" s="20"/>
      <c r="I910" s="20"/>
      <c r="L910" s="17"/>
      <c r="M910" s="24">
        <f>((F910-1)*(1-(IF(G910="no",0,'results log'!$B$3)))+1)</f>
        <v>5.0000000000000044E-2</v>
      </c>
      <c r="N910" s="24">
        <f t="shared" si="28"/>
        <v>0</v>
      </c>
      <c r="O910" s="26">
        <f>IF(ISBLANK(L910),,IF(ISBLANK(E910),,(IF(L910="WON-EW",((((E910-1)*I910)*'results log'!$B$2)+('results log'!$B$2*(E910-1))),IF(L910="WON",((((E910-1)*I910)*'results log'!$B$2)+('results log'!$B$2*(E910-1))),IF(L910="PLACED",((((E910-1)*I910)*'results log'!$B$2)-'results log'!$B$2),IF(I910=0,-'results log'!$B$2,IF(I910=0,-'results log'!$B$2,-('results log'!$B$2*2)))))))*D910))</f>
        <v>0</v>
      </c>
      <c r="P910" s="25">
        <f>IF(ISBLANK(L910),,IF(ISBLANK(F910),,(IF(L910="WON-EW",((((M910-1)*I910)*'results log'!$B$2)+('results log'!$B$2*(M910-1))),IF(L910="WON",((((M910-1)*I910)*'results log'!$B$2)+('results log'!$B$2*(M910-1))),IF(L910="PLACED",((((M910-1)*I910)*'results log'!$B$2)-'results log'!$B$2),IF(I910=0,-'results log'!$B$2,IF(I910=0,-'results log'!$B$2,-('results log'!$B$2*2)))))))*D910))</f>
        <v>0</v>
      </c>
      <c r="S910">
        <f t="shared" si="29"/>
        <v>1</v>
      </c>
    </row>
    <row r="911" spans="7:19" x14ac:dyDescent="0.2">
      <c r="G911" s="20"/>
      <c r="H911" s="20"/>
      <c r="I911" s="20"/>
      <c r="L911" s="17"/>
      <c r="M911" s="24">
        <f>((F911-1)*(1-(IF(G911="no",0,'results log'!$B$3)))+1)</f>
        <v>5.0000000000000044E-2</v>
      </c>
      <c r="N911" s="24">
        <f t="shared" ref="N911:N974" si="30">D911*IF(H911="yes",2,1)</f>
        <v>0</v>
      </c>
      <c r="O911" s="26">
        <f>IF(ISBLANK(L911),,IF(ISBLANK(E911),,(IF(L911="WON-EW",((((E911-1)*I911)*'results log'!$B$2)+('results log'!$B$2*(E911-1))),IF(L911="WON",((((E911-1)*I911)*'results log'!$B$2)+('results log'!$B$2*(E911-1))),IF(L911="PLACED",((((E911-1)*I911)*'results log'!$B$2)-'results log'!$B$2),IF(I911=0,-'results log'!$B$2,IF(I911=0,-'results log'!$B$2,-('results log'!$B$2*2)))))))*D911))</f>
        <v>0</v>
      </c>
      <c r="P911" s="25">
        <f>IF(ISBLANK(L911),,IF(ISBLANK(F911),,(IF(L911="WON-EW",((((M911-1)*I911)*'results log'!$B$2)+('results log'!$B$2*(M911-1))),IF(L911="WON",((((M911-1)*I911)*'results log'!$B$2)+('results log'!$B$2*(M911-1))),IF(L911="PLACED",((((M911-1)*I911)*'results log'!$B$2)-'results log'!$B$2),IF(I911=0,-'results log'!$B$2,IF(I911=0,-'results log'!$B$2,-('results log'!$B$2*2)))))))*D911))</f>
        <v>0</v>
      </c>
      <c r="S911">
        <f t="shared" si="29"/>
        <v>1</v>
      </c>
    </row>
    <row r="912" spans="7:19" x14ac:dyDescent="0.2">
      <c r="G912" s="20"/>
      <c r="H912" s="20"/>
      <c r="I912" s="20"/>
      <c r="L912" s="17"/>
      <c r="M912" s="24">
        <f>((F912-1)*(1-(IF(G912="no",0,'results log'!$B$3)))+1)</f>
        <v>5.0000000000000044E-2</v>
      </c>
      <c r="N912" s="24">
        <f t="shared" si="30"/>
        <v>0</v>
      </c>
      <c r="O912" s="26">
        <f>IF(ISBLANK(L912),,IF(ISBLANK(E912),,(IF(L912="WON-EW",((((E912-1)*I912)*'results log'!$B$2)+('results log'!$B$2*(E912-1))),IF(L912="WON",((((E912-1)*I912)*'results log'!$B$2)+('results log'!$B$2*(E912-1))),IF(L912="PLACED",((((E912-1)*I912)*'results log'!$B$2)-'results log'!$B$2),IF(I912=0,-'results log'!$B$2,IF(I912=0,-'results log'!$B$2,-('results log'!$B$2*2)))))))*D912))</f>
        <v>0</v>
      </c>
      <c r="P912" s="25">
        <f>IF(ISBLANK(L912),,IF(ISBLANK(F912),,(IF(L912="WON-EW",((((M912-1)*I912)*'results log'!$B$2)+('results log'!$B$2*(M912-1))),IF(L912="WON",((((M912-1)*I912)*'results log'!$B$2)+('results log'!$B$2*(M912-1))),IF(L912="PLACED",((((M912-1)*I912)*'results log'!$B$2)-'results log'!$B$2),IF(I912=0,-'results log'!$B$2,IF(I912=0,-'results log'!$B$2,-('results log'!$B$2*2)))))))*D912))</f>
        <v>0</v>
      </c>
      <c r="S912">
        <f t="shared" si="29"/>
        <v>1</v>
      </c>
    </row>
    <row r="913" spans="7:19" x14ac:dyDescent="0.2">
      <c r="G913" s="20"/>
      <c r="H913" s="20"/>
      <c r="I913" s="20"/>
      <c r="L913" s="17"/>
      <c r="M913" s="24">
        <f>((F913-1)*(1-(IF(G913="no",0,'results log'!$B$3)))+1)</f>
        <v>5.0000000000000044E-2</v>
      </c>
      <c r="N913" s="24">
        <f t="shared" si="30"/>
        <v>0</v>
      </c>
      <c r="O913" s="26">
        <f>IF(ISBLANK(L913),,IF(ISBLANK(E913),,(IF(L913="WON-EW",((((E913-1)*I913)*'results log'!$B$2)+('results log'!$B$2*(E913-1))),IF(L913="WON",((((E913-1)*I913)*'results log'!$B$2)+('results log'!$B$2*(E913-1))),IF(L913="PLACED",((((E913-1)*I913)*'results log'!$B$2)-'results log'!$B$2),IF(I913=0,-'results log'!$B$2,IF(I913=0,-'results log'!$B$2,-('results log'!$B$2*2)))))))*D913))</f>
        <v>0</v>
      </c>
      <c r="P913" s="25">
        <f>IF(ISBLANK(L913),,IF(ISBLANK(F913),,(IF(L913="WON-EW",((((M913-1)*I913)*'results log'!$B$2)+('results log'!$B$2*(M913-1))),IF(L913="WON",((((M913-1)*I913)*'results log'!$B$2)+('results log'!$B$2*(M913-1))),IF(L913="PLACED",((((M913-1)*I913)*'results log'!$B$2)-'results log'!$B$2),IF(I913=0,-'results log'!$B$2,IF(I913=0,-'results log'!$B$2,-('results log'!$B$2*2)))))))*D913))</f>
        <v>0</v>
      </c>
      <c r="S913">
        <f t="shared" si="29"/>
        <v>1</v>
      </c>
    </row>
    <row r="914" spans="7:19" x14ac:dyDescent="0.2">
      <c r="G914" s="20"/>
      <c r="H914" s="20"/>
      <c r="I914" s="20"/>
      <c r="L914" s="17"/>
      <c r="M914" s="24">
        <f>((F914-1)*(1-(IF(G914="no",0,'results log'!$B$3)))+1)</f>
        <v>5.0000000000000044E-2</v>
      </c>
      <c r="N914" s="24">
        <f t="shared" si="30"/>
        <v>0</v>
      </c>
      <c r="O914" s="26">
        <f>IF(ISBLANK(L914),,IF(ISBLANK(E914),,(IF(L914="WON-EW",((((E914-1)*I914)*'results log'!$B$2)+('results log'!$B$2*(E914-1))),IF(L914="WON",((((E914-1)*I914)*'results log'!$B$2)+('results log'!$B$2*(E914-1))),IF(L914="PLACED",((((E914-1)*I914)*'results log'!$B$2)-'results log'!$B$2),IF(I914=0,-'results log'!$B$2,IF(I914=0,-'results log'!$B$2,-('results log'!$B$2*2)))))))*D914))</f>
        <v>0</v>
      </c>
      <c r="P914" s="25">
        <f>IF(ISBLANK(L914),,IF(ISBLANK(F914),,(IF(L914="WON-EW",((((M914-1)*I914)*'results log'!$B$2)+('results log'!$B$2*(M914-1))),IF(L914="WON",((((M914-1)*I914)*'results log'!$B$2)+('results log'!$B$2*(M914-1))),IF(L914="PLACED",((((M914-1)*I914)*'results log'!$B$2)-'results log'!$B$2),IF(I914=0,-'results log'!$B$2,IF(I914=0,-'results log'!$B$2,-('results log'!$B$2*2)))))))*D914))</f>
        <v>0</v>
      </c>
      <c r="S914">
        <f t="shared" si="29"/>
        <v>1</v>
      </c>
    </row>
    <row r="915" spans="7:19" x14ac:dyDescent="0.2">
      <c r="G915" s="20"/>
      <c r="H915" s="20"/>
      <c r="I915" s="20"/>
      <c r="L915" s="17"/>
      <c r="M915" s="24">
        <f>((F915-1)*(1-(IF(G915="no",0,'results log'!$B$3)))+1)</f>
        <v>5.0000000000000044E-2</v>
      </c>
      <c r="N915" s="24">
        <f t="shared" si="30"/>
        <v>0</v>
      </c>
      <c r="O915" s="26">
        <f>IF(ISBLANK(L915),,IF(ISBLANK(E915),,(IF(L915="WON-EW",((((E915-1)*I915)*'results log'!$B$2)+('results log'!$B$2*(E915-1))),IF(L915="WON",((((E915-1)*I915)*'results log'!$B$2)+('results log'!$B$2*(E915-1))),IF(L915="PLACED",((((E915-1)*I915)*'results log'!$B$2)-'results log'!$B$2),IF(I915=0,-'results log'!$B$2,IF(I915=0,-'results log'!$B$2,-('results log'!$B$2*2)))))))*D915))</f>
        <v>0</v>
      </c>
      <c r="P915" s="25">
        <f>IF(ISBLANK(L915),,IF(ISBLANK(F915),,(IF(L915="WON-EW",((((M915-1)*I915)*'results log'!$B$2)+('results log'!$B$2*(M915-1))),IF(L915="WON",((((M915-1)*I915)*'results log'!$B$2)+('results log'!$B$2*(M915-1))),IF(L915="PLACED",((((M915-1)*I915)*'results log'!$B$2)-'results log'!$B$2),IF(I915=0,-'results log'!$B$2,IF(I915=0,-'results log'!$B$2,-('results log'!$B$2*2)))))))*D915))</f>
        <v>0</v>
      </c>
      <c r="S915">
        <f t="shared" si="29"/>
        <v>1</v>
      </c>
    </row>
    <row r="916" spans="7:19" x14ac:dyDescent="0.2">
      <c r="G916" s="20"/>
      <c r="H916" s="20"/>
      <c r="I916" s="20"/>
      <c r="L916" s="17"/>
      <c r="M916" s="24">
        <f>((F916-1)*(1-(IF(G916="no",0,'results log'!$B$3)))+1)</f>
        <v>5.0000000000000044E-2</v>
      </c>
      <c r="N916" s="24">
        <f t="shared" si="30"/>
        <v>0</v>
      </c>
      <c r="O916" s="26">
        <f>IF(ISBLANK(L916),,IF(ISBLANK(E916),,(IF(L916="WON-EW",((((E916-1)*I916)*'results log'!$B$2)+('results log'!$B$2*(E916-1))),IF(L916="WON",((((E916-1)*I916)*'results log'!$B$2)+('results log'!$B$2*(E916-1))),IF(L916="PLACED",((((E916-1)*I916)*'results log'!$B$2)-'results log'!$B$2),IF(I916=0,-'results log'!$B$2,IF(I916=0,-'results log'!$B$2,-('results log'!$B$2*2)))))))*D916))</f>
        <v>0</v>
      </c>
      <c r="P916" s="25">
        <f>IF(ISBLANK(L916),,IF(ISBLANK(F916),,(IF(L916="WON-EW",((((M916-1)*I916)*'results log'!$B$2)+('results log'!$B$2*(M916-1))),IF(L916="WON",((((M916-1)*I916)*'results log'!$B$2)+('results log'!$B$2*(M916-1))),IF(L916="PLACED",((((M916-1)*I916)*'results log'!$B$2)-'results log'!$B$2),IF(I916=0,-'results log'!$B$2,IF(I916=0,-'results log'!$B$2,-('results log'!$B$2*2)))))))*D916))</f>
        <v>0</v>
      </c>
      <c r="S916">
        <f t="shared" si="29"/>
        <v>1</v>
      </c>
    </row>
    <row r="917" spans="7:19" x14ac:dyDescent="0.2">
      <c r="G917" s="20"/>
      <c r="H917" s="20"/>
      <c r="I917" s="20"/>
      <c r="L917" s="17"/>
      <c r="M917" s="24">
        <f>((F917-1)*(1-(IF(G917="no",0,'results log'!$B$3)))+1)</f>
        <v>5.0000000000000044E-2</v>
      </c>
      <c r="N917" s="24">
        <f t="shared" si="30"/>
        <v>0</v>
      </c>
      <c r="O917" s="26">
        <f>IF(ISBLANK(L917),,IF(ISBLANK(E917),,(IF(L917="WON-EW",((((E917-1)*I917)*'results log'!$B$2)+('results log'!$B$2*(E917-1))),IF(L917="WON",((((E917-1)*I917)*'results log'!$B$2)+('results log'!$B$2*(E917-1))),IF(L917="PLACED",((((E917-1)*I917)*'results log'!$B$2)-'results log'!$B$2),IF(I917=0,-'results log'!$B$2,IF(I917=0,-'results log'!$B$2,-('results log'!$B$2*2)))))))*D917))</f>
        <v>0</v>
      </c>
      <c r="P917" s="25">
        <f>IF(ISBLANK(L917),,IF(ISBLANK(F917),,(IF(L917="WON-EW",((((M917-1)*I917)*'results log'!$B$2)+('results log'!$B$2*(M917-1))),IF(L917="WON",((((M917-1)*I917)*'results log'!$B$2)+('results log'!$B$2*(M917-1))),IF(L917="PLACED",((((M917-1)*I917)*'results log'!$B$2)-'results log'!$B$2),IF(I917=0,-'results log'!$B$2,IF(I917=0,-'results log'!$B$2,-('results log'!$B$2*2)))))))*D917))</f>
        <v>0</v>
      </c>
      <c r="S917">
        <f t="shared" si="29"/>
        <v>1</v>
      </c>
    </row>
    <row r="918" spans="7:19" x14ac:dyDescent="0.2">
      <c r="G918" s="20"/>
      <c r="H918" s="20"/>
      <c r="I918" s="20"/>
      <c r="L918" s="17"/>
      <c r="M918" s="24">
        <f>((F918-1)*(1-(IF(G918="no",0,'results log'!$B$3)))+1)</f>
        <v>5.0000000000000044E-2</v>
      </c>
      <c r="N918" s="24">
        <f t="shared" si="30"/>
        <v>0</v>
      </c>
      <c r="O918" s="26">
        <f>IF(ISBLANK(L918),,IF(ISBLANK(E918),,(IF(L918="WON-EW",((((E918-1)*I918)*'results log'!$B$2)+('results log'!$B$2*(E918-1))),IF(L918="WON",((((E918-1)*I918)*'results log'!$B$2)+('results log'!$B$2*(E918-1))),IF(L918="PLACED",((((E918-1)*I918)*'results log'!$B$2)-'results log'!$B$2),IF(I918=0,-'results log'!$B$2,IF(I918=0,-'results log'!$B$2,-('results log'!$B$2*2)))))))*D918))</f>
        <v>0</v>
      </c>
      <c r="P918" s="25">
        <f>IF(ISBLANK(L918),,IF(ISBLANK(F918),,(IF(L918="WON-EW",((((M918-1)*I918)*'results log'!$B$2)+('results log'!$B$2*(M918-1))),IF(L918="WON",((((M918-1)*I918)*'results log'!$B$2)+('results log'!$B$2*(M918-1))),IF(L918="PLACED",((((M918-1)*I918)*'results log'!$B$2)-'results log'!$B$2),IF(I918=0,-'results log'!$B$2,IF(I918=0,-'results log'!$B$2,-('results log'!$B$2*2)))))))*D918))</f>
        <v>0</v>
      </c>
      <c r="S918">
        <f t="shared" si="29"/>
        <v>1</v>
      </c>
    </row>
    <row r="919" spans="7:19" x14ac:dyDescent="0.2">
      <c r="G919" s="20"/>
      <c r="H919" s="20"/>
      <c r="I919" s="20"/>
      <c r="L919" s="17"/>
      <c r="M919" s="24">
        <f>((F919-1)*(1-(IF(G919="no",0,'results log'!$B$3)))+1)</f>
        <v>5.0000000000000044E-2</v>
      </c>
      <c r="N919" s="24">
        <f t="shared" si="30"/>
        <v>0</v>
      </c>
      <c r="O919" s="26">
        <f>IF(ISBLANK(L919),,IF(ISBLANK(E919),,(IF(L919="WON-EW",((((E919-1)*I919)*'results log'!$B$2)+('results log'!$B$2*(E919-1))),IF(L919="WON",((((E919-1)*I919)*'results log'!$B$2)+('results log'!$B$2*(E919-1))),IF(L919="PLACED",((((E919-1)*I919)*'results log'!$B$2)-'results log'!$B$2),IF(I919=0,-'results log'!$B$2,IF(I919=0,-'results log'!$B$2,-('results log'!$B$2*2)))))))*D919))</f>
        <v>0</v>
      </c>
      <c r="P919" s="25">
        <f>IF(ISBLANK(L919),,IF(ISBLANK(F919),,(IF(L919="WON-EW",((((M919-1)*I919)*'results log'!$B$2)+('results log'!$B$2*(M919-1))),IF(L919="WON",((((M919-1)*I919)*'results log'!$B$2)+('results log'!$B$2*(M919-1))),IF(L919="PLACED",((((M919-1)*I919)*'results log'!$B$2)-'results log'!$B$2),IF(I919=0,-'results log'!$B$2,IF(I919=0,-'results log'!$B$2,-('results log'!$B$2*2)))))))*D919))</f>
        <v>0</v>
      </c>
      <c r="S919">
        <f t="shared" si="29"/>
        <v>1</v>
      </c>
    </row>
    <row r="920" spans="7:19" x14ac:dyDescent="0.2">
      <c r="G920" s="20"/>
      <c r="H920" s="20"/>
      <c r="I920" s="20"/>
      <c r="L920" s="17"/>
      <c r="M920" s="24">
        <f>((F920-1)*(1-(IF(G920="no",0,'results log'!$B$3)))+1)</f>
        <v>5.0000000000000044E-2</v>
      </c>
      <c r="N920" s="24">
        <f t="shared" si="30"/>
        <v>0</v>
      </c>
      <c r="O920" s="26">
        <f>IF(ISBLANK(L920),,IF(ISBLANK(E920),,(IF(L920="WON-EW",((((E920-1)*I920)*'results log'!$B$2)+('results log'!$B$2*(E920-1))),IF(L920="WON",((((E920-1)*I920)*'results log'!$B$2)+('results log'!$B$2*(E920-1))),IF(L920="PLACED",((((E920-1)*I920)*'results log'!$B$2)-'results log'!$B$2),IF(I920=0,-'results log'!$B$2,IF(I920=0,-'results log'!$B$2,-('results log'!$B$2*2)))))))*D920))</f>
        <v>0</v>
      </c>
      <c r="P920" s="25">
        <f>IF(ISBLANK(L920),,IF(ISBLANK(F920),,(IF(L920="WON-EW",((((M920-1)*I920)*'results log'!$B$2)+('results log'!$B$2*(M920-1))),IF(L920="WON",((((M920-1)*I920)*'results log'!$B$2)+('results log'!$B$2*(M920-1))),IF(L920="PLACED",((((M920-1)*I920)*'results log'!$B$2)-'results log'!$B$2),IF(I920=0,-'results log'!$B$2,IF(I920=0,-'results log'!$B$2,-('results log'!$B$2*2)))))))*D920))</f>
        <v>0</v>
      </c>
      <c r="S920">
        <f t="shared" si="29"/>
        <v>1</v>
      </c>
    </row>
    <row r="921" spans="7:19" x14ac:dyDescent="0.2">
      <c r="G921" s="20"/>
      <c r="H921" s="20"/>
      <c r="I921" s="20"/>
      <c r="L921" s="17"/>
      <c r="M921" s="24">
        <f>((F921-1)*(1-(IF(G921="no",0,'results log'!$B$3)))+1)</f>
        <v>5.0000000000000044E-2</v>
      </c>
      <c r="N921" s="24">
        <f t="shared" si="30"/>
        <v>0</v>
      </c>
      <c r="O921" s="26">
        <f>IF(ISBLANK(L921),,IF(ISBLANK(E921),,(IF(L921="WON-EW",((((E921-1)*I921)*'results log'!$B$2)+('results log'!$B$2*(E921-1))),IF(L921="WON",((((E921-1)*I921)*'results log'!$B$2)+('results log'!$B$2*(E921-1))),IF(L921="PLACED",((((E921-1)*I921)*'results log'!$B$2)-'results log'!$B$2),IF(I921=0,-'results log'!$B$2,IF(I921=0,-'results log'!$B$2,-('results log'!$B$2*2)))))))*D921))</f>
        <v>0</v>
      </c>
      <c r="P921" s="25">
        <f>IF(ISBLANK(L921),,IF(ISBLANK(F921),,(IF(L921="WON-EW",((((M921-1)*I921)*'results log'!$B$2)+('results log'!$B$2*(M921-1))),IF(L921="WON",((((M921-1)*I921)*'results log'!$B$2)+('results log'!$B$2*(M921-1))),IF(L921="PLACED",((((M921-1)*I921)*'results log'!$B$2)-'results log'!$B$2),IF(I921=0,-'results log'!$B$2,IF(I921=0,-'results log'!$B$2,-('results log'!$B$2*2)))))))*D921))</f>
        <v>0</v>
      </c>
      <c r="S921">
        <f t="shared" si="29"/>
        <v>1</v>
      </c>
    </row>
    <row r="922" spans="7:19" x14ac:dyDescent="0.2">
      <c r="G922" s="20"/>
      <c r="H922" s="20"/>
      <c r="I922" s="20"/>
      <c r="L922" s="17"/>
      <c r="M922" s="24">
        <f>((F922-1)*(1-(IF(G922="no",0,'results log'!$B$3)))+1)</f>
        <v>5.0000000000000044E-2</v>
      </c>
      <c r="N922" s="24">
        <f t="shared" si="30"/>
        <v>0</v>
      </c>
      <c r="O922" s="26">
        <f>IF(ISBLANK(L922),,IF(ISBLANK(E922),,(IF(L922="WON-EW",((((E922-1)*I922)*'results log'!$B$2)+('results log'!$B$2*(E922-1))),IF(L922="WON",((((E922-1)*I922)*'results log'!$B$2)+('results log'!$B$2*(E922-1))),IF(L922="PLACED",((((E922-1)*I922)*'results log'!$B$2)-'results log'!$B$2),IF(I922=0,-'results log'!$B$2,IF(I922=0,-'results log'!$B$2,-('results log'!$B$2*2)))))))*D922))</f>
        <v>0</v>
      </c>
      <c r="P922" s="25">
        <f>IF(ISBLANK(L922),,IF(ISBLANK(F922),,(IF(L922="WON-EW",((((M922-1)*I922)*'results log'!$B$2)+('results log'!$B$2*(M922-1))),IF(L922="WON",((((M922-1)*I922)*'results log'!$B$2)+('results log'!$B$2*(M922-1))),IF(L922="PLACED",((((M922-1)*I922)*'results log'!$B$2)-'results log'!$B$2),IF(I922=0,-'results log'!$B$2,IF(I922=0,-'results log'!$B$2,-('results log'!$B$2*2)))))))*D922))</f>
        <v>0</v>
      </c>
      <c r="S922">
        <f t="shared" si="29"/>
        <v>1</v>
      </c>
    </row>
    <row r="923" spans="7:19" x14ac:dyDescent="0.2">
      <c r="G923" s="20"/>
      <c r="H923" s="20"/>
      <c r="I923" s="20"/>
      <c r="L923" s="17"/>
      <c r="M923" s="24">
        <f>((F923-1)*(1-(IF(G923="no",0,'results log'!$B$3)))+1)</f>
        <v>5.0000000000000044E-2</v>
      </c>
      <c r="N923" s="24">
        <f t="shared" si="30"/>
        <v>0</v>
      </c>
      <c r="O923" s="26">
        <f>IF(ISBLANK(L923),,IF(ISBLANK(E923),,(IF(L923="WON-EW",((((E923-1)*I923)*'results log'!$B$2)+('results log'!$B$2*(E923-1))),IF(L923="WON",((((E923-1)*I923)*'results log'!$B$2)+('results log'!$B$2*(E923-1))),IF(L923="PLACED",((((E923-1)*I923)*'results log'!$B$2)-'results log'!$B$2),IF(I923=0,-'results log'!$B$2,IF(I923=0,-'results log'!$B$2,-('results log'!$B$2*2)))))))*D923))</f>
        <v>0</v>
      </c>
      <c r="P923" s="25">
        <f>IF(ISBLANK(L923),,IF(ISBLANK(F923),,(IF(L923="WON-EW",((((M923-1)*I923)*'results log'!$B$2)+('results log'!$B$2*(M923-1))),IF(L923="WON",((((M923-1)*I923)*'results log'!$B$2)+('results log'!$B$2*(M923-1))),IF(L923="PLACED",((((M923-1)*I923)*'results log'!$B$2)-'results log'!$B$2),IF(I923=0,-'results log'!$B$2,IF(I923=0,-'results log'!$B$2,-('results log'!$B$2*2)))))))*D923))</f>
        <v>0</v>
      </c>
      <c r="S923">
        <f t="shared" si="29"/>
        <v>1</v>
      </c>
    </row>
    <row r="924" spans="7:19" x14ac:dyDescent="0.2">
      <c r="G924" s="20"/>
      <c r="H924" s="20"/>
      <c r="I924" s="20"/>
      <c r="L924" s="17"/>
      <c r="M924" s="24">
        <f>((F924-1)*(1-(IF(G924="no",0,'results log'!$B$3)))+1)</f>
        <v>5.0000000000000044E-2</v>
      </c>
      <c r="N924" s="24">
        <f t="shared" si="30"/>
        <v>0</v>
      </c>
      <c r="O924" s="26">
        <f>IF(ISBLANK(L924),,IF(ISBLANK(E924),,(IF(L924="WON-EW",((((E924-1)*I924)*'results log'!$B$2)+('results log'!$B$2*(E924-1))),IF(L924="WON",((((E924-1)*I924)*'results log'!$B$2)+('results log'!$B$2*(E924-1))),IF(L924="PLACED",((((E924-1)*I924)*'results log'!$B$2)-'results log'!$B$2),IF(I924=0,-'results log'!$B$2,IF(I924=0,-'results log'!$B$2,-('results log'!$B$2*2)))))))*D924))</f>
        <v>0</v>
      </c>
      <c r="P924" s="25">
        <f>IF(ISBLANK(L924),,IF(ISBLANK(F924),,(IF(L924="WON-EW",((((M924-1)*I924)*'results log'!$B$2)+('results log'!$B$2*(M924-1))),IF(L924="WON",((((M924-1)*I924)*'results log'!$B$2)+('results log'!$B$2*(M924-1))),IF(L924="PLACED",((((M924-1)*I924)*'results log'!$B$2)-'results log'!$B$2),IF(I924=0,-'results log'!$B$2,IF(I924=0,-'results log'!$B$2,-('results log'!$B$2*2)))))))*D924))</f>
        <v>0</v>
      </c>
      <c r="S924">
        <f t="shared" si="29"/>
        <v>1</v>
      </c>
    </row>
    <row r="925" spans="7:19" x14ac:dyDescent="0.2">
      <c r="G925" s="20"/>
      <c r="H925" s="20"/>
      <c r="I925" s="20"/>
      <c r="L925" s="17"/>
      <c r="M925" s="24">
        <f>((F925-1)*(1-(IF(G925="no",0,'results log'!$B$3)))+1)</f>
        <v>5.0000000000000044E-2</v>
      </c>
      <c r="N925" s="24">
        <f t="shared" si="30"/>
        <v>0</v>
      </c>
      <c r="O925" s="26">
        <f>IF(ISBLANK(L925),,IF(ISBLANK(E925),,(IF(L925="WON-EW",((((E925-1)*I925)*'results log'!$B$2)+('results log'!$B$2*(E925-1))),IF(L925="WON",((((E925-1)*I925)*'results log'!$B$2)+('results log'!$B$2*(E925-1))),IF(L925="PLACED",((((E925-1)*I925)*'results log'!$B$2)-'results log'!$B$2),IF(I925=0,-'results log'!$B$2,IF(I925=0,-'results log'!$B$2,-('results log'!$B$2*2)))))))*D925))</f>
        <v>0</v>
      </c>
      <c r="P925" s="25">
        <f>IF(ISBLANK(L925),,IF(ISBLANK(F925),,(IF(L925="WON-EW",((((M925-1)*I925)*'results log'!$B$2)+('results log'!$B$2*(M925-1))),IF(L925="WON",((((M925-1)*I925)*'results log'!$B$2)+('results log'!$B$2*(M925-1))),IF(L925="PLACED",((((M925-1)*I925)*'results log'!$B$2)-'results log'!$B$2),IF(I925=0,-'results log'!$B$2,IF(I925=0,-'results log'!$B$2,-('results log'!$B$2*2)))))))*D925))</f>
        <v>0</v>
      </c>
      <c r="S925">
        <f t="shared" si="29"/>
        <v>1</v>
      </c>
    </row>
    <row r="926" spans="7:19" x14ac:dyDescent="0.2">
      <c r="G926" s="20"/>
      <c r="H926" s="20"/>
      <c r="I926" s="20"/>
      <c r="L926" s="17"/>
      <c r="M926" s="24">
        <f>((F926-1)*(1-(IF(G926="no",0,'results log'!$B$3)))+1)</f>
        <v>5.0000000000000044E-2</v>
      </c>
      <c r="N926" s="24">
        <f t="shared" si="30"/>
        <v>0</v>
      </c>
      <c r="O926" s="26">
        <f>IF(ISBLANK(L926),,IF(ISBLANK(E926),,(IF(L926="WON-EW",((((E926-1)*I926)*'results log'!$B$2)+('results log'!$B$2*(E926-1))),IF(L926="WON",((((E926-1)*I926)*'results log'!$B$2)+('results log'!$B$2*(E926-1))),IF(L926="PLACED",((((E926-1)*I926)*'results log'!$B$2)-'results log'!$B$2),IF(I926=0,-'results log'!$B$2,IF(I926=0,-'results log'!$B$2,-('results log'!$B$2*2)))))))*D926))</f>
        <v>0</v>
      </c>
      <c r="P926" s="25">
        <f>IF(ISBLANK(L926),,IF(ISBLANK(F926),,(IF(L926="WON-EW",((((M926-1)*I926)*'results log'!$B$2)+('results log'!$B$2*(M926-1))),IF(L926="WON",((((M926-1)*I926)*'results log'!$B$2)+('results log'!$B$2*(M926-1))),IF(L926="PLACED",((((M926-1)*I926)*'results log'!$B$2)-'results log'!$B$2),IF(I926=0,-'results log'!$B$2,IF(I926=0,-'results log'!$B$2,-('results log'!$B$2*2)))))))*D926))</f>
        <v>0</v>
      </c>
      <c r="S926">
        <f t="shared" si="29"/>
        <v>1</v>
      </c>
    </row>
    <row r="927" spans="7:19" x14ac:dyDescent="0.2">
      <c r="G927" s="20"/>
      <c r="H927" s="20"/>
      <c r="I927" s="20"/>
      <c r="L927" s="17"/>
      <c r="M927" s="24">
        <f>((F927-1)*(1-(IF(G927="no",0,'results log'!$B$3)))+1)</f>
        <v>5.0000000000000044E-2</v>
      </c>
      <c r="N927" s="24">
        <f t="shared" si="30"/>
        <v>0</v>
      </c>
      <c r="O927" s="26">
        <f>IF(ISBLANK(L927),,IF(ISBLANK(E927),,(IF(L927="WON-EW",((((E927-1)*I927)*'results log'!$B$2)+('results log'!$B$2*(E927-1))),IF(L927="WON",((((E927-1)*I927)*'results log'!$B$2)+('results log'!$B$2*(E927-1))),IF(L927="PLACED",((((E927-1)*I927)*'results log'!$B$2)-'results log'!$B$2),IF(I927=0,-'results log'!$B$2,IF(I927=0,-'results log'!$B$2,-('results log'!$B$2*2)))))))*D927))</f>
        <v>0</v>
      </c>
      <c r="P927" s="25">
        <f>IF(ISBLANK(L927),,IF(ISBLANK(F927),,(IF(L927="WON-EW",((((M927-1)*I927)*'results log'!$B$2)+('results log'!$B$2*(M927-1))),IF(L927="WON",((((M927-1)*I927)*'results log'!$B$2)+('results log'!$B$2*(M927-1))),IF(L927="PLACED",((((M927-1)*I927)*'results log'!$B$2)-'results log'!$B$2),IF(I927=0,-'results log'!$B$2,IF(I927=0,-'results log'!$B$2,-('results log'!$B$2*2)))))))*D927))</f>
        <v>0</v>
      </c>
      <c r="S927">
        <f t="shared" si="29"/>
        <v>1</v>
      </c>
    </row>
    <row r="928" spans="7:19" x14ac:dyDescent="0.2">
      <c r="G928" s="20"/>
      <c r="H928" s="20"/>
      <c r="I928" s="20"/>
      <c r="L928" s="17"/>
      <c r="M928" s="24">
        <f>((F928-1)*(1-(IF(G928="no",0,'results log'!$B$3)))+1)</f>
        <v>5.0000000000000044E-2</v>
      </c>
      <c r="N928" s="24">
        <f t="shared" si="30"/>
        <v>0</v>
      </c>
      <c r="O928" s="26">
        <f>IF(ISBLANK(L928),,IF(ISBLANK(E928),,(IF(L928="WON-EW",((((E928-1)*I928)*'results log'!$B$2)+('results log'!$B$2*(E928-1))),IF(L928="WON",((((E928-1)*I928)*'results log'!$B$2)+('results log'!$B$2*(E928-1))),IF(L928="PLACED",((((E928-1)*I928)*'results log'!$B$2)-'results log'!$B$2),IF(I928=0,-'results log'!$B$2,IF(I928=0,-'results log'!$B$2,-('results log'!$B$2*2)))))))*D928))</f>
        <v>0</v>
      </c>
      <c r="P928" s="25">
        <f>IF(ISBLANK(L928),,IF(ISBLANK(F928),,(IF(L928="WON-EW",((((M928-1)*I928)*'results log'!$B$2)+('results log'!$B$2*(M928-1))),IF(L928="WON",((((M928-1)*I928)*'results log'!$B$2)+('results log'!$B$2*(M928-1))),IF(L928="PLACED",((((M928-1)*I928)*'results log'!$B$2)-'results log'!$B$2),IF(I928=0,-'results log'!$B$2,IF(I928=0,-'results log'!$B$2,-('results log'!$B$2*2)))))))*D928))</f>
        <v>0</v>
      </c>
      <c r="S928">
        <f t="shared" si="29"/>
        <v>1</v>
      </c>
    </row>
    <row r="929" spans="7:19" x14ac:dyDescent="0.2">
      <c r="G929" s="20"/>
      <c r="H929" s="20"/>
      <c r="I929" s="20"/>
      <c r="L929" s="17"/>
      <c r="M929" s="24">
        <f>((F929-1)*(1-(IF(G929="no",0,'results log'!$B$3)))+1)</f>
        <v>5.0000000000000044E-2</v>
      </c>
      <c r="N929" s="24">
        <f t="shared" si="30"/>
        <v>0</v>
      </c>
      <c r="O929" s="26">
        <f>IF(ISBLANK(L929),,IF(ISBLANK(E929),,(IF(L929="WON-EW",((((E929-1)*I929)*'results log'!$B$2)+('results log'!$B$2*(E929-1))),IF(L929="WON",((((E929-1)*I929)*'results log'!$B$2)+('results log'!$B$2*(E929-1))),IF(L929="PLACED",((((E929-1)*I929)*'results log'!$B$2)-'results log'!$B$2),IF(I929=0,-'results log'!$B$2,IF(I929=0,-'results log'!$B$2,-('results log'!$B$2*2)))))))*D929))</f>
        <v>0</v>
      </c>
      <c r="P929" s="25">
        <f>IF(ISBLANK(L929),,IF(ISBLANK(F929),,(IF(L929="WON-EW",((((M929-1)*I929)*'results log'!$B$2)+('results log'!$B$2*(M929-1))),IF(L929="WON",((((M929-1)*I929)*'results log'!$B$2)+('results log'!$B$2*(M929-1))),IF(L929="PLACED",((((M929-1)*I929)*'results log'!$B$2)-'results log'!$B$2),IF(I929=0,-'results log'!$B$2,IF(I929=0,-'results log'!$B$2,-('results log'!$B$2*2)))))))*D929))</f>
        <v>0</v>
      </c>
      <c r="S929">
        <f t="shared" si="29"/>
        <v>1</v>
      </c>
    </row>
    <row r="930" spans="7:19" x14ac:dyDescent="0.2">
      <c r="G930" s="20"/>
      <c r="H930" s="20"/>
      <c r="I930" s="20"/>
      <c r="L930" s="17"/>
      <c r="M930" s="24">
        <f>((F930-1)*(1-(IF(G930="no",0,'results log'!$B$3)))+1)</f>
        <v>5.0000000000000044E-2</v>
      </c>
      <c r="N930" s="24">
        <f t="shared" si="30"/>
        <v>0</v>
      </c>
      <c r="O930" s="26">
        <f>IF(ISBLANK(L930),,IF(ISBLANK(E930),,(IF(L930="WON-EW",((((E930-1)*I930)*'results log'!$B$2)+('results log'!$B$2*(E930-1))),IF(L930="WON",((((E930-1)*I930)*'results log'!$B$2)+('results log'!$B$2*(E930-1))),IF(L930="PLACED",((((E930-1)*I930)*'results log'!$B$2)-'results log'!$B$2),IF(I930=0,-'results log'!$B$2,IF(I930=0,-'results log'!$B$2,-('results log'!$B$2*2)))))))*D930))</f>
        <v>0</v>
      </c>
      <c r="P930" s="25">
        <f>IF(ISBLANK(L930),,IF(ISBLANK(F930),,(IF(L930="WON-EW",((((M930-1)*I930)*'results log'!$B$2)+('results log'!$B$2*(M930-1))),IF(L930="WON",((((M930-1)*I930)*'results log'!$B$2)+('results log'!$B$2*(M930-1))),IF(L930="PLACED",((((M930-1)*I930)*'results log'!$B$2)-'results log'!$B$2),IF(I930=0,-'results log'!$B$2,IF(I930=0,-'results log'!$B$2,-('results log'!$B$2*2)))))))*D930))</f>
        <v>0</v>
      </c>
      <c r="S930">
        <f t="shared" si="29"/>
        <v>1</v>
      </c>
    </row>
    <row r="931" spans="7:19" x14ac:dyDescent="0.2">
      <c r="G931" s="20"/>
      <c r="H931" s="20"/>
      <c r="I931" s="20"/>
      <c r="L931" s="17"/>
      <c r="M931" s="24">
        <f>((F931-1)*(1-(IF(G931="no",0,'results log'!$B$3)))+1)</f>
        <v>5.0000000000000044E-2</v>
      </c>
      <c r="N931" s="24">
        <f t="shared" si="30"/>
        <v>0</v>
      </c>
      <c r="O931" s="26">
        <f>IF(ISBLANK(L931),,IF(ISBLANK(E931),,(IF(L931="WON-EW",((((E931-1)*I931)*'results log'!$B$2)+('results log'!$B$2*(E931-1))),IF(L931="WON",((((E931-1)*I931)*'results log'!$B$2)+('results log'!$B$2*(E931-1))),IF(L931="PLACED",((((E931-1)*I931)*'results log'!$B$2)-'results log'!$B$2),IF(I931=0,-'results log'!$B$2,IF(I931=0,-'results log'!$B$2,-('results log'!$B$2*2)))))))*D931))</f>
        <v>0</v>
      </c>
      <c r="P931" s="25">
        <f>IF(ISBLANK(L931),,IF(ISBLANK(F931),,(IF(L931="WON-EW",((((M931-1)*I931)*'results log'!$B$2)+('results log'!$B$2*(M931-1))),IF(L931="WON",((((M931-1)*I931)*'results log'!$B$2)+('results log'!$B$2*(M931-1))),IF(L931="PLACED",((((M931-1)*I931)*'results log'!$B$2)-'results log'!$B$2),IF(I931=0,-'results log'!$B$2,IF(I931=0,-'results log'!$B$2,-('results log'!$B$2*2)))))))*D931))</f>
        <v>0</v>
      </c>
      <c r="S931">
        <f t="shared" si="29"/>
        <v>1</v>
      </c>
    </row>
    <row r="932" spans="7:19" x14ac:dyDescent="0.2">
      <c r="G932" s="20"/>
      <c r="H932" s="20"/>
      <c r="I932" s="20"/>
      <c r="L932" s="17"/>
      <c r="M932" s="24">
        <f>((F932-1)*(1-(IF(G932="no",0,'results log'!$B$3)))+1)</f>
        <v>5.0000000000000044E-2</v>
      </c>
      <c r="N932" s="24">
        <f t="shared" si="30"/>
        <v>0</v>
      </c>
      <c r="O932" s="26">
        <f>IF(ISBLANK(L932),,IF(ISBLANK(E932),,(IF(L932="WON-EW",((((E932-1)*I932)*'results log'!$B$2)+('results log'!$B$2*(E932-1))),IF(L932="WON",((((E932-1)*I932)*'results log'!$B$2)+('results log'!$B$2*(E932-1))),IF(L932="PLACED",((((E932-1)*I932)*'results log'!$B$2)-'results log'!$B$2),IF(I932=0,-'results log'!$B$2,IF(I932=0,-'results log'!$B$2,-('results log'!$B$2*2)))))))*D932))</f>
        <v>0</v>
      </c>
      <c r="P932" s="25">
        <f>IF(ISBLANK(L932),,IF(ISBLANK(F932),,(IF(L932="WON-EW",((((M932-1)*I932)*'results log'!$B$2)+('results log'!$B$2*(M932-1))),IF(L932="WON",((((M932-1)*I932)*'results log'!$B$2)+('results log'!$B$2*(M932-1))),IF(L932="PLACED",((((M932-1)*I932)*'results log'!$B$2)-'results log'!$B$2),IF(I932=0,-'results log'!$B$2,IF(I932=0,-'results log'!$B$2,-('results log'!$B$2*2)))))))*D932))</f>
        <v>0</v>
      </c>
      <c r="S932">
        <f t="shared" si="29"/>
        <v>1</v>
      </c>
    </row>
    <row r="933" spans="7:19" x14ac:dyDescent="0.2">
      <c r="G933" s="20"/>
      <c r="H933" s="20"/>
      <c r="I933" s="20"/>
      <c r="L933" s="17"/>
      <c r="M933" s="24">
        <f>((F933-1)*(1-(IF(G933="no",0,'results log'!$B$3)))+1)</f>
        <v>5.0000000000000044E-2</v>
      </c>
      <c r="N933" s="24">
        <f t="shared" si="30"/>
        <v>0</v>
      </c>
      <c r="O933" s="26">
        <f>IF(ISBLANK(L933),,IF(ISBLANK(E933),,(IF(L933="WON-EW",((((E933-1)*I933)*'results log'!$B$2)+('results log'!$B$2*(E933-1))),IF(L933="WON",((((E933-1)*I933)*'results log'!$B$2)+('results log'!$B$2*(E933-1))),IF(L933="PLACED",((((E933-1)*I933)*'results log'!$B$2)-'results log'!$B$2),IF(I933=0,-'results log'!$B$2,IF(I933=0,-'results log'!$B$2,-('results log'!$B$2*2)))))))*D933))</f>
        <v>0</v>
      </c>
      <c r="P933" s="25">
        <f>IF(ISBLANK(L933),,IF(ISBLANK(F933),,(IF(L933="WON-EW",((((M933-1)*I933)*'results log'!$B$2)+('results log'!$B$2*(M933-1))),IF(L933="WON",((((M933-1)*I933)*'results log'!$B$2)+('results log'!$B$2*(M933-1))),IF(L933="PLACED",((((M933-1)*I933)*'results log'!$B$2)-'results log'!$B$2),IF(I933=0,-'results log'!$B$2,IF(I933=0,-'results log'!$B$2,-('results log'!$B$2*2)))))))*D933))</f>
        <v>0</v>
      </c>
      <c r="S933">
        <f t="shared" si="29"/>
        <v>1</v>
      </c>
    </row>
    <row r="934" spans="7:19" x14ac:dyDescent="0.2">
      <c r="G934" s="20"/>
      <c r="H934" s="20"/>
      <c r="I934" s="20"/>
      <c r="L934" s="17"/>
      <c r="M934" s="24">
        <f>((F934-1)*(1-(IF(G934="no",0,'results log'!$B$3)))+1)</f>
        <v>5.0000000000000044E-2</v>
      </c>
      <c r="N934" s="24">
        <f t="shared" si="30"/>
        <v>0</v>
      </c>
      <c r="O934" s="26">
        <f>IF(ISBLANK(L934),,IF(ISBLANK(E934),,(IF(L934="WON-EW",((((E934-1)*I934)*'results log'!$B$2)+('results log'!$B$2*(E934-1))),IF(L934="WON",((((E934-1)*I934)*'results log'!$B$2)+('results log'!$B$2*(E934-1))),IF(L934="PLACED",((((E934-1)*I934)*'results log'!$B$2)-'results log'!$B$2),IF(I934=0,-'results log'!$B$2,IF(I934=0,-'results log'!$B$2,-('results log'!$B$2*2)))))))*D934))</f>
        <v>0</v>
      </c>
      <c r="P934" s="25">
        <f>IF(ISBLANK(L934),,IF(ISBLANK(F934),,(IF(L934="WON-EW",((((M934-1)*I934)*'results log'!$B$2)+('results log'!$B$2*(M934-1))),IF(L934="WON",((((M934-1)*I934)*'results log'!$B$2)+('results log'!$B$2*(M934-1))),IF(L934="PLACED",((((M934-1)*I934)*'results log'!$B$2)-'results log'!$B$2),IF(I934=0,-'results log'!$B$2,IF(I934=0,-'results log'!$B$2,-('results log'!$B$2*2)))))))*D934))</f>
        <v>0</v>
      </c>
      <c r="S934">
        <f t="shared" si="29"/>
        <v>1</v>
      </c>
    </row>
    <row r="935" spans="7:19" x14ac:dyDescent="0.2">
      <c r="G935" s="20"/>
      <c r="H935" s="20"/>
      <c r="I935" s="20"/>
      <c r="L935" s="17"/>
      <c r="M935" s="24">
        <f>((F935-1)*(1-(IF(G935="no",0,'results log'!$B$3)))+1)</f>
        <v>5.0000000000000044E-2</v>
      </c>
      <c r="N935" s="24">
        <f t="shared" si="30"/>
        <v>0</v>
      </c>
      <c r="O935" s="26">
        <f>IF(ISBLANK(L935),,IF(ISBLANK(E935),,(IF(L935="WON-EW",((((E935-1)*I935)*'results log'!$B$2)+('results log'!$B$2*(E935-1))),IF(L935="WON",((((E935-1)*I935)*'results log'!$B$2)+('results log'!$B$2*(E935-1))),IF(L935="PLACED",((((E935-1)*I935)*'results log'!$B$2)-'results log'!$B$2),IF(I935=0,-'results log'!$B$2,IF(I935=0,-'results log'!$B$2,-('results log'!$B$2*2)))))))*D935))</f>
        <v>0</v>
      </c>
      <c r="P935" s="25">
        <f>IF(ISBLANK(L935),,IF(ISBLANK(F935),,(IF(L935="WON-EW",((((M935-1)*I935)*'results log'!$B$2)+('results log'!$B$2*(M935-1))),IF(L935="WON",((((M935-1)*I935)*'results log'!$B$2)+('results log'!$B$2*(M935-1))),IF(L935="PLACED",((((M935-1)*I935)*'results log'!$B$2)-'results log'!$B$2),IF(I935=0,-'results log'!$B$2,IF(I935=0,-'results log'!$B$2,-('results log'!$B$2*2)))))))*D935))</f>
        <v>0</v>
      </c>
      <c r="S935">
        <f t="shared" si="29"/>
        <v>1</v>
      </c>
    </row>
    <row r="936" spans="7:19" x14ac:dyDescent="0.2">
      <c r="G936" s="20"/>
      <c r="H936" s="20"/>
      <c r="I936" s="20"/>
      <c r="L936" s="17"/>
      <c r="M936" s="24">
        <f>((F936-1)*(1-(IF(G936="no",0,'results log'!$B$3)))+1)</f>
        <v>5.0000000000000044E-2</v>
      </c>
      <c r="N936" s="24">
        <f t="shared" si="30"/>
        <v>0</v>
      </c>
      <c r="O936" s="26">
        <f>IF(ISBLANK(L936),,IF(ISBLANK(E936),,(IF(L936="WON-EW",((((E936-1)*I936)*'results log'!$B$2)+('results log'!$B$2*(E936-1))),IF(L936="WON",((((E936-1)*I936)*'results log'!$B$2)+('results log'!$B$2*(E936-1))),IF(L936="PLACED",((((E936-1)*I936)*'results log'!$B$2)-'results log'!$B$2),IF(I936=0,-'results log'!$B$2,IF(I936=0,-'results log'!$B$2,-('results log'!$B$2*2)))))))*D936))</f>
        <v>0</v>
      </c>
      <c r="P936" s="25">
        <f>IF(ISBLANK(L936),,IF(ISBLANK(F936),,(IF(L936="WON-EW",((((M936-1)*I936)*'results log'!$B$2)+('results log'!$B$2*(M936-1))),IF(L936="WON",((((M936-1)*I936)*'results log'!$B$2)+('results log'!$B$2*(M936-1))),IF(L936="PLACED",((((M936-1)*I936)*'results log'!$B$2)-'results log'!$B$2),IF(I936=0,-'results log'!$B$2,IF(I936=0,-'results log'!$B$2,-('results log'!$B$2*2)))))))*D936))</f>
        <v>0</v>
      </c>
      <c r="S936">
        <f t="shared" si="29"/>
        <v>1</v>
      </c>
    </row>
    <row r="937" spans="7:19" x14ac:dyDescent="0.2">
      <c r="G937" s="20"/>
      <c r="H937" s="20"/>
      <c r="I937" s="20"/>
      <c r="L937" s="17"/>
      <c r="M937" s="24">
        <f>((F937-1)*(1-(IF(G937="no",0,'results log'!$B$3)))+1)</f>
        <v>5.0000000000000044E-2</v>
      </c>
      <c r="N937" s="24">
        <f t="shared" si="30"/>
        <v>0</v>
      </c>
      <c r="O937" s="26">
        <f>IF(ISBLANK(L937),,IF(ISBLANK(E937),,(IF(L937="WON-EW",((((E937-1)*I937)*'results log'!$B$2)+('results log'!$B$2*(E937-1))),IF(L937="WON",((((E937-1)*I937)*'results log'!$B$2)+('results log'!$B$2*(E937-1))),IF(L937="PLACED",((((E937-1)*I937)*'results log'!$B$2)-'results log'!$B$2),IF(I937=0,-'results log'!$B$2,IF(I937=0,-'results log'!$B$2,-('results log'!$B$2*2)))))))*D937))</f>
        <v>0</v>
      </c>
      <c r="P937" s="25">
        <f>IF(ISBLANK(L937),,IF(ISBLANK(F937),,(IF(L937="WON-EW",((((M937-1)*I937)*'results log'!$B$2)+('results log'!$B$2*(M937-1))),IF(L937="WON",((((M937-1)*I937)*'results log'!$B$2)+('results log'!$B$2*(M937-1))),IF(L937="PLACED",((((M937-1)*I937)*'results log'!$B$2)-'results log'!$B$2),IF(I937=0,-'results log'!$B$2,IF(I937=0,-'results log'!$B$2,-('results log'!$B$2*2)))))))*D937))</f>
        <v>0</v>
      </c>
      <c r="S937">
        <f t="shared" si="29"/>
        <v>1</v>
      </c>
    </row>
    <row r="938" spans="7:19" x14ac:dyDescent="0.2">
      <c r="G938" s="20"/>
      <c r="H938" s="20"/>
      <c r="I938" s="20"/>
      <c r="L938" s="17"/>
      <c r="M938" s="24">
        <f>((F938-1)*(1-(IF(G938="no",0,'results log'!$B$3)))+1)</f>
        <v>5.0000000000000044E-2</v>
      </c>
      <c r="N938" s="24">
        <f t="shared" si="30"/>
        <v>0</v>
      </c>
      <c r="O938" s="26">
        <f>IF(ISBLANK(L938),,IF(ISBLANK(E938),,(IF(L938="WON-EW",((((E938-1)*I938)*'results log'!$B$2)+('results log'!$B$2*(E938-1))),IF(L938="WON",((((E938-1)*I938)*'results log'!$B$2)+('results log'!$B$2*(E938-1))),IF(L938="PLACED",((((E938-1)*I938)*'results log'!$B$2)-'results log'!$B$2),IF(I938=0,-'results log'!$B$2,IF(I938=0,-'results log'!$B$2,-('results log'!$B$2*2)))))))*D938))</f>
        <v>0</v>
      </c>
      <c r="P938" s="25">
        <f>IF(ISBLANK(L938),,IF(ISBLANK(F938),,(IF(L938="WON-EW",((((M938-1)*I938)*'results log'!$B$2)+('results log'!$B$2*(M938-1))),IF(L938="WON",((((M938-1)*I938)*'results log'!$B$2)+('results log'!$B$2*(M938-1))),IF(L938="PLACED",((((M938-1)*I938)*'results log'!$B$2)-'results log'!$B$2),IF(I938=0,-'results log'!$B$2,IF(I938=0,-'results log'!$B$2,-('results log'!$B$2*2)))))))*D938))</f>
        <v>0</v>
      </c>
      <c r="S938">
        <f t="shared" si="29"/>
        <v>1</v>
      </c>
    </row>
    <row r="939" spans="7:19" x14ac:dyDescent="0.2">
      <c r="G939" s="20"/>
      <c r="H939" s="20"/>
      <c r="I939" s="20"/>
      <c r="L939" s="17"/>
      <c r="M939" s="24">
        <f>((F939-1)*(1-(IF(G939="no",0,'results log'!$B$3)))+1)</f>
        <v>5.0000000000000044E-2</v>
      </c>
      <c r="N939" s="24">
        <f t="shared" si="30"/>
        <v>0</v>
      </c>
      <c r="O939" s="26">
        <f>IF(ISBLANK(L939),,IF(ISBLANK(E939),,(IF(L939="WON-EW",((((E939-1)*I939)*'results log'!$B$2)+('results log'!$B$2*(E939-1))),IF(L939="WON",((((E939-1)*I939)*'results log'!$B$2)+('results log'!$B$2*(E939-1))),IF(L939="PLACED",((((E939-1)*I939)*'results log'!$B$2)-'results log'!$B$2),IF(I939=0,-'results log'!$B$2,IF(I939=0,-'results log'!$B$2,-('results log'!$B$2*2)))))))*D939))</f>
        <v>0</v>
      </c>
      <c r="P939" s="25">
        <f>IF(ISBLANK(L939),,IF(ISBLANK(F939),,(IF(L939="WON-EW",((((M939-1)*I939)*'results log'!$B$2)+('results log'!$B$2*(M939-1))),IF(L939="WON",((((M939-1)*I939)*'results log'!$B$2)+('results log'!$B$2*(M939-1))),IF(L939="PLACED",((((M939-1)*I939)*'results log'!$B$2)-'results log'!$B$2),IF(I939=0,-'results log'!$B$2,IF(I939=0,-'results log'!$B$2,-('results log'!$B$2*2)))))))*D939))</f>
        <v>0</v>
      </c>
      <c r="S939">
        <f t="shared" si="29"/>
        <v>1</v>
      </c>
    </row>
    <row r="940" spans="7:19" x14ac:dyDescent="0.2">
      <c r="G940" s="20"/>
      <c r="H940" s="20"/>
      <c r="I940" s="20"/>
      <c r="L940" s="17"/>
      <c r="M940" s="24">
        <f>((F940-1)*(1-(IF(G940="no",0,'results log'!$B$3)))+1)</f>
        <v>5.0000000000000044E-2</v>
      </c>
      <c r="N940" s="24">
        <f t="shared" si="30"/>
        <v>0</v>
      </c>
      <c r="O940" s="26">
        <f>IF(ISBLANK(L940),,IF(ISBLANK(E940),,(IF(L940="WON-EW",((((E940-1)*I940)*'results log'!$B$2)+('results log'!$B$2*(E940-1))),IF(L940="WON",((((E940-1)*I940)*'results log'!$B$2)+('results log'!$B$2*(E940-1))),IF(L940="PLACED",((((E940-1)*I940)*'results log'!$B$2)-'results log'!$B$2),IF(I940=0,-'results log'!$B$2,IF(I940=0,-'results log'!$B$2,-('results log'!$B$2*2)))))))*D940))</f>
        <v>0</v>
      </c>
      <c r="P940" s="25">
        <f>IF(ISBLANK(L940),,IF(ISBLANK(F940),,(IF(L940="WON-EW",((((M940-1)*I940)*'results log'!$B$2)+('results log'!$B$2*(M940-1))),IF(L940="WON",((((M940-1)*I940)*'results log'!$B$2)+('results log'!$B$2*(M940-1))),IF(L940="PLACED",((((M940-1)*I940)*'results log'!$B$2)-'results log'!$B$2),IF(I940=0,-'results log'!$B$2,IF(I940=0,-'results log'!$B$2,-('results log'!$B$2*2)))))))*D940))</f>
        <v>0</v>
      </c>
      <c r="S940">
        <f t="shared" si="29"/>
        <v>1</v>
      </c>
    </row>
    <row r="941" spans="7:19" x14ac:dyDescent="0.2">
      <c r="G941" s="20"/>
      <c r="H941" s="20"/>
      <c r="I941" s="20"/>
      <c r="L941" s="17"/>
      <c r="M941" s="24">
        <f>((F941-1)*(1-(IF(G941="no",0,'results log'!$B$3)))+1)</f>
        <v>5.0000000000000044E-2</v>
      </c>
      <c r="N941" s="24">
        <f t="shared" si="30"/>
        <v>0</v>
      </c>
      <c r="O941" s="26">
        <f>IF(ISBLANK(L941),,IF(ISBLANK(E941),,(IF(L941="WON-EW",((((E941-1)*I941)*'results log'!$B$2)+('results log'!$B$2*(E941-1))),IF(L941="WON",((((E941-1)*I941)*'results log'!$B$2)+('results log'!$B$2*(E941-1))),IF(L941="PLACED",((((E941-1)*I941)*'results log'!$B$2)-'results log'!$B$2),IF(I941=0,-'results log'!$B$2,IF(I941=0,-'results log'!$B$2,-('results log'!$B$2*2)))))))*D941))</f>
        <v>0</v>
      </c>
      <c r="P941" s="25">
        <f>IF(ISBLANK(L941),,IF(ISBLANK(F941),,(IF(L941="WON-EW",((((M941-1)*I941)*'results log'!$B$2)+('results log'!$B$2*(M941-1))),IF(L941="WON",((((M941-1)*I941)*'results log'!$B$2)+('results log'!$B$2*(M941-1))),IF(L941="PLACED",((((M941-1)*I941)*'results log'!$B$2)-'results log'!$B$2),IF(I941=0,-'results log'!$B$2,IF(I941=0,-'results log'!$B$2,-('results log'!$B$2*2)))))))*D941))</f>
        <v>0</v>
      </c>
      <c r="S941">
        <f t="shared" si="29"/>
        <v>1</v>
      </c>
    </row>
    <row r="942" spans="7:19" x14ac:dyDescent="0.2">
      <c r="G942" s="20"/>
      <c r="H942" s="20"/>
      <c r="I942" s="20"/>
      <c r="L942" s="17"/>
      <c r="M942" s="24">
        <f>((F942-1)*(1-(IF(G942="no",0,'results log'!$B$3)))+1)</f>
        <v>5.0000000000000044E-2</v>
      </c>
      <c r="N942" s="24">
        <f t="shared" si="30"/>
        <v>0</v>
      </c>
      <c r="O942" s="26">
        <f>IF(ISBLANK(L942),,IF(ISBLANK(E942),,(IF(L942="WON-EW",((((E942-1)*I942)*'results log'!$B$2)+('results log'!$B$2*(E942-1))),IF(L942="WON",((((E942-1)*I942)*'results log'!$B$2)+('results log'!$B$2*(E942-1))),IF(L942="PLACED",((((E942-1)*I942)*'results log'!$B$2)-'results log'!$B$2),IF(I942=0,-'results log'!$B$2,IF(I942=0,-'results log'!$B$2,-('results log'!$B$2*2)))))))*D942))</f>
        <v>0</v>
      </c>
      <c r="P942" s="25">
        <f>IF(ISBLANK(L942),,IF(ISBLANK(F942),,(IF(L942="WON-EW",((((M942-1)*I942)*'results log'!$B$2)+('results log'!$B$2*(M942-1))),IF(L942="WON",((((M942-1)*I942)*'results log'!$B$2)+('results log'!$B$2*(M942-1))),IF(L942="PLACED",((((M942-1)*I942)*'results log'!$B$2)-'results log'!$B$2),IF(I942=0,-'results log'!$B$2,IF(I942=0,-'results log'!$B$2,-('results log'!$B$2*2)))))))*D942))</f>
        <v>0</v>
      </c>
      <c r="S942">
        <f t="shared" si="29"/>
        <v>1</v>
      </c>
    </row>
    <row r="943" spans="7:19" x14ac:dyDescent="0.2">
      <c r="G943" s="20"/>
      <c r="H943" s="20"/>
      <c r="I943" s="20"/>
      <c r="L943" s="17"/>
      <c r="M943" s="24">
        <f>((F943-1)*(1-(IF(G943="no",0,'results log'!$B$3)))+1)</f>
        <v>5.0000000000000044E-2</v>
      </c>
      <c r="N943" s="24">
        <f t="shared" si="30"/>
        <v>0</v>
      </c>
      <c r="O943" s="26">
        <f>IF(ISBLANK(L943),,IF(ISBLANK(E943),,(IF(L943="WON-EW",((((E943-1)*I943)*'results log'!$B$2)+('results log'!$B$2*(E943-1))),IF(L943="WON",((((E943-1)*I943)*'results log'!$B$2)+('results log'!$B$2*(E943-1))),IF(L943="PLACED",((((E943-1)*I943)*'results log'!$B$2)-'results log'!$B$2),IF(I943=0,-'results log'!$B$2,IF(I943=0,-'results log'!$B$2,-('results log'!$B$2*2)))))))*D943))</f>
        <v>0</v>
      </c>
      <c r="P943" s="25">
        <f>IF(ISBLANK(L943),,IF(ISBLANK(F943),,(IF(L943="WON-EW",((((M943-1)*I943)*'results log'!$B$2)+('results log'!$B$2*(M943-1))),IF(L943="WON",((((M943-1)*I943)*'results log'!$B$2)+('results log'!$B$2*(M943-1))),IF(L943="PLACED",((((M943-1)*I943)*'results log'!$B$2)-'results log'!$B$2),IF(I943=0,-'results log'!$B$2,IF(I943=0,-'results log'!$B$2,-('results log'!$B$2*2)))))))*D943))</f>
        <v>0</v>
      </c>
      <c r="S943">
        <f t="shared" si="29"/>
        <v>1</v>
      </c>
    </row>
    <row r="944" spans="7:19" x14ac:dyDescent="0.2">
      <c r="G944" s="20"/>
      <c r="H944" s="20"/>
      <c r="I944" s="20"/>
      <c r="L944" s="17"/>
      <c r="M944" s="24">
        <f>((F944-1)*(1-(IF(G944="no",0,'results log'!$B$3)))+1)</f>
        <v>5.0000000000000044E-2</v>
      </c>
      <c r="N944" s="24">
        <f t="shared" si="30"/>
        <v>0</v>
      </c>
      <c r="O944" s="26">
        <f>IF(ISBLANK(L944),,IF(ISBLANK(E944),,(IF(L944="WON-EW",((((E944-1)*I944)*'results log'!$B$2)+('results log'!$B$2*(E944-1))),IF(L944="WON",((((E944-1)*I944)*'results log'!$B$2)+('results log'!$B$2*(E944-1))),IF(L944="PLACED",((((E944-1)*I944)*'results log'!$B$2)-'results log'!$B$2),IF(I944=0,-'results log'!$B$2,IF(I944=0,-'results log'!$B$2,-('results log'!$B$2*2)))))))*D944))</f>
        <v>0</v>
      </c>
      <c r="P944" s="25">
        <f>IF(ISBLANK(L944),,IF(ISBLANK(F944),,(IF(L944="WON-EW",((((M944-1)*I944)*'results log'!$B$2)+('results log'!$B$2*(M944-1))),IF(L944="WON",((((M944-1)*I944)*'results log'!$B$2)+('results log'!$B$2*(M944-1))),IF(L944="PLACED",((((M944-1)*I944)*'results log'!$B$2)-'results log'!$B$2),IF(I944=0,-'results log'!$B$2,IF(I944=0,-'results log'!$B$2,-('results log'!$B$2*2)))))))*D944))</f>
        <v>0</v>
      </c>
      <c r="S944">
        <f t="shared" si="29"/>
        <v>1</v>
      </c>
    </row>
    <row r="945" spans="7:19" x14ac:dyDescent="0.2">
      <c r="G945" s="20"/>
      <c r="H945" s="20"/>
      <c r="I945" s="20"/>
      <c r="L945" s="17"/>
      <c r="M945" s="24">
        <f>((F945-1)*(1-(IF(G945="no",0,'results log'!$B$3)))+1)</f>
        <v>5.0000000000000044E-2</v>
      </c>
      <c r="N945" s="24">
        <f t="shared" si="30"/>
        <v>0</v>
      </c>
      <c r="O945" s="26">
        <f>IF(ISBLANK(L945),,IF(ISBLANK(E945),,(IF(L945="WON-EW",((((E945-1)*I945)*'results log'!$B$2)+('results log'!$B$2*(E945-1))),IF(L945="WON",((((E945-1)*I945)*'results log'!$B$2)+('results log'!$B$2*(E945-1))),IF(L945="PLACED",((((E945-1)*I945)*'results log'!$B$2)-'results log'!$B$2),IF(I945=0,-'results log'!$B$2,IF(I945=0,-'results log'!$B$2,-('results log'!$B$2*2)))))))*D945))</f>
        <v>0</v>
      </c>
      <c r="P945" s="25">
        <f>IF(ISBLANK(L945),,IF(ISBLANK(F945),,(IF(L945="WON-EW",((((M945-1)*I945)*'results log'!$B$2)+('results log'!$B$2*(M945-1))),IF(L945="WON",((((M945-1)*I945)*'results log'!$B$2)+('results log'!$B$2*(M945-1))),IF(L945="PLACED",((((M945-1)*I945)*'results log'!$B$2)-'results log'!$B$2),IF(I945=0,-'results log'!$B$2,IF(I945=0,-'results log'!$B$2,-('results log'!$B$2*2)))))))*D945))</f>
        <v>0</v>
      </c>
      <c r="S945">
        <f t="shared" si="29"/>
        <v>1</v>
      </c>
    </row>
    <row r="946" spans="7:19" x14ac:dyDescent="0.2">
      <c r="G946" s="20"/>
      <c r="H946" s="20"/>
      <c r="I946" s="20"/>
      <c r="L946" s="17"/>
      <c r="M946" s="24">
        <f>((F946-1)*(1-(IF(G946="no",0,'results log'!$B$3)))+1)</f>
        <v>5.0000000000000044E-2</v>
      </c>
      <c r="N946" s="24">
        <f t="shared" si="30"/>
        <v>0</v>
      </c>
      <c r="O946" s="26">
        <f>IF(ISBLANK(L946),,IF(ISBLANK(E946),,(IF(L946="WON-EW",((((E946-1)*I946)*'results log'!$B$2)+('results log'!$B$2*(E946-1))),IF(L946="WON",((((E946-1)*I946)*'results log'!$B$2)+('results log'!$B$2*(E946-1))),IF(L946="PLACED",((((E946-1)*I946)*'results log'!$B$2)-'results log'!$B$2),IF(I946=0,-'results log'!$B$2,IF(I946=0,-'results log'!$B$2,-('results log'!$B$2*2)))))))*D946))</f>
        <v>0</v>
      </c>
      <c r="P946" s="25">
        <f>IF(ISBLANK(L946),,IF(ISBLANK(F946),,(IF(L946="WON-EW",((((M946-1)*I946)*'results log'!$B$2)+('results log'!$B$2*(M946-1))),IF(L946="WON",((((M946-1)*I946)*'results log'!$B$2)+('results log'!$B$2*(M946-1))),IF(L946="PLACED",((((M946-1)*I946)*'results log'!$B$2)-'results log'!$B$2),IF(I946=0,-'results log'!$B$2,IF(I946=0,-'results log'!$B$2,-('results log'!$B$2*2)))))))*D946))</f>
        <v>0</v>
      </c>
      <c r="S946">
        <f t="shared" si="29"/>
        <v>1</v>
      </c>
    </row>
    <row r="947" spans="7:19" x14ac:dyDescent="0.2">
      <c r="G947" s="20"/>
      <c r="H947" s="20"/>
      <c r="I947" s="20"/>
      <c r="L947" s="17"/>
      <c r="M947" s="24">
        <f>((F947-1)*(1-(IF(G947="no",0,'results log'!$B$3)))+1)</f>
        <v>5.0000000000000044E-2</v>
      </c>
      <c r="N947" s="24">
        <f t="shared" si="30"/>
        <v>0</v>
      </c>
      <c r="O947" s="26">
        <f>IF(ISBLANK(L947),,IF(ISBLANK(E947),,(IF(L947="WON-EW",((((E947-1)*I947)*'results log'!$B$2)+('results log'!$B$2*(E947-1))),IF(L947="WON",((((E947-1)*I947)*'results log'!$B$2)+('results log'!$B$2*(E947-1))),IF(L947="PLACED",((((E947-1)*I947)*'results log'!$B$2)-'results log'!$B$2),IF(I947=0,-'results log'!$B$2,IF(I947=0,-'results log'!$B$2,-('results log'!$B$2*2)))))))*D947))</f>
        <v>0</v>
      </c>
      <c r="P947" s="25">
        <f>IF(ISBLANK(L947),,IF(ISBLANK(F947),,(IF(L947="WON-EW",((((M947-1)*I947)*'results log'!$B$2)+('results log'!$B$2*(M947-1))),IF(L947="WON",((((M947-1)*I947)*'results log'!$B$2)+('results log'!$B$2*(M947-1))),IF(L947="PLACED",((((M947-1)*I947)*'results log'!$B$2)-'results log'!$B$2),IF(I947=0,-'results log'!$B$2,IF(I947=0,-'results log'!$B$2,-('results log'!$B$2*2)))))))*D947))</f>
        <v>0</v>
      </c>
      <c r="S947">
        <f t="shared" si="29"/>
        <v>1</v>
      </c>
    </row>
    <row r="948" spans="7:19" x14ac:dyDescent="0.2">
      <c r="G948" s="20"/>
      <c r="H948" s="20"/>
      <c r="I948" s="20"/>
      <c r="L948" s="17"/>
      <c r="M948" s="24">
        <f>((F948-1)*(1-(IF(G948="no",0,'results log'!$B$3)))+1)</f>
        <v>5.0000000000000044E-2</v>
      </c>
      <c r="N948" s="24">
        <f t="shared" si="30"/>
        <v>0</v>
      </c>
      <c r="O948" s="26">
        <f>IF(ISBLANK(L948),,IF(ISBLANK(E948),,(IF(L948="WON-EW",((((E948-1)*I948)*'results log'!$B$2)+('results log'!$B$2*(E948-1))),IF(L948="WON",((((E948-1)*I948)*'results log'!$B$2)+('results log'!$B$2*(E948-1))),IF(L948="PLACED",((((E948-1)*I948)*'results log'!$B$2)-'results log'!$B$2),IF(I948=0,-'results log'!$B$2,IF(I948=0,-'results log'!$B$2,-('results log'!$B$2*2)))))))*D948))</f>
        <v>0</v>
      </c>
      <c r="P948" s="25">
        <f>IF(ISBLANK(L948),,IF(ISBLANK(F948),,(IF(L948="WON-EW",((((M948-1)*I948)*'results log'!$B$2)+('results log'!$B$2*(M948-1))),IF(L948="WON",((((M948-1)*I948)*'results log'!$B$2)+('results log'!$B$2*(M948-1))),IF(L948="PLACED",((((M948-1)*I948)*'results log'!$B$2)-'results log'!$B$2),IF(I948=0,-'results log'!$B$2,IF(I948=0,-'results log'!$B$2,-('results log'!$B$2*2)))))))*D948))</f>
        <v>0</v>
      </c>
      <c r="S948">
        <f t="shared" si="29"/>
        <v>1</v>
      </c>
    </row>
    <row r="949" spans="7:19" x14ac:dyDescent="0.2">
      <c r="G949" s="20"/>
      <c r="H949" s="20"/>
      <c r="I949" s="20"/>
      <c r="L949" s="17"/>
      <c r="M949" s="24">
        <f>((F949-1)*(1-(IF(G949="no",0,'results log'!$B$3)))+1)</f>
        <v>5.0000000000000044E-2</v>
      </c>
      <c r="N949" s="24">
        <f t="shared" si="30"/>
        <v>0</v>
      </c>
      <c r="O949" s="26">
        <f>IF(ISBLANK(L949),,IF(ISBLANK(E949),,(IF(L949="WON-EW",((((E949-1)*I949)*'results log'!$B$2)+('results log'!$B$2*(E949-1))),IF(L949="WON",((((E949-1)*I949)*'results log'!$B$2)+('results log'!$B$2*(E949-1))),IF(L949="PLACED",((((E949-1)*I949)*'results log'!$B$2)-'results log'!$B$2),IF(I949=0,-'results log'!$B$2,IF(I949=0,-'results log'!$B$2,-('results log'!$B$2*2)))))))*D949))</f>
        <v>0</v>
      </c>
      <c r="P949" s="25">
        <f>IF(ISBLANK(L949),,IF(ISBLANK(F949),,(IF(L949="WON-EW",((((M949-1)*I949)*'results log'!$B$2)+('results log'!$B$2*(M949-1))),IF(L949="WON",((((M949-1)*I949)*'results log'!$B$2)+('results log'!$B$2*(M949-1))),IF(L949="PLACED",((((M949-1)*I949)*'results log'!$B$2)-'results log'!$B$2),IF(I949=0,-'results log'!$B$2,IF(I949=0,-'results log'!$B$2,-('results log'!$B$2*2)))))))*D949))</f>
        <v>0</v>
      </c>
      <c r="S949">
        <f t="shared" si="29"/>
        <v>1</v>
      </c>
    </row>
    <row r="950" spans="7:19" x14ac:dyDescent="0.2">
      <c r="G950" s="20"/>
      <c r="H950" s="20"/>
      <c r="I950" s="20"/>
      <c r="L950" s="17"/>
      <c r="M950" s="24">
        <f>((F950-1)*(1-(IF(G950="no",0,'results log'!$B$3)))+1)</f>
        <v>5.0000000000000044E-2</v>
      </c>
      <c r="N950" s="24">
        <f t="shared" si="30"/>
        <v>0</v>
      </c>
      <c r="O950" s="26">
        <f>IF(ISBLANK(L950),,IF(ISBLANK(E950),,(IF(L950="WON-EW",((((E950-1)*I950)*'results log'!$B$2)+('results log'!$B$2*(E950-1))),IF(L950="WON",((((E950-1)*I950)*'results log'!$B$2)+('results log'!$B$2*(E950-1))),IF(L950="PLACED",((((E950-1)*I950)*'results log'!$B$2)-'results log'!$B$2),IF(I950=0,-'results log'!$B$2,IF(I950=0,-'results log'!$B$2,-('results log'!$B$2*2)))))))*D950))</f>
        <v>0</v>
      </c>
      <c r="P950" s="25">
        <f>IF(ISBLANK(L950),,IF(ISBLANK(F950),,(IF(L950="WON-EW",((((M950-1)*I950)*'results log'!$B$2)+('results log'!$B$2*(M950-1))),IF(L950="WON",((((M950-1)*I950)*'results log'!$B$2)+('results log'!$B$2*(M950-1))),IF(L950="PLACED",((((M950-1)*I950)*'results log'!$B$2)-'results log'!$B$2),IF(I950=0,-'results log'!$B$2,IF(I950=0,-'results log'!$B$2,-('results log'!$B$2*2)))))))*D950))</f>
        <v>0</v>
      </c>
      <c r="S950">
        <f t="shared" si="29"/>
        <v>1</v>
      </c>
    </row>
    <row r="951" spans="7:19" x14ac:dyDescent="0.2">
      <c r="G951" s="20"/>
      <c r="H951" s="20"/>
      <c r="I951" s="20"/>
      <c r="L951" s="17"/>
      <c r="M951" s="24">
        <f>((F951-1)*(1-(IF(G951="no",0,'results log'!$B$3)))+1)</f>
        <v>5.0000000000000044E-2</v>
      </c>
      <c r="N951" s="24">
        <f t="shared" si="30"/>
        <v>0</v>
      </c>
      <c r="O951" s="26">
        <f>IF(ISBLANK(L951),,IF(ISBLANK(E951),,(IF(L951="WON-EW",((((E951-1)*I951)*'results log'!$B$2)+('results log'!$B$2*(E951-1))),IF(L951="WON",((((E951-1)*I951)*'results log'!$B$2)+('results log'!$B$2*(E951-1))),IF(L951="PLACED",((((E951-1)*I951)*'results log'!$B$2)-'results log'!$B$2),IF(I951=0,-'results log'!$B$2,IF(I951=0,-'results log'!$B$2,-('results log'!$B$2*2)))))))*D951))</f>
        <v>0</v>
      </c>
      <c r="P951" s="25">
        <f>IF(ISBLANK(L951),,IF(ISBLANK(F951),,(IF(L951="WON-EW",((((M951-1)*I951)*'results log'!$B$2)+('results log'!$B$2*(M951-1))),IF(L951="WON",((((M951-1)*I951)*'results log'!$B$2)+('results log'!$B$2*(M951-1))),IF(L951="PLACED",((((M951-1)*I951)*'results log'!$B$2)-'results log'!$B$2),IF(I951=0,-'results log'!$B$2,IF(I951=0,-'results log'!$B$2,-('results log'!$B$2*2)))))))*D951))</f>
        <v>0</v>
      </c>
      <c r="S951">
        <f t="shared" si="29"/>
        <v>1</v>
      </c>
    </row>
    <row r="952" spans="7:19" x14ac:dyDescent="0.2">
      <c r="G952" s="20"/>
      <c r="H952" s="20"/>
      <c r="I952" s="20"/>
      <c r="L952" s="17"/>
      <c r="M952" s="24">
        <f>((F952-1)*(1-(IF(G952="no",0,'results log'!$B$3)))+1)</f>
        <v>5.0000000000000044E-2</v>
      </c>
      <c r="N952" s="24">
        <f t="shared" si="30"/>
        <v>0</v>
      </c>
      <c r="O952" s="26">
        <f>IF(ISBLANK(L952),,IF(ISBLANK(E952),,(IF(L952="WON-EW",((((E952-1)*I952)*'results log'!$B$2)+('results log'!$B$2*(E952-1))),IF(L952="WON",((((E952-1)*I952)*'results log'!$B$2)+('results log'!$B$2*(E952-1))),IF(L952="PLACED",((((E952-1)*I952)*'results log'!$B$2)-'results log'!$B$2),IF(I952=0,-'results log'!$B$2,IF(I952=0,-'results log'!$B$2,-('results log'!$B$2*2)))))))*D952))</f>
        <v>0</v>
      </c>
      <c r="P952" s="25">
        <f>IF(ISBLANK(L952),,IF(ISBLANK(F952),,(IF(L952="WON-EW",((((M952-1)*I952)*'results log'!$B$2)+('results log'!$B$2*(M952-1))),IF(L952="WON",((((M952-1)*I952)*'results log'!$B$2)+('results log'!$B$2*(M952-1))),IF(L952="PLACED",((((M952-1)*I952)*'results log'!$B$2)-'results log'!$B$2),IF(I952=0,-'results log'!$B$2,IF(I952=0,-'results log'!$B$2,-('results log'!$B$2*2)))))))*D952))</f>
        <v>0</v>
      </c>
      <c r="S952">
        <f t="shared" si="29"/>
        <v>1</v>
      </c>
    </row>
    <row r="953" spans="7:19" x14ac:dyDescent="0.2">
      <c r="G953" s="20"/>
      <c r="H953" s="20"/>
      <c r="I953" s="20"/>
      <c r="L953" s="17"/>
      <c r="M953" s="24">
        <f>((F953-1)*(1-(IF(G953="no",0,'results log'!$B$3)))+1)</f>
        <v>5.0000000000000044E-2</v>
      </c>
      <c r="N953" s="24">
        <f t="shared" si="30"/>
        <v>0</v>
      </c>
      <c r="O953" s="26">
        <f>IF(ISBLANK(L953),,IF(ISBLANK(E953),,(IF(L953="WON-EW",((((E953-1)*I953)*'results log'!$B$2)+('results log'!$B$2*(E953-1))),IF(L953="WON",((((E953-1)*I953)*'results log'!$B$2)+('results log'!$B$2*(E953-1))),IF(L953="PLACED",((((E953-1)*I953)*'results log'!$B$2)-'results log'!$B$2),IF(I953=0,-'results log'!$B$2,IF(I953=0,-'results log'!$B$2,-('results log'!$B$2*2)))))))*D953))</f>
        <v>0</v>
      </c>
      <c r="P953" s="25">
        <f>IF(ISBLANK(L953),,IF(ISBLANK(F953),,(IF(L953="WON-EW",((((M953-1)*I953)*'results log'!$B$2)+('results log'!$B$2*(M953-1))),IF(L953="WON",((((M953-1)*I953)*'results log'!$B$2)+('results log'!$B$2*(M953-1))),IF(L953="PLACED",((((M953-1)*I953)*'results log'!$B$2)-'results log'!$B$2),IF(I953=0,-'results log'!$B$2,IF(I953=0,-'results log'!$B$2,-('results log'!$B$2*2)))))))*D953))</f>
        <v>0</v>
      </c>
      <c r="S953">
        <f t="shared" si="29"/>
        <v>1</v>
      </c>
    </row>
    <row r="954" spans="7:19" x14ac:dyDescent="0.2">
      <c r="G954" s="20"/>
      <c r="H954" s="20"/>
      <c r="I954" s="20"/>
      <c r="L954" s="17"/>
      <c r="M954" s="24">
        <f>((F954-1)*(1-(IF(G954="no",0,'results log'!$B$3)))+1)</f>
        <v>5.0000000000000044E-2</v>
      </c>
      <c r="N954" s="24">
        <f t="shared" si="30"/>
        <v>0</v>
      </c>
      <c r="O954" s="26">
        <f>IF(ISBLANK(L954),,IF(ISBLANK(E954),,(IF(L954="WON-EW",((((E954-1)*I954)*'results log'!$B$2)+('results log'!$B$2*(E954-1))),IF(L954="WON",((((E954-1)*I954)*'results log'!$B$2)+('results log'!$B$2*(E954-1))),IF(L954="PLACED",((((E954-1)*I954)*'results log'!$B$2)-'results log'!$B$2),IF(I954=0,-'results log'!$B$2,IF(I954=0,-'results log'!$B$2,-('results log'!$B$2*2)))))))*D954))</f>
        <v>0</v>
      </c>
      <c r="P954" s="25">
        <f>IF(ISBLANK(L954),,IF(ISBLANK(F954),,(IF(L954="WON-EW",((((M954-1)*I954)*'results log'!$B$2)+('results log'!$B$2*(M954-1))),IF(L954="WON",((((M954-1)*I954)*'results log'!$B$2)+('results log'!$B$2*(M954-1))),IF(L954="PLACED",((((M954-1)*I954)*'results log'!$B$2)-'results log'!$B$2),IF(I954=0,-'results log'!$B$2,IF(I954=0,-'results log'!$B$2,-('results log'!$B$2*2)))))))*D954))</f>
        <v>0</v>
      </c>
      <c r="S954">
        <f t="shared" si="29"/>
        <v>1</v>
      </c>
    </row>
    <row r="955" spans="7:19" x14ac:dyDescent="0.2">
      <c r="G955" s="20"/>
      <c r="H955" s="20"/>
      <c r="I955" s="20"/>
      <c r="L955" s="17"/>
      <c r="M955" s="24">
        <f>((F955-1)*(1-(IF(G955="no",0,'results log'!$B$3)))+1)</f>
        <v>5.0000000000000044E-2</v>
      </c>
      <c r="N955" s="24">
        <f t="shared" si="30"/>
        <v>0</v>
      </c>
      <c r="O955" s="26">
        <f>IF(ISBLANK(L955),,IF(ISBLANK(E955),,(IF(L955="WON-EW",((((E955-1)*I955)*'results log'!$B$2)+('results log'!$B$2*(E955-1))),IF(L955="WON",((((E955-1)*I955)*'results log'!$B$2)+('results log'!$B$2*(E955-1))),IF(L955="PLACED",((((E955-1)*I955)*'results log'!$B$2)-'results log'!$B$2),IF(I955=0,-'results log'!$B$2,IF(I955=0,-'results log'!$B$2,-('results log'!$B$2*2)))))))*D955))</f>
        <v>0</v>
      </c>
      <c r="P955" s="25">
        <f>IF(ISBLANK(L955),,IF(ISBLANK(F955),,(IF(L955="WON-EW",((((M955-1)*I955)*'results log'!$B$2)+('results log'!$B$2*(M955-1))),IF(L955="WON",((((M955-1)*I955)*'results log'!$B$2)+('results log'!$B$2*(M955-1))),IF(L955="PLACED",((((M955-1)*I955)*'results log'!$B$2)-'results log'!$B$2),IF(I955=0,-'results log'!$B$2,IF(I955=0,-'results log'!$B$2,-('results log'!$B$2*2)))))))*D955))</f>
        <v>0</v>
      </c>
      <c r="S955">
        <f t="shared" si="29"/>
        <v>1</v>
      </c>
    </row>
    <row r="956" spans="7:19" x14ac:dyDescent="0.2">
      <c r="G956" s="20"/>
      <c r="H956" s="20"/>
      <c r="I956" s="20"/>
      <c r="L956" s="17"/>
      <c r="M956" s="24">
        <f>((F956-1)*(1-(IF(G956="no",0,'results log'!$B$3)))+1)</f>
        <v>5.0000000000000044E-2</v>
      </c>
      <c r="N956" s="24">
        <f t="shared" si="30"/>
        <v>0</v>
      </c>
      <c r="O956" s="26">
        <f>IF(ISBLANK(L956),,IF(ISBLANK(E956),,(IF(L956="WON-EW",((((E956-1)*I956)*'results log'!$B$2)+('results log'!$B$2*(E956-1))),IF(L956="WON",((((E956-1)*I956)*'results log'!$B$2)+('results log'!$B$2*(E956-1))),IF(L956="PLACED",((((E956-1)*I956)*'results log'!$B$2)-'results log'!$B$2),IF(I956=0,-'results log'!$B$2,IF(I956=0,-'results log'!$B$2,-('results log'!$B$2*2)))))))*D956))</f>
        <v>0</v>
      </c>
      <c r="P956" s="25">
        <f>IF(ISBLANK(L956),,IF(ISBLANK(F956),,(IF(L956="WON-EW",((((M956-1)*I956)*'results log'!$B$2)+('results log'!$B$2*(M956-1))),IF(L956="WON",((((M956-1)*I956)*'results log'!$B$2)+('results log'!$B$2*(M956-1))),IF(L956="PLACED",((((M956-1)*I956)*'results log'!$B$2)-'results log'!$B$2),IF(I956=0,-'results log'!$B$2,IF(I956=0,-'results log'!$B$2,-('results log'!$B$2*2)))))))*D956))</f>
        <v>0</v>
      </c>
      <c r="S956">
        <f t="shared" si="29"/>
        <v>1</v>
      </c>
    </row>
    <row r="957" spans="7:19" x14ac:dyDescent="0.2">
      <c r="G957" s="20"/>
      <c r="H957" s="20"/>
      <c r="I957" s="20"/>
      <c r="L957" s="17"/>
      <c r="M957" s="24">
        <f>((F957-1)*(1-(IF(G957="no",0,'results log'!$B$3)))+1)</f>
        <v>5.0000000000000044E-2</v>
      </c>
      <c r="N957" s="24">
        <f t="shared" si="30"/>
        <v>0</v>
      </c>
      <c r="O957" s="26">
        <f>IF(ISBLANK(L957),,IF(ISBLANK(E957),,(IF(L957="WON-EW",((((E957-1)*I957)*'results log'!$B$2)+('results log'!$B$2*(E957-1))),IF(L957="WON",((((E957-1)*I957)*'results log'!$B$2)+('results log'!$B$2*(E957-1))),IF(L957="PLACED",((((E957-1)*I957)*'results log'!$B$2)-'results log'!$B$2),IF(I957=0,-'results log'!$B$2,IF(I957=0,-'results log'!$B$2,-('results log'!$B$2*2)))))))*D957))</f>
        <v>0</v>
      </c>
      <c r="P957" s="25">
        <f>IF(ISBLANK(L957),,IF(ISBLANK(F957),,(IF(L957="WON-EW",((((M957-1)*I957)*'results log'!$B$2)+('results log'!$B$2*(M957-1))),IF(L957="WON",((((M957-1)*I957)*'results log'!$B$2)+('results log'!$B$2*(M957-1))),IF(L957="PLACED",((((M957-1)*I957)*'results log'!$B$2)-'results log'!$B$2),IF(I957=0,-'results log'!$B$2,IF(I957=0,-'results log'!$B$2,-('results log'!$B$2*2)))))))*D957))</f>
        <v>0</v>
      </c>
      <c r="S957">
        <f t="shared" si="29"/>
        <v>1</v>
      </c>
    </row>
    <row r="958" spans="7:19" x14ac:dyDescent="0.2">
      <c r="G958" s="20"/>
      <c r="H958" s="20"/>
      <c r="I958" s="20"/>
      <c r="L958" s="17"/>
      <c r="M958" s="24">
        <f>((F958-1)*(1-(IF(G958="no",0,'results log'!$B$3)))+1)</f>
        <v>5.0000000000000044E-2</v>
      </c>
      <c r="N958" s="24">
        <f t="shared" si="30"/>
        <v>0</v>
      </c>
      <c r="O958" s="26">
        <f>IF(ISBLANK(L958),,IF(ISBLANK(E958),,(IF(L958="WON-EW",((((E958-1)*I958)*'results log'!$B$2)+('results log'!$B$2*(E958-1))),IF(L958="WON",((((E958-1)*I958)*'results log'!$B$2)+('results log'!$B$2*(E958-1))),IF(L958="PLACED",((((E958-1)*I958)*'results log'!$B$2)-'results log'!$B$2),IF(I958=0,-'results log'!$B$2,IF(I958=0,-'results log'!$B$2,-('results log'!$B$2*2)))))))*D958))</f>
        <v>0</v>
      </c>
      <c r="P958" s="25">
        <f>IF(ISBLANK(L958),,IF(ISBLANK(F958),,(IF(L958="WON-EW",((((M958-1)*I958)*'results log'!$B$2)+('results log'!$B$2*(M958-1))),IF(L958="WON",((((M958-1)*I958)*'results log'!$B$2)+('results log'!$B$2*(M958-1))),IF(L958="PLACED",((((M958-1)*I958)*'results log'!$B$2)-'results log'!$B$2),IF(I958=0,-'results log'!$B$2,IF(I958=0,-'results log'!$B$2,-('results log'!$B$2*2)))))))*D958))</f>
        <v>0</v>
      </c>
      <c r="S958">
        <f t="shared" si="29"/>
        <v>1</v>
      </c>
    </row>
    <row r="959" spans="7:19" x14ac:dyDescent="0.2">
      <c r="G959" s="20"/>
      <c r="H959" s="20"/>
      <c r="I959" s="20"/>
      <c r="L959" s="17"/>
      <c r="M959" s="24">
        <f>((F959-1)*(1-(IF(G959="no",0,'results log'!$B$3)))+1)</f>
        <v>5.0000000000000044E-2</v>
      </c>
      <c r="N959" s="24">
        <f t="shared" si="30"/>
        <v>0</v>
      </c>
      <c r="O959" s="26">
        <f>IF(ISBLANK(L959),,IF(ISBLANK(E959),,(IF(L959="WON-EW",((((E959-1)*I959)*'results log'!$B$2)+('results log'!$B$2*(E959-1))),IF(L959="WON",((((E959-1)*I959)*'results log'!$B$2)+('results log'!$B$2*(E959-1))),IF(L959="PLACED",((((E959-1)*I959)*'results log'!$B$2)-'results log'!$B$2),IF(I959=0,-'results log'!$B$2,IF(I959=0,-'results log'!$B$2,-('results log'!$B$2*2)))))))*D959))</f>
        <v>0</v>
      </c>
      <c r="P959" s="25">
        <f>IF(ISBLANK(L959),,IF(ISBLANK(F959),,(IF(L959="WON-EW",((((M959-1)*I959)*'results log'!$B$2)+('results log'!$B$2*(M959-1))),IF(L959="WON",((((M959-1)*I959)*'results log'!$B$2)+('results log'!$B$2*(M959-1))),IF(L959="PLACED",((((M959-1)*I959)*'results log'!$B$2)-'results log'!$B$2),IF(I959=0,-'results log'!$B$2,IF(I959=0,-'results log'!$B$2,-('results log'!$B$2*2)))))))*D959))</f>
        <v>0</v>
      </c>
      <c r="S959">
        <f t="shared" si="29"/>
        <v>1</v>
      </c>
    </row>
    <row r="960" spans="7:19" x14ac:dyDescent="0.2">
      <c r="G960" s="20"/>
      <c r="H960" s="20"/>
      <c r="I960" s="20"/>
      <c r="L960" s="17"/>
      <c r="M960" s="24">
        <f>((F960-1)*(1-(IF(G960="no",0,'results log'!$B$3)))+1)</f>
        <v>5.0000000000000044E-2</v>
      </c>
      <c r="N960" s="24">
        <f t="shared" si="30"/>
        <v>0</v>
      </c>
      <c r="O960" s="26">
        <f>IF(ISBLANK(L960),,IF(ISBLANK(E960),,(IF(L960="WON-EW",((((E960-1)*I960)*'results log'!$B$2)+('results log'!$B$2*(E960-1))),IF(L960="WON",((((E960-1)*I960)*'results log'!$B$2)+('results log'!$B$2*(E960-1))),IF(L960="PLACED",((((E960-1)*I960)*'results log'!$B$2)-'results log'!$B$2),IF(I960=0,-'results log'!$B$2,IF(I960=0,-'results log'!$B$2,-('results log'!$B$2*2)))))))*D960))</f>
        <v>0</v>
      </c>
      <c r="P960" s="25">
        <f>IF(ISBLANK(L960),,IF(ISBLANK(F960),,(IF(L960="WON-EW",((((M960-1)*I960)*'results log'!$B$2)+('results log'!$B$2*(M960-1))),IF(L960="WON",((((M960-1)*I960)*'results log'!$B$2)+('results log'!$B$2*(M960-1))),IF(L960="PLACED",((((M960-1)*I960)*'results log'!$B$2)-'results log'!$B$2),IF(I960=0,-'results log'!$B$2,IF(I960=0,-'results log'!$B$2,-('results log'!$B$2*2)))))))*D960))</f>
        <v>0</v>
      </c>
      <c r="S960">
        <f t="shared" si="29"/>
        <v>1</v>
      </c>
    </row>
    <row r="961" spans="7:19" x14ac:dyDescent="0.2">
      <c r="G961" s="20"/>
      <c r="H961" s="20"/>
      <c r="I961" s="20"/>
      <c r="L961" s="17"/>
      <c r="M961" s="24">
        <f>((F961-1)*(1-(IF(G961="no",0,'results log'!$B$3)))+1)</f>
        <v>5.0000000000000044E-2</v>
      </c>
      <c r="N961" s="24">
        <f t="shared" si="30"/>
        <v>0</v>
      </c>
      <c r="O961" s="26">
        <f>IF(ISBLANK(L961),,IF(ISBLANK(E961),,(IF(L961="WON-EW",((((E961-1)*I961)*'results log'!$B$2)+('results log'!$B$2*(E961-1))),IF(L961="WON",((((E961-1)*I961)*'results log'!$B$2)+('results log'!$B$2*(E961-1))),IF(L961="PLACED",((((E961-1)*I961)*'results log'!$B$2)-'results log'!$B$2),IF(I961=0,-'results log'!$B$2,IF(I961=0,-'results log'!$B$2,-('results log'!$B$2*2)))))))*D961))</f>
        <v>0</v>
      </c>
      <c r="P961" s="25">
        <f>IF(ISBLANK(L961),,IF(ISBLANK(F961),,(IF(L961="WON-EW",((((M961-1)*I961)*'results log'!$B$2)+('results log'!$B$2*(M961-1))),IF(L961="WON",((((M961-1)*I961)*'results log'!$B$2)+('results log'!$B$2*(M961-1))),IF(L961="PLACED",((((M961-1)*I961)*'results log'!$B$2)-'results log'!$B$2),IF(I961=0,-'results log'!$B$2,IF(I961=0,-'results log'!$B$2,-('results log'!$B$2*2)))))))*D961))</f>
        <v>0</v>
      </c>
      <c r="S961">
        <f t="shared" si="29"/>
        <v>1</v>
      </c>
    </row>
    <row r="962" spans="7:19" x14ac:dyDescent="0.2">
      <c r="G962" s="20"/>
      <c r="H962" s="20"/>
      <c r="I962" s="20"/>
      <c r="L962" s="17"/>
      <c r="M962" s="24">
        <f>((F962-1)*(1-(IF(G962="no",0,'results log'!$B$3)))+1)</f>
        <v>5.0000000000000044E-2</v>
      </c>
      <c r="N962" s="24">
        <f t="shared" si="30"/>
        <v>0</v>
      </c>
      <c r="O962" s="26">
        <f>IF(ISBLANK(L962),,IF(ISBLANK(E962),,(IF(L962="WON-EW",((((E962-1)*I962)*'results log'!$B$2)+('results log'!$B$2*(E962-1))),IF(L962="WON",((((E962-1)*I962)*'results log'!$B$2)+('results log'!$B$2*(E962-1))),IF(L962="PLACED",((((E962-1)*I962)*'results log'!$B$2)-'results log'!$B$2),IF(I962=0,-'results log'!$B$2,IF(I962=0,-'results log'!$B$2,-('results log'!$B$2*2)))))))*D962))</f>
        <v>0</v>
      </c>
      <c r="P962" s="25">
        <f>IF(ISBLANK(L962),,IF(ISBLANK(F962),,(IF(L962="WON-EW",((((M962-1)*I962)*'results log'!$B$2)+('results log'!$B$2*(M962-1))),IF(L962="WON",((((M962-1)*I962)*'results log'!$B$2)+('results log'!$B$2*(M962-1))),IF(L962="PLACED",((((M962-1)*I962)*'results log'!$B$2)-'results log'!$B$2),IF(I962=0,-'results log'!$B$2,IF(I962=0,-'results log'!$B$2,-('results log'!$B$2*2)))))))*D962))</f>
        <v>0</v>
      </c>
      <c r="S962">
        <f t="shared" si="29"/>
        <v>1</v>
      </c>
    </row>
    <row r="963" spans="7:19" x14ac:dyDescent="0.2">
      <c r="G963" s="20"/>
      <c r="H963" s="20"/>
      <c r="I963" s="20"/>
      <c r="L963" s="17"/>
      <c r="M963" s="24">
        <f>((F963-1)*(1-(IF(G963="no",0,'results log'!$B$3)))+1)</f>
        <v>5.0000000000000044E-2</v>
      </c>
      <c r="N963" s="24">
        <f t="shared" si="30"/>
        <v>0</v>
      </c>
      <c r="O963" s="26">
        <f>IF(ISBLANK(L963),,IF(ISBLANK(E963),,(IF(L963="WON-EW",((((E963-1)*I963)*'results log'!$B$2)+('results log'!$B$2*(E963-1))),IF(L963="WON",((((E963-1)*I963)*'results log'!$B$2)+('results log'!$B$2*(E963-1))),IF(L963="PLACED",((((E963-1)*I963)*'results log'!$B$2)-'results log'!$B$2),IF(I963=0,-'results log'!$B$2,IF(I963=0,-'results log'!$B$2,-('results log'!$B$2*2)))))))*D963))</f>
        <v>0</v>
      </c>
      <c r="P963" s="25">
        <f>IF(ISBLANK(L963),,IF(ISBLANK(F963),,(IF(L963="WON-EW",((((M963-1)*I963)*'results log'!$B$2)+('results log'!$B$2*(M963-1))),IF(L963="WON",((((M963-1)*I963)*'results log'!$B$2)+('results log'!$B$2*(M963-1))),IF(L963="PLACED",((((M963-1)*I963)*'results log'!$B$2)-'results log'!$B$2),IF(I963=0,-'results log'!$B$2,IF(I963=0,-'results log'!$B$2,-('results log'!$B$2*2)))))))*D963))</f>
        <v>0</v>
      </c>
      <c r="S963">
        <f t="shared" si="29"/>
        <v>1</v>
      </c>
    </row>
    <row r="964" spans="7:19" x14ac:dyDescent="0.2">
      <c r="G964" s="20"/>
      <c r="H964" s="20"/>
      <c r="I964" s="20"/>
      <c r="L964" s="17"/>
      <c r="M964" s="24">
        <f>((F964-1)*(1-(IF(G964="no",0,'results log'!$B$3)))+1)</f>
        <v>5.0000000000000044E-2</v>
      </c>
      <c r="N964" s="24">
        <f t="shared" si="30"/>
        <v>0</v>
      </c>
      <c r="O964" s="26">
        <f>IF(ISBLANK(L964),,IF(ISBLANK(E964),,(IF(L964="WON-EW",((((E964-1)*I964)*'results log'!$B$2)+('results log'!$B$2*(E964-1))),IF(L964="WON",((((E964-1)*I964)*'results log'!$B$2)+('results log'!$B$2*(E964-1))),IF(L964="PLACED",((((E964-1)*I964)*'results log'!$B$2)-'results log'!$B$2),IF(I964=0,-'results log'!$B$2,IF(I964=0,-'results log'!$B$2,-('results log'!$B$2*2)))))))*D964))</f>
        <v>0</v>
      </c>
      <c r="P964" s="25">
        <f>IF(ISBLANK(L964),,IF(ISBLANK(F964),,(IF(L964="WON-EW",((((M964-1)*I964)*'results log'!$B$2)+('results log'!$B$2*(M964-1))),IF(L964="WON",((((M964-1)*I964)*'results log'!$B$2)+('results log'!$B$2*(M964-1))),IF(L964="PLACED",((((M964-1)*I964)*'results log'!$B$2)-'results log'!$B$2),IF(I964=0,-'results log'!$B$2,IF(I964=0,-'results log'!$B$2,-('results log'!$B$2*2)))))))*D964))</f>
        <v>0</v>
      </c>
      <c r="S964">
        <f t="shared" si="29"/>
        <v>1</v>
      </c>
    </row>
    <row r="965" spans="7:19" x14ac:dyDescent="0.2">
      <c r="G965" s="20"/>
      <c r="H965" s="20"/>
      <c r="I965" s="20"/>
      <c r="L965" s="17"/>
      <c r="M965" s="24">
        <f>((F965-1)*(1-(IF(G965="no",0,'results log'!$B$3)))+1)</f>
        <v>5.0000000000000044E-2</v>
      </c>
      <c r="N965" s="24">
        <f t="shared" si="30"/>
        <v>0</v>
      </c>
      <c r="O965" s="26">
        <f>IF(ISBLANK(L965),,IF(ISBLANK(E965),,(IF(L965="WON-EW",((((E965-1)*I965)*'results log'!$B$2)+('results log'!$B$2*(E965-1))),IF(L965="WON",((((E965-1)*I965)*'results log'!$B$2)+('results log'!$B$2*(E965-1))),IF(L965="PLACED",((((E965-1)*I965)*'results log'!$B$2)-'results log'!$B$2),IF(I965=0,-'results log'!$B$2,IF(I965=0,-'results log'!$B$2,-('results log'!$B$2*2)))))))*D965))</f>
        <v>0</v>
      </c>
      <c r="P965" s="25">
        <f>IF(ISBLANK(L965),,IF(ISBLANK(F965),,(IF(L965="WON-EW",((((M965-1)*I965)*'results log'!$B$2)+('results log'!$B$2*(M965-1))),IF(L965="WON",((((M965-1)*I965)*'results log'!$B$2)+('results log'!$B$2*(M965-1))),IF(L965="PLACED",((((M965-1)*I965)*'results log'!$B$2)-'results log'!$B$2),IF(I965=0,-'results log'!$B$2,IF(I965=0,-'results log'!$B$2,-('results log'!$B$2*2)))))))*D965))</f>
        <v>0</v>
      </c>
      <c r="S965">
        <f t="shared" si="29"/>
        <v>1</v>
      </c>
    </row>
    <row r="966" spans="7:19" x14ac:dyDescent="0.2">
      <c r="G966" s="20"/>
      <c r="H966" s="20"/>
      <c r="I966" s="20"/>
      <c r="L966" s="17"/>
      <c r="M966" s="24">
        <f>((F966-1)*(1-(IF(G966="no",0,'results log'!$B$3)))+1)</f>
        <v>5.0000000000000044E-2</v>
      </c>
      <c r="N966" s="24">
        <f t="shared" si="30"/>
        <v>0</v>
      </c>
      <c r="O966" s="26">
        <f>IF(ISBLANK(L966),,IF(ISBLANK(E966),,(IF(L966="WON-EW",((((E966-1)*I966)*'results log'!$B$2)+('results log'!$B$2*(E966-1))),IF(L966="WON",((((E966-1)*I966)*'results log'!$B$2)+('results log'!$B$2*(E966-1))),IF(L966="PLACED",((((E966-1)*I966)*'results log'!$B$2)-'results log'!$B$2),IF(I966=0,-'results log'!$B$2,IF(I966=0,-'results log'!$B$2,-('results log'!$B$2*2)))))))*D966))</f>
        <v>0</v>
      </c>
      <c r="P966" s="25">
        <f>IF(ISBLANK(L966),,IF(ISBLANK(F966),,(IF(L966="WON-EW",((((M966-1)*I966)*'results log'!$B$2)+('results log'!$B$2*(M966-1))),IF(L966="WON",((((M966-1)*I966)*'results log'!$B$2)+('results log'!$B$2*(M966-1))),IF(L966="PLACED",((((M966-1)*I966)*'results log'!$B$2)-'results log'!$B$2),IF(I966=0,-'results log'!$B$2,IF(I966=0,-'results log'!$B$2,-('results log'!$B$2*2)))))))*D966))</f>
        <v>0</v>
      </c>
      <c r="S966">
        <f t="shared" si="29"/>
        <v>1</v>
      </c>
    </row>
    <row r="967" spans="7:19" x14ac:dyDescent="0.2">
      <c r="G967" s="20"/>
      <c r="H967" s="20"/>
      <c r="I967" s="20"/>
      <c r="L967" s="17"/>
      <c r="M967" s="24">
        <f>((F967-1)*(1-(IF(G967="no",0,'results log'!$B$3)))+1)</f>
        <v>5.0000000000000044E-2</v>
      </c>
      <c r="N967" s="24">
        <f t="shared" si="30"/>
        <v>0</v>
      </c>
      <c r="O967" s="26">
        <f>IF(ISBLANK(L967),,IF(ISBLANK(E967),,(IF(L967="WON-EW",((((E967-1)*I967)*'results log'!$B$2)+('results log'!$B$2*(E967-1))),IF(L967="WON",((((E967-1)*I967)*'results log'!$B$2)+('results log'!$B$2*(E967-1))),IF(L967="PLACED",((((E967-1)*I967)*'results log'!$B$2)-'results log'!$B$2),IF(I967=0,-'results log'!$B$2,IF(I967=0,-'results log'!$B$2,-('results log'!$B$2*2)))))))*D967))</f>
        <v>0</v>
      </c>
      <c r="P967" s="25">
        <f>IF(ISBLANK(L967),,IF(ISBLANK(F967),,(IF(L967="WON-EW",((((M967-1)*I967)*'results log'!$B$2)+('results log'!$B$2*(M967-1))),IF(L967="WON",((((M967-1)*I967)*'results log'!$B$2)+('results log'!$B$2*(M967-1))),IF(L967="PLACED",((((M967-1)*I967)*'results log'!$B$2)-'results log'!$B$2),IF(I967=0,-'results log'!$B$2,IF(I967=0,-'results log'!$B$2,-('results log'!$B$2*2)))))))*D967))</f>
        <v>0</v>
      </c>
      <c r="S967">
        <f t="shared" si="29"/>
        <v>1</v>
      </c>
    </row>
    <row r="968" spans="7:19" x14ac:dyDescent="0.2">
      <c r="G968" s="20"/>
      <c r="H968" s="20"/>
      <c r="I968" s="20"/>
      <c r="L968" s="17"/>
      <c r="M968" s="24">
        <f>((F968-1)*(1-(IF(G968="no",0,'results log'!$B$3)))+1)</f>
        <v>5.0000000000000044E-2</v>
      </c>
      <c r="N968" s="24">
        <f t="shared" si="30"/>
        <v>0</v>
      </c>
      <c r="O968" s="26">
        <f>IF(ISBLANK(L968),,IF(ISBLANK(E968),,(IF(L968="WON-EW",((((E968-1)*I968)*'results log'!$B$2)+('results log'!$B$2*(E968-1))),IF(L968="WON",((((E968-1)*I968)*'results log'!$B$2)+('results log'!$B$2*(E968-1))),IF(L968="PLACED",((((E968-1)*I968)*'results log'!$B$2)-'results log'!$B$2),IF(I968=0,-'results log'!$B$2,IF(I968=0,-'results log'!$B$2,-('results log'!$B$2*2)))))))*D968))</f>
        <v>0</v>
      </c>
      <c r="P968" s="25">
        <f>IF(ISBLANK(L968),,IF(ISBLANK(F968),,(IF(L968="WON-EW",((((M968-1)*I968)*'results log'!$B$2)+('results log'!$B$2*(M968-1))),IF(L968="WON",((((M968-1)*I968)*'results log'!$B$2)+('results log'!$B$2*(M968-1))),IF(L968="PLACED",((((M968-1)*I968)*'results log'!$B$2)-'results log'!$B$2),IF(I968=0,-'results log'!$B$2,IF(I968=0,-'results log'!$B$2,-('results log'!$B$2*2)))))))*D968))</f>
        <v>0</v>
      </c>
      <c r="S968">
        <f t="shared" si="29"/>
        <v>1</v>
      </c>
    </row>
    <row r="969" spans="7:19" x14ac:dyDescent="0.2">
      <c r="G969" s="20"/>
      <c r="H969" s="20"/>
      <c r="I969" s="20"/>
      <c r="L969" s="17"/>
      <c r="M969" s="24">
        <f>((F969-1)*(1-(IF(G969="no",0,'results log'!$B$3)))+1)</f>
        <v>5.0000000000000044E-2</v>
      </c>
      <c r="N969" s="24">
        <f t="shared" si="30"/>
        <v>0</v>
      </c>
      <c r="O969" s="26">
        <f>IF(ISBLANK(L969),,IF(ISBLANK(E969),,(IF(L969="WON-EW",((((E969-1)*I969)*'results log'!$B$2)+('results log'!$B$2*(E969-1))),IF(L969="WON",((((E969-1)*I969)*'results log'!$B$2)+('results log'!$B$2*(E969-1))),IF(L969="PLACED",((((E969-1)*I969)*'results log'!$B$2)-'results log'!$B$2),IF(I969=0,-'results log'!$B$2,IF(I969=0,-'results log'!$B$2,-('results log'!$B$2*2)))))))*D969))</f>
        <v>0</v>
      </c>
      <c r="P969" s="25">
        <f>IF(ISBLANK(L969),,IF(ISBLANK(F969),,(IF(L969="WON-EW",((((M969-1)*I969)*'results log'!$B$2)+('results log'!$B$2*(M969-1))),IF(L969="WON",((((M969-1)*I969)*'results log'!$B$2)+('results log'!$B$2*(M969-1))),IF(L969="PLACED",((((M969-1)*I969)*'results log'!$B$2)-'results log'!$B$2),IF(I969=0,-'results log'!$B$2,IF(I969=0,-'results log'!$B$2,-('results log'!$B$2*2)))))))*D969))</f>
        <v>0</v>
      </c>
      <c r="S969">
        <f t="shared" ref="S969:S1007" si="31">IF(ISBLANK(J969),1,IF(ISBLANK(K969),2,99))</f>
        <v>1</v>
      </c>
    </row>
    <row r="970" spans="7:19" x14ac:dyDescent="0.2">
      <c r="G970" s="20"/>
      <c r="H970" s="20"/>
      <c r="I970" s="20"/>
      <c r="L970" s="17"/>
      <c r="M970" s="24">
        <f>((F970-1)*(1-(IF(G970="no",0,'results log'!$B$3)))+1)</f>
        <v>5.0000000000000044E-2</v>
      </c>
      <c r="N970" s="24">
        <f t="shared" si="30"/>
        <v>0</v>
      </c>
      <c r="O970" s="26">
        <f>IF(ISBLANK(L970),,IF(ISBLANK(E970),,(IF(L970="WON-EW",((((E970-1)*I970)*'results log'!$B$2)+('results log'!$B$2*(E970-1))),IF(L970="WON",((((E970-1)*I970)*'results log'!$B$2)+('results log'!$B$2*(E970-1))),IF(L970="PLACED",((((E970-1)*I970)*'results log'!$B$2)-'results log'!$B$2),IF(I970=0,-'results log'!$B$2,IF(I970=0,-'results log'!$B$2,-('results log'!$B$2*2)))))))*D970))</f>
        <v>0</v>
      </c>
      <c r="P970" s="25">
        <f>IF(ISBLANK(L970),,IF(ISBLANK(F970),,(IF(L970="WON-EW",((((M970-1)*I970)*'results log'!$B$2)+('results log'!$B$2*(M970-1))),IF(L970="WON",((((M970-1)*I970)*'results log'!$B$2)+('results log'!$B$2*(M970-1))),IF(L970="PLACED",((((M970-1)*I970)*'results log'!$B$2)-'results log'!$B$2),IF(I970=0,-'results log'!$B$2,IF(I970=0,-'results log'!$B$2,-('results log'!$B$2*2)))))))*D970))</f>
        <v>0</v>
      </c>
      <c r="S970">
        <f t="shared" si="31"/>
        <v>1</v>
      </c>
    </row>
    <row r="971" spans="7:19" x14ac:dyDescent="0.2">
      <c r="G971" s="20"/>
      <c r="H971" s="20"/>
      <c r="I971" s="20"/>
      <c r="L971" s="17"/>
      <c r="M971" s="24">
        <f>((F971-1)*(1-(IF(G971="no",0,'results log'!$B$3)))+1)</f>
        <v>5.0000000000000044E-2</v>
      </c>
      <c r="N971" s="24">
        <f t="shared" si="30"/>
        <v>0</v>
      </c>
      <c r="O971" s="26">
        <f>IF(ISBLANK(L971),,IF(ISBLANK(E971),,(IF(L971="WON-EW",((((E971-1)*I971)*'results log'!$B$2)+('results log'!$B$2*(E971-1))),IF(L971="WON",((((E971-1)*I971)*'results log'!$B$2)+('results log'!$B$2*(E971-1))),IF(L971="PLACED",((((E971-1)*I971)*'results log'!$B$2)-'results log'!$B$2),IF(I971=0,-'results log'!$B$2,IF(I971=0,-'results log'!$B$2,-('results log'!$B$2*2)))))))*D971))</f>
        <v>0</v>
      </c>
      <c r="P971" s="25">
        <f>IF(ISBLANK(L971),,IF(ISBLANK(F971),,(IF(L971="WON-EW",((((M971-1)*I971)*'results log'!$B$2)+('results log'!$B$2*(M971-1))),IF(L971="WON",((((M971-1)*I971)*'results log'!$B$2)+('results log'!$B$2*(M971-1))),IF(L971="PLACED",((((M971-1)*I971)*'results log'!$B$2)-'results log'!$B$2),IF(I971=0,-'results log'!$B$2,IF(I971=0,-'results log'!$B$2,-('results log'!$B$2*2)))))))*D971))</f>
        <v>0</v>
      </c>
      <c r="S971">
        <f t="shared" si="31"/>
        <v>1</v>
      </c>
    </row>
    <row r="972" spans="7:19" x14ac:dyDescent="0.2">
      <c r="G972" s="20"/>
      <c r="H972" s="20"/>
      <c r="I972" s="20"/>
      <c r="L972" s="17"/>
      <c r="M972" s="24">
        <f>((F972-1)*(1-(IF(G972="no",0,'results log'!$B$3)))+1)</f>
        <v>5.0000000000000044E-2</v>
      </c>
      <c r="N972" s="24">
        <f t="shared" si="30"/>
        <v>0</v>
      </c>
      <c r="O972" s="26">
        <f>IF(ISBLANK(L972),,IF(ISBLANK(E972),,(IF(L972="WON-EW",((((E972-1)*I972)*'results log'!$B$2)+('results log'!$B$2*(E972-1))),IF(L972="WON",((((E972-1)*I972)*'results log'!$B$2)+('results log'!$B$2*(E972-1))),IF(L972="PLACED",((((E972-1)*I972)*'results log'!$B$2)-'results log'!$B$2),IF(I972=0,-'results log'!$B$2,IF(I972=0,-'results log'!$B$2,-('results log'!$B$2*2)))))))*D972))</f>
        <v>0</v>
      </c>
      <c r="P972" s="25">
        <f>IF(ISBLANK(L972),,IF(ISBLANK(F972),,(IF(L972="WON-EW",((((M972-1)*I972)*'results log'!$B$2)+('results log'!$B$2*(M972-1))),IF(L972="WON",((((M972-1)*I972)*'results log'!$B$2)+('results log'!$B$2*(M972-1))),IF(L972="PLACED",((((M972-1)*I972)*'results log'!$B$2)-'results log'!$B$2),IF(I972=0,-'results log'!$B$2,IF(I972=0,-'results log'!$B$2,-('results log'!$B$2*2)))))))*D972))</f>
        <v>0</v>
      </c>
      <c r="S972">
        <f t="shared" si="31"/>
        <v>1</v>
      </c>
    </row>
    <row r="973" spans="7:19" x14ac:dyDescent="0.2">
      <c r="G973" s="20"/>
      <c r="H973" s="20"/>
      <c r="I973" s="20"/>
      <c r="L973" s="17"/>
      <c r="M973" s="24">
        <f>((F973-1)*(1-(IF(G973="no",0,'results log'!$B$3)))+1)</f>
        <v>5.0000000000000044E-2</v>
      </c>
      <c r="N973" s="24">
        <f t="shared" si="30"/>
        <v>0</v>
      </c>
      <c r="O973" s="26">
        <f>IF(ISBLANK(L973),,IF(ISBLANK(E973),,(IF(L973="WON-EW",((((E973-1)*I973)*'results log'!$B$2)+('results log'!$B$2*(E973-1))),IF(L973="WON",((((E973-1)*I973)*'results log'!$B$2)+('results log'!$B$2*(E973-1))),IF(L973="PLACED",((((E973-1)*I973)*'results log'!$B$2)-'results log'!$B$2),IF(I973=0,-'results log'!$B$2,IF(I973=0,-'results log'!$B$2,-('results log'!$B$2*2)))))))*D973))</f>
        <v>0</v>
      </c>
      <c r="P973" s="25">
        <f>IF(ISBLANK(L973),,IF(ISBLANK(F973),,(IF(L973="WON-EW",((((M973-1)*I973)*'results log'!$B$2)+('results log'!$B$2*(M973-1))),IF(L973="WON",((((M973-1)*I973)*'results log'!$B$2)+('results log'!$B$2*(M973-1))),IF(L973="PLACED",((((M973-1)*I973)*'results log'!$B$2)-'results log'!$B$2),IF(I973=0,-'results log'!$B$2,IF(I973=0,-'results log'!$B$2,-('results log'!$B$2*2)))))))*D973))</f>
        <v>0</v>
      </c>
      <c r="S973">
        <f t="shared" si="31"/>
        <v>1</v>
      </c>
    </row>
    <row r="974" spans="7:19" x14ac:dyDescent="0.2">
      <c r="G974" s="20"/>
      <c r="H974" s="20"/>
      <c r="I974" s="20"/>
      <c r="L974" s="17"/>
      <c r="M974" s="24">
        <f>((F974-1)*(1-(IF(G974="no",0,'results log'!$B$3)))+1)</f>
        <v>5.0000000000000044E-2</v>
      </c>
      <c r="N974" s="24">
        <f t="shared" si="30"/>
        <v>0</v>
      </c>
      <c r="O974" s="26">
        <f>IF(ISBLANK(L974),,IF(ISBLANK(E974),,(IF(L974="WON-EW",((((E974-1)*I974)*'results log'!$B$2)+('results log'!$B$2*(E974-1))),IF(L974="WON",((((E974-1)*I974)*'results log'!$B$2)+('results log'!$B$2*(E974-1))),IF(L974="PLACED",((((E974-1)*I974)*'results log'!$B$2)-'results log'!$B$2),IF(I974=0,-'results log'!$B$2,IF(I974=0,-'results log'!$B$2,-('results log'!$B$2*2)))))))*D974))</f>
        <v>0</v>
      </c>
      <c r="P974" s="25">
        <f>IF(ISBLANK(L974),,IF(ISBLANK(F974),,(IF(L974="WON-EW",((((M974-1)*I974)*'results log'!$B$2)+('results log'!$B$2*(M974-1))),IF(L974="WON",((((M974-1)*I974)*'results log'!$B$2)+('results log'!$B$2*(M974-1))),IF(L974="PLACED",((((M974-1)*I974)*'results log'!$B$2)-'results log'!$B$2),IF(I974=0,-'results log'!$B$2,IF(I974=0,-'results log'!$B$2,-('results log'!$B$2*2)))))))*D974))</f>
        <v>0</v>
      </c>
      <c r="S974">
        <f t="shared" si="31"/>
        <v>1</v>
      </c>
    </row>
    <row r="975" spans="7:19" x14ac:dyDescent="0.2">
      <c r="G975" s="20"/>
      <c r="H975" s="20"/>
      <c r="I975" s="20"/>
      <c r="L975" s="17"/>
      <c r="M975" s="24">
        <f>((F975-1)*(1-(IF(G975="no",0,'results log'!$B$3)))+1)</f>
        <v>5.0000000000000044E-2</v>
      </c>
      <c r="N975" s="24">
        <f t="shared" ref="N975:N1011" si="32">D975*IF(H975="yes",2,1)</f>
        <v>0</v>
      </c>
      <c r="O975" s="26">
        <f>IF(ISBLANK(L975),,IF(ISBLANK(E975),,(IF(L975="WON-EW",((((E975-1)*I975)*'results log'!$B$2)+('results log'!$B$2*(E975-1))),IF(L975="WON",((((E975-1)*I975)*'results log'!$B$2)+('results log'!$B$2*(E975-1))),IF(L975="PLACED",((((E975-1)*I975)*'results log'!$B$2)-'results log'!$B$2),IF(I975=0,-'results log'!$B$2,IF(I975=0,-'results log'!$B$2,-('results log'!$B$2*2)))))))*D975))</f>
        <v>0</v>
      </c>
      <c r="P975" s="25">
        <f>IF(ISBLANK(L975),,IF(ISBLANK(F975),,(IF(L975="WON-EW",((((M975-1)*I975)*'results log'!$B$2)+('results log'!$B$2*(M975-1))),IF(L975="WON",((((M975-1)*I975)*'results log'!$B$2)+('results log'!$B$2*(M975-1))),IF(L975="PLACED",((((M975-1)*I975)*'results log'!$B$2)-'results log'!$B$2),IF(I975=0,-'results log'!$B$2,IF(I975=0,-'results log'!$B$2,-('results log'!$B$2*2)))))))*D975))</f>
        <v>0</v>
      </c>
      <c r="S975">
        <f t="shared" si="31"/>
        <v>1</v>
      </c>
    </row>
    <row r="976" spans="7:19" x14ac:dyDescent="0.2">
      <c r="G976" s="20"/>
      <c r="H976" s="20"/>
      <c r="I976" s="20"/>
      <c r="L976" s="17"/>
      <c r="M976" s="24">
        <f>((F976-1)*(1-(IF(G976="no",0,'results log'!$B$3)))+1)</f>
        <v>5.0000000000000044E-2</v>
      </c>
      <c r="N976" s="24">
        <f t="shared" si="32"/>
        <v>0</v>
      </c>
      <c r="O976" s="26">
        <f>IF(ISBLANK(L976),,IF(ISBLANK(E976),,(IF(L976="WON-EW",((((E976-1)*I976)*'results log'!$B$2)+('results log'!$B$2*(E976-1))),IF(L976="WON",((((E976-1)*I976)*'results log'!$B$2)+('results log'!$B$2*(E976-1))),IF(L976="PLACED",((((E976-1)*I976)*'results log'!$B$2)-'results log'!$B$2),IF(I976=0,-'results log'!$B$2,IF(I976=0,-'results log'!$B$2,-('results log'!$B$2*2)))))))*D976))</f>
        <v>0</v>
      </c>
      <c r="P976" s="25">
        <f>IF(ISBLANK(L976),,IF(ISBLANK(F976),,(IF(L976="WON-EW",((((M976-1)*I976)*'results log'!$B$2)+('results log'!$B$2*(M976-1))),IF(L976="WON",((((M976-1)*I976)*'results log'!$B$2)+('results log'!$B$2*(M976-1))),IF(L976="PLACED",((((M976-1)*I976)*'results log'!$B$2)-'results log'!$B$2),IF(I976=0,-'results log'!$B$2,IF(I976=0,-'results log'!$B$2,-('results log'!$B$2*2)))))))*D976))</f>
        <v>0</v>
      </c>
      <c r="S976">
        <f t="shared" si="31"/>
        <v>1</v>
      </c>
    </row>
    <row r="977" spans="7:19" x14ac:dyDescent="0.2">
      <c r="G977" s="20"/>
      <c r="H977" s="20"/>
      <c r="I977" s="20"/>
      <c r="L977" s="17"/>
      <c r="M977" s="24">
        <f>((F977-1)*(1-(IF(G977="no",0,'results log'!$B$3)))+1)</f>
        <v>5.0000000000000044E-2</v>
      </c>
      <c r="N977" s="24">
        <f t="shared" si="32"/>
        <v>0</v>
      </c>
      <c r="O977" s="26">
        <f>IF(ISBLANK(L977),,IF(ISBLANK(E977),,(IF(L977="WON-EW",((((E977-1)*I977)*'results log'!$B$2)+('results log'!$B$2*(E977-1))),IF(L977="WON",((((E977-1)*I977)*'results log'!$B$2)+('results log'!$B$2*(E977-1))),IF(L977="PLACED",((((E977-1)*I977)*'results log'!$B$2)-'results log'!$B$2),IF(I977=0,-'results log'!$B$2,IF(I977=0,-'results log'!$B$2,-('results log'!$B$2*2)))))))*D977))</f>
        <v>0</v>
      </c>
      <c r="P977" s="25">
        <f>IF(ISBLANK(L977),,IF(ISBLANK(F977),,(IF(L977="WON-EW",((((M977-1)*I977)*'results log'!$B$2)+('results log'!$B$2*(M977-1))),IF(L977="WON",((((M977-1)*I977)*'results log'!$B$2)+('results log'!$B$2*(M977-1))),IF(L977="PLACED",((((M977-1)*I977)*'results log'!$B$2)-'results log'!$B$2),IF(I977=0,-'results log'!$B$2,IF(I977=0,-'results log'!$B$2,-('results log'!$B$2*2)))))))*D977))</f>
        <v>0</v>
      </c>
      <c r="S977">
        <f t="shared" si="31"/>
        <v>1</v>
      </c>
    </row>
    <row r="978" spans="7:19" x14ac:dyDescent="0.2">
      <c r="G978" s="20"/>
      <c r="H978" s="20"/>
      <c r="I978" s="20"/>
      <c r="L978" s="17"/>
      <c r="M978" s="24">
        <f>((F978-1)*(1-(IF(G978="no",0,'results log'!$B$3)))+1)</f>
        <v>5.0000000000000044E-2</v>
      </c>
      <c r="N978" s="24">
        <f t="shared" si="32"/>
        <v>0</v>
      </c>
      <c r="O978" s="26">
        <f>IF(ISBLANK(L978),,IF(ISBLANK(E978),,(IF(L978="WON-EW",((((E978-1)*I978)*'results log'!$B$2)+('results log'!$B$2*(E978-1))),IF(L978="WON",((((E978-1)*I978)*'results log'!$B$2)+('results log'!$B$2*(E978-1))),IF(L978="PLACED",((((E978-1)*I978)*'results log'!$B$2)-'results log'!$B$2),IF(I978=0,-'results log'!$B$2,IF(I978=0,-'results log'!$B$2,-('results log'!$B$2*2)))))))*D978))</f>
        <v>0</v>
      </c>
      <c r="P978" s="25">
        <f>IF(ISBLANK(L978),,IF(ISBLANK(F978),,(IF(L978="WON-EW",((((M978-1)*I978)*'results log'!$B$2)+('results log'!$B$2*(M978-1))),IF(L978="WON",((((M978-1)*I978)*'results log'!$B$2)+('results log'!$B$2*(M978-1))),IF(L978="PLACED",((((M978-1)*I978)*'results log'!$B$2)-'results log'!$B$2),IF(I978=0,-'results log'!$B$2,IF(I978=0,-'results log'!$B$2,-('results log'!$B$2*2)))))))*D978))</f>
        <v>0</v>
      </c>
      <c r="S978">
        <f t="shared" si="31"/>
        <v>1</v>
      </c>
    </row>
    <row r="979" spans="7:19" x14ac:dyDescent="0.2">
      <c r="G979" s="20"/>
      <c r="H979" s="20"/>
      <c r="I979" s="20"/>
      <c r="L979" s="17"/>
      <c r="M979" s="24">
        <f>((F979-1)*(1-(IF(G979="no",0,'results log'!$B$3)))+1)</f>
        <v>5.0000000000000044E-2</v>
      </c>
      <c r="N979" s="24">
        <f t="shared" si="32"/>
        <v>0</v>
      </c>
      <c r="O979" s="26">
        <f>IF(ISBLANK(L979),,IF(ISBLANK(E979),,(IF(L979="WON-EW",((((E979-1)*I979)*'results log'!$B$2)+('results log'!$B$2*(E979-1))),IF(L979="WON",((((E979-1)*I979)*'results log'!$B$2)+('results log'!$B$2*(E979-1))),IF(L979="PLACED",((((E979-1)*I979)*'results log'!$B$2)-'results log'!$B$2),IF(I979=0,-'results log'!$B$2,IF(I979=0,-'results log'!$B$2,-('results log'!$B$2*2)))))))*D979))</f>
        <v>0</v>
      </c>
      <c r="P979" s="25">
        <f>IF(ISBLANK(L979),,IF(ISBLANK(F979),,(IF(L979="WON-EW",((((M979-1)*I979)*'results log'!$B$2)+('results log'!$B$2*(M979-1))),IF(L979="WON",((((M979-1)*I979)*'results log'!$B$2)+('results log'!$B$2*(M979-1))),IF(L979="PLACED",((((M979-1)*I979)*'results log'!$B$2)-'results log'!$B$2),IF(I979=0,-'results log'!$B$2,IF(I979=0,-'results log'!$B$2,-('results log'!$B$2*2)))))))*D979))</f>
        <v>0</v>
      </c>
      <c r="S979">
        <f t="shared" si="31"/>
        <v>1</v>
      </c>
    </row>
    <row r="980" spans="7:19" x14ac:dyDescent="0.2">
      <c r="G980" s="20"/>
      <c r="H980" s="20"/>
      <c r="I980" s="20"/>
      <c r="L980" s="17"/>
      <c r="M980" s="24">
        <f>((F980-1)*(1-(IF(G980="no",0,'results log'!$B$3)))+1)</f>
        <v>5.0000000000000044E-2</v>
      </c>
      <c r="N980" s="24">
        <f t="shared" si="32"/>
        <v>0</v>
      </c>
      <c r="O980" s="26">
        <f>IF(ISBLANK(L980),,IF(ISBLANK(E980),,(IF(L980="WON-EW",((((E980-1)*I980)*'results log'!$B$2)+('results log'!$B$2*(E980-1))),IF(L980="WON",((((E980-1)*I980)*'results log'!$B$2)+('results log'!$B$2*(E980-1))),IF(L980="PLACED",((((E980-1)*I980)*'results log'!$B$2)-'results log'!$B$2),IF(I980=0,-'results log'!$B$2,IF(I980=0,-'results log'!$B$2,-('results log'!$B$2*2)))))))*D980))</f>
        <v>0</v>
      </c>
      <c r="P980" s="25">
        <f>IF(ISBLANK(L980),,IF(ISBLANK(F980),,(IF(L980="WON-EW",((((M980-1)*I980)*'results log'!$B$2)+('results log'!$B$2*(M980-1))),IF(L980="WON",((((M980-1)*I980)*'results log'!$B$2)+('results log'!$B$2*(M980-1))),IF(L980="PLACED",((((M980-1)*I980)*'results log'!$B$2)-'results log'!$B$2),IF(I980=0,-'results log'!$B$2,IF(I980=0,-'results log'!$B$2,-('results log'!$B$2*2)))))))*D980))</f>
        <v>0</v>
      </c>
      <c r="S980">
        <f t="shared" si="31"/>
        <v>1</v>
      </c>
    </row>
    <row r="981" spans="7:19" x14ac:dyDescent="0.2">
      <c r="G981" s="20"/>
      <c r="H981" s="20"/>
      <c r="I981" s="20"/>
      <c r="L981" s="17"/>
      <c r="M981" s="24">
        <f>((F981-1)*(1-(IF(G981="no",0,'results log'!$B$3)))+1)</f>
        <v>5.0000000000000044E-2</v>
      </c>
      <c r="N981" s="24">
        <f t="shared" si="32"/>
        <v>0</v>
      </c>
      <c r="O981" s="26">
        <f>IF(ISBLANK(L981),,IF(ISBLANK(E981),,(IF(L981="WON-EW",((((E981-1)*I981)*'results log'!$B$2)+('results log'!$B$2*(E981-1))),IF(L981="WON",((((E981-1)*I981)*'results log'!$B$2)+('results log'!$B$2*(E981-1))),IF(L981="PLACED",((((E981-1)*I981)*'results log'!$B$2)-'results log'!$B$2),IF(I981=0,-'results log'!$B$2,IF(I981=0,-'results log'!$B$2,-('results log'!$B$2*2)))))))*D981))</f>
        <v>0</v>
      </c>
      <c r="P981" s="25">
        <f>IF(ISBLANK(L981),,IF(ISBLANK(F981),,(IF(L981="WON-EW",((((M981-1)*I981)*'results log'!$B$2)+('results log'!$B$2*(M981-1))),IF(L981="WON",((((M981-1)*I981)*'results log'!$B$2)+('results log'!$B$2*(M981-1))),IF(L981="PLACED",((((M981-1)*I981)*'results log'!$B$2)-'results log'!$B$2),IF(I981=0,-'results log'!$B$2,IF(I981=0,-'results log'!$B$2,-('results log'!$B$2*2)))))))*D981))</f>
        <v>0</v>
      </c>
      <c r="S981">
        <f t="shared" si="31"/>
        <v>1</v>
      </c>
    </row>
    <row r="982" spans="7:19" x14ac:dyDescent="0.2">
      <c r="G982" s="20"/>
      <c r="H982" s="20"/>
      <c r="I982" s="20"/>
      <c r="L982" s="17"/>
      <c r="M982" s="24">
        <f>((F982-1)*(1-(IF(G982="no",0,'results log'!$B$3)))+1)</f>
        <v>5.0000000000000044E-2</v>
      </c>
      <c r="N982" s="24">
        <f t="shared" si="32"/>
        <v>0</v>
      </c>
      <c r="O982" s="26">
        <f>IF(ISBLANK(L982),,IF(ISBLANK(E982),,(IF(L982="WON-EW",((((E982-1)*I982)*'results log'!$B$2)+('results log'!$B$2*(E982-1))),IF(L982="WON",((((E982-1)*I982)*'results log'!$B$2)+('results log'!$B$2*(E982-1))),IF(L982="PLACED",((((E982-1)*I982)*'results log'!$B$2)-'results log'!$B$2),IF(I982=0,-'results log'!$B$2,IF(I982=0,-'results log'!$B$2,-('results log'!$B$2*2)))))))*D982))</f>
        <v>0</v>
      </c>
      <c r="P982" s="25">
        <f>IF(ISBLANK(L982),,IF(ISBLANK(F982),,(IF(L982="WON-EW",((((M982-1)*I982)*'results log'!$B$2)+('results log'!$B$2*(M982-1))),IF(L982="WON",((((M982-1)*I982)*'results log'!$B$2)+('results log'!$B$2*(M982-1))),IF(L982="PLACED",((((M982-1)*I982)*'results log'!$B$2)-'results log'!$B$2),IF(I982=0,-'results log'!$B$2,IF(I982=0,-'results log'!$B$2,-('results log'!$B$2*2)))))))*D982))</f>
        <v>0</v>
      </c>
      <c r="S982">
        <f t="shared" si="31"/>
        <v>1</v>
      </c>
    </row>
    <row r="983" spans="7:19" x14ac:dyDescent="0.2">
      <c r="G983" s="20"/>
      <c r="H983" s="20"/>
      <c r="I983" s="20"/>
      <c r="L983" s="17"/>
      <c r="M983" s="24">
        <f>((F983-1)*(1-(IF(G983="no",0,'results log'!$B$3)))+1)</f>
        <v>5.0000000000000044E-2</v>
      </c>
      <c r="N983" s="24">
        <f t="shared" si="32"/>
        <v>0</v>
      </c>
      <c r="O983" s="26">
        <f>IF(ISBLANK(L983),,IF(ISBLANK(E983),,(IF(L983="WON-EW",((((E983-1)*I983)*'results log'!$B$2)+('results log'!$B$2*(E983-1))),IF(L983="WON",((((E983-1)*I983)*'results log'!$B$2)+('results log'!$B$2*(E983-1))),IF(L983="PLACED",((((E983-1)*I983)*'results log'!$B$2)-'results log'!$B$2),IF(I983=0,-'results log'!$B$2,IF(I983=0,-'results log'!$B$2,-('results log'!$B$2*2)))))))*D983))</f>
        <v>0</v>
      </c>
      <c r="P983" s="25">
        <f>IF(ISBLANK(L983),,IF(ISBLANK(F983),,(IF(L983="WON-EW",((((M983-1)*I983)*'results log'!$B$2)+('results log'!$B$2*(M983-1))),IF(L983="WON",((((M983-1)*I983)*'results log'!$B$2)+('results log'!$B$2*(M983-1))),IF(L983="PLACED",((((M983-1)*I983)*'results log'!$B$2)-'results log'!$B$2),IF(I983=0,-'results log'!$B$2,IF(I983=0,-'results log'!$B$2,-('results log'!$B$2*2)))))))*D983))</f>
        <v>0</v>
      </c>
      <c r="S983">
        <f t="shared" si="31"/>
        <v>1</v>
      </c>
    </row>
    <row r="984" spans="7:19" x14ac:dyDescent="0.2">
      <c r="G984" s="20"/>
      <c r="H984" s="20"/>
      <c r="I984" s="20"/>
      <c r="L984" s="17"/>
      <c r="M984" s="24">
        <f>((F984-1)*(1-(IF(G984="no",0,'results log'!$B$3)))+1)</f>
        <v>5.0000000000000044E-2</v>
      </c>
      <c r="N984" s="24">
        <f t="shared" si="32"/>
        <v>0</v>
      </c>
      <c r="O984" s="26">
        <f>IF(ISBLANK(L984),,IF(ISBLANK(E984),,(IF(L984="WON-EW",((((E984-1)*I984)*'results log'!$B$2)+('results log'!$B$2*(E984-1))),IF(L984="WON",((((E984-1)*I984)*'results log'!$B$2)+('results log'!$B$2*(E984-1))),IF(L984="PLACED",((((E984-1)*I984)*'results log'!$B$2)-'results log'!$B$2),IF(I984=0,-'results log'!$B$2,IF(I984=0,-'results log'!$B$2,-('results log'!$B$2*2)))))))*D984))</f>
        <v>0</v>
      </c>
      <c r="P984" s="25">
        <f>IF(ISBLANK(L984),,IF(ISBLANK(F984),,(IF(L984="WON-EW",((((M984-1)*I984)*'results log'!$B$2)+('results log'!$B$2*(M984-1))),IF(L984="WON",((((M984-1)*I984)*'results log'!$B$2)+('results log'!$B$2*(M984-1))),IF(L984="PLACED",((((M984-1)*I984)*'results log'!$B$2)-'results log'!$B$2),IF(I984=0,-'results log'!$B$2,IF(I984=0,-'results log'!$B$2,-('results log'!$B$2*2)))))))*D984))</f>
        <v>0</v>
      </c>
      <c r="S984">
        <f t="shared" si="31"/>
        <v>1</v>
      </c>
    </row>
    <row r="985" spans="7:19" x14ac:dyDescent="0.2">
      <c r="G985" s="20"/>
      <c r="H985" s="20"/>
      <c r="I985" s="20"/>
      <c r="L985" s="17"/>
      <c r="M985" s="24">
        <f>((F985-1)*(1-(IF(G985="no",0,'results log'!$B$3)))+1)</f>
        <v>5.0000000000000044E-2</v>
      </c>
      <c r="N985" s="24">
        <f t="shared" si="32"/>
        <v>0</v>
      </c>
      <c r="O985" s="26">
        <f>IF(ISBLANK(L985),,IF(ISBLANK(E985),,(IF(L985="WON-EW",((((E985-1)*I985)*'results log'!$B$2)+('results log'!$B$2*(E985-1))),IF(L985="WON",((((E985-1)*I985)*'results log'!$B$2)+('results log'!$B$2*(E985-1))),IF(L985="PLACED",((((E985-1)*I985)*'results log'!$B$2)-'results log'!$B$2),IF(I985=0,-'results log'!$B$2,IF(I985=0,-'results log'!$B$2,-('results log'!$B$2*2)))))))*D985))</f>
        <v>0</v>
      </c>
      <c r="P985" s="25">
        <f>IF(ISBLANK(L985),,IF(ISBLANK(F985),,(IF(L985="WON-EW",((((M985-1)*I985)*'results log'!$B$2)+('results log'!$B$2*(M985-1))),IF(L985="WON",((((M985-1)*I985)*'results log'!$B$2)+('results log'!$B$2*(M985-1))),IF(L985="PLACED",((((M985-1)*I985)*'results log'!$B$2)-'results log'!$B$2),IF(I985=0,-'results log'!$B$2,IF(I985=0,-'results log'!$B$2,-('results log'!$B$2*2)))))))*D985))</f>
        <v>0</v>
      </c>
      <c r="S985">
        <f t="shared" si="31"/>
        <v>1</v>
      </c>
    </row>
    <row r="986" spans="7:19" x14ac:dyDescent="0.2">
      <c r="G986" s="20"/>
      <c r="H986" s="20"/>
      <c r="I986" s="20"/>
      <c r="L986" s="17"/>
      <c r="M986" s="24">
        <f>((F986-1)*(1-(IF(G986="no",0,'results log'!$B$3)))+1)</f>
        <v>5.0000000000000044E-2</v>
      </c>
      <c r="N986" s="24">
        <f t="shared" si="32"/>
        <v>0</v>
      </c>
      <c r="O986" s="26">
        <f>IF(ISBLANK(L986),,IF(ISBLANK(E986),,(IF(L986="WON-EW",((((E986-1)*I986)*'results log'!$B$2)+('results log'!$B$2*(E986-1))),IF(L986="WON",((((E986-1)*I986)*'results log'!$B$2)+('results log'!$B$2*(E986-1))),IF(L986="PLACED",((((E986-1)*I986)*'results log'!$B$2)-'results log'!$B$2),IF(I986=0,-'results log'!$B$2,IF(I986=0,-'results log'!$B$2,-('results log'!$B$2*2)))))))*D986))</f>
        <v>0</v>
      </c>
      <c r="P986" s="25">
        <f>IF(ISBLANK(L986),,IF(ISBLANK(F986),,(IF(L986="WON-EW",((((M986-1)*I986)*'results log'!$B$2)+('results log'!$B$2*(M986-1))),IF(L986="WON",((((M986-1)*I986)*'results log'!$B$2)+('results log'!$B$2*(M986-1))),IF(L986="PLACED",((((M986-1)*I986)*'results log'!$B$2)-'results log'!$B$2),IF(I986=0,-'results log'!$B$2,IF(I986=0,-'results log'!$B$2,-('results log'!$B$2*2)))))))*D986))</f>
        <v>0</v>
      </c>
      <c r="S986">
        <f t="shared" si="31"/>
        <v>1</v>
      </c>
    </row>
    <row r="987" spans="7:19" x14ac:dyDescent="0.2">
      <c r="G987" s="20"/>
      <c r="H987" s="20"/>
      <c r="I987" s="20"/>
      <c r="L987" s="17"/>
      <c r="M987" s="24">
        <f>((F987-1)*(1-(IF(G987="no",0,'results log'!$B$3)))+1)</f>
        <v>5.0000000000000044E-2</v>
      </c>
      <c r="N987" s="24">
        <f t="shared" si="32"/>
        <v>0</v>
      </c>
      <c r="O987" s="26">
        <f>IF(ISBLANK(L987),,IF(ISBLANK(E987),,(IF(L987="WON-EW",((((E987-1)*I987)*'results log'!$B$2)+('results log'!$B$2*(E987-1))),IF(L987="WON",((((E987-1)*I987)*'results log'!$B$2)+('results log'!$B$2*(E987-1))),IF(L987="PLACED",((((E987-1)*I987)*'results log'!$B$2)-'results log'!$B$2),IF(I987=0,-'results log'!$B$2,IF(I987=0,-'results log'!$B$2,-('results log'!$B$2*2)))))))*D987))</f>
        <v>0</v>
      </c>
      <c r="P987" s="25">
        <f>IF(ISBLANK(L987),,IF(ISBLANK(F987),,(IF(L987="WON-EW",((((M987-1)*I987)*'results log'!$B$2)+('results log'!$B$2*(M987-1))),IF(L987="WON",((((M987-1)*I987)*'results log'!$B$2)+('results log'!$B$2*(M987-1))),IF(L987="PLACED",((((M987-1)*I987)*'results log'!$B$2)-'results log'!$B$2),IF(I987=0,-'results log'!$B$2,IF(I987=0,-'results log'!$B$2,-('results log'!$B$2*2)))))))*D987))</f>
        <v>0</v>
      </c>
      <c r="S987">
        <f t="shared" si="31"/>
        <v>1</v>
      </c>
    </row>
    <row r="988" spans="7:19" x14ac:dyDescent="0.2">
      <c r="G988" s="20"/>
      <c r="H988" s="20"/>
      <c r="I988" s="20"/>
      <c r="L988" s="17"/>
      <c r="M988" s="24">
        <f>((F988-1)*(1-(IF(G988="no",0,'results log'!$B$3)))+1)</f>
        <v>5.0000000000000044E-2</v>
      </c>
      <c r="N988" s="24">
        <f t="shared" si="32"/>
        <v>0</v>
      </c>
      <c r="O988" s="26">
        <f>IF(ISBLANK(L988),,IF(ISBLANK(E988),,(IF(L988="WON-EW",((((E988-1)*I988)*'results log'!$B$2)+('results log'!$B$2*(E988-1))),IF(L988="WON",((((E988-1)*I988)*'results log'!$B$2)+('results log'!$B$2*(E988-1))),IF(L988="PLACED",((((E988-1)*I988)*'results log'!$B$2)-'results log'!$B$2),IF(I988=0,-'results log'!$B$2,IF(I988=0,-'results log'!$B$2,-('results log'!$B$2*2)))))))*D988))</f>
        <v>0</v>
      </c>
      <c r="P988" s="25">
        <f>IF(ISBLANK(L988),,IF(ISBLANK(F988),,(IF(L988="WON-EW",((((M988-1)*I988)*'results log'!$B$2)+('results log'!$B$2*(M988-1))),IF(L988="WON",((((M988-1)*I988)*'results log'!$B$2)+('results log'!$B$2*(M988-1))),IF(L988="PLACED",((((M988-1)*I988)*'results log'!$B$2)-'results log'!$B$2),IF(I988=0,-'results log'!$B$2,IF(I988=0,-'results log'!$B$2,-('results log'!$B$2*2)))))))*D988))</f>
        <v>0</v>
      </c>
      <c r="S988">
        <f t="shared" si="31"/>
        <v>1</v>
      </c>
    </row>
    <row r="989" spans="7:19" x14ac:dyDescent="0.2">
      <c r="G989" s="20"/>
      <c r="H989" s="20"/>
      <c r="I989" s="20"/>
      <c r="L989" s="17"/>
      <c r="M989" s="24">
        <f>((F989-1)*(1-(IF(G989="no",0,'results log'!$B$3)))+1)</f>
        <v>5.0000000000000044E-2</v>
      </c>
      <c r="N989" s="24">
        <f t="shared" si="32"/>
        <v>0</v>
      </c>
      <c r="O989" s="26">
        <f>IF(ISBLANK(L989),,IF(ISBLANK(E989),,(IF(L989="WON-EW",((((E989-1)*I989)*'results log'!$B$2)+('results log'!$B$2*(E989-1))),IF(L989="WON",((((E989-1)*I989)*'results log'!$B$2)+('results log'!$B$2*(E989-1))),IF(L989="PLACED",((((E989-1)*I989)*'results log'!$B$2)-'results log'!$B$2),IF(I989=0,-'results log'!$B$2,IF(I989=0,-'results log'!$B$2,-('results log'!$B$2*2)))))))*D989))</f>
        <v>0</v>
      </c>
      <c r="P989" s="25">
        <f>IF(ISBLANK(L989),,IF(ISBLANK(F989),,(IF(L989="WON-EW",((((M989-1)*I989)*'results log'!$B$2)+('results log'!$B$2*(M989-1))),IF(L989="WON",((((M989-1)*I989)*'results log'!$B$2)+('results log'!$B$2*(M989-1))),IF(L989="PLACED",((((M989-1)*I989)*'results log'!$B$2)-'results log'!$B$2),IF(I989=0,-'results log'!$B$2,IF(I989=0,-'results log'!$B$2,-('results log'!$B$2*2)))))))*D989))</f>
        <v>0</v>
      </c>
      <c r="S989">
        <f t="shared" si="31"/>
        <v>1</v>
      </c>
    </row>
    <row r="990" spans="7:19" x14ac:dyDescent="0.2">
      <c r="G990" s="20"/>
      <c r="H990" s="20"/>
      <c r="I990" s="20"/>
      <c r="L990" s="17"/>
      <c r="M990" s="24">
        <f>((F990-1)*(1-(IF(G990="no",0,'results log'!$B$3)))+1)</f>
        <v>5.0000000000000044E-2</v>
      </c>
      <c r="N990" s="24">
        <f t="shared" si="32"/>
        <v>0</v>
      </c>
      <c r="O990" s="26">
        <f>IF(ISBLANK(L990),,IF(ISBLANK(E990),,(IF(L990="WON-EW",((((E990-1)*I990)*'results log'!$B$2)+('results log'!$B$2*(E990-1))),IF(L990="WON",((((E990-1)*I990)*'results log'!$B$2)+('results log'!$B$2*(E990-1))),IF(L990="PLACED",((((E990-1)*I990)*'results log'!$B$2)-'results log'!$B$2),IF(I990=0,-'results log'!$B$2,IF(I990=0,-'results log'!$B$2,-('results log'!$B$2*2)))))))*D990))</f>
        <v>0</v>
      </c>
      <c r="P990" s="25">
        <f>IF(ISBLANK(L990),,IF(ISBLANK(F990),,(IF(L990="WON-EW",((((M990-1)*I990)*'results log'!$B$2)+('results log'!$B$2*(M990-1))),IF(L990="WON",((((M990-1)*I990)*'results log'!$B$2)+('results log'!$B$2*(M990-1))),IF(L990="PLACED",((((M990-1)*I990)*'results log'!$B$2)-'results log'!$B$2),IF(I990=0,-'results log'!$B$2,IF(I990=0,-'results log'!$B$2,-('results log'!$B$2*2)))))))*D990))</f>
        <v>0</v>
      </c>
      <c r="S990">
        <f t="shared" si="31"/>
        <v>1</v>
      </c>
    </row>
    <row r="991" spans="7:19" x14ac:dyDescent="0.2">
      <c r="G991" s="20"/>
      <c r="H991" s="20"/>
      <c r="I991" s="20"/>
      <c r="L991" s="17"/>
      <c r="M991" s="24">
        <f>((F991-1)*(1-(IF(G991="no",0,'results log'!$B$3)))+1)</f>
        <v>5.0000000000000044E-2</v>
      </c>
      <c r="N991" s="24">
        <f t="shared" si="32"/>
        <v>0</v>
      </c>
      <c r="O991" s="26">
        <f>IF(ISBLANK(L991),,IF(ISBLANK(E991),,(IF(L991="WON-EW",((((E991-1)*I991)*'results log'!$B$2)+('results log'!$B$2*(E991-1))),IF(L991="WON",((((E991-1)*I991)*'results log'!$B$2)+('results log'!$B$2*(E991-1))),IF(L991="PLACED",((((E991-1)*I991)*'results log'!$B$2)-'results log'!$B$2),IF(I991=0,-'results log'!$B$2,IF(I991=0,-'results log'!$B$2,-('results log'!$B$2*2)))))))*D991))</f>
        <v>0</v>
      </c>
      <c r="P991" s="25">
        <f>IF(ISBLANK(L991),,IF(ISBLANK(F991),,(IF(L991="WON-EW",((((M991-1)*I991)*'results log'!$B$2)+('results log'!$B$2*(M991-1))),IF(L991="WON",((((M991-1)*I991)*'results log'!$B$2)+('results log'!$B$2*(M991-1))),IF(L991="PLACED",((((M991-1)*I991)*'results log'!$B$2)-'results log'!$B$2),IF(I991=0,-'results log'!$B$2,IF(I991=0,-'results log'!$B$2,-('results log'!$B$2*2)))))))*D991))</f>
        <v>0</v>
      </c>
      <c r="S991">
        <f t="shared" si="31"/>
        <v>1</v>
      </c>
    </row>
    <row r="992" spans="7:19" x14ac:dyDescent="0.2">
      <c r="G992" s="20"/>
      <c r="H992" s="20"/>
      <c r="I992" s="20"/>
      <c r="L992" s="17"/>
      <c r="M992" s="24">
        <f>((F992-1)*(1-(IF(G992="no",0,'results log'!$B$3)))+1)</f>
        <v>5.0000000000000044E-2</v>
      </c>
      <c r="N992" s="24">
        <f t="shared" si="32"/>
        <v>0</v>
      </c>
      <c r="O992" s="26">
        <f>IF(ISBLANK(L992),,IF(ISBLANK(E992),,(IF(L992="WON-EW",((((E992-1)*I992)*'results log'!$B$2)+('results log'!$B$2*(E992-1))),IF(L992="WON",((((E992-1)*I992)*'results log'!$B$2)+('results log'!$B$2*(E992-1))),IF(L992="PLACED",((((E992-1)*I992)*'results log'!$B$2)-'results log'!$B$2),IF(I992=0,-'results log'!$B$2,IF(I992=0,-'results log'!$B$2,-('results log'!$B$2*2)))))))*D992))</f>
        <v>0</v>
      </c>
      <c r="P992" s="25">
        <f>IF(ISBLANK(L992),,IF(ISBLANK(F992),,(IF(L992="WON-EW",((((M992-1)*I992)*'results log'!$B$2)+('results log'!$B$2*(M992-1))),IF(L992="WON",((((M992-1)*I992)*'results log'!$B$2)+('results log'!$B$2*(M992-1))),IF(L992="PLACED",((((M992-1)*I992)*'results log'!$B$2)-'results log'!$B$2),IF(I992=0,-'results log'!$B$2,IF(I992=0,-'results log'!$B$2,-('results log'!$B$2*2)))))))*D992))</f>
        <v>0</v>
      </c>
      <c r="S992">
        <f t="shared" si="31"/>
        <v>1</v>
      </c>
    </row>
    <row r="993" spans="7:19" x14ac:dyDescent="0.2">
      <c r="G993" s="20"/>
      <c r="H993" s="20"/>
      <c r="I993" s="20"/>
      <c r="L993" s="17"/>
      <c r="M993" s="24">
        <f>((F993-1)*(1-(IF(G993="no",0,'results log'!$B$3)))+1)</f>
        <v>5.0000000000000044E-2</v>
      </c>
      <c r="N993" s="24">
        <f t="shared" si="32"/>
        <v>0</v>
      </c>
      <c r="O993" s="26">
        <f>IF(ISBLANK(L993),,IF(ISBLANK(E993),,(IF(L993="WON-EW",((((E993-1)*I993)*'results log'!$B$2)+('results log'!$B$2*(E993-1))),IF(L993="WON",((((E993-1)*I993)*'results log'!$B$2)+('results log'!$B$2*(E993-1))),IF(L993="PLACED",((((E993-1)*I993)*'results log'!$B$2)-'results log'!$B$2),IF(I993=0,-'results log'!$B$2,IF(I993=0,-'results log'!$B$2,-('results log'!$B$2*2)))))))*D993))</f>
        <v>0</v>
      </c>
      <c r="P993" s="25">
        <f>IF(ISBLANK(L993),,IF(ISBLANK(F993),,(IF(L993="WON-EW",((((M993-1)*I993)*'results log'!$B$2)+('results log'!$B$2*(M993-1))),IF(L993="WON",((((M993-1)*I993)*'results log'!$B$2)+('results log'!$B$2*(M993-1))),IF(L993="PLACED",((((M993-1)*I993)*'results log'!$B$2)-'results log'!$B$2),IF(I993=0,-'results log'!$B$2,IF(I993=0,-'results log'!$B$2,-('results log'!$B$2*2)))))))*D993))</f>
        <v>0</v>
      </c>
      <c r="S993">
        <f t="shared" si="31"/>
        <v>1</v>
      </c>
    </row>
    <row r="994" spans="7:19" x14ac:dyDescent="0.2">
      <c r="G994" s="20"/>
      <c r="H994" s="20"/>
      <c r="I994" s="20"/>
      <c r="L994" s="17"/>
      <c r="M994" s="24">
        <f>((F994-1)*(1-(IF(G994="no",0,'results log'!$B$3)))+1)</f>
        <v>5.0000000000000044E-2</v>
      </c>
      <c r="N994" s="24">
        <f t="shared" si="32"/>
        <v>0</v>
      </c>
      <c r="O994" s="26">
        <f>IF(ISBLANK(L994),,IF(ISBLANK(E994),,(IF(L994="WON-EW",((((E994-1)*I994)*'results log'!$B$2)+('results log'!$B$2*(E994-1))),IF(L994="WON",((((E994-1)*I994)*'results log'!$B$2)+('results log'!$B$2*(E994-1))),IF(L994="PLACED",((((E994-1)*I994)*'results log'!$B$2)-'results log'!$B$2),IF(I994=0,-'results log'!$B$2,IF(I994=0,-'results log'!$B$2,-('results log'!$B$2*2)))))))*D994))</f>
        <v>0</v>
      </c>
      <c r="P994" s="25">
        <f>IF(ISBLANK(L994),,IF(ISBLANK(F994),,(IF(L994="WON-EW",((((M994-1)*I994)*'results log'!$B$2)+('results log'!$B$2*(M994-1))),IF(L994="WON",((((M994-1)*I994)*'results log'!$B$2)+('results log'!$B$2*(M994-1))),IF(L994="PLACED",((((M994-1)*I994)*'results log'!$B$2)-'results log'!$B$2),IF(I994=0,-'results log'!$B$2,IF(I994=0,-'results log'!$B$2,-('results log'!$B$2*2)))))))*D994))</f>
        <v>0</v>
      </c>
      <c r="S994">
        <f t="shared" si="31"/>
        <v>1</v>
      </c>
    </row>
    <row r="995" spans="7:19" x14ac:dyDescent="0.2">
      <c r="G995" s="20"/>
      <c r="H995" s="20"/>
      <c r="I995" s="20"/>
      <c r="L995" s="17"/>
      <c r="M995" s="24">
        <f>((F995-1)*(1-(IF(G995="no",0,'results log'!$B$3)))+1)</f>
        <v>5.0000000000000044E-2</v>
      </c>
      <c r="N995" s="24">
        <f t="shared" si="32"/>
        <v>0</v>
      </c>
      <c r="O995" s="26">
        <f>IF(ISBLANK(L995),,IF(ISBLANK(E995),,(IF(L995="WON-EW",((((E995-1)*I995)*'results log'!$B$2)+('results log'!$B$2*(E995-1))),IF(L995="WON",((((E995-1)*I995)*'results log'!$B$2)+('results log'!$B$2*(E995-1))),IF(L995="PLACED",((((E995-1)*I995)*'results log'!$B$2)-'results log'!$B$2),IF(I995=0,-'results log'!$B$2,IF(I995=0,-'results log'!$B$2,-('results log'!$B$2*2)))))))*D995))</f>
        <v>0</v>
      </c>
      <c r="P995" s="25">
        <f>IF(ISBLANK(L995),,IF(ISBLANK(F995),,(IF(L995="WON-EW",((((M995-1)*I995)*'results log'!$B$2)+('results log'!$B$2*(M995-1))),IF(L995="WON",((((M995-1)*I995)*'results log'!$B$2)+('results log'!$B$2*(M995-1))),IF(L995="PLACED",((((M995-1)*I995)*'results log'!$B$2)-'results log'!$B$2),IF(I995=0,-'results log'!$B$2,IF(I995=0,-'results log'!$B$2,-('results log'!$B$2*2)))))))*D995))</f>
        <v>0</v>
      </c>
      <c r="S995">
        <f t="shared" si="31"/>
        <v>1</v>
      </c>
    </row>
    <row r="996" spans="7:19" x14ac:dyDescent="0.2">
      <c r="G996" s="20"/>
      <c r="H996" s="20"/>
      <c r="I996" s="20"/>
      <c r="L996" s="17"/>
      <c r="M996" s="24">
        <f>((F996-1)*(1-(IF(G996="no",0,'results log'!$B$3)))+1)</f>
        <v>5.0000000000000044E-2</v>
      </c>
      <c r="N996" s="24">
        <f t="shared" si="32"/>
        <v>0</v>
      </c>
      <c r="O996" s="26">
        <f>IF(ISBLANK(L996),,IF(ISBLANK(E996),,(IF(L996="WON-EW",((((E996-1)*I996)*'results log'!$B$2)+('results log'!$B$2*(E996-1))),IF(L996="WON",((((E996-1)*I996)*'results log'!$B$2)+('results log'!$B$2*(E996-1))),IF(L996="PLACED",((((E996-1)*I996)*'results log'!$B$2)-'results log'!$B$2),IF(I996=0,-'results log'!$B$2,IF(I996=0,-'results log'!$B$2,-('results log'!$B$2*2)))))))*D996))</f>
        <v>0</v>
      </c>
      <c r="P996" s="25">
        <f>IF(ISBLANK(L996),,IF(ISBLANK(F996),,(IF(L996="WON-EW",((((M996-1)*I996)*'results log'!$B$2)+('results log'!$B$2*(M996-1))),IF(L996="WON",((((M996-1)*I996)*'results log'!$B$2)+('results log'!$B$2*(M996-1))),IF(L996="PLACED",((((M996-1)*I996)*'results log'!$B$2)-'results log'!$B$2),IF(I996=0,-'results log'!$B$2,IF(I996=0,-'results log'!$B$2,-('results log'!$B$2*2)))))))*D996))</f>
        <v>0</v>
      </c>
      <c r="S996">
        <f t="shared" si="31"/>
        <v>1</v>
      </c>
    </row>
    <row r="997" spans="7:19" x14ac:dyDescent="0.2">
      <c r="G997" s="20"/>
      <c r="H997" s="20"/>
      <c r="I997" s="20"/>
      <c r="L997" s="17"/>
      <c r="M997" s="24">
        <f>((F997-1)*(1-(IF(G997="no",0,'results log'!$B$3)))+1)</f>
        <v>5.0000000000000044E-2</v>
      </c>
      <c r="N997" s="24">
        <f t="shared" si="32"/>
        <v>0</v>
      </c>
      <c r="O997" s="26">
        <f>IF(ISBLANK(L997),,IF(ISBLANK(E997),,(IF(L997="WON-EW",((((E997-1)*I997)*'results log'!$B$2)+('results log'!$B$2*(E997-1))),IF(L997="WON",((((E997-1)*I997)*'results log'!$B$2)+('results log'!$B$2*(E997-1))),IF(L997="PLACED",((((E997-1)*I997)*'results log'!$B$2)-'results log'!$B$2),IF(I997=0,-'results log'!$B$2,IF(I997=0,-'results log'!$B$2,-('results log'!$B$2*2)))))))*D997))</f>
        <v>0</v>
      </c>
      <c r="P997" s="25">
        <f>IF(ISBLANK(L997),,IF(ISBLANK(F997),,(IF(L997="WON-EW",((((M997-1)*I997)*'results log'!$B$2)+('results log'!$B$2*(M997-1))),IF(L997="WON",((((M997-1)*I997)*'results log'!$B$2)+('results log'!$B$2*(M997-1))),IF(L997="PLACED",((((M997-1)*I997)*'results log'!$B$2)-'results log'!$B$2),IF(I997=0,-'results log'!$B$2,IF(I997=0,-'results log'!$B$2,-('results log'!$B$2*2)))))))*D997))</f>
        <v>0</v>
      </c>
      <c r="S997">
        <f t="shared" si="31"/>
        <v>1</v>
      </c>
    </row>
    <row r="998" spans="7:19" x14ac:dyDescent="0.2">
      <c r="G998" s="20"/>
      <c r="H998" s="20"/>
      <c r="I998" s="20"/>
      <c r="L998" s="17"/>
      <c r="M998" s="24">
        <f>((F998-1)*(1-(IF(G998="no",0,'results log'!$B$3)))+1)</f>
        <v>5.0000000000000044E-2</v>
      </c>
      <c r="N998" s="24">
        <f t="shared" si="32"/>
        <v>0</v>
      </c>
      <c r="O998" s="26">
        <f>IF(ISBLANK(L998),,IF(ISBLANK(E998),,(IF(L998="WON-EW",((((E998-1)*I998)*'results log'!$B$2)+('results log'!$B$2*(E998-1))),IF(L998="WON",((((E998-1)*I998)*'results log'!$B$2)+('results log'!$B$2*(E998-1))),IF(L998="PLACED",((((E998-1)*I998)*'results log'!$B$2)-'results log'!$B$2),IF(I998=0,-'results log'!$B$2,IF(I998=0,-'results log'!$B$2,-('results log'!$B$2*2)))))))*D998))</f>
        <v>0</v>
      </c>
      <c r="P998" s="25">
        <f>IF(ISBLANK(L998),,IF(ISBLANK(F998),,(IF(L998="WON-EW",((((M998-1)*I998)*'results log'!$B$2)+('results log'!$B$2*(M998-1))),IF(L998="WON",((((M998-1)*I998)*'results log'!$B$2)+('results log'!$B$2*(M998-1))),IF(L998="PLACED",((((M998-1)*I998)*'results log'!$B$2)-'results log'!$B$2),IF(I998=0,-'results log'!$B$2,IF(I998=0,-'results log'!$B$2,-('results log'!$B$2*2)))))))*D998))</f>
        <v>0</v>
      </c>
      <c r="S998">
        <f t="shared" si="31"/>
        <v>1</v>
      </c>
    </row>
    <row r="999" spans="7:19" x14ac:dyDescent="0.2">
      <c r="G999" s="20"/>
      <c r="H999" s="20"/>
      <c r="I999" s="20"/>
      <c r="L999" s="17"/>
      <c r="M999" s="24">
        <f>((F999-1)*(1-(IF(G999="no",0,'results log'!$B$3)))+1)</f>
        <v>5.0000000000000044E-2</v>
      </c>
      <c r="N999" s="24">
        <f t="shared" si="32"/>
        <v>0</v>
      </c>
      <c r="O999" s="26">
        <f>IF(ISBLANK(L999),,IF(ISBLANK(E999),,(IF(L999="WON-EW",((((E999-1)*I999)*'results log'!$B$2)+('results log'!$B$2*(E999-1))),IF(L999="WON",((((E999-1)*I999)*'results log'!$B$2)+('results log'!$B$2*(E999-1))),IF(L999="PLACED",((((E999-1)*I999)*'results log'!$B$2)-'results log'!$B$2),IF(I999=0,-'results log'!$B$2,IF(I999=0,-'results log'!$B$2,-('results log'!$B$2*2)))))))*D999))</f>
        <v>0</v>
      </c>
      <c r="P999" s="25">
        <f>IF(ISBLANK(L999),,IF(ISBLANK(F999),,(IF(L999="WON-EW",((((M999-1)*I999)*'results log'!$B$2)+('results log'!$B$2*(M999-1))),IF(L999="WON",((((M999-1)*I999)*'results log'!$B$2)+('results log'!$B$2*(M999-1))),IF(L999="PLACED",((((M999-1)*I999)*'results log'!$B$2)-'results log'!$B$2),IF(I999=0,-'results log'!$B$2,IF(I999=0,-'results log'!$B$2,-('results log'!$B$2*2)))))))*D999))</f>
        <v>0</v>
      </c>
      <c r="S999">
        <f t="shared" si="31"/>
        <v>1</v>
      </c>
    </row>
    <row r="1000" spans="7:19" x14ac:dyDescent="0.2">
      <c r="G1000" s="20"/>
      <c r="H1000" s="20"/>
      <c r="I1000" s="20"/>
      <c r="L1000" s="17"/>
      <c r="M1000" s="24">
        <f>((F1000-1)*(1-(IF(G1000="no",0,'results log'!$B$3)))+1)</f>
        <v>5.0000000000000044E-2</v>
      </c>
      <c r="N1000" s="24">
        <f t="shared" si="32"/>
        <v>0</v>
      </c>
      <c r="O1000" s="26">
        <f>IF(ISBLANK(L1000),,IF(ISBLANK(E1000),,(IF(L1000="WON-EW",((((E1000-1)*I1000)*'results log'!$B$2)+('results log'!$B$2*(E1000-1))),IF(L1000="WON",((((E1000-1)*I1000)*'results log'!$B$2)+('results log'!$B$2*(E1000-1))),IF(L1000="PLACED",((((E1000-1)*I1000)*'results log'!$B$2)-'results log'!$B$2),IF(I1000=0,-'results log'!$B$2,IF(I1000=0,-'results log'!$B$2,-('results log'!$B$2*2)))))))*D1000))</f>
        <v>0</v>
      </c>
      <c r="P1000" s="25">
        <f>IF(ISBLANK(L1000),,IF(ISBLANK(F1000),,(IF(L1000="WON-EW",((((M1000-1)*I1000)*'results log'!$B$2)+('results log'!$B$2*(M1000-1))),IF(L1000="WON",((((M1000-1)*I1000)*'results log'!$B$2)+('results log'!$B$2*(M1000-1))),IF(L1000="PLACED",((((M1000-1)*I1000)*'results log'!$B$2)-'results log'!$B$2),IF(I1000=0,-'results log'!$B$2,IF(I1000=0,-'results log'!$B$2,-('results log'!$B$2*2)))))))*D1000))</f>
        <v>0</v>
      </c>
      <c r="S1000">
        <f t="shared" si="31"/>
        <v>1</v>
      </c>
    </row>
    <row r="1001" spans="7:19" x14ac:dyDescent="0.2">
      <c r="G1001" s="20"/>
      <c r="H1001" s="20"/>
      <c r="I1001" s="20"/>
      <c r="L1001" s="17"/>
      <c r="M1001" s="24">
        <f>((F1001-1)*(1-(IF(G1001="no",0,'results log'!$B$3)))+1)</f>
        <v>5.0000000000000044E-2</v>
      </c>
      <c r="N1001" s="24">
        <f t="shared" si="32"/>
        <v>0</v>
      </c>
      <c r="O1001" s="26">
        <f>IF(ISBLANK(L1001),,IF(ISBLANK(E1001),,(IF(L1001="WON-EW",((((E1001-1)*I1001)*'results log'!$B$2)+('results log'!$B$2*(E1001-1))),IF(L1001="WON",((((E1001-1)*I1001)*'results log'!$B$2)+('results log'!$B$2*(E1001-1))),IF(L1001="PLACED",((((E1001-1)*I1001)*'results log'!$B$2)-'results log'!$B$2),IF(I1001=0,-'results log'!$B$2,IF(I1001=0,-'results log'!$B$2,-('results log'!$B$2*2)))))))*D1001))</f>
        <v>0</v>
      </c>
      <c r="P1001" s="25">
        <f>IF(ISBLANK(L1001),,IF(ISBLANK(F1001),,(IF(L1001="WON-EW",((((M1001-1)*I1001)*'results log'!$B$2)+('results log'!$B$2*(M1001-1))),IF(L1001="WON",((((M1001-1)*I1001)*'results log'!$B$2)+('results log'!$B$2*(M1001-1))),IF(L1001="PLACED",((((M1001-1)*I1001)*'results log'!$B$2)-'results log'!$B$2),IF(I1001=0,-'results log'!$B$2,IF(I1001=0,-'results log'!$B$2,-('results log'!$B$2*2)))))))*D1001))</f>
        <v>0</v>
      </c>
      <c r="S1001">
        <f t="shared" si="31"/>
        <v>1</v>
      </c>
    </row>
    <row r="1002" spans="7:19" x14ac:dyDescent="0.2">
      <c r="G1002" s="20"/>
      <c r="H1002" s="20"/>
      <c r="I1002" s="20"/>
      <c r="L1002" s="17"/>
      <c r="M1002" s="24">
        <f>((F1002-1)*(1-(IF(G1002="no",0,'results log'!$B$3)))+1)</f>
        <v>5.0000000000000044E-2</v>
      </c>
      <c r="N1002" s="24">
        <f t="shared" si="32"/>
        <v>0</v>
      </c>
      <c r="O1002" s="26">
        <f>IF(ISBLANK(L1002),,IF(ISBLANK(E1002),,(IF(L1002="WON-EW",((((E1002-1)*I1002)*'results log'!$B$2)+('results log'!$B$2*(E1002-1))),IF(L1002="WON",((((E1002-1)*I1002)*'results log'!$B$2)+('results log'!$B$2*(E1002-1))),IF(L1002="PLACED",((((E1002-1)*I1002)*'results log'!$B$2)-'results log'!$B$2),IF(I1002=0,-'results log'!$B$2,IF(I1002=0,-'results log'!$B$2,-('results log'!$B$2*2)))))))*D1002))</f>
        <v>0</v>
      </c>
      <c r="P1002" s="25">
        <f>IF(ISBLANK(L1002),,IF(ISBLANK(F1002),,(IF(L1002="WON-EW",((((M1002-1)*I1002)*'results log'!$B$2)+('results log'!$B$2*(M1002-1))),IF(L1002="WON",((((M1002-1)*I1002)*'results log'!$B$2)+('results log'!$B$2*(M1002-1))),IF(L1002="PLACED",((((M1002-1)*I1002)*'results log'!$B$2)-'results log'!$B$2),IF(I1002=0,-'results log'!$B$2,IF(I1002=0,-'results log'!$B$2,-('results log'!$B$2*2)))))))*D1002))</f>
        <v>0</v>
      </c>
      <c r="S1002">
        <f t="shared" si="31"/>
        <v>1</v>
      </c>
    </row>
    <row r="1003" spans="7:19" x14ac:dyDescent="0.2">
      <c r="G1003" s="20"/>
      <c r="H1003" s="20"/>
      <c r="I1003" s="20"/>
      <c r="L1003" s="17"/>
      <c r="M1003" s="24">
        <f>((F1003-1)*(1-(IF(G1003="no",0,'results log'!$B$3)))+1)</f>
        <v>5.0000000000000044E-2</v>
      </c>
      <c r="N1003" s="24">
        <f t="shared" si="32"/>
        <v>0</v>
      </c>
      <c r="O1003" s="26">
        <f>IF(ISBLANK(L1003),,IF(ISBLANK(E1003),,(IF(L1003="WON-EW",((((E1003-1)*I1003)*'results log'!$B$2)+('results log'!$B$2*(E1003-1))),IF(L1003="WON",((((E1003-1)*I1003)*'results log'!$B$2)+('results log'!$B$2*(E1003-1))),IF(L1003="PLACED",((((E1003-1)*I1003)*'results log'!$B$2)-'results log'!$B$2),IF(I1003=0,-'results log'!$B$2,IF(I1003=0,-'results log'!$B$2,-('results log'!$B$2*2)))))))*D1003))</f>
        <v>0</v>
      </c>
      <c r="P1003" s="25">
        <f>IF(ISBLANK(L1003),,IF(ISBLANK(F1003),,(IF(L1003="WON-EW",((((M1003-1)*I1003)*'results log'!$B$2)+('results log'!$B$2*(M1003-1))),IF(L1003="WON",((((M1003-1)*I1003)*'results log'!$B$2)+('results log'!$B$2*(M1003-1))),IF(L1003="PLACED",((((M1003-1)*I1003)*'results log'!$B$2)-'results log'!$B$2),IF(I1003=0,-'results log'!$B$2,IF(I1003=0,-'results log'!$B$2,-('results log'!$B$2*2)))))))*D1003))</f>
        <v>0</v>
      </c>
      <c r="S1003">
        <f t="shared" si="31"/>
        <v>1</v>
      </c>
    </row>
    <row r="1004" spans="7:19" x14ac:dyDescent="0.2">
      <c r="G1004" s="20"/>
      <c r="H1004" s="20"/>
      <c r="I1004" s="20"/>
      <c r="L1004" s="17"/>
      <c r="M1004" s="24">
        <f>((F1004-1)*(1-(IF(G1004="no",0,'results log'!$B$3)))+1)</f>
        <v>5.0000000000000044E-2</v>
      </c>
      <c r="N1004" s="24">
        <f t="shared" si="32"/>
        <v>0</v>
      </c>
      <c r="O1004" s="26">
        <f>IF(ISBLANK(L1004),,IF(ISBLANK(E1004),,(IF(L1004="WON-EW",((((E1004-1)*I1004)*'results log'!$B$2)+('results log'!$B$2*(E1004-1))),IF(L1004="WON",((((E1004-1)*I1004)*'results log'!$B$2)+('results log'!$B$2*(E1004-1))),IF(L1004="PLACED",((((E1004-1)*I1004)*'results log'!$B$2)-'results log'!$B$2),IF(I1004=0,-'results log'!$B$2,IF(I1004=0,-'results log'!$B$2,-('results log'!$B$2*2)))))))*D1004))</f>
        <v>0</v>
      </c>
      <c r="P1004" s="25">
        <f>IF(ISBLANK(L1004),,IF(ISBLANK(F1004),,(IF(L1004="WON-EW",((((M1004-1)*I1004)*'results log'!$B$2)+('results log'!$B$2*(M1004-1))),IF(L1004="WON",((((M1004-1)*I1004)*'results log'!$B$2)+('results log'!$B$2*(M1004-1))),IF(L1004="PLACED",((((M1004-1)*I1004)*'results log'!$B$2)-'results log'!$B$2),IF(I1004=0,-'results log'!$B$2,IF(I1004=0,-'results log'!$B$2,-('results log'!$B$2*2)))))))*D1004))</f>
        <v>0</v>
      </c>
      <c r="S1004">
        <f t="shared" si="31"/>
        <v>1</v>
      </c>
    </row>
    <row r="1005" spans="7:19" x14ac:dyDescent="0.2">
      <c r="G1005" s="20"/>
      <c r="H1005" s="20"/>
      <c r="I1005" s="20"/>
      <c r="L1005" s="17"/>
      <c r="M1005" s="24">
        <f>((F1005-1)*(1-(IF(G1005="no",0,'results log'!$B$3)))+1)</f>
        <v>5.0000000000000044E-2</v>
      </c>
      <c r="N1005" s="24">
        <f t="shared" si="32"/>
        <v>0</v>
      </c>
      <c r="O1005" s="26">
        <f>IF(ISBLANK(L1005),,IF(ISBLANK(E1005),,(IF(L1005="WON-EW",((((E1005-1)*I1005)*'results log'!$B$2)+('results log'!$B$2*(E1005-1))),IF(L1005="WON",((((E1005-1)*I1005)*'results log'!$B$2)+('results log'!$B$2*(E1005-1))),IF(L1005="PLACED",((((E1005-1)*I1005)*'results log'!$B$2)-'results log'!$B$2),IF(I1005=0,-'results log'!$B$2,IF(I1005=0,-'results log'!$B$2,-('results log'!$B$2*2)))))))*D1005))</f>
        <v>0</v>
      </c>
      <c r="P1005" s="25">
        <f>IF(ISBLANK(L1005),,IF(ISBLANK(F1005),,(IF(L1005="WON-EW",((((M1005-1)*I1005)*'results log'!$B$2)+('results log'!$B$2*(M1005-1))),IF(L1005="WON",((((M1005-1)*I1005)*'results log'!$B$2)+('results log'!$B$2*(M1005-1))),IF(L1005="PLACED",((((M1005-1)*I1005)*'results log'!$B$2)-'results log'!$B$2),IF(I1005=0,-'results log'!$B$2,IF(I1005=0,-'results log'!$B$2,-('results log'!$B$2*2)))))))*D1005))</f>
        <v>0</v>
      </c>
      <c r="S1005">
        <f t="shared" si="31"/>
        <v>1</v>
      </c>
    </row>
    <row r="1006" spans="7:19" x14ac:dyDescent="0.2">
      <c r="G1006" s="20"/>
      <c r="H1006" s="20"/>
      <c r="I1006" s="20"/>
      <c r="L1006" s="17"/>
      <c r="M1006" s="24">
        <f>((F1006-1)*(1-(IF(G1006="no",0,'results log'!$B$3)))+1)</f>
        <v>5.0000000000000044E-2</v>
      </c>
      <c r="N1006" s="24">
        <f t="shared" si="32"/>
        <v>0</v>
      </c>
      <c r="O1006" s="26">
        <f>IF(ISBLANK(L1006),,IF(ISBLANK(E1006),,(IF(L1006="WON-EW",((((E1006-1)*I1006)*'results log'!$B$2)+('results log'!$B$2*(E1006-1))),IF(L1006="WON",((((E1006-1)*I1006)*'results log'!$B$2)+('results log'!$B$2*(E1006-1))),IF(L1006="PLACED",((((E1006-1)*I1006)*'results log'!$B$2)-'results log'!$B$2),IF(I1006=0,-'results log'!$B$2,IF(I1006=0,-'results log'!$B$2,-('results log'!$B$2*2)))))))*D1006))</f>
        <v>0</v>
      </c>
      <c r="P1006" s="25">
        <f>IF(ISBLANK(L1006),,IF(ISBLANK(F1006),,(IF(L1006="WON-EW",((((M1006-1)*I1006)*'results log'!$B$2)+('results log'!$B$2*(M1006-1))),IF(L1006="WON",((((M1006-1)*I1006)*'results log'!$B$2)+('results log'!$B$2*(M1006-1))),IF(L1006="PLACED",((((M1006-1)*I1006)*'results log'!$B$2)-'results log'!$B$2),IF(I1006=0,-'results log'!$B$2,IF(I1006=0,-'results log'!$B$2,-('results log'!$B$2*2)))))))*D1006))</f>
        <v>0</v>
      </c>
      <c r="S1006">
        <f t="shared" si="31"/>
        <v>1</v>
      </c>
    </row>
    <row r="1007" spans="7:19" x14ac:dyDescent="0.2">
      <c r="G1007" s="20"/>
      <c r="H1007" s="20"/>
      <c r="I1007" s="20"/>
      <c r="L1007" s="17"/>
      <c r="M1007" s="24">
        <f>((F1007-1)*(1-(IF(G1007="no",0,'results log'!$B$3)))+1)</f>
        <v>5.0000000000000044E-2</v>
      </c>
      <c r="N1007" s="24">
        <f t="shared" si="32"/>
        <v>0</v>
      </c>
      <c r="O1007" s="26">
        <f>IF(ISBLANK(L1007),,IF(ISBLANK(E1007),,(IF(L1007="WON-EW",((((E1007-1)*I1007)*'results log'!$B$2)+('results log'!$B$2*(E1007-1))),IF(L1007="WON",((((E1007-1)*I1007)*'results log'!$B$2)+('results log'!$B$2*(E1007-1))),IF(L1007="PLACED",((((E1007-1)*I1007)*'results log'!$B$2)-'results log'!$B$2),IF(I1007=0,-'results log'!$B$2,IF(I1007=0,-'results log'!$B$2,-('results log'!$B$2*2)))))))*D1007))</f>
        <v>0</v>
      </c>
      <c r="P1007" s="25">
        <f>IF(ISBLANK(L1007),,IF(ISBLANK(F1007),,(IF(L1007="WON-EW",((((M1007-1)*I1007)*'results log'!$B$2)+('results log'!$B$2*(M1007-1))),IF(L1007="WON",((((M1007-1)*I1007)*'results log'!$B$2)+('results log'!$B$2*(M1007-1))),IF(L1007="PLACED",((((M1007-1)*I1007)*'results log'!$B$2)-'results log'!$B$2),IF(I1007=0,-'results log'!$B$2,IF(I1007=0,-'results log'!$B$2,-('results log'!$B$2*2)))))))*D1007))</f>
        <v>0</v>
      </c>
      <c r="S1007">
        <f t="shared" si="31"/>
        <v>1</v>
      </c>
    </row>
    <row r="1008" spans="7:19" x14ac:dyDescent="0.2">
      <c r="M1008" s="24">
        <f>((F1008-1)*(1-(IF(G1008="no",0,'results log'!$B$3)))+1)</f>
        <v>5.0000000000000044E-2</v>
      </c>
      <c r="N1008" s="24">
        <f t="shared" si="32"/>
        <v>0</v>
      </c>
      <c r="O1008" s="26"/>
      <c r="P1008" s="25"/>
    </row>
    <row r="1009" spans="13:16" x14ac:dyDescent="0.2">
      <c r="M1009" s="24">
        <f>((F1009-1)*(1-(IF(G1009="no",0,'results log'!$B$3)))+1)</f>
        <v>5.0000000000000044E-2</v>
      </c>
      <c r="N1009" s="24">
        <f t="shared" si="32"/>
        <v>0</v>
      </c>
      <c r="O1009" s="26"/>
      <c r="P1009" s="25"/>
    </row>
    <row r="1010" spans="13:16" x14ac:dyDescent="0.2">
      <c r="M1010" s="24">
        <f>((F1010-1)*(1-(IF(G1010="no",0,'results log'!$B$3)))+1)</f>
        <v>5.0000000000000044E-2</v>
      </c>
      <c r="N1010" s="24">
        <f t="shared" si="32"/>
        <v>0</v>
      </c>
      <c r="O1010" s="26"/>
      <c r="P1010" s="25"/>
    </row>
    <row r="1011" spans="13:16" x14ac:dyDescent="0.2">
      <c r="M1011" s="24">
        <f>((F1011-1)*(1-(IF(G1011="no",0,'results log'!$B$3)))+1)</f>
        <v>5.0000000000000044E-2</v>
      </c>
      <c r="N1011" s="24">
        <f t="shared" si="32"/>
        <v>0</v>
      </c>
      <c r="O1011" s="26"/>
      <c r="P1011" s="25"/>
    </row>
  </sheetData>
  <sheetProtection selectLockedCells="1" selectUnlockedCells="1"/>
  <dataValidations xWindow="866" yWindow="477" count="4">
    <dataValidation type="list" allowBlank="1" showInputMessage="1" showErrorMessage="1" errorTitle="Attention" error="Please select a result from the list." promptTitle="RESULT" prompt="Select the result of the race." sqref="L8:L10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I8:I1007">
      <formula1>FRACTIONS</formula1>
    </dataValidation>
    <dataValidation type="list" allowBlank="1" showInputMessage="1" showErrorMessage="1" errorTitle="Attention" error="Please select YES or NO." promptTitle="Each Way?" prompt="Enter Yes or No" sqref="H8:H1007">
      <formula1>EACHWAY</formula1>
    </dataValidation>
    <dataValidation type="list" allowBlank="1" showInputMessage="1" showErrorMessage="1" errorTitle="Attention!" error="Please enter YES or NO." promptTitle="EXCHANGE BET?" prompt="Enter YES or NO." sqref="G8:G1007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C26" sqref="C26"/>
    </sheetView>
  </sheetViews>
  <sheetFormatPr defaultRowHeight="12.75" x14ac:dyDescent="0.2"/>
  <cols>
    <col min="1" max="1" width="29.5703125" bestFit="1" customWidth="1"/>
    <col min="2" max="3" width="12.7109375" bestFit="1" customWidth="1"/>
  </cols>
  <sheetData>
    <row r="2" spans="1:9" ht="32.25" thickBot="1" x14ac:dyDescent="0.25">
      <c r="A2" s="1"/>
      <c r="B2" s="9" t="s">
        <v>17</v>
      </c>
      <c r="C2" s="9" t="s">
        <v>18</v>
      </c>
    </row>
    <row r="3" spans="1:9" ht="15.75" x14ac:dyDescent="0.25">
      <c r="A3" s="3" t="s">
        <v>16</v>
      </c>
      <c r="B3" s="2">
        <f>SUM('results log'!O8:O1011)</f>
        <v>79.934499999999943</v>
      </c>
      <c r="C3" s="2">
        <f>SUM('results log'!P8:P1011)</f>
        <v>-116.14635000000004</v>
      </c>
    </row>
    <row r="4" spans="1:9" x14ac:dyDescent="0.2">
      <c r="B4" s="14"/>
      <c r="C4" s="14"/>
    </row>
    <row r="5" spans="1:9" ht="15.75" x14ac:dyDescent="0.25">
      <c r="A5" s="3" t="s">
        <v>8</v>
      </c>
      <c r="B5" s="2">
        <f>B3+'results log'!$B$1</f>
        <v>829.93449999999996</v>
      </c>
      <c r="C5" s="2">
        <f>C3+'results log'!$B$1</f>
        <v>633.85365000000002</v>
      </c>
    </row>
    <row r="7" spans="1:9" ht="15.75" x14ac:dyDescent="0.25">
      <c r="A7" s="3" t="s">
        <v>23</v>
      </c>
      <c r="B7" s="5">
        <f>B3/'results log'!$B$1</f>
        <v>0.10657933333333326</v>
      </c>
      <c r="C7" s="5">
        <f>C3/'results log'!$B$1</f>
        <v>-0.15486180000000005</v>
      </c>
    </row>
    <row r="8" spans="1:9" ht="15.75" x14ac:dyDescent="0.25">
      <c r="A8" s="3" t="s">
        <v>11</v>
      </c>
      <c r="B8" s="4">
        <f>COUNTIF('results log'!O8:O1011,"&gt;0")</f>
        <v>227</v>
      </c>
      <c r="C8" s="4">
        <f>COUNTIF('results log'!P8:P1011,"&gt;0")</f>
        <v>227</v>
      </c>
    </row>
    <row r="9" spans="1:9" ht="15.75" x14ac:dyDescent="0.25">
      <c r="A9" s="3" t="s">
        <v>9</v>
      </c>
      <c r="B9" s="4">
        <f>C9</f>
        <v>300</v>
      </c>
      <c r="C9" s="4">
        <f>COUNT('results log'!J8:J1011)</f>
        <v>300</v>
      </c>
      <c r="I9" s="11"/>
    </row>
    <row r="10" spans="1:9" ht="15.75" x14ac:dyDescent="0.25">
      <c r="A10" s="3" t="s">
        <v>10</v>
      </c>
      <c r="B10" s="5">
        <f>B8/B9</f>
        <v>0.75666666666666671</v>
      </c>
      <c r="C10" s="5">
        <f>C8/C9</f>
        <v>0.75666666666666671</v>
      </c>
      <c r="I10" s="11"/>
    </row>
    <row r="11" spans="1:9" ht="15.75" x14ac:dyDescent="0.25">
      <c r="A11" s="3" t="s">
        <v>24</v>
      </c>
      <c r="B11" s="5">
        <f>B3/('results log'!$B$2*SUM('results log'!$N$8:$N$1011))</f>
        <v>5.3289666666666629E-3</v>
      </c>
      <c r="C11" s="5">
        <f>C3/('results log'!$B$2*SUM('results log'!$N$8:$N$1011))</f>
        <v>-7.7430900000000028E-3</v>
      </c>
    </row>
    <row r="12" spans="1:9" ht="15.75" x14ac:dyDescent="0.25">
      <c r="A12" s="3"/>
      <c r="C12" s="5"/>
    </row>
    <row r="13" spans="1:9" ht="15.75" x14ac:dyDescent="0.25">
      <c r="A13" s="3"/>
      <c r="C13" s="5"/>
    </row>
    <row r="14" spans="1:9" ht="15.75" x14ac:dyDescent="0.25">
      <c r="A14" s="3"/>
      <c r="C14" s="5"/>
    </row>
    <row r="21" spans="1:3" ht="15" x14ac:dyDescent="0.2">
      <c r="A21" s="11"/>
      <c r="C21" s="11"/>
    </row>
    <row r="22" spans="1:3" ht="15" x14ac:dyDescent="0.2">
      <c r="A22" s="11"/>
      <c r="C22" s="11"/>
    </row>
    <row r="23" spans="1:3" ht="15" x14ac:dyDescent="0.2">
      <c r="A23" s="12"/>
      <c r="C23" s="12"/>
    </row>
    <row r="24" spans="1:3" ht="15" x14ac:dyDescent="0.2">
      <c r="A24" s="12"/>
      <c r="C24" s="12"/>
    </row>
    <row r="25" spans="1:3" ht="15" x14ac:dyDescent="0.2">
      <c r="A25" s="12"/>
      <c r="C25" s="12"/>
    </row>
    <row r="26" spans="1:3" ht="15" x14ac:dyDescent="0.2">
      <c r="A26" s="13"/>
      <c r="C26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sheetData>
    <row r="1" spans="1:1" x14ac:dyDescent="0.2">
      <c r="A1" t="s">
        <v>29</v>
      </c>
    </row>
    <row r="2" spans="1:1" x14ac:dyDescent="0.2">
      <c r="A2" t="s">
        <v>28</v>
      </c>
    </row>
    <row r="3" spans="1:1" x14ac:dyDescent="0.2">
      <c r="A3" t="s">
        <v>26</v>
      </c>
    </row>
    <row r="4" spans="1:1" x14ac:dyDescent="0.2">
      <c r="A4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results log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2014-02-01T14:35:18Z</dcterms:created>
  <dcterms:modified xsi:type="dcterms:W3CDTF">2016-11-24T16:29:55Z</dcterms:modified>
</cp:coreProperties>
</file>