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y\OneDrive\Documents\profit from racing\"/>
    </mc:Choice>
  </mc:AlternateContent>
  <bookViews>
    <workbookView xWindow="0" yWindow="0" windowWidth="16380" windowHeight="8190" tabRatio="285"/>
  </bookViews>
  <sheets>
    <sheet name="complete_trial" sheetId="1" r:id="rId1"/>
    <sheet name="months 9 and 10 only" sheetId="4" r:id="rId2"/>
    <sheet name="month_2" sheetId="2" state="hidden" r:id="rId3"/>
  </sheets>
  <calcPr calcId="152511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O6" i="1"/>
  <c r="O7" i="1"/>
  <c r="O8" i="1"/>
  <c r="O9" i="1"/>
  <c r="O5" i="1"/>
  <c r="N7" i="4"/>
  <c r="N8" i="4"/>
  <c r="N9" i="4"/>
  <c r="N10" i="4"/>
  <c r="N6" i="4"/>
  <c r="M7" i="4"/>
  <c r="M8" i="4"/>
  <c r="M9" i="4"/>
  <c r="M10" i="4"/>
  <c r="M6" i="4"/>
  <c r="E37" i="4"/>
  <c r="I37" i="4" s="1"/>
  <c r="E36" i="4"/>
  <c r="E35" i="4"/>
  <c r="I35" i="4" s="1"/>
  <c r="E34" i="4"/>
  <c r="E33" i="4"/>
  <c r="E32" i="4"/>
  <c r="E31" i="4"/>
  <c r="E30" i="4"/>
  <c r="I29" i="4"/>
  <c r="E29" i="4"/>
  <c r="E28" i="4"/>
  <c r="E27" i="4"/>
  <c r="I27" i="4" s="1"/>
  <c r="E26" i="4"/>
  <c r="I26" i="4" s="1"/>
  <c r="E25" i="4"/>
  <c r="E24" i="4"/>
  <c r="I24" i="4" s="1"/>
  <c r="E23" i="4"/>
  <c r="I23" i="4" s="1"/>
  <c r="E22" i="4"/>
  <c r="I22" i="4" s="1"/>
  <c r="E21" i="4"/>
  <c r="E20" i="4"/>
  <c r="E19" i="4"/>
  <c r="I19" i="4" s="1"/>
  <c r="E18" i="4"/>
  <c r="I18" i="4" s="1"/>
  <c r="E17" i="4"/>
  <c r="F17" i="4" s="1"/>
  <c r="E16" i="4"/>
  <c r="I16" i="4" s="1"/>
  <c r="I15" i="4"/>
  <c r="E15" i="4"/>
  <c r="G15" i="4" s="1"/>
  <c r="E14" i="4"/>
  <c r="I14" i="4" s="1"/>
  <c r="E13" i="4"/>
  <c r="E12" i="4"/>
  <c r="E11" i="4"/>
  <c r="I11" i="4" s="1"/>
  <c r="E10" i="4"/>
  <c r="I10" i="4" s="1"/>
  <c r="E9" i="4"/>
  <c r="E8" i="4"/>
  <c r="I8" i="4" s="1"/>
  <c r="I7" i="4"/>
  <c r="F7" i="4"/>
  <c r="E7" i="4"/>
  <c r="G7" i="4" s="1"/>
  <c r="I6" i="4"/>
  <c r="E6" i="4"/>
  <c r="E5" i="4"/>
  <c r="E4" i="4"/>
  <c r="O8" i="4"/>
  <c r="P8" i="4" s="1"/>
  <c r="O10" i="4" l="1"/>
  <c r="F15" i="4"/>
  <c r="G17" i="4"/>
  <c r="P10" i="4"/>
  <c r="I12" i="4"/>
  <c r="I33" i="4"/>
  <c r="I13" i="4"/>
  <c r="G13" i="4"/>
  <c r="F13" i="4"/>
  <c r="F4" i="4"/>
  <c r="I4" i="4"/>
  <c r="G4" i="4"/>
  <c r="I20" i="4"/>
  <c r="I5" i="4"/>
  <c r="I21" i="4"/>
  <c r="I9" i="4"/>
  <c r="I17" i="4"/>
  <c r="I25" i="4"/>
  <c r="I31" i="4"/>
  <c r="I28" i="4"/>
  <c r="I30" i="4"/>
  <c r="I32" i="4"/>
  <c r="I34" i="4"/>
  <c r="I36" i="4"/>
  <c r="F208" i="1"/>
  <c r="G208" i="1"/>
  <c r="H208" i="1" s="1"/>
  <c r="I208" i="1"/>
  <c r="J208" i="1" s="1"/>
  <c r="E208" i="1"/>
  <c r="J4" i="4" l="1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P6" i="4"/>
  <c r="P7" i="4" s="1"/>
  <c r="E207" i="1"/>
  <c r="F207" i="1"/>
  <c r="G207" i="1"/>
  <c r="H207" i="1"/>
  <c r="I207" i="1"/>
  <c r="J207" i="1"/>
  <c r="E206" i="1"/>
  <c r="F206" i="1"/>
  <c r="G206" i="1"/>
  <c r="H206" i="1"/>
  <c r="I206" i="1"/>
  <c r="J206" i="1"/>
  <c r="E205" i="1"/>
  <c r="F205" i="1"/>
  <c r="G205" i="1"/>
  <c r="H205" i="1"/>
  <c r="I205" i="1"/>
  <c r="J205" i="1"/>
  <c r="E204" i="1"/>
  <c r="F204" i="1"/>
  <c r="G204" i="1"/>
  <c r="H204" i="1"/>
  <c r="I204" i="1"/>
  <c r="J204" i="1"/>
  <c r="E203" i="1"/>
  <c r="F203" i="1"/>
  <c r="G203" i="1"/>
  <c r="H203" i="1"/>
  <c r="I203" i="1"/>
  <c r="J203" i="1"/>
  <c r="E201" i="1"/>
  <c r="F201" i="1"/>
  <c r="G201" i="1"/>
  <c r="H201" i="1"/>
  <c r="I201" i="1"/>
  <c r="J201" i="1"/>
  <c r="E202" i="1"/>
  <c r="F202" i="1"/>
  <c r="G202" i="1"/>
  <c r="H202" i="1"/>
  <c r="I202" i="1"/>
  <c r="J202" i="1"/>
  <c r="E198" i="1"/>
  <c r="E197" i="1"/>
  <c r="E196" i="1"/>
  <c r="E195" i="1"/>
  <c r="E194" i="1"/>
  <c r="E193" i="1"/>
  <c r="E192" i="1"/>
  <c r="E191" i="1"/>
  <c r="E190" i="1"/>
  <c r="E189" i="1"/>
  <c r="E188" i="1"/>
  <c r="G188" i="1"/>
  <c r="E187" i="1"/>
  <c r="E186" i="1"/>
  <c r="G186" i="1"/>
  <c r="E185" i="1"/>
  <c r="E184" i="1"/>
  <c r="G184" i="1"/>
  <c r="E183" i="1"/>
  <c r="E182" i="1"/>
  <c r="E181" i="1"/>
  <c r="E180" i="1"/>
  <c r="E179" i="1"/>
  <c r="E178" i="1"/>
  <c r="G178" i="1"/>
  <c r="E177" i="1"/>
  <c r="E176" i="1"/>
  <c r="E175" i="1"/>
  <c r="G175" i="1"/>
  <c r="E174" i="1"/>
  <c r="E173" i="1"/>
  <c r="G173" i="1"/>
  <c r="E172" i="1"/>
  <c r="E171" i="1"/>
  <c r="E170" i="1"/>
  <c r="E169" i="1"/>
  <c r="E168" i="1"/>
  <c r="E167" i="1"/>
  <c r="E166" i="1"/>
  <c r="G166" i="1"/>
  <c r="E165" i="1"/>
  <c r="E164" i="1"/>
  <c r="G164" i="1"/>
  <c r="E163" i="1"/>
  <c r="G163" i="1"/>
  <c r="E162" i="1"/>
  <c r="G162" i="1"/>
  <c r="E161" i="1"/>
  <c r="G161" i="1"/>
  <c r="E160" i="1"/>
  <c r="E159" i="1"/>
  <c r="E158" i="1"/>
  <c r="E157" i="1"/>
  <c r="E156" i="1"/>
  <c r="E155" i="1"/>
  <c r="E154" i="1"/>
  <c r="G154" i="1"/>
  <c r="E153" i="1"/>
  <c r="E152" i="1"/>
  <c r="E151" i="1"/>
  <c r="E150" i="1"/>
  <c r="E149" i="1"/>
  <c r="E148" i="1"/>
  <c r="E147" i="1"/>
  <c r="G147" i="1"/>
  <c r="E146" i="1"/>
  <c r="E145" i="1"/>
  <c r="E144" i="1"/>
  <c r="E143" i="1"/>
  <c r="E142" i="1"/>
  <c r="G142" i="1"/>
  <c r="E141" i="1"/>
  <c r="G141" i="1"/>
  <c r="E140" i="1"/>
  <c r="G140" i="1"/>
  <c r="E139" i="1"/>
  <c r="E138" i="1"/>
  <c r="E137" i="1"/>
  <c r="G137" i="1"/>
  <c r="E136" i="1"/>
  <c r="E135" i="1"/>
  <c r="E134" i="1"/>
  <c r="E133" i="1"/>
  <c r="E132" i="1"/>
  <c r="E131" i="1"/>
  <c r="E130" i="1"/>
  <c r="G130" i="1"/>
  <c r="E129" i="1"/>
  <c r="E128" i="1"/>
  <c r="E127" i="1"/>
  <c r="E126" i="1"/>
  <c r="E125" i="1"/>
  <c r="E124" i="1"/>
  <c r="E123" i="1"/>
  <c r="E122" i="1"/>
  <c r="E121" i="1"/>
  <c r="G121" i="1"/>
  <c r="E120" i="1"/>
  <c r="E119" i="1"/>
  <c r="G119" i="1"/>
  <c r="E118" i="1"/>
  <c r="E117" i="1"/>
  <c r="E116" i="1"/>
  <c r="E115" i="1"/>
  <c r="G115" i="1"/>
  <c r="E114" i="1"/>
  <c r="E113" i="1"/>
  <c r="E112" i="1"/>
  <c r="G112" i="1"/>
  <c r="E111" i="1"/>
  <c r="E110" i="1"/>
  <c r="E109" i="1"/>
  <c r="E108" i="1"/>
  <c r="G108" i="1"/>
  <c r="E107" i="1"/>
  <c r="E106" i="1"/>
  <c r="E105" i="1"/>
  <c r="E104" i="1"/>
  <c r="E103" i="1"/>
  <c r="E102" i="1"/>
  <c r="E101" i="1"/>
  <c r="E100" i="1"/>
  <c r="E99" i="1"/>
  <c r="G99" i="1"/>
  <c r="E98" i="1"/>
  <c r="G98" i="1"/>
  <c r="E97" i="1"/>
  <c r="E96" i="1"/>
  <c r="E95" i="1"/>
  <c r="E94" i="1"/>
  <c r="E93" i="1"/>
  <c r="E92" i="1"/>
  <c r="E91" i="1"/>
  <c r="E90" i="1"/>
  <c r="E89" i="1"/>
  <c r="G89" i="1"/>
  <c r="E88" i="1"/>
  <c r="E87" i="1"/>
  <c r="E86" i="1"/>
  <c r="E85" i="1"/>
  <c r="E84" i="1"/>
  <c r="E83" i="1"/>
  <c r="E82" i="1"/>
  <c r="E81" i="1"/>
  <c r="G81" i="1"/>
  <c r="E80" i="1"/>
  <c r="E79" i="1"/>
  <c r="G79" i="1"/>
  <c r="E78" i="1"/>
  <c r="G78" i="1"/>
  <c r="E77" i="1"/>
  <c r="G77" i="1"/>
  <c r="E76" i="1"/>
  <c r="E75" i="1"/>
  <c r="E74" i="1"/>
  <c r="E73" i="1"/>
  <c r="E72" i="1"/>
  <c r="G72" i="1"/>
  <c r="E71" i="1"/>
  <c r="E70" i="1"/>
  <c r="E69" i="1"/>
  <c r="G68" i="1"/>
  <c r="E67" i="1"/>
  <c r="G67" i="1"/>
  <c r="E66" i="1"/>
  <c r="G66" i="1"/>
  <c r="E65" i="1"/>
  <c r="G65" i="1"/>
  <c r="E64" i="1"/>
  <c r="E63" i="1"/>
  <c r="E62" i="1"/>
  <c r="G62" i="1"/>
  <c r="E61" i="1"/>
  <c r="E60" i="1"/>
  <c r="E59" i="1"/>
  <c r="E58" i="1"/>
  <c r="G58" i="1"/>
  <c r="E57" i="1"/>
  <c r="E56" i="1"/>
  <c r="G56" i="1"/>
  <c r="E55" i="1"/>
  <c r="E54" i="1"/>
  <c r="G54" i="1"/>
  <c r="E53" i="1"/>
  <c r="E52" i="1"/>
  <c r="E51" i="1"/>
  <c r="E50" i="1"/>
  <c r="G50" i="1"/>
  <c r="E49" i="1"/>
  <c r="E48" i="1"/>
  <c r="G48" i="1"/>
  <c r="E47" i="1"/>
  <c r="E46" i="1"/>
  <c r="G46" i="1"/>
  <c r="E45" i="1"/>
  <c r="E44" i="1"/>
  <c r="E43" i="1"/>
  <c r="E42" i="1"/>
  <c r="E41" i="1"/>
  <c r="E40" i="1"/>
  <c r="G40" i="1"/>
  <c r="E39" i="1"/>
  <c r="E38" i="1"/>
  <c r="E37" i="1"/>
  <c r="E36" i="1"/>
  <c r="G36" i="1"/>
  <c r="E35" i="1"/>
  <c r="E34" i="1"/>
  <c r="E33" i="1"/>
  <c r="G33" i="1"/>
  <c r="E32" i="1"/>
  <c r="E31" i="1"/>
  <c r="E30" i="1"/>
  <c r="E29" i="1"/>
  <c r="E28" i="1"/>
  <c r="E27" i="1"/>
  <c r="E26" i="1"/>
  <c r="E25" i="1"/>
  <c r="G25" i="1"/>
  <c r="E24" i="1"/>
  <c r="G24" i="1"/>
  <c r="E23" i="1"/>
  <c r="E22" i="1"/>
  <c r="E21" i="1"/>
  <c r="G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G5" i="1"/>
  <c r="E4" i="1"/>
  <c r="E3" i="1"/>
  <c r="G3" i="1"/>
  <c r="H3" i="1"/>
  <c r="F4" i="1"/>
  <c r="G4" i="1"/>
  <c r="H4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H21" i="1"/>
  <c r="F22" i="1"/>
  <c r="G22" i="1"/>
  <c r="H22" i="1"/>
  <c r="F23" i="1"/>
  <c r="G23" i="1"/>
  <c r="H23" i="1"/>
  <c r="H24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H33" i="1"/>
  <c r="F34" i="1"/>
  <c r="G34" i="1"/>
  <c r="H34" i="1"/>
  <c r="F35" i="1"/>
  <c r="G35" i="1"/>
  <c r="H35" i="1"/>
  <c r="H36" i="1"/>
  <c r="F37" i="1"/>
  <c r="G37" i="1"/>
  <c r="H37" i="1"/>
  <c r="F38" i="1"/>
  <c r="G38" i="1"/>
  <c r="H38" i="1"/>
  <c r="F39" i="1"/>
  <c r="G39" i="1"/>
  <c r="H39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H46" i="1"/>
  <c r="F47" i="1"/>
  <c r="G47" i="1"/>
  <c r="H47" i="1"/>
  <c r="H48" i="1"/>
  <c r="F49" i="1"/>
  <c r="G49" i="1"/>
  <c r="H49" i="1"/>
  <c r="H50" i="1"/>
  <c r="F51" i="1"/>
  <c r="G51" i="1"/>
  <c r="H51" i="1"/>
  <c r="F52" i="1"/>
  <c r="G52" i="1"/>
  <c r="H52" i="1"/>
  <c r="F53" i="1"/>
  <c r="G53" i="1"/>
  <c r="H53" i="1"/>
  <c r="H54" i="1"/>
  <c r="F55" i="1"/>
  <c r="G55" i="1"/>
  <c r="H55" i="1"/>
  <c r="H56" i="1"/>
  <c r="F57" i="1"/>
  <c r="G57" i="1"/>
  <c r="H57" i="1"/>
  <c r="H58" i="1"/>
  <c r="F59" i="1"/>
  <c r="G59" i="1"/>
  <c r="H59" i="1"/>
  <c r="F60" i="1"/>
  <c r="G60" i="1"/>
  <c r="H60" i="1"/>
  <c r="F61" i="1"/>
  <c r="G61" i="1"/>
  <c r="H61" i="1"/>
  <c r="H62" i="1"/>
  <c r="F63" i="1"/>
  <c r="G63" i="1"/>
  <c r="H63" i="1"/>
  <c r="F64" i="1"/>
  <c r="G64" i="1"/>
  <c r="H64" i="1"/>
  <c r="H65" i="1"/>
  <c r="H66" i="1"/>
  <c r="H67" i="1"/>
  <c r="H68" i="1"/>
  <c r="F69" i="1"/>
  <c r="G69" i="1"/>
  <c r="H69" i="1"/>
  <c r="F70" i="1"/>
  <c r="G70" i="1"/>
  <c r="H70" i="1"/>
  <c r="F71" i="1"/>
  <c r="G71" i="1"/>
  <c r="H71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H77" i="1"/>
  <c r="H78" i="1"/>
  <c r="H79" i="1"/>
  <c r="F80" i="1"/>
  <c r="G80" i="1"/>
  <c r="H80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H98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H108" i="1"/>
  <c r="F109" i="1"/>
  <c r="G109" i="1"/>
  <c r="H109" i="1"/>
  <c r="F110" i="1"/>
  <c r="G110" i="1"/>
  <c r="H110" i="1"/>
  <c r="F111" i="1"/>
  <c r="G111" i="1"/>
  <c r="H111" i="1"/>
  <c r="H112" i="1"/>
  <c r="F113" i="1"/>
  <c r="G113" i="1"/>
  <c r="H113" i="1"/>
  <c r="F114" i="1"/>
  <c r="G114" i="1"/>
  <c r="H114" i="1"/>
  <c r="H115" i="1"/>
  <c r="F116" i="1"/>
  <c r="G116" i="1"/>
  <c r="H116" i="1"/>
  <c r="F117" i="1"/>
  <c r="G117" i="1"/>
  <c r="H117" i="1"/>
  <c r="F118" i="1"/>
  <c r="G118" i="1"/>
  <c r="H118" i="1"/>
  <c r="H119" i="1"/>
  <c r="F120" i="1"/>
  <c r="G120" i="1"/>
  <c r="H120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H137" i="1"/>
  <c r="F138" i="1"/>
  <c r="G138" i="1"/>
  <c r="H138" i="1"/>
  <c r="F139" i="1"/>
  <c r="G139" i="1"/>
  <c r="H139" i="1"/>
  <c r="H140" i="1"/>
  <c r="H141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H161" i="1"/>
  <c r="H162" i="1"/>
  <c r="H163" i="1"/>
  <c r="H164" i="1"/>
  <c r="F165" i="1"/>
  <c r="G165" i="1"/>
  <c r="H165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H173" i="1"/>
  <c r="F174" i="1"/>
  <c r="G174" i="1"/>
  <c r="H174" i="1"/>
  <c r="H175" i="1"/>
  <c r="F176" i="1"/>
  <c r="G176" i="1"/>
  <c r="H176" i="1"/>
  <c r="F177" i="1"/>
  <c r="G177" i="1"/>
  <c r="H177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H184" i="1"/>
  <c r="F185" i="1"/>
  <c r="G185" i="1"/>
  <c r="H185" i="1"/>
  <c r="H186" i="1"/>
  <c r="F187" i="1"/>
  <c r="G187" i="1"/>
  <c r="H187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E199" i="1"/>
  <c r="F199" i="1"/>
  <c r="G199" i="1"/>
  <c r="H199" i="1"/>
  <c r="E200" i="1"/>
  <c r="F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G200" i="1"/>
  <c r="H200" i="1"/>
  <c r="I200" i="1"/>
  <c r="J200" i="1"/>
  <c r="F188" i="1"/>
  <c r="F184" i="1"/>
  <c r="F186" i="1"/>
  <c r="F5" i="1"/>
  <c r="F21" i="1"/>
  <c r="F24" i="1"/>
  <c r="F25" i="1"/>
  <c r="F33" i="1"/>
  <c r="F40" i="1"/>
  <c r="F46" i="1"/>
  <c r="F48" i="1"/>
  <c r="F50" i="1"/>
  <c r="F54" i="1"/>
  <c r="F56" i="1"/>
  <c r="F58" i="1"/>
  <c r="F62" i="1"/>
  <c r="F65" i="1"/>
  <c r="F66" i="1"/>
  <c r="F67" i="1"/>
  <c r="F68" i="1"/>
  <c r="F77" i="1"/>
  <c r="F79" i="1"/>
  <c r="F81" i="1"/>
  <c r="F89" i="1"/>
  <c r="F99" i="1"/>
  <c r="F119" i="1"/>
  <c r="F121" i="1"/>
  <c r="F130" i="1"/>
  <c r="F140" i="1"/>
  <c r="F142" i="1"/>
  <c r="F154" i="1"/>
  <c r="F162" i="1"/>
  <c r="F164" i="1"/>
  <c r="F166" i="1"/>
  <c r="F178" i="1"/>
  <c r="E4" i="2"/>
  <c r="F4" i="2"/>
  <c r="G4" i="2"/>
  <c r="H4" i="2"/>
  <c r="I4" i="2"/>
  <c r="E5" i="2"/>
  <c r="I5" i="2"/>
  <c r="O5" i="2"/>
  <c r="P5" i="2"/>
  <c r="E6" i="2"/>
  <c r="I6" i="2"/>
  <c r="E7" i="2"/>
  <c r="E8" i="2"/>
  <c r="E9" i="2"/>
  <c r="I9" i="2"/>
  <c r="E10" i="2"/>
  <c r="F10" i="2"/>
  <c r="G10" i="2"/>
  <c r="I10" i="2"/>
  <c r="E11" i="2"/>
  <c r="E12" i="2"/>
  <c r="I12" i="2"/>
  <c r="E13" i="2"/>
  <c r="F13" i="2"/>
  <c r="I13" i="2"/>
  <c r="E14" i="2"/>
  <c r="F14" i="2"/>
  <c r="E15" i="2"/>
  <c r="E16" i="2"/>
  <c r="I16" i="2"/>
  <c r="E17" i="2"/>
  <c r="I17" i="2"/>
  <c r="E18" i="2"/>
  <c r="I18" i="2"/>
  <c r="E19" i="2"/>
  <c r="E20" i="2"/>
  <c r="I20" i="2"/>
  <c r="E21" i="2"/>
  <c r="I21" i="2"/>
  <c r="F5" i="2"/>
  <c r="G5" i="2"/>
  <c r="H5" i="2"/>
  <c r="F6" i="2"/>
  <c r="G6" i="2"/>
  <c r="H6" i="2"/>
  <c r="F7" i="2"/>
  <c r="G7" i="2"/>
  <c r="H7" i="2"/>
  <c r="F8" i="2"/>
  <c r="G8" i="2"/>
  <c r="H8" i="2"/>
  <c r="F9" i="2"/>
  <c r="G9" i="2"/>
  <c r="H9" i="2"/>
  <c r="H10" i="2"/>
  <c r="F11" i="2"/>
  <c r="G11" i="2"/>
  <c r="H11" i="2"/>
  <c r="F12" i="2"/>
  <c r="G12" i="2"/>
  <c r="H12" i="2"/>
  <c r="F141" i="1"/>
  <c r="M8" i="2"/>
  <c r="J4" i="2"/>
  <c r="J5" i="2"/>
  <c r="J6" i="2"/>
  <c r="F163" i="1"/>
  <c r="F147" i="1"/>
  <c r="F115" i="1"/>
  <c r="F173" i="1"/>
  <c r="I14" i="2"/>
  <c r="G13" i="2"/>
  <c r="I8" i="2"/>
  <c r="F161" i="1"/>
  <c r="F137" i="1"/>
  <c r="I19" i="2"/>
  <c r="I15" i="2"/>
  <c r="G14" i="2"/>
  <c r="I11" i="2"/>
  <c r="I7" i="2"/>
  <c r="N6" i="2"/>
  <c r="F175" i="1"/>
  <c r="F112" i="1"/>
  <c r="F108" i="1"/>
  <c r="F98" i="1"/>
  <c r="F36" i="1"/>
  <c r="F78" i="1"/>
  <c r="F72" i="1"/>
  <c r="M7" i="1"/>
  <c r="N7" i="1" s="1"/>
  <c r="N7" i="2"/>
  <c r="N8" i="2"/>
  <c r="N9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I65524" i="2"/>
  <c r="H13" i="2"/>
  <c r="N5" i="1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M9" i="1"/>
  <c r="N9" i="1" s="1"/>
  <c r="P10" i="2" s="1"/>
  <c r="M6" i="2"/>
  <c r="M10" i="2"/>
  <c r="N10" i="2"/>
  <c r="N6" i="1"/>
  <c r="P7" i="2" s="1"/>
  <c r="P6" i="2"/>
  <c r="M7" i="2"/>
  <c r="M9" i="2"/>
  <c r="M5" i="1"/>
  <c r="M6" i="1"/>
  <c r="O7" i="2"/>
  <c r="M8" i="1"/>
  <c r="O9" i="2"/>
  <c r="O6" i="2"/>
  <c r="H4" i="4" l="1"/>
  <c r="F5" i="4" s="1"/>
  <c r="G5" i="4" s="1"/>
  <c r="H5" i="4" s="1"/>
  <c r="F6" i="4" s="1"/>
  <c r="G6" i="4" s="1"/>
  <c r="H6" i="4" s="1"/>
  <c r="H7" i="4" s="1"/>
  <c r="F8" i="4" s="1"/>
  <c r="G8" i="4" s="1"/>
  <c r="H8" i="4" s="1"/>
  <c r="F9" i="4" s="1"/>
  <c r="G9" i="4" s="1"/>
  <c r="H9" i="4" s="1"/>
  <c r="F10" i="4" s="1"/>
  <c r="G10" i="4" s="1"/>
  <c r="H10" i="4" s="1"/>
  <c r="F11" i="4" s="1"/>
  <c r="G11" i="4" s="1"/>
  <c r="H11" i="4" s="1"/>
  <c r="F12" i="4" s="1"/>
  <c r="G12" i="4" s="1"/>
  <c r="H12" i="4" s="1"/>
  <c r="H13" i="4" s="1"/>
  <c r="F14" i="4" s="1"/>
  <c r="G14" i="4" s="1"/>
  <c r="H14" i="4" s="1"/>
  <c r="H15" i="4" s="1"/>
  <c r="F16" i="4" s="1"/>
  <c r="G16" i="4" s="1"/>
  <c r="H16" i="4" s="1"/>
  <c r="H17" i="4" s="1"/>
  <c r="F18" i="4" s="1"/>
  <c r="G18" i="4" s="1"/>
  <c r="H18" i="4" s="1"/>
  <c r="F19" i="4" s="1"/>
  <c r="G19" i="4" s="1"/>
  <c r="H19" i="4" s="1"/>
  <c r="F20" i="4" s="1"/>
  <c r="G20" i="4" s="1"/>
  <c r="H20" i="4" s="1"/>
  <c r="F21" i="4" s="1"/>
  <c r="G21" i="4" s="1"/>
  <c r="H21" i="4" s="1"/>
  <c r="F22" i="4" s="1"/>
  <c r="G22" i="4" s="1"/>
  <c r="H22" i="4" s="1"/>
  <c r="F23" i="4" s="1"/>
  <c r="G23" i="4" s="1"/>
  <c r="H23" i="4" s="1"/>
  <c r="F24" i="4" s="1"/>
  <c r="G24" i="4" s="1"/>
  <c r="H24" i="4" s="1"/>
  <c r="F25" i="4" s="1"/>
  <c r="G25" i="4" s="1"/>
  <c r="H25" i="4" s="1"/>
  <c r="F26" i="4" s="1"/>
  <c r="G26" i="4" s="1"/>
  <c r="H26" i="4" s="1"/>
  <c r="F27" i="4" s="1"/>
  <c r="G27" i="4" s="1"/>
  <c r="H27" i="4" s="1"/>
  <c r="F28" i="4" s="1"/>
  <c r="G28" i="4" s="1"/>
  <c r="H28" i="4" s="1"/>
  <c r="F29" i="4" s="1"/>
  <c r="G29" i="4" s="1"/>
  <c r="H29" i="4" s="1"/>
  <c r="F30" i="4" s="1"/>
  <c r="G30" i="4" s="1"/>
  <c r="H30" i="4" s="1"/>
  <c r="F31" i="4" s="1"/>
  <c r="G31" i="4" s="1"/>
  <c r="H31" i="4" s="1"/>
  <c r="F32" i="4" s="1"/>
  <c r="G32" i="4" s="1"/>
  <c r="H32" i="4" s="1"/>
  <c r="F33" i="4" s="1"/>
  <c r="G33" i="4" s="1"/>
  <c r="H33" i="4" s="1"/>
  <c r="F34" i="4" s="1"/>
  <c r="G34" i="4" s="1"/>
  <c r="H34" i="4" s="1"/>
  <c r="F35" i="4" s="1"/>
  <c r="G35" i="4" s="1"/>
  <c r="H35" i="4" s="1"/>
  <c r="F36" i="4" s="1"/>
  <c r="G36" i="4" s="1"/>
  <c r="H36" i="4" s="1"/>
  <c r="F37" i="4" s="1"/>
  <c r="G37" i="4" s="1"/>
  <c r="H37" i="4" s="1"/>
  <c r="P9" i="4"/>
  <c r="N8" i="1"/>
  <c r="P9" i="2" s="1"/>
  <c r="P8" i="2"/>
  <c r="O8" i="2"/>
  <c r="O10" i="2"/>
  <c r="O6" i="4" l="1"/>
  <c r="O7" i="4" s="1"/>
  <c r="O9" i="4" l="1"/>
</calcChain>
</file>

<file path=xl/sharedStrings.xml><?xml version="1.0" encoding="utf-8"?>
<sst xmlns="http://schemas.openxmlformats.org/spreadsheetml/2006/main" count="589" uniqueCount="257">
  <si>
    <t>Starting Bank</t>
  </si>
  <si>
    <t>Date</t>
  </si>
  <si>
    <t>Venue/Horse</t>
  </si>
  <si>
    <t>Position</t>
  </si>
  <si>
    <t>BSP</t>
  </si>
  <si>
    <t>BSP if &lt;= 6.6</t>
  </si>
  <si>
    <t>liability</t>
  </si>
  <si>
    <t>p/l for race</t>
  </si>
  <si>
    <t>Total (%age liability)</t>
  </si>
  <si>
    <t>p/l to fixed £50 liability</t>
  </si>
  <si>
    <t>Total (£50 liability)</t>
  </si>
  <si>
    <t>CHELMSFORD 20.10 - Master Of Song</t>
  </si>
  <si>
    <t>5th</t>
  </si>
  <si>
    <t>Whole Trial</t>
  </si>
  <si>
    <t>This Time</t>
  </si>
  <si>
    <t>UTTOXETER 14.15 - Bravo Riquet</t>
  </si>
  <si>
    <t>4th</t>
  </si>
  <si>
    <t>variable 5%</t>
  </si>
  <si>
    <t>fixed £50</t>
  </si>
  <si>
    <t>AYR 15.15 - Spring Over</t>
  </si>
  <si>
    <t>9th</t>
  </si>
  <si>
    <t>profit</t>
  </si>
  <si>
    <t>CHELMSFORD 18.40 - Studfarmer</t>
  </si>
  <si>
    <t>capital growth</t>
  </si>
  <si>
    <t>WOLVERHAMPTON 15.40 - Les Gar Gan</t>
  </si>
  <si>
    <t>7th</t>
  </si>
  <si>
    <t>no. of bets</t>
  </si>
  <si>
    <t>LINGFIELD 14.30 - Boboli Gardens</t>
  </si>
  <si>
    <t>ROI</t>
  </si>
  <si>
    <t>SEDGEFIELD 15.40 - Getabuzz</t>
  </si>
  <si>
    <t>2nd</t>
  </si>
  <si>
    <t>strike rate</t>
  </si>
  <si>
    <t>CHEPSTOW 16.10 - Katkeau</t>
  </si>
  <si>
    <t>WINCANTON 16.10 - Don't Call Me Oscar</t>
  </si>
  <si>
    <t>1st</t>
  </si>
  <si>
    <t>KEMPTON 17.15 - Boboli Gardens</t>
  </si>
  <si>
    <t>SOUTHWELL 16.15 -Back  Burner</t>
  </si>
  <si>
    <t>WOLVERHAMPTON 17.10 - Ninety Minutes</t>
  </si>
  <si>
    <t>3rd</t>
  </si>
  <si>
    <t>Catterick 15.40 - Binowagh Bay</t>
  </si>
  <si>
    <t>WOLVERHAMPTON 18.45 -Daydreamer</t>
  </si>
  <si>
    <t>6th</t>
  </si>
  <si>
    <t>AYR 16.30 - Stonebrook</t>
  </si>
  <si>
    <t>TAUNTON 15.50 - Kashbadali</t>
  </si>
  <si>
    <t>pu</t>
  </si>
  <si>
    <t>TOWCESTER 15.45 - Typical Oscar</t>
  </si>
  <si>
    <t>ur</t>
  </si>
  <si>
    <t>TAUNTON 16.20 - The Road Ahead</t>
  </si>
  <si>
    <t>CHELMSFORD 14.20 - Pouncing Tiger</t>
  </si>
  <si>
    <t>CHELMSFORD 19.10 - Colourbearer</t>
  </si>
  <si>
    <t>NEWBURY 15.10 - Long Shadow</t>
  </si>
  <si>
    <t>FONTWELL 16.50 - Reblis</t>
  </si>
  <si>
    <t>15.00 TOWCESTER - A Shade Of Bay</t>
  </si>
  <si>
    <t>HEXHAM 16.45 - Better B Quick</t>
  </si>
  <si>
    <t>KEMPTON 19.45 - Moonfaarid</t>
  </si>
  <si>
    <t>WETHERBY 15.20 - Vasco Dycy</t>
  </si>
  <si>
    <t>EXETER 14.35 - Sinndars Man</t>
  </si>
  <si>
    <t>LUDLOW 15.00 - Loose Chips</t>
  </si>
  <si>
    <t>NEWTON ABBOTT 16.10 - Schindler's Rock</t>
  </si>
  <si>
    <t>F</t>
  </si>
  <si>
    <t>REDCAR 14.10 - Reggie Bond</t>
  </si>
  <si>
    <t>CATTERICK 16.50 - Chilly Miss</t>
  </si>
  <si>
    <t>SOUTHWELL 17.35 - Indastar</t>
  </si>
  <si>
    <t>WOLVERHAMPTON 17.50 - Paris Snow</t>
  </si>
  <si>
    <t>WINDSOR 17.10 - May Be Some Time</t>
  </si>
  <si>
    <t>CARLISLE 14.40 - Tiger O'Toole</t>
  </si>
  <si>
    <t>CHELTENHAM 15.50 - Lamb Or Cod</t>
  </si>
  <si>
    <t>1ST</t>
  </si>
  <si>
    <t>BATH 19.45 - Tears Of The Sun</t>
  </si>
  <si>
    <t>BANGOR 15.35 - Mission Complete</t>
  </si>
  <si>
    <t>WINDSOR 19.55 - Glastonbury</t>
  </si>
  <si>
    <t>BRIGHTON 17.15 - Attain</t>
  </si>
  <si>
    <t>BATH 18.25 - Secular Society</t>
  </si>
  <si>
    <t>PLUMPTON 18.55 - Stay In My Heart</t>
  </si>
  <si>
    <t>HAYDOCK 16.40 - Gabrial The Thug</t>
  </si>
  <si>
    <t>10th</t>
  </si>
  <si>
    <t>CHELMSFORD 17.25 - Jonnie Skull</t>
  </si>
  <si>
    <t>AYR 16.35 - Silver Duke</t>
  </si>
  <si>
    <t>WOLVERHAMPTON 14.15 - Rocky Rebel</t>
  </si>
  <si>
    <t>LINGFIELD 20.00 - Happy Jack</t>
  </si>
  <si>
    <t>11th</t>
  </si>
  <si>
    <t>SEDGEFIELD 16.20 - Beau Dandy</t>
  </si>
  <si>
    <t>MUSSELBURGH 14.55 - Soul Brother</t>
  </si>
  <si>
    <t>BANGOR 19.30 - Future Security</t>
  </si>
  <si>
    <t>HEXHAM 20.00 - Big Sound</t>
  </si>
  <si>
    <t>SALISBURY 16.55 - Waterloo Dock</t>
  </si>
  <si>
    <t>WARWICK 15.30 Third Act</t>
  </si>
  <si>
    <t>8th</t>
  </si>
  <si>
    <t>BATH 13.55 - Lucky Clover</t>
  </si>
  <si>
    <t>SEDGEFIELD 16.40 - Kilcullen Article</t>
  </si>
  <si>
    <t>WINCANTON 18.50 - Fruity O'Rooney</t>
  </si>
  <si>
    <t>LINGFIELD 16.40 - Donncha</t>
  </si>
  <si>
    <t>THIRSK 20.40 - Solarmaite</t>
  </si>
  <si>
    <t>PLUMPTON 16.00 - Masterful Act</t>
  </si>
  <si>
    <t>DONCASTER 14.40 - Grand Liaison</t>
  </si>
  <si>
    <t>Perth 18.55 - Discoverie</t>
  </si>
  <si>
    <t>NEWBURY 17.00 - Lobster Pot</t>
  </si>
  <si>
    <t>13th</t>
  </si>
  <si>
    <t>NEWMARKET 14.15 - Aramist</t>
  </si>
  <si>
    <t>UTTOXETER 18.30 - Icanmotor</t>
  </si>
  <si>
    <t>SOUTHWELL 15.30 -  Surround Sound</t>
  </si>
  <si>
    <t>NEWTON ABBOT 18.30- Laughton Park</t>
  </si>
  <si>
    <t>No Bet</t>
  </si>
  <si>
    <t>LINGFIELD 15.00 - Pink Diamond</t>
  </si>
  <si>
    <t>AYR 14.20 - Dream Sika</t>
  </si>
  <si>
    <t>4TH</t>
  </si>
  <si>
    <t>MuSSELBURGH 21.10 - Gabrial the thug</t>
  </si>
  <si>
    <t>FFOS LAS 20.30 - Milly Malone</t>
  </si>
  <si>
    <t>UTTOXETER 16.45 - Billy My Boy</t>
  </si>
  <si>
    <t>LEICESTER 15.30 - Oscars Journey</t>
  </si>
  <si>
    <t>HAMILTON 16.50 - Last Supper</t>
  </si>
  <si>
    <t>STRATFORD 21.00 - Bus Named Desire</t>
  </si>
  <si>
    <t>NOTTINGHAM 17.45 - Jamaica Grande</t>
  </si>
  <si>
    <t>LINGFIELD 16.10 - Star Anise</t>
  </si>
  <si>
    <t>BRIGHTON 15.40 - Serenity Spa</t>
  </si>
  <si>
    <t>NOTTINGHAM 15.50 - Extremity</t>
  </si>
  <si>
    <t>MARKET RESIN 16.10 - Yesyoucan</t>
  </si>
  <si>
    <t>HEXHAM 16.45 - Broughton</t>
  </si>
  <si>
    <t>PONTEFRACT 20.40 - Be Lucky</t>
  </si>
  <si>
    <t>SOUTHWELL 17.50 - Dun Scaith</t>
  </si>
  <si>
    <t>BRIGHTON 14.50 - Sandy Cove</t>
  </si>
  <si>
    <t>WORCESTER 14.40 - Shady Lane</t>
  </si>
  <si>
    <t>CHEPSTOW 20.00 - Surety</t>
  </si>
  <si>
    <t>BATH 15.15 - Star Anise</t>
  </si>
  <si>
    <t>5TH</t>
  </si>
  <si>
    <t>WINDSOR 19.20 - Souville</t>
  </si>
  <si>
    <t>BRIGHTON 20.30 - New Rich</t>
  </si>
  <si>
    <t>UTTOXETER 15.20 - Urcalin</t>
  </si>
  <si>
    <t>NEWMARKET 18.00 - Baileys En Premier</t>
  </si>
  <si>
    <t>LINGFIELD 18.30 - Perfect Mission</t>
  </si>
  <si>
    <t>PONTEFRACT 16.40 - Atlantic Affair</t>
  </si>
  <si>
    <t>CHEPSTOW 14.30 - Our Queenie</t>
  </si>
  <si>
    <t>BRIGHTON 14.00 - Colourbearer</t>
  </si>
  <si>
    <t>LEICESTER 20.25 - Medieval Bishop</t>
  </si>
  <si>
    <t>BATH 18.10 - Know Your Name</t>
  </si>
  <si>
    <t>KEMPTON 21.20 - Songsmith</t>
  </si>
  <si>
    <t>NOTTINGHAM 17.15 - Ze King </t>
  </si>
  <si>
    <t>Windsor 14.45 - Elhaame</t>
  </si>
  <si>
    <t>Lingfield 19.25 - Zaeem</t>
  </si>
  <si>
    <t>Windsor 20.00 - Donna Graciosa</t>
  </si>
  <si>
    <t>KEMPTON 21.15 – Black Caesar</t>
  </si>
  <si>
    <t>PERTH 15.30 – Broughtons Bandit</t>
  </si>
  <si>
    <t>HAYDOCK 14.50 - Penhill</t>
  </si>
  <si>
    <t>WORCESTER 14.50 - Foundation Man</t>
  </si>
  <si>
    <t>BRIGHTON 20.25 - Birdie Queen</t>
  </si>
  <si>
    <t>BATH 20.10 - Greek Islands</t>
  </si>
  <si>
    <t>DONCASTER 19.10 - Hoof Along</t>
  </si>
  <si>
    <t>HAMILTON 19.15 - Pabusar</t>
  </si>
  <si>
    <t>PERTH 16.45 - Harry's Summer</t>
  </si>
  <si>
    <t>THIRSK 20.40 - Alekandar</t>
  </si>
  <si>
    <t>LEICESTER 17.00 - Mysterial</t>
  </si>
  <si>
    <t>NEWBURY 16.15 - Exceeding Power</t>
  </si>
  <si>
    <t>CARTMEL 15.15 - Exceeding Power</t>
  </si>
  <si>
    <t>3RD</t>
  </si>
  <si>
    <t>NEWTON ABBOT 14.50 - Zip Top</t>
  </si>
  <si>
    <t>CHELMSFORD 19.10 - Excellent George</t>
  </si>
  <si>
    <t>BATH 17.40 - Omotesando</t>
  </si>
  <si>
    <t>WORCESTER 16.55 - Mrs Burbidge</t>
  </si>
  <si>
    <t>DONCASTER 18.45 - Disclosure</t>
  </si>
  <si>
    <t>ASCOT 17.05 - Showstoppa</t>
  </si>
  <si>
    <t>UTTOXETER 17.50 - Significant Move</t>
  </si>
  <si>
    <t>NEWTON ABBOT 15.45 - Ballyglasheen</t>
  </si>
  <si>
    <t>AYR 16.40 - Declamation</t>
  </si>
  <si>
    <t>SANDOWN 18.25 - Zambeasy</t>
  </si>
  <si>
    <t>BATH 18.00 - Our Folly</t>
  </si>
  <si>
    <t>MARKET RESIN 16.05 - Poetic Verse</t>
  </si>
  <si>
    <t>RIPON 19.35 - Seve</t>
  </si>
  <si>
    <t>BRIGHTON 16.20 - Happy Jack</t>
  </si>
  <si>
    <t>BRIGHTON 15.50 - Sequester</t>
  </si>
  <si>
    <t>MUSSELBURGH 15.00 - Camerooney</t>
  </si>
  <si>
    <t>WINDSOR 15.45 - Cape Xenia</t>
  </si>
  <si>
    <t>Wolverhampton 16:15 Thecornishcowboy</t>
  </si>
  <si>
    <t>BATH 17.50 - My meteor</t>
  </si>
  <si>
    <t>NEWBURY 17.35 - Flipping</t>
  </si>
  <si>
    <t>LINGFIELD 17.00 - Putin</t>
  </si>
  <si>
    <t>SOUTHWELL 15.30 - Kalifourchon</t>
  </si>
  <si>
    <t>CHELMSFORD 20.20 - Trimoulet</t>
  </si>
  <si>
    <t>FFOS LAS 15.55 - Freezone</t>
  </si>
  <si>
    <t>STRATFORD 16.40 - Vivacassimo</t>
  </si>
  <si>
    <t>BANGOR 17.05 - Bus Named Desire</t>
  </si>
  <si>
    <t>PERTH 17.00 - Apachee Boy</t>
  </si>
  <si>
    <t>CHELMSFORD 21.15 - Gypsy Rider</t>
  </si>
  <si>
    <t>CARLISLE 19.10 - Bosham</t>
  </si>
  <si>
    <t>BRIGHTON 14.45 - Tancred</t>
  </si>
  <si>
    <t>Lingfield 16.55 - Hermosa Vaquera</t>
  </si>
  <si>
    <t>WOLVERHAMPTON 19.15 - Maymyo</t>
  </si>
  <si>
    <t>CARTMEL 17.30 - Most Honourable</t>
  </si>
  <si>
    <t>EPSOM 15.05 - Showstoppa</t>
  </si>
  <si>
    <t>CHEPSTOW 16.30 - Certificate</t>
  </si>
  <si>
    <t>WORCESTER 17.40 - Boss In Boots</t>
  </si>
  <si>
    <t>MUSSELBURGH 18.45 - Azagal</t>
  </si>
  <si>
    <t>STRATFORD 14.05 - Triple Eight</t>
  </si>
  <si>
    <t>STRATFORD 16.25 - Broughton</t>
  </si>
  <si>
    <t>PERTH 15.10 - It's All An Act</t>
  </si>
  <si>
    <t>WORCESTER 16.10 - King Muro</t>
  </si>
  <si>
    <t>CHEPSTOW 16.35 - Fyrecracker</t>
  </si>
  <si>
    <t>CHESTER 16.35 - Hoofalong</t>
  </si>
  <si>
    <t>BRIGHTON 15.00 - Katniss</t>
  </si>
  <si>
    <t>CATTERICK 17.30 - Scoppio Del Carro</t>
  </si>
  <si>
    <t>KELSO 17.40 - District Attorney</t>
  </si>
  <si>
    <t>HEXHAM 19.05 - Koultas King</t>
  </si>
  <si>
    <t>CATTERICK 17.55 - Totally Magic</t>
  </si>
  <si>
    <t>PLUMPTON 14.30 - Sleeping City</t>
  </si>
  <si>
    <t>GOODWOOD 16.20 - Notarised</t>
  </si>
  <si>
    <t>HAYDOCK 17.40 - Newmarket Warrior</t>
  </si>
  <si>
    <t>MARKET RASEN 15.25 - He's A Bully</t>
  </si>
  <si>
    <t>AYR 17.30 - Newmarket Warrior</t>
  </si>
  <si>
    <t>BANGOR 15.25 - Triple Eight</t>
  </si>
  <si>
    <t>FONTWELL 17.00 - Sylvan Legend</t>
  </si>
  <si>
    <t>KELSO 16.55 - Winter Alchemy</t>
  </si>
  <si>
    <t>BRIGHTON 17.20 –  Steevo</t>
  </si>
  <si>
    <r>
      <t>9</t>
    </r>
    <r>
      <rPr>
        <vertAlign val="superscript"/>
        <sz val="11"/>
        <color indexed="8"/>
        <rFont val="Arial"/>
        <family val="2"/>
      </rPr>
      <t>th</t>
    </r>
  </si>
  <si>
    <t>LUDLOW 17.00 – Moonjaned</t>
  </si>
  <si>
    <r>
      <t>7</t>
    </r>
    <r>
      <rPr>
        <b/>
        <vertAlign val="superscript"/>
        <sz val="11"/>
        <color indexed="8"/>
        <rFont val="Arial"/>
        <family val="2"/>
      </rPr>
      <t>th</t>
    </r>
  </si>
  <si>
    <t>NEWTON ABBOT 16.35 - Jayandbee</t>
  </si>
  <si>
    <t>HEXHAM 16.10 - Perseid</t>
  </si>
  <si>
    <t>HUNTINGDON 14.40 - Keychain</t>
  </si>
  <si>
    <t>UTTOXETER 17.10 - Wild Desert</t>
  </si>
  <si>
    <t>FFOS LAS 15.50 - Minella On Line</t>
  </si>
  <si>
    <t>PONTEFRACT 17.40 - One boy</t>
  </si>
  <si>
    <t>LUDLOW 16.15 - Jayandbee</t>
  </si>
  <si>
    <t>CHELMSFORD 20.10 - The Gay Cavalier</t>
  </si>
  <si>
    <t>LEICESTER 16.05 - Uncle Dermot</t>
  </si>
  <si>
    <t>NOTTINGHAM 15.50 - Cabuchon</t>
  </si>
  <si>
    <t>SEDGEFIELD 14.30 - Jac The Legend</t>
  </si>
  <si>
    <t>AYR 14.55 - Plus Jamais</t>
  </si>
  <si>
    <t>LUDLOW 15.15 - Upbeat Cobbler</t>
  </si>
  <si>
    <t>CHEPSTOW 15.50 - Newton Thistle</t>
  </si>
  <si>
    <t>7TH</t>
  </si>
  <si>
    <t xml:space="preserve">
MUSSELBURGH 15.05 - Maraweh</t>
  </si>
  <si>
    <t>HEXHAM 14.50 - Willie Hall</t>
  </si>
  <si>
    <t>FFOS LAS 15.15 - As De Fer</t>
  </si>
  <si>
    <t>LINGFIELD 13.30 - Albatros De Guye</t>
  </si>
  <si>
    <t xml:space="preserve">
LUDLOW 16.00 - Scales</t>
  </si>
  <si>
    <t>CHELTENHAM 14.50 - Josie's Orders</t>
  </si>
  <si>
    <t>PLUMPTON 14.35 - Moreece</t>
  </si>
  <si>
    <t>CHEPSTOW 14.30 - Boyfromnowhere</t>
  </si>
  <si>
    <t>ASCOT 14.40 - Ballinvarrig</t>
  </si>
  <si>
    <t>EXETER 16.00 - Legion D'honneur</t>
  </si>
  <si>
    <t>LINGFIELD 14.30 - Minstrels Gallery</t>
  </si>
  <si>
    <t>FONTWELL 14.10 - City Supreme</t>
  </si>
  <si>
    <t>MUSSELBURGH 14.55 - Castlelawn</t>
  </si>
  <si>
    <t>Wrong course advised - tip said Newbury but was Musselburgh</t>
  </si>
  <si>
    <t>BANGOR 13.35 - Safran De Cotte</t>
  </si>
  <si>
    <t>WOLVERHAMPTON 17.40 - Casacadia</t>
  </si>
  <si>
    <t xml:space="preserve">
MARKET RASEN 14.55 - Optical High</t>
  </si>
  <si>
    <t xml:space="preserve">
CHEPSTOW 15.05 - Elenkia</t>
  </si>
  <si>
    <t xml:space="preserve">
CHELMSFORD 15.40 - Mythical Madness</t>
  </si>
  <si>
    <t>LINGFIELD 14.55 - Vale Of Iron</t>
  </si>
  <si>
    <t>No selection 19th,21st,23rd,2nd,4th,6th,8th</t>
  </si>
  <si>
    <t>Rolling total</t>
  </si>
  <si>
    <t>Rolling total (fixed liability)</t>
  </si>
  <si>
    <t>b/fwd</t>
  </si>
  <si>
    <t>a</t>
  </si>
  <si>
    <t>month 2 only</t>
  </si>
  <si>
    <t>whole trial</t>
  </si>
  <si>
    <t>BANGOR 13.30 - Take The Mick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</si>
</sst>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£-409]#,##0;[Red]&quot;-£&quot;#,##0"/>
    <numFmt numFmtId="165" formatCode="[$£-409]#,##0.00;[Red]&quot;-£&quot;#,##0.00"/>
    <numFmt numFmtId="166" formatCode="0.0%"/>
  </numFmts>
  <fonts count="11" x14ac:knownFonts="1">
    <font>
      <sz val="11"/>
      <color indexed="8"/>
      <name val="Arial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indexed="63"/>
      <name val="Calibri"/>
      <family val="2"/>
    </font>
    <font>
      <sz val="11"/>
      <color indexed="63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vertAlign val="superscript"/>
      <sz val="11"/>
      <color indexed="8"/>
      <name val="Arial"/>
      <family val="2"/>
    </font>
    <font>
      <sz val="11"/>
      <color rgb="FF3F3F3F"/>
      <name val="Calibri"/>
      <family val="2"/>
    </font>
    <font>
      <b/>
      <vertAlign val="superscript"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2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Border="0" applyProtection="0"/>
    <xf numFmtId="9" fontId="1" fillId="0" borderId="0" applyBorder="0" applyProtection="0"/>
  </cellStyleXfs>
  <cellXfs count="35">
    <xf numFmtId="0" fontId="0" fillId="0" borderId="0" xfId="0"/>
    <xf numFmtId="0" fontId="1" fillId="2" borderId="0" xfId="1" applyNumberFormat="1" applyFont="1" applyFill="1" applyAlignment="1"/>
    <xf numFmtId="0" fontId="1" fillId="2" borderId="0" xfId="1" applyNumberFormat="1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1" fillId="2" borderId="0" xfId="1" applyNumberFormat="1" applyFont="1" applyFill="1" applyAlignment="1">
      <alignment horizontal="right"/>
    </xf>
    <xf numFmtId="164" fontId="1" fillId="2" borderId="0" xfId="1" applyNumberFormat="1" applyFont="1" applyFill="1" applyAlignment="1">
      <alignment horizontal="left"/>
    </xf>
    <xf numFmtId="14" fontId="2" fillId="2" borderId="0" xfId="1" applyNumberFormat="1" applyFont="1" applyFill="1" applyAlignment="1"/>
    <xf numFmtId="0" fontId="3" fillId="2" borderId="0" xfId="1" applyNumberFormat="1" applyFont="1" applyFill="1" applyAlignment="1"/>
    <xf numFmtId="0" fontId="2" fillId="2" borderId="0" xfId="1" applyNumberFormat="1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4" fontId="1" fillId="2" borderId="0" xfId="1" applyNumberFormat="1" applyFont="1" applyFill="1" applyAlignment="1"/>
    <xf numFmtId="0" fontId="4" fillId="2" borderId="0" xfId="1" applyNumberFormat="1" applyFont="1" applyFill="1" applyAlignment="1"/>
    <xf numFmtId="164" fontId="1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/>
    <xf numFmtId="0" fontId="5" fillId="0" borderId="0" xfId="1" applyNumberFormat="1" applyFont="1" applyFill="1" applyAlignment="1"/>
    <xf numFmtId="0" fontId="6" fillId="0" borderId="0" xfId="1" applyNumberFormat="1" applyFont="1" applyFill="1" applyAlignment="1">
      <alignment horizontal="right"/>
    </xf>
    <xf numFmtId="0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Alignment="1">
      <alignment horizontal="left"/>
    </xf>
    <xf numFmtId="166" fontId="1" fillId="0" borderId="0" xfId="2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1" fillId="0" borderId="0" xfId="2" applyNumberFormat="1" applyFont="1" applyFill="1" applyAlignment="1">
      <alignment horizontal="center"/>
    </xf>
    <xf numFmtId="0" fontId="4" fillId="2" borderId="0" xfId="1" applyNumberFormat="1" applyFont="1" applyFill="1" applyAlignment="1">
      <alignment wrapText="1"/>
    </xf>
    <xf numFmtId="14" fontId="6" fillId="2" borderId="0" xfId="1" applyNumberFormat="1" applyFont="1" applyFill="1" applyAlignment="1"/>
    <xf numFmtId="0" fontId="7" fillId="2" borderId="0" xfId="1" applyNumberFormat="1" applyFont="1" applyFill="1" applyAlignment="1"/>
    <xf numFmtId="0" fontId="6" fillId="2" borderId="0" xfId="1" applyNumberFormat="1" applyFont="1" applyFill="1" applyAlignment="1">
      <alignment horizontal="center"/>
    </xf>
    <xf numFmtId="0" fontId="6" fillId="0" borderId="0" xfId="1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0" fontId="6" fillId="0" borderId="0" xfId="1" applyNumberFormat="1" applyFont="1" applyFill="1" applyAlignment="1"/>
    <xf numFmtId="165" fontId="6" fillId="0" borderId="0" xfId="1" applyNumberFormat="1" applyFont="1" applyFill="1" applyAlignment="1">
      <alignment horizontal="right"/>
    </xf>
    <xf numFmtId="0" fontId="9" fillId="2" borderId="0" xfId="1" applyNumberFormat="1" applyFont="1" applyFill="1" applyAlignment="1"/>
  </cellXfs>
  <cellStyles count="3">
    <cellStyle name="Excel Built-in Normal" xfId="1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4444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0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8" defaultRowHeight="15" x14ac:dyDescent="0.25"/>
  <cols>
    <col min="1" max="1" width="12.125" style="1" customWidth="1"/>
    <col min="2" max="2" width="34.625" style="1" customWidth="1"/>
    <col min="3" max="4" width="8.375" style="2" customWidth="1"/>
    <col min="5" max="5" width="10.75" style="3" customWidth="1"/>
    <col min="6" max="6" width="8.375" style="3" customWidth="1"/>
    <col min="7" max="7" width="9.125" style="3" customWidth="1"/>
    <col min="8" max="8" width="16.125" style="3" customWidth="1"/>
    <col min="9" max="9" width="20" style="4" customWidth="1"/>
    <col min="10" max="10" width="23.75" style="3" customWidth="1"/>
    <col min="11" max="11" width="8" style="4"/>
    <col min="12" max="12" width="12.5" style="4" customWidth="1"/>
    <col min="13" max="13" width="10.375" style="4" customWidth="1"/>
    <col min="14" max="14" width="8.375" style="4" customWidth="1"/>
    <col min="15" max="15" width="10.25" style="4" customWidth="1"/>
    <col min="16" max="16" width="8.375" style="4" customWidth="1"/>
    <col min="17" max="16384" width="8" style="4"/>
  </cols>
  <sheetData>
    <row r="1" spans="1:16" x14ac:dyDescent="0.25">
      <c r="A1" s="5" t="s">
        <v>0</v>
      </c>
      <c r="B1" s="6">
        <v>1000</v>
      </c>
    </row>
    <row r="2" spans="1:16" x14ac:dyDescent="0.25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0" t="s">
        <v>9</v>
      </c>
      <c r="J2" s="10" t="s">
        <v>10</v>
      </c>
    </row>
    <row r="3" spans="1:16" x14ac:dyDescent="0.25">
      <c r="A3" s="13">
        <v>42040</v>
      </c>
      <c r="B3" s="14" t="s">
        <v>11</v>
      </c>
      <c r="C3" s="2" t="s">
        <v>12</v>
      </c>
      <c r="D3" s="2">
        <v>2.79</v>
      </c>
      <c r="E3" s="3">
        <f t="shared" ref="E3:E34" si="0">IF(D3&lt;=6.6,D3,"No Bet")</f>
        <v>2.79</v>
      </c>
      <c r="F3" s="15">
        <v>50</v>
      </c>
      <c r="G3" s="16">
        <f t="shared" ref="G3:G34" si="1">IF(E3="No Bet",0,IF(C3="1st",-F3,ROUND(F3/(E3-1)*0.95,2)))</f>
        <v>26.54</v>
      </c>
      <c r="H3" s="16">
        <f>G3+1000</f>
        <v>1026.54</v>
      </c>
      <c r="I3" s="16">
        <f t="shared" ref="I3:I34" si="2">IF(E3="No Bet",0,IF(C3="1st",-50,ROUND(50/(E3-1)*0.95,2)))</f>
        <v>26.54</v>
      </c>
      <c r="J3" s="16">
        <f>I3+B1</f>
        <v>1026.54</v>
      </c>
      <c r="M3" s="17" t="s">
        <v>13</v>
      </c>
      <c r="N3" s="18"/>
      <c r="O3" s="17" t="s">
        <v>14</v>
      </c>
    </row>
    <row r="4" spans="1:16" x14ac:dyDescent="0.25">
      <c r="A4" s="13">
        <v>42042</v>
      </c>
      <c r="B4" s="14" t="s">
        <v>15</v>
      </c>
      <c r="C4" s="2" t="s">
        <v>16</v>
      </c>
      <c r="D4" s="2">
        <v>5.0199999999999996</v>
      </c>
      <c r="E4" s="3">
        <f t="shared" si="0"/>
        <v>5.0199999999999996</v>
      </c>
      <c r="F4" s="15">
        <f t="shared" ref="F4:F35" si="3">IF(E4="No Bet",0,0.05*H3)</f>
        <v>51.326999999999998</v>
      </c>
      <c r="G4" s="16">
        <f t="shared" si="1"/>
        <v>12.13</v>
      </c>
      <c r="H4" s="16">
        <f t="shared" ref="H4:H35" si="4">G4+H3</f>
        <v>1038.67</v>
      </c>
      <c r="I4" s="16">
        <f t="shared" si="2"/>
        <v>11.82</v>
      </c>
      <c r="J4" s="16">
        <f t="shared" ref="J4:J35" si="5">I4+J3</f>
        <v>1038.3599999999999</v>
      </c>
      <c r="L4" s="19"/>
      <c r="M4" s="10" t="s">
        <v>17</v>
      </c>
      <c r="N4" s="10" t="s">
        <v>18</v>
      </c>
      <c r="O4" s="20" t="s">
        <v>17</v>
      </c>
      <c r="P4" s="21" t="s">
        <v>18</v>
      </c>
    </row>
    <row r="5" spans="1:16" x14ac:dyDescent="0.25">
      <c r="A5" s="13">
        <v>42045</v>
      </c>
      <c r="B5" s="14" t="s">
        <v>19</v>
      </c>
      <c r="C5" s="2" t="s">
        <v>20</v>
      </c>
      <c r="D5" s="2">
        <v>7.67</v>
      </c>
      <c r="E5" s="3" t="str">
        <f t="shared" si="0"/>
        <v>No Bet</v>
      </c>
      <c r="F5" s="15">
        <f t="shared" si="3"/>
        <v>0</v>
      </c>
      <c r="G5" s="16">
        <f t="shared" si="1"/>
        <v>0</v>
      </c>
      <c r="H5" s="16">
        <f t="shared" si="4"/>
        <v>1038.67</v>
      </c>
      <c r="I5" s="16">
        <f t="shared" si="2"/>
        <v>0</v>
      </c>
      <c r="J5" s="16">
        <f t="shared" si="5"/>
        <v>1038.3599999999999</v>
      </c>
      <c r="L5" s="19" t="s">
        <v>21</v>
      </c>
      <c r="M5" s="16">
        <f>SUM(G3:G498)</f>
        <v>-27.875147245918999</v>
      </c>
      <c r="N5" s="16">
        <f>SUM(I3:I498)</f>
        <v>26.56000000000013</v>
      </c>
      <c r="O5" s="16">
        <f>'months 9 and 10 only'!O6</f>
        <v>-227.15678728859726</v>
      </c>
      <c r="P5" s="16">
        <f>'months 9 and 10 only'!P6</f>
        <v>-196.65999999999997</v>
      </c>
    </row>
    <row r="6" spans="1:16" x14ac:dyDescent="0.25">
      <c r="A6" s="13">
        <v>42047</v>
      </c>
      <c r="B6" s="14" t="s">
        <v>22</v>
      </c>
      <c r="C6" s="2" t="s">
        <v>20</v>
      </c>
      <c r="D6" s="2">
        <v>5.26</v>
      </c>
      <c r="E6" s="3">
        <f t="shared" si="0"/>
        <v>5.26</v>
      </c>
      <c r="F6" s="15">
        <f t="shared" si="3"/>
        <v>51.933500000000009</v>
      </c>
      <c r="G6" s="16">
        <f t="shared" si="1"/>
        <v>11.58</v>
      </c>
      <c r="H6" s="16">
        <f t="shared" si="4"/>
        <v>1050.25</v>
      </c>
      <c r="I6" s="16">
        <f t="shared" si="2"/>
        <v>11.15</v>
      </c>
      <c r="J6" s="16">
        <f t="shared" si="5"/>
        <v>1049.51</v>
      </c>
      <c r="L6" s="19" t="s">
        <v>23</v>
      </c>
      <c r="M6" s="22">
        <f>M5/B1</f>
        <v>-2.7875147245919E-2</v>
      </c>
      <c r="N6" s="22">
        <f>N5/B1</f>
        <v>2.6560000000000129E-2</v>
      </c>
      <c r="O6" s="22">
        <f>'months 9 and 10 only'!O7</f>
        <v>-0.18941096932209098</v>
      </c>
      <c r="P6" s="22">
        <f>'months 9 and 10 only'!P7</f>
        <v>-0.16077238763264168</v>
      </c>
    </row>
    <row r="7" spans="1:16" x14ac:dyDescent="0.25">
      <c r="A7" s="13">
        <v>42051</v>
      </c>
      <c r="B7" s="14" t="s">
        <v>24</v>
      </c>
      <c r="C7" s="2" t="s">
        <v>25</v>
      </c>
      <c r="D7" s="2">
        <v>6.2</v>
      </c>
      <c r="E7" s="3">
        <f t="shared" si="0"/>
        <v>6.2</v>
      </c>
      <c r="F7" s="15">
        <f t="shared" si="3"/>
        <v>52.512500000000003</v>
      </c>
      <c r="G7" s="16">
        <f t="shared" si="1"/>
        <v>9.59</v>
      </c>
      <c r="H7" s="16">
        <f t="shared" si="4"/>
        <v>1059.8399999999999</v>
      </c>
      <c r="I7" s="16">
        <f t="shared" si="2"/>
        <v>9.1300000000000008</v>
      </c>
      <c r="J7" s="16">
        <f t="shared" si="5"/>
        <v>1058.6400000000001</v>
      </c>
      <c r="L7" s="19" t="s">
        <v>26</v>
      </c>
      <c r="M7" s="24">
        <f>COUNT(E3:E498)</f>
        <v>157</v>
      </c>
      <c r="N7" s="24">
        <f>M7</f>
        <v>157</v>
      </c>
      <c r="O7" s="24">
        <f>'months 9 and 10 only'!O8</f>
        <v>29</v>
      </c>
      <c r="P7" s="24">
        <f>'months 9 and 10 only'!P8</f>
        <v>29</v>
      </c>
    </row>
    <row r="8" spans="1:16" x14ac:dyDescent="0.25">
      <c r="A8" s="13">
        <v>42053</v>
      </c>
      <c r="B8" s="14" t="s">
        <v>27</v>
      </c>
      <c r="C8" s="2" t="s">
        <v>12</v>
      </c>
      <c r="D8" s="2">
        <v>4.4000000000000004</v>
      </c>
      <c r="E8" s="3">
        <f t="shared" si="0"/>
        <v>4.4000000000000004</v>
      </c>
      <c r="F8" s="15">
        <f t="shared" si="3"/>
        <v>52.991999999999997</v>
      </c>
      <c r="G8" s="16">
        <f t="shared" si="1"/>
        <v>14.81</v>
      </c>
      <c r="H8" s="16">
        <f t="shared" si="4"/>
        <v>1074.6499999999999</v>
      </c>
      <c r="I8" s="16">
        <f t="shared" si="2"/>
        <v>13.97</v>
      </c>
      <c r="J8" s="16">
        <f t="shared" si="5"/>
        <v>1072.6100000000001</v>
      </c>
      <c r="L8" s="19" t="s">
        <v>28</v>
      </c>
      <c r="M8" s="22">
        <f>M5/SUM(F3:F498)</f>
        <v>-3.2217770273126043E-3</v>
      </c>
      <c r="N8" s="22">
        <f>N5/(N7*50)</f>
        <v>3.3834394904458764E-3</v>
      </c>
      <c r="O8" s="22">
        <f>'months 9 and 10 only'!O9</f>
        <v>-0.14679237758259076</v>
      </c>
      <c r="P8" s="22">
        <f>'months 9 and 10 only'!P9</f>
        <v>-0.13562758620689652</v>
      </c>
    </row>
    <row r="9" spans="1:16" x14ac:dyDescent="0.25">
      <c r="A9" s="13">
        <v>42054</v>
      </c>
      <c r="B9" s="14" t="s">
        <v>29</v>
      </c>
      <c r="C9" s="2" t="s">
        <v>30</v>
      </c>
      <c r="D9" s="2">
        <v>4</v>
      </c>
      <c r="E9" s="3">
        <f t="shared" si="0"/>
        <v>4</v>
      </c>
      <c r="F9" s="15">
        <f t="shared" si="3"/>
        <v>53.732499999999995</v>
      </c>
      <c r="G9" s="16">
        <f t="shared" si="1"/>
        <v>17.02</v>
      </c>
      <c r="H9" s="16">
        <f t="shared" si="4"/>
        <v>1091.6699999999998</v>
      </c>
      <c r="I9" s="16">
        <f t="shared" si="2"/>
        <v>15.83</v>
      </c>
      <c r="J9" s="16">
        <f t="shared" si="5"/>
        <v>1088.44</v>
      </c>
      <c r="L9" s="19" t="s">
        <v>31</v>
      </c>
      <c r="M9" s="22">
        <f>1-COUNTIF($C3:$C498,"=1st")/M7</f>
        <v>0.74522292993630579</v>
      </c>
      <c r="N9" s="23">
        <f>M9</f>
        <v>0.74522292993630579</v>
      </c>
      <c r="O9" s="22">
        <f>'months 9 and 10 only'!O10</f>
        <v>0.68965517241379315</v>
      </c>
      <c r="P9" s="23">
        <f>'months 9 and 10 only'!P10</f>
        <v>0.68965517241379315</v>
      </c>
    </row>
    <row r="10" spans="1:16" x14ac:dyDescent="0.25">
      <c r="A10" s="13">
        <v>42056</v>
      </c>
      <c r="B10" s="14" t="s">
        <v>32</v>
      </c>
      <c r="C10" s="2" t="s">
        <v>30</v>
      </c>
      <c r="D10" s="2">
        <v>4.4000000000000004</v>
      </c>
      <c r="E10" s="3">
        <f t="shared" si="0"/>
        <v>4.4000000000000004</v>
      </c>
      <c r="F10" s="15">
        <f t="shared" si="3"/>
        <v>54.583499999999994</v>
      </c>
      <c r="G10" s="16">
        <f t="shared" si="1"/>
        <v>15.25</v>
      </c>
      <c r="H10" s="16">
        <f t="shared" si="4"/>
        <v>1106.9199999999998</v>
      </c>
      <c r="I10" s="16">
        <f t="shared" si="2"/>
        <v>13.97</v>
      </c>
      <c r="J10" s="16">
        <f t="shared" si="5"/>
        <v>1102.4100000000001</v>
      </c>
    </row>
    <row r="11" spans="1:16" x14ac:dyDescent="0.25">
      <c r="A11" s="13">
        <v>42060</v>
      </c>
      <c r="B11" s="14" t="s">
        <v>33</v>
      </c>
      <c r="C11" s="2" t="s">
        <v>34</v>
      </c>
      <c r="D11" s="2">
        <v>3.95</v>
      </c>
      <c r="E11" s="3">
        <f t="shared" si="0"/>
        <v>3.95</v>
      </c>
      <c r="F11" s="15">
        <f t="shared" si="3"/>
        <v>55.345999999999997</v>
      </c>
      <c r="G11" s="16">
        <f t="shared" si="1"/>
        <v>-55.345999999999997</v>
      </c>
      <c r="H11" s="16">
        <f t="shared" si="4"/>
        <v>1051.5739999999998</v>
      </c>
      <c r="I11" s="16">
        <f t="shared" si="2"/>
        <v>-50</v>
      </c>
      <c r="J11" s="16">
        <f t="shared" si="5"/>
        <v>1052.4100000000001</v>
      </c>
    </row>
    <row r="12" spans="1:16" x14ac:dyDescent="0.25">
      <c r="A12" s="13">
        <v>42060</v>
      </c>
      <c r="B12" s="14" t="s">
        <v>35</v>
      </c>
      <c r="C12" s="2" t="s">
        <v>34</v>
      </c>
      <c r="D12" s="2">
        <v>4.4000000000000004</v>
      </c>
      <c r="E12" s="3">
        <f t="shared" si="0"/>
        <v>4.4000000000000004</v>
      </c>
      <c r="F12" s="15">
        <f t="shared" si="3"/>
        <v>52.578699999999998</v>
      </c>
      <c r="G12" s="16">
        <f t="shared" si="1"/>
        <v>-52.578699999999998</v>
      </c>
      <c r="H12" s="16">
        <f t="shared" si="4"/>
        <v>998.99529999999982</v>
      </c>
      <c r="I12" s="16">
        <f t="shared" si="2"/>
        <v>-50</v>
      </c>
      <c r="J12" s="16">
        <f t="shared" si="5"/>
        <v>1002.4100000000001</v>
      </c>
    </row>
    <row r="13" spans="1:16" x14ac:dyDescent="0.25">
      <c r="A13" s="13">
        <v>42061</v>
      </c>
      <c r="B13" s="14" t="s">
        <v>36</v>
      </c>
      <c r="C13" s="2" t="s">
        <v>30</v>
      </c>
      <c r="D13" s="2">
        <v>3.61</v>
      </c>
      <c r="E13" s="3">
        <f t="shared" si="0"/>
        <v>3.61</v>
      </c>
      <c r="F13" s="15">
        <f t="shared" si="3"/>
        <v>49.949764999999992</v>
      </c>
      <c r="G13" s="16">
        <f t="shared" si="1"/>
        <v>18.18</v>
      </c>
      <c r="H13" s="16">
        <f t="shared" si="4"/>
        <v>1017.1752999999998</v>
      </c>
      <c r="I13" s="16">
        <f t="shared" si="2"/>
        <v>18.2</v>
      </c>
      <c r="J13" s="16">
        <f t="shared" si="5"/>
        <v>1020.6100000000001</v>
      </c>
    </row>
    <row r="14" spans="1:16" x14ac:dyDescent="0.25">
      <c r="A14" s="13">
        <v>42065</v>
      </c>
      <c r="B14" s="14" t="s">
        <v>37</v>
      </c>
      <c r="C14" s="2" t="s">
        <v>38</v>
      </c>
      <c r="D14" s="2">
        <v>5.67</v>
      </c>
      <c r="E14" s="3">
        <f t="shared" si="0"/>
        <v>5.67</v>
      </c>
      <c r="F14" s="15">
        <f t="shared" si="3"/>
        <v>50.858764999999991</v>
      </c>
      <c r="G14" s="16">
        <f t="shared" si="1"/>
        <v>10.35</v>
      </c>
      <c r="H14" s="16">
        <f t="shared" si="4"/>
        <v>1027.5252999999998</v>
      </c>
      <c r="I14" s="16">
        <f t="shared" si="2"/>
        <v>10.17</v>
      </c>
      <c r="J14" s="16">
        <f t="shared" si="5"/>
        <v>1030.7800000000002</v>
      </c>
    </row>
    <row r="15" spans="1:16" x14ac:dyDescent="0.25">
      <c r="A15" s="13">
        <v>42066</v>
      </c>
      <c r="B15" s="14" t="s">
        <v>39</v>
      </c>
      <c r="C15" s="2" t="s">
        <v>12</v>
      </c>
      <c r="D15" s="2">
        <v>5.04</v>
      </c>
      <c r="E15" s="3">
        <f t="shared" si="0"/>
        <v>5.04</v>
      </c>
      <c r="F15" s="15">
        <f t="shared" si="3"/>
        <v>51.376264999999989</v>
      </c>
      <c r="G15" s="16">
        <f t="shared" si="1"/>
        <v>12.08</v>
      </c>
      <c r="H15" s="16">
        <f t="shared" si="4"/>
        <v>1039.6052999999997</v>
      </c>
      <c r="I15" s="16">
        <f t="shared" si="2"/>
        <v>11.76</v>
      </c>
      <c r="J15" s="16">
        <f t="shared" si="5"/>
        <v>1042.5400000000002</v>
      </c>
    </row>
    <row r="16" spans="1:16" x14ac:dyDescent="0.25">
      <c r="A16" s="13">
        <v>42069</v>
      </c>
      <c r="B16" s="14" t="s">
        <v>40</v>
      </c>
      <c r="C16" s="2" t="s">
        <v>41</v>
      </c>
      <c r="D16" s="2">
        <v>5.7</v>
      </c>
      <c r="E16" s="3">
        <f t="shared" si="0"/>
        <v>5.7</v>
      </c>
      <c r="F16" s="15">
        <f t="shared" si="3"/>
        <v>51.980264999999989</v>
      </c>
      <c r="G16" s="16">
        <f t="shared" si="1"/>
        <v>10.51</v>
      </c>
      <c r="H16" s="16">
        <f t="shared" si="4"/>
        <v>1050.1152999999997</v>
      </c>
      <c r="I16" s="16">
        <f t="shared" si="2"/>
        <v>10.11</v>
      </c>
      <c r="J16" s="16">
        <f t="shared" si="5"/>
        <v>1052.6500000000001</v>
      </c>
    </row>
    <row r="17" spans="1:10" x14ac:dyDescent="0.25">
      <c r="A17" s="13">
        <v>42070</v>
      </c>
      <c r="B17" s="14" t="s">
        <v>42</v>
      </c>
      <c r="C17" s="2" t="s">
        <v>12</v>
      </c>
      <c r="D17" s="2">
        <v>5.03</v>
      </c>
      <c r="E17" s="3">
        <f t="shared" si="0"/>
        <v>5.03</v>
      </c>
      <c r="F17" s="15">
        <f t="shared" si="3"/>
        <v>52.50576499999999</v>
      </c>
      <c r="G17" s="16">
        <f t="shared" si="1"/>
        <v>12.38</v>
      </c>
      <c r="H17" s="16">
        <f t="shared" si="4"/>
        <v>1062.4952999999998</v>
      </c>
      <c r="I17" s="16">
        <f t="shared" si="2"/>
        <v>11.79</v>
      </c>
      <c r="J17" s="16">
        <f t="shared" si="5"/>
        <v>1064.44</v>
      </c>
    </row>
    <row r="18" spans="1:10" x14ac:dyDescent="0.25">
      <c r="A18" s="13">
        <v>42072</v>
      </c>
      <c r="B18" s="14" t="s">
        <v>43</v>
      </c>
      <c r="C18" s="2" t="s">
        <v>44</v>
      </c>
      <c r="D18" s="2">
        <v>5.4</v>
      </c>
      <c r="E18" s="3">
        <f t="shared" si="0"/>
        <v>5.4</v>
      </c>
      <c r="F18" s="15">
        <f t="shared" si="3"/>
        <v>53.124764999999996</v>
      </c>
      <c r="G18" s="16">
        <f t="shared" si="1"/>
        <v>11.47</v>
      </c>
      <c r="H18" s="16">
        <f t="shared" si="4"/>
        <v>1073.9652999999998</v>
      </c>
      <c r="I18" s="16">
        <f t="shared" si="2"/>
        <v>10.8</v>
      </c>
      <c r="J18" s="16">
        <f t="shared" si="5"/>
        <v>1075.24</v>
      </c>
    </row>
    <row r="19" spans="1:10" x14ac:dyDescent="0.25">
      <c r="A19" s="13">
        <v>42075</v>
      </c>
      <c r="B19" s="14" t="s">
        <v>45</v>
      </c>
      <c r="C19" s="2" t="s">
        <v>46</v>
      </c>
      <c r="D19" s="2">
        <v>5.23</v>
      </c>
      <c r="E19" s="3">
        <f t="shared" si="0"/>
        <v>5.23</v>
      </c>
      <c r="F19" s="15">
        <f t="shared" si="3"/>
        <v>53.698264999999992</v>
      </c>
      <c r="G19" s="16">
        <f t="shared" si="1"/>
        <v>12.06</v>
      </c>
      <c r="H19" s="16">
        <f t="shared" si="4"/>
        <v>1086.0252999999998</v>
      </c>
      <c r="I19" s="16">
        <f t="shared" si="2"/>
        <v>11.23</v>
      </c>
      <c r="J19" s="16">
        <f t="shared" si="5"/>
        <v>1086.47</v>
      </c>
    </row>
    <row r="20" spans="1:10" x14ac:dyDescent="0.25">
      <c r="A20" s="13">
        <v>42079</v>
      </c>
      <c r="B20" s="14" t="s">
        <v>47</v>
      </c>
      <c r="C20" s="2" t="s">
        <v>30</v>
      </c>
      <c r="D20" s="2">
        <v>4.0999999999999996</v>
      </c>
      <c r="E20" s="3">
        <f t="shared" si="0"/>
        <v>4.0999999999999996</v>
      </c>
      <c r="F20" s="15">
        <f t="shared" si="3"/>
        <v>54.301264999999994</v>
      </c>
      <c r="G20" s="16">
        <f t="shared" si="1"/>
        <v>16.64</v>
      </c>
      <c r="H20" s="16">
        <f t="shared" si="4"/>
        <v>1102.6652999999999</v>
      </c>
      <c r="I20" s="16">
        <f t="shared" si="2"/>
        <v>15.32</v>
      </c>
      <c r="J20" s="16">
        <f t="shared" si="5"/>
        <v>1101.79</v>
      </c>
    </row>
    <row r="21" spans="1:10" x14ac:dyDescent="0.25">
      <c r="A21" s="13">
        <v>42081</v>
      </c>
      <c r="B21" s="14" t="s">
        <v>48</v>
      </c>
      <c r="C21" s="2" t="s">
        <v>41</v>
      </c>
      <c r="D21" s="2">
        <v>6.72</v>
      </c>
      <c r="E21" s="3" t="str">
        <f t="shared" si="0"/>
        <v>No Bet</v>
      </c>
      <c r="F21" s="15">
        <f t="shared" si="3"/>
        <v>0</v>
      </c>
      <c r="G21" s="16">
        <f t="shared" si="1"/>
        <v>0</v>
      </c>
      <c r="H21" s="16">
        <f t="shared" si="4"/>
        <v>1102.6652999999999</v>
      </c>
      <c r="I21" s="16">
        <f t="shared" si="2"/>
        <v>0</v>
      </c>
      <c r="J21" s="16">
        <f t="shared" si="5"/>
        <v>1101.79</v>
      </c>
    </row>
    <row r="22" spans="1:10" x14ac:dyDescent="0.25">
      <c r="A22" s="13">
        <v>42082</v>
      </c>
      <c r="B22" s="14" t="s">
        <v>49</v>
      </c>
      <c r="C22" s="2" t="s">
        <v>34</v>
      </c>
      <c r="D22" s="2">
        <v>5.97</v>
      </c>
      <c r="E22" s="3">
        <f t="shared" si="0"/>
        <v>5.97</v>
      </c>
      <c r="F22" s="15">
        <f t="shared" si="3"/>
        <v>55.133264999999994</v>
      </c>
      <c r="G22" s="16">
        <f t="shared" si="1"/>
        <v>-55.133264999999994</v>
      </c>
      <c r="H22" s="16">
        <f t="shared" si="4"/>
        <v>1047.532035</v>
      </c>
      <c r="I22" s="16">
        <f t="shared" si="2"/>
        <v>-50</v>
      </c>
      <c r="J22" s="16">
        <f t="shared" si="5"/>
        <v>1051.79</v>
      </c>
    </row>
    <row r="23" spans="1:10" x14ac:dyDescent="0.25">
      <c r="A23" s="13">
        <v>42083</v>
      </c>
      <c r="B23" s="14" t="s">
        <v>50</v>
      </c>
      <c r="C23" s="2" t="s">
        <v>44</v>
      </c>
      <c r="D23" s="2">
        <v>4.07</v>
      </c>
      <c r="E23" s="3">
        <f t="shared" si="0"/>
        <v>4.07</v>
      </c>
      <c r="F23" s="15">
        <f t="shared" si="3"/>
        <v>52.376601749999999</v>
      </c>
      <c r="G23" s="16">
        <f t="shared" si="1"/>
        <v>16.21</v>
      </c>
      <c r="H23" s="16">
        <f t="shared" si="4"/>
        <v>1063.742035</v>
      </c>
      <c r="I23" s="16">
        <f t="shared" si="2"/>
        <v>15.47</v>
      </c>
      <c r="J23" s="16">
        <f t="shared" si="5"/>
        <v>1067.26</v>
      </c>
    </row>
    <row r="24" spans="1:10" x14ac:dyDescent="0.25">
      <c r="A24" s="13">
        <v>42084</v>
      </c>
      <c r="B24" s="14" t="s">
        <v>51</v>
      </c>
      <c r="C24" s="2" t="s">
        <v>30</v>
      </c>
      <c r="D24" s="2">
        <v>7.71</v>
      </c>
      <c r="E24" s="3" t="str">
        <f t="shared" si="0"/>
        <v>No Bet</v>
      </c>
      <c r="F24" s="15">
        <f t="shared" si="3"/>
        <v>0</v>
      </c>
      <c r="G24" s="16">
        <f t="shared" si="1"/>
        <v>0</v>
      </c>
      <c r="H24" s="16">
        <f t="shared" si="4"/>
        <v>1063.742035</v>
      </c>
      <c r="I24" s="16">
        <f t="shared" si="2"/>
        <v>0</v>
      </c>
      <c r="J24" s="16">
        <f t="shared" si="5"/>
        <v>1067.26</v>
      </c>
    </row>
    <row r="25" spans="1:10" x14ac:dyDescent="0.25">
      <c r="A25" s="13">
        <v>42086</v>
      </c>
      <c r="B25" s="14" t="s">
        <v>52</v>
      </c>
      <c r="C25" s="2" t="s">
        <v>44</v>
      </c>
      <c r="D25" s="2">
        <v>9.85</v>
      </c>
      <c r="E25" s="3" t="str">
        <f t="shared" si="0"/>
        <v>No Bet</v>
      </c>
      <c r="F25" s="15">
        <f t="shared" si="3"/>
        <v>0</v>
      </c>
      <c r="G25" s="16">
        <f t="shared" si="1"/>
        <v>0</v>
      </c>
      <c r="H25" s="16">
        <f t="shared" si="4"/>
        <v>1063.742035</v>
      </c>
      <c r="I25" s="16">
        <f t="shared" si="2"/>
        <v>0</v>
      </c>
      <c r="J25" s="16">
        <f t="shared" si="5"/>
        <v>1067.26</v>
      </c>
    </row>
    <row r="26" spans="1:10" x14ac:dyDescent="0.25">
      <c r="A26" s="13">
        <v>42087</v>
      </c>
      <c r="B26" s="14" t="s">
        <v>53</v>
      </c>
      <c r="C26" s="2" t="s">
        <v>34</v>
      </c>
      <c r="D26" s="2">
        <v>4.32</v>
      </c>
      <c r="E26" s="3">
        <f t="shared" si="0"/>
        <v>4.32</v>
      </c>
      <c r="F26" s="15">
        <f t="shared" si="3"/>
        <v>53.187101750000004</v>
      </c>
      <c r="G26" s="16">
        <f t="shared" si="1"/>
        <v>-53.187101750000004</v>
      </c>
      <c r="H26" s="16">
        <f t="shared" si="4"/>
        <v>1010.55493325</v>
      </c>
      <c r="I26" s="16">
        <f t="shared" si="2"/>
        <v>-50</v>
      </c>
      <c r="J26" s="16">
        <f t="shared" si="5"/>
        <v>1017.26</v>
      </c>
    </row>
    <row r="27" spans="1:10" x14ac:dyDescent="0.25">
      <c r="A27" s="13">
        <v>42088</v>
      </c>
      <c r="B27" s="14" t="s">
        <v>54</v>
      </c>
      <c r="C27" s="2" t="s">
        <v>44</v>
      </c>
      <c r="D27" s="2">
        <v>5.0999999999999996</v>
      </c>
      <c r="E27" s="3">
        <f t="shared" si="0"/>
        <v>5.0999999999999996</v>
      </c>
      <c r="F27" s="15">
        <f t="shared" si="3"/>
        <v>50.5277466625</v>
      </c>
      <c r="G27" s="16">
        <f t="shared" si="1"/>
        <v>11.71</v>
      </c>
      <c r="H27" s="16">
        <f t="shared" si="4"/>
        <v>1022.26493325</v>
      </c>
      <c r="I27" s="16">
        <f t="shared" si="2"/>
        <v>11.59</v>
      </c>
      <c r="J27" s="16">
        <f t="shared" si="5"/>
        <v>1028.8499999999999</v>
      </c>
    </row>
    <row r="28" spans="1:10" x14ac:dyDescent="0.25">
      <c r="A28" s="13">
        <v>42090</v>
      </c>
      <c r="B28" s="25" t="s">
        <v>55</v>
      </c>
      <c r="C28" s="2" t="s">
        <v>30</v>
      </c>
      <c r="D28" s="2">
        <v>4.55</v>
      </c>
      <c r="E28" s="3">
        <f t="shared" si="0"/>
        <v>4.55</v>
      </c>
      <c r="F28" s="15">
        <f t="shared" si="3"/>
        <v>51.113246662500003</v>
      </c>
      <c r="G28" s="16">
        <f t="shared" si="1"/>
        <v>13.68</v>
      </c>
      <c r="H28" s="16">
        <f t="shared" si="4"/>
        <v>1035.9449332500001</v>
      </c>
      <c r="I28" s="16">
        <f t="shared" si="2"/>
        <v>13.38</v>
      </c>
      <c r="J28" s="16">
        <f t="shared" si="5"/>
        <v>1042.23</v>
      </c>
    </row>
    <row r="29" spans="1:10" x14ac:dyDescent="0.25">
      <c r="A29" s="13">
        <v>42094</v>
      </c>
      <c r="B29" s="14" t="s">
        <v>56</v>
      </c>
      <c r="C29" s="2" t="s">
        <v>38</v>
      </c>
      <c r="D29" s="2">
        <v>5.54</v>
      </c>
      <c r="E29" s="3">
        <f t="shared" si="0"/>
        <v>5.54</v>
      </c>
      <c r="F29" s="15">
        <f t="shared" si="3"/>
        <v>51.797246662500008</v>
      </c>
      <c r="G29" s="16">
        <f t="shared" si="1"/>
        <v>10.84</v>
      </c>
      <c r="H29" s="16">
        <f t="shared" si="4"/>
        <v>1046.78493325</v>
      </c>
      <c r="I29" s="16">
        <f t="shared" si="2"/>
        <v>10.46</v>
      </c>
      <c r="J29" s="16">
        <f t="shared" si="5"/>
        <v>1052.69</v>
      </c>
    </row>
    <row r="30" spans="1:10" x14ac:dyDescent="0.25">
      <c r="A30" s="13">
        <v>42096</v>
      </c>
      <c r="B30" s="14" t="s">
        <v>57</v>
      </c>
      <c r="C30" s="2" t="s">
        <v>30</v>
      </c>
      <c r="D30" s="2">
        <v>4</v>
      </c>
      <c r="E30" s="3">
        <f t="shared" si="0"/>
        <v>4</v>
      </c>
      <c r="F30" s="15">
        <f t="shared" si="3"/>
        <v>52.339246662500003</v>
      </c>
      <c r="G30" s="16">
        <f t="shared" si="1"/>
        <v>16.57</v>
      </c>
      <c r="H30" s="16">
        <f t="shared" si="4"/>
        <v>1063.3549332499999</v>
      </c>
      <c r="I30" s="16">
        <f t="shared" si="2"/>
        <v>15.83</v>
      </c>
      <c r="J30" s="16">
        <f t="shared" si="5"/>
        <v>1068.52</v>
      </c>
    </row>
    <row r="31" spans="1:10" x14ac:dyDescent="0.25">
      <c r="A31" s="13">
        <v>42098</v>
      </c>
      <c r="B31" s="14" t="s">
        <v>58</v>
      </c>
      <c r="C31" s="2" t="s">
        <v>59</v>
      </c>
      <c r="D31" s="2">
        <v>5.96</v>
      </c>
      <c r="E31" s="3">
        <f t="shared" si="0"/>
        <v>5.96</v>
      </c>
      <c r="F31" s="15">
        <f t="shared" si="3"/>
        <v>53.167746662500001</v>
      </c>
      <c r="G31" s="16">
        <f t="shared" si="1"/>
        <v>10.18</v>
      </c>
      <c r="H31" s="16">
        <f t="shared" si="4"/>
        <v>1073.53493325</v>
      </c>
      <c r="I31" s="16">
        <f t="shared" si="2"/>
        <v>9.58</v>
      </c>
      <c r="J31" s="16">
        <f t="shared" si="5"/>
        <v>1078.0999999999999</v>
      </c>
    </row>
    <row r="32" spans="1:10" s="32" customFormat="1" x14ac:dyDescent="0.25">
      <c r="A32" s="26">
        <v>42100</v>
      </c>
      <c r="B32" s="27" t="s">
        <v>60</v>
      </c>
      <c r="C32" s="28" t="s">
        <v>25</v>
      </c>
      <c r="D32" s="28">
        <v>5.0999999999999996</v>
      </c>
      <c r="E32" s="29">
        <f t="shared" si="0"/>
        <v>5.0999999999999996</v>
      </c>
      <c r="F32" s="30">
        <f t="shared" si="3"/>
        <v>53.676746662500001</v>
      </c>
      <c r="G32" s="31">
        <f t="shared" si="1"/>
        <v>12.44</v>
      </c>
      <c r="H32" s="31">
        <f t="shared" si="4"/>
        <v>1085.97493325</v>
      </c>
      <c r="I32" s="31">
        <f t="shared" si="2"/>
        <v>11.59</v>
      </c>
      <c r="J32" s="31">
        <f t="shared" si="5"/>
        <v>1089.6899999999998</v>
      </c>
    </row>
    <row r="33" spans="1:10" x14ac:dyDescent="0.25">
      <c r="A33" s="13">
        <v>42102</v>
      </c>
      <c r="B33" s="14" t="s">
        <v>61</v>
      </c>
      <c r="C33" s="2" t="s">
        <v>25</v>
      </c>
      <c r="D33" s="2">
        <v>7.99</v>
      </c>
      <c r="E33" s="3" t="str">
        <f t="shared" si="0"/>
        <v>No Bet</v>
      </c>
      <c r="F33" s="15">
        <f t="shared" si="3"/>
        <v>0</v>
      </c>
      <c r="G33" s="16">
        <f t="shared" si="1"/>
        <v>0</v>
      </c>
      <c r="H33" s="16">
        <f t="shared" si="4"/>
        <v>1085.97493325</v>
      </c>
      <c r="I33" s="16">
        <f t="shared" si="2"/>
        <v>0</v>
      </c>
      <c r="J33" s="16">
        <f t="shared" si="5"/>
        <v>1089.6899999999998</v>
      </c>
    </row>
    <row r="34" spans="1:10" x14ac:dyDescent="0.25">
      <c r="A34" s="13">
        <v>42103</v>
      </c>
      <c r="B34" s="14" t="s">
        <v>62</v>
      </c>
      <c r="C34" s="2" t="s">
        <v>25</v>
      </c>
      <c r="D34" s="2">
        <v>4.9000000000000004</v>
      </c>
      <c r="E34" s="3">
        <f t="shared" si="0"/>
        <v>4.9000000000000004</v>
      </c>
      <c r="F34" s="15">
        <f t="shared" si="3"/>
        <v>54.298746662500008</v>
      </c>
      <c r="G34" s="16">
        <f t="shared" si="1"/>
        <v>13.23</v>
      </c>
      <c r="H34" s="16">
        <f t="shared" si="4"/>
        <v>1099.2049332500001</v>
      </c>
      <c r="I34" s="16">
        <f t="shared" si="2"/>
        <v>12.18</v>
      </c>
      <c r="J34" s="16">
        <f t="shared" si="5"/>
        <v>1101.8699999999999</v>
      </c>
    </row>
    <row r="35" spans="1:10" x14ac:dyDescent="0.25">
      <c r="A35" s="13">
        <v>42105</v>
      </c>
      <c r="B35" s="14" t="s">
        <v>63</v>
      </c>
      <c r="C35" s="2" t="s">
        <v>41</v>
      </c>
      <c r="D35" s="2">
        <v>5.3</v>
      </c>
      <c r="E35" s="3">
        <f t="shared" ref="E35:E66" si="6">IF(D35&lt;=6.6,D35,"No Bet")</f>
        <v>5.3</v>
      </c>
      <c r="F35" s="15">
        <f t="shared" si="3"/>
        <v>54.960246662500005</v>
      </c>
      <c r="G35" s="16">
        <f t="shared" ref="G35:G66" si="7">IF(E35="No Bet",0,IF(C35="1st",-F35,ROUND(F35/(E35-1)*0.95,2)))</f>
        <v>12.14</v>
      </c>
      <c r="H35" s="16">
        <f t="shared" si="4"/>
        <v>1111.3449332500002</v>
      </c>
      <c r="I35" s="16">
        <f t="shared" ref="I35:I66" si="8">IF(E35="No Bet",0,IF(C35="1st",-50,ROUND(50/(E35-1)*0.95,2)))</f>
        <v>11.05</v>
      </c>
      <c r="J35" s="16">
        <f t="shared" si="5"/>
        <v>1112.9199999999998</v>
      </c>
    </row>
    <row r="36" spans="1:10" x14ac:dyDescent="0.25">
      <c r="A36" s="13">
        <v>42107</v>
      </c>
      <c r="B36" s="14" t="s">
        <v>64</v>
      </c>
      <c r="C36" s="2" t="s">
        <v>38</v>
      </c>
      <c r="D36" s="2">
        <v>7.98</v>
      </c>
      <c r="E36" s="3" t="str">
        <f t="shared" si="6"/>
        <v>No Bet</v>
      </c>
      <c r="F36" s="15">
        <f t="shared" ref="F36:F67" si="9">IF(E36="No Bet",0,0.05*H35)</f>
        <v>0</v>
      </c>
      <c r="G36" s="16">
        <f t="shared" si="7"/>
        <v>0</v>
      </c>
      <c r="H36" s="16">
        <f t="shared" ref="H36:H67" si="10">G36+H35</f>
        <v>1111.3449332500002</v>
      </c>
      <c r="I36" s="16">
        <f t="shared" si="8"/>
        <v>0</v>
      </c>
      <c r="J36" s="16">
        <f t="shared" ref="J36:J67" si="11">I36+J35</f>
        <v>1112.9199999999998</v>
      </c>
    </row>
    <row r="37" spans="1:10" x14ac:dyDescent="0.25">
      <c r="A37" s="13">
        <v>42108</v>
      </c>
      <c r="B37" s="14" t="s">
        <v>65</v>
      </c>
      <c r="C37" s="2" t="s">
        <v>34</v>
      </c>
      <c r="D37" s="2">
        <v>5.3</v>
      </c>
      <c r="E37" s="3">
        <f t="shared" si="6"/>
        <v>5.3</v>
      </c>
      <c r="F37" s="15">
        <f t="shared" si="9"/>
        <v>55.567246662500011</v>
      </c>
      <c r="G37" s="16">
        <f t="shared" si="7"/>
        <v>-55.567246662500011</v>
      </c>
      <c r="H37" s="16">
        <f t="shared" si="10"/>
        <v>1055.7776865875001</v>
      </c>
      <c r="I37" s="16">
        <f t="shared" si="8"/>
        <v>-50</v>
      </c>
      <c r="J37" s="16">
        <f t="shared" si="11"/>
        <v>1062.9199999999998</v>
      </c>
    </row>
    <row r="38" spans="1:10" x14ac:dyDescent="0.25">
      <c r="A38" s="13">
        <v>42109</v>
      </c>
      <c r="B38" s="14" t="s">
        <v>66</v>
      </c>
      <c r="C38" s="2" t="s">
        <v>67</v>
      </c>
      <c r="D38" s="2">
        <v>4.8499999999999996</v>
      </c>
      <c r="E38" s="3">
        <f t="shared" si="6"/>
        <v>4.8499999999999996</v>
      </c>
      <c r="F38" s="15">
        <f t="shared" si="9"/>
        <v>52.788884329375009</v>
      </c>
      <c r="G38" s="16">
        <f t="shared" si="7"/>
        <v>-52.788884329375009</v>
      </c>
      <c r="H38" s="16">
        <f t="shared" si="10"/>
        <v>1002.988802258125</v>
      </c>
      <c r="I38" s="16">
        <f t="shared" si="8"/>
        <v>-50</v>
      </c>
      <c r="J38" s="16">
        <f t="shared" si="11"/>
        <v>1012.9199999999998</v>
      </c>
    </row>
    <row r="39" spans="1:10" x14ac:dyDescent="0.25">
      <c r="A39" s="13">
        <v>42111</v>
      </c>
      <c r="B39" s="14" t="s">
        <v>68</v>
      </c>
      <c r="C39" s="2" t="s">
        <v>30</v>
      </c>
      <c r="D39" s="2">
        <v>6.2</v>
      </c>
      <c r="E39" s="3">
        <f t="shared" si="6"/>
        <v>6.2</v>
      </c>
      <c r="F39" s="15">
        <f t="shared" si="9"/>
        <v>50.149440112906255</v>
      </c>
      <c r="G39" s="16">
        <f t="shared" si="7"/>
        <v>9.16</v>
      </c>
      <c r="H39" s="16">
        <f t="shared" si="10"/>
        <v>1012.148802258125</v>
      </c>
      <c r="I39" s="16">
        <f t="shared" si="8"/>
        <v>9.1300000000000008</v>
      </c>
      <c r="J39" s="16">
        <f t="shared" si="11"/>
        <v>1022.0499999999998</v>
      </c>
    </row>
    <row r="40" spans="1:10" x14ac:dyDescent="0.25">
      <c r="A40" s="13">
        <v>42112</v>
      </c>
      <c r="B40" s="14" t="s">
        <v>69</v>
      </c>
      <c r="C40" s="2" t="s">
        <v>30</v>
      </c>
      <c r="D40" s="2">
        <v>7.8</v>
      </c>
      <c r="E40" s="3" t="str">
        <f t="shared" si="6"/>
        <v>No Bet</v>
      </c>
      <c r="F40" s="15">
        <f t="shared" si="9"/>
        <v>0</v>
      </c>
      <c r="G40" s="16">
        <f t="shared" si="7"/>
        <v>0</v>
      </c>
      <c r="H40" s="16">
        <f t="shared" si="10"/>
        <v>1012.148802258125</v>
      </c>
      <c r="I40" s="16">
        <f t="shared" si="8"/>
        <v>0</v>
      </c>
      <c r="J40" s="16">
        <f t="shared" si="11"/>
        <v>1022.0499999999998</v>
      </c>
    </row>
    <row r="41" spans="1:10" x14ac:dyDescent="0.25">
      <c r="A41" s="13">
        <v>42114</v>
      </c>
      <c r="B41" s="14" t="s">
        <v>70</v>
      </c>
      <c r="C41" s="2" t="s">
        <v>34</v>
      </c>
      <c r="D41" s="2">
        <v>4.2</v>
      </c>
      <c r="E41" s="3">
        <f t="shared" si="6"/>
        <v>4.2</v>
      </c>
      <c r="F41" s="15">
        <f t="shared" si="9"/>
        <v>50.607440112906254</v>
      </c>
      <c r="G41" s="16">
        <f t="shared" si="7"/>
        <v>-50.607440112906254</v>
      </c>
      <c r="H41" s="16">
        <f t="shared" si="10"/>
        <v>961.54136214521873</v>
      </c>
      <c r="I41" s="16">
        <f t="shared" si="8"/>
        <v>-50</v>
      </c>
      <c r="J41" s="16">
        <f t="shared" si="11"/>
        <v>972.04999999999984</v>
      </c>
    </row>
    <row r="42" spans="1:10" x14ac:dyDescent="0.25">
      <c r="A42" s="13">
        <v>42115</v>
      </c>
      <c r="B42" s="14" t="s">
        <v>71</v>
      </c>
      <c r="C42" s="2" t="s">
        <v>38</v>
      </c>
      <c r="D42" s="2">
        <v>4.51</v>
      </c>
      <c r="E42" s="3">
        <f t="shared" si="6"/>
        <v>4.51</v>
      </c>
      <c r="F42" s="15">
        <f t="shared" si="9"/>
        <v>48.077068107260942</v>
      </c>
      <c r="G42" s="16">
        <f t="shared" si="7"/>
        <v>13.01</v>
      </c>
      <c r="H42" s="16">
        <f t="shared" si="10"/>
        <v>974.55136214521872</v>
      </c>
      <c r="I42" s="16">
        <f t="shared" si="8"/>
        <v>13.53</v>
      </c>
      <c r="J42" s="16">
        <f t="shared" si="11"/>
        <v>985.57999999999981</v>
      </c>
    </row>
    <row r="43" spans="1:10" x14ac:dyDescent="0.25">
      <c r="A43" s="13">
        <v>42117</v>
      </c>
      <c r="B43" s="14" t="s">
        <v>72</v>
      </c>
      <c r="C43" s="2" t="s">
        <v>30</v>
      </c>
      <c r="D43" s="2">
        <v>4.75</v>
      </c>
      <c r="E43" s="3">
        <f t="shared" si="6"/>
        <v>4.75</v>
      </c>
      <c r="F43" s="15">
        <f t="shared" si="9"/>
        <v>48.727568107260936</v>
      </c>
      <c r="G43" s="16">
        <f t="shared" si="7"/>
        <v>12.34</v>
      </c>
      <c r="H43" s="16">
        <f t="shared" si="10"/>
        <v>986.89136214521875</v>
      </c>
      <c r="I43" s="16">
        <f t="shared" si="8"/>
        <v>12.67</v>
      </c>
      <c r="J43" s="16">
        <f t="shared" si="11"/>
        <v>998.24999999999977</v>
      </c>
    </row>
    <row r="44" spans="1:10" x14ac:dyDescent="0.25">
      <c r="A44" s="13">
        <v>42118</v>
      </c>
      <c r="B44" s="14" t="s">
        <v>73</v>
      </c>
      <c r="C44" s="2" t="s">
        <v>38</v>
      </c>
      <c r="D44" s="2">
        <v>4.8</v>
      </c>
      <c r="E44" s="3">
        <f t="shared" si="6"/>
        <v>4.8</v>
      </c>
      <c r="F44" s="15">
        <f t="shared" si="9"/>
        <v>49.34456810726094</v>
      </c>
      <c r="G44" s="16">
        <f t="shared" si="7"/>
        <v>12.34</v>
      </c>
      <c r="H44" s="16">
        <f t="shared" si="10"/>
        <v>999.23136214521878</v>
      </c>
      <c r="I44" s="16">
        <f t="shared" si="8"/>
        <v>12.5</v>
      </c>
      <c r="J44" s="16">
        <f t="shared" si="11"/>
        <v>1010.7499999999998</v>
      </c>
    </row>
    <row r="45" spans="1:10" x14ac:dyDescent="0.25">
      <c r="A45" s="13">
        <v>42119</v>
      </c>
      <c r="B45" s="14" t="s">
        <v>74</v>
      </c>
      <c r="C45" s="2" t="s">
        <v>75</v>
      </c>
      <c r="D45" s="2">
        <v>4.5999999999999996</v>
      </c>
      <c r="E45" s="3">
        <f t="shared" si="6"/>
        <v>4.5999999999999996</v>
      </c>
      <c r="F45" s="15">
        <f t="shared" si="9"/>
        <v>49.961568107260945</v>
      </c>
      <c r="G45" s="16">
        <f t="shared" si="7"/>
        <v>13.18</v>
      </c>
      <c r="H45" s="16">
        <f t="shared" si="10"/>
        <v>1012.4113621452187</v>
      </c>
      <c r="I45" s="16">
        <f t="shared" si="8"/>
        <v>13.19</v>
      </c>
      <c r="J45" s="16">
        <f t="shared" si="11"/>
        <v>1023.9399999999998</v>
      </c>
    </row>
    <row r="46" spans="1:10" x14ac:dyDescent="0.25">
      <c r="A46" s="13">
        <v>42120</v>
      </c>
      <c r="B46" s="14" t="s">
        <v>76</v>
      </c>
      <c r="C46" s="2" t="s">
        <v>16</v>
      </c>
      <c r="D46" s="2">
        <v>7</v>
      </c>
      <c r="E46" s="3" t="str">
        <f t="shared" si="6"/>
        <v>No Bet</v>
      </c>
      <c r="F46" s="15">
        <f t="shared" si="9"/>
        <v>0</v>
      </c>
      <c r="G46" s="16">
        <f t="shared" si="7"/>
        <v>0</v>
      </c>
      <c r="H46" s="16">
        <f t="shared" si="10"/>
        <v>1012.4113621452187</v>
      </c>
      <c r="I46" s="16">
        <f t="shared" si="8"/>
        <v>0</v>
      </c>
      <c r="J46" s="16">
        <f t="shared" si="11"/>
        <v>1023.9399999999998</v>
      </c>
    </row>
    <row r="47" spans="1:10" x14ac:dyDescent="0.25">
      <c r="A47" s="13">
        <v>42121</v>
      </c>
      <c r="B47" s="14" t="s">
        <v>77</v>
      </c>
      <c r="C47" s="2" t="s">
        <v>30</v>
      </c>
      <c r="D47" s="2">
        <v>3.8</v>
      </c>
      <c r="E47" s="3">
        <f t="shared" si="6"/>
        <v>3.8</v>
      </c>
      <c r="F47" s="15">
        <f t="shared" si="9"/>
        <v>50.620568107260937</v>
      </c>
      <c r="G47" s="16">
        <f t="shared" si="7"/>
        <v>17.170000000000002</v>
      </c>
      <c r="H47" s="16">
        <f t="shared" si="10"/>
        <v>1029.5813621452187</v>
      </c>
      <c r="I47" s="16">
        <f t="shared" si="8"/>
        <v>16.96</v>
      </c>
      <c r="J47" s="16">
        <f t="shared" si="11"/>
        <v>1040.8999999999999</v>
      </c>
    </row>
    <row r="48" spans="1:10" x14ac:dyDescent="0.25">
      <c r="A48" s="13">
        <v>42123</v>
      </c>
      <c r="B48" s="14" t="s">
        <v>78</v>
      </c>
      <c r="C48" s="2" t="s">
        <v>25</v>
      </c>
      <c r="D48" s="2">
        <v>6.88</v>
      </c>
      <c r="E48" s="3" t="str">
        <f t="shared" si="6"/>
        <v>No Bet</v>
      </c>
      <c r="F48" s="15">
        <f t="shared" si="9"/>
        <v>0</v>
      </c>
      <c r="G48" s="16">
        <f t="shared" si="7"/>
        <v>0</v>
      </c>
      <c r="H48" s="16">
        <f t="shared" si="10"/>
        <v>1029.5813621452187</v>
      </c>
      <c r="I48" s="16">
        <f t="shared" si="8"/>
        <v>0</v>
      </c>
      <c r="J48" s="16">
        <f t="shared" si="11"/>
        <v>1040.8999999999999</v>
      </c>
    </row>
    <row r="49" spans="1:10" x14ac:dyDescent="0.25">
      <c r="A49" s="13"/>
      <c r="B49" s="14" t="s">
        <v>79</v>
      </c>
      <c r="C49" s="2" t="s">
        <v>80</v>
      </c>
      <c r="D49" s="2">
        <v>4.0199999999999996</v>
      </c>
      <c r="E49" s="3">
        <f t="shared" si="6"/>
        <v>4.0199999999999996</v>
      </c>
      <c r="F49" s="15">
        <f t="shared" si="9"/>
        <v>51.479068107260936</v>
      </c>
      <c r="G49" s="16">
        <f t="shared" si="7"/>
        <v>16.190000000000001</v>
      </c>
      <c r="H49" s="16">
        <f t="shared" si="10"/>
        <v>1045.7713621452187</v>
      </c>
      <c r="I49" s="16">
        <f t="shared" si="8"/>
        <v>15.73</v>
      </c>
      <c r="J49" s="16">
        <f t="shared" si="11"/>
        <v>1056.6299999999999</v>
      </c>
    </row>
    <row r="50" spans="1:10" x14ac:dyDescent="0.25">
      <c r="A50" s="13">
        <v>42124</v>
      </c>
      <c r="B50" s="14" t="s">
        <v>81</v>
      </c>
      <c r="C50" s="2" t="s">
        <v>34</v>
      </c>
      <c r="D50" s="2">
        <v>7.42</v>
      </c>
      <c r="E50" s="3" t="str">
        <f t="shared" si="6"/>
        <v>No Bet</v>
      </c>
      <c r="F50" s="15">
        <f t="shared" si="9"/>
        <v>0</v>
      </c>
      <c r="G50" s="16">
        <f t="shared" si="7"/>
        <v>0</v>
      </c>
      <c r="H50" s="16">
        <f t="shared" si="10"/>
        <v>1045.7713621452187</v>
      </c>
      <c r="I50" s="16">
        <f t="shared" si="8"/>
        <v>0</v>
      </c>
      <c r="J50" s="16">
        <f t="shared" si="11"/>
        <v>1056.6299999999999</v>
      </c>
    </row>
    <row r="51" spans="1:10" x14ac:dyDescent="0.25">
      <c r="A51" s="13">
        <v>42125</v>
      </c>
      <c r="B51" s="14" t="s">
        <v>82</v>
      </c>
      <c r="C51" s="2" t="s">
        <v>38</v>
      </c>
      <c r="D51" s="2">
        <v>4.7</v>
      </c>
      <c r="E51" s="3">
        <f t="shared" si="6"/>
        <v>4.7</v>
      </c>
      <c r="F51" s="15">
        <f t="shared" si="9"/>
        <v>52.288568107260943</v>
      </c>
      <c r="G51" s="16">
        <f t="shared" si="7"/>
        <v>13.43</v>
      </c>
      <c r="H51" s="16">
        <f t="shared" si="10"/>
        <v>1059.2013621452188</v>
      </c>
      <c r="I51" s="16">
        <f t="shared" si="8"/>
        <v>12.84</v>
      </c>
      <c r="J51" s="16">
        <f t="shared" si="11"/>
        <v>1069.4699999999998</v>
      </c>
    </row>
    <row r="52" spans="1:10" x14ac:dyDescent="0.25">
      <c r="A52" s="13"/>
      <c r="B52" s="14" t="s">
        <v>83</v>
      </c>
      <c r="C52" s="2" t="s">
        <v>16</v>
      </c>
      <c r="D52" s="2">
        <v>4.5599999999999996</v>
      </c>
      <c r="E52" s="3">
        <f t="shared" si="6"/>
        <v>4.5599999999999996</v>
      </c>
      <c r="F52" s="15">
        <f t="shared" si="9"/>
        <v>52.960068107260945</v>
      </c>
      <c r="G52" s="16">
        <f t="shared" si="7"/>
        <v>14.13</v>
      </c>
      <c r="H52" s="16">
        <f t="shared" si="10"/>
        <v>1073.3313621452189</v>
      </c>
      <c r="I52" s="16">
        <f t="shared" si="8"/>
        <v>13.34</v>
      </c>
      <c r="J52" s="16">
        <f t="shared" si="11"/>
        <v>1082.8099999999997</v>
      </c>
    </row>
    <row r="53" spans="1:10" x14ac:dyDescent="0.25">
      <c r="A53" s="13">
        <v>42126</v>
      </c>
      <c r="B53" s="14" t="s">
        <v>84</v>
      </c>
      <c r="C53" s="2" t="s">
        <v>30</v>
      </c>
      <c r="D53" s="2">
        <v>5.54</v>
      </c>
      <c r="E53" s="3">
        <f t="shared" si="6"/>
        <v>5.54</v>
      </c>
      <c r="F53" s="15">
        <f t="shared" si="9"/>
        <v>53.66656810726095</v>
      </c>
      <c r="G53" s="16">
        <f t="shared" si="7"/>
        <v>11.23</v>
      </c>
      <c r="H53" s="16">
        <f t="shared" si="10"/>
        <v>1084.5613621452189</v>
      </c>
      <c r="I53" s="16">
        <f t="shared" si="8"/>
        <v>10.46</v>
      </c>
      <c r="J53" s="16">
        <f t="shared" si="11"/>
        <v>1093.2699999999998</v>
      </c>
    </row>
    <row r="54" spans="1:10" x14ac:dyDescent="0.25">
      <c r="A54" s="13">
        <v>42127</v>
      </c>
      <c r="B54" s="14" t="s">
        <v>85</v>
      </c>
      <c r="C54" s="2" t="s">
        <v>41</v>
      </c>
      <c r="D54" s="2">
        <v>8.33</v>
      </c>
      <c r="E54" s="3" t="str">
        <f t="shared" si="6"/>
        <v>No Bet</v>
      </c>
      <c r="F54" s="15">
        <f t="shared" si="9"/>
        <v>0</v>
      </c>
      <c r="G54" s="16">
        <f t="shared" si="7"/>
        <v>0</v>
      </c>
      <c r="H54" s="16">
        <f t="shared" si="10"/>
        <v>1084.5613621452189</v>
      </c>
      <c r="I54" s="16">
        <f t="shared" si="8"/>
        <v>0</v>
      </c>
      <c r="J54" s="16">
        <f t="shared" si="11"/>
        <v>1093.2699999999998</v>
      </c>
    </row>
    <row r="55" spans="1:10" x14ac:dyDescent="0.25">
      <c r="A55" s="13">
        <v>42128</v>
      </c>
      <c r="B55" s="14" t="s">
        <v>86</v>
      </c>
      <c r="C55" s="2" t="s">
        <v>87</v>
      </c>
      <c r="D55" s="2">
        <v>6.41</v>
      </c>
      <c r="E55" s="3">
        <f t="shared" si="6"/>
        <v>6.41</v>
      </c>
      <c r="F55" s="15">
        <f t="shared" si="9"/>
        <v>54.228068107260953</v>
      </c>
      <c r="G55" s="16">
        <f t="shared" si="7"/>
        <v>9.52</v>
      </c>
      <c r="H55" s="16">
        <f t="shared" si="10"/>
        <v>1094.0813621452189</v>
      </c>
      <c r="I55" s="16">
        <f t="shared" si="8"/>
        <v>8.7799999999999994</v>
      </c>
      <c r="J55" s="16">
        <f t="shared" si="11"/>
        <v>1102.0499999999997</v>
      </c>
    </row>
    <row r="56" spans="1:10" x14ac:dyDescent="0.25">
      <c r="A56" s="13"/>
      <c r="B56" s="14" t="s">
        <v>88</v>
      </c>
      <c r="C56" s="2" t="s">
        <v>30</v>
      </c>
      <c r="D56" s="2">
        <v>7.4</v>
      </c>
      <c r="E56" s="3" t="str">
        <f t="shared" si="6"/>
        <v>No Bet</v>
      </c>
      <c r="F56" s="15">
        <f t="shared" si="9"/>
        <v>0</v>
      </c>
      <c r="G56" s="16">
        <f t="shared" si="7"/>
        <v>0</v>
      </c>
      <c r="H56" s="16">
        <f t="shared" si="10"/>
        <v>1094.0813621452189</v>
      </c>
      <c r="I56" s="16">
        <f t="shared" si="8"/>
        <v>0</v>
      </c>
      <c r="J56" s="16">
        <f t="shared" si="11"/>
        <v>1102.0499999999997</v>
      </c>
    </row>
    <row r="57" spans="1:10" x14ac:dyDescent="0.25">
      <c r="A57" s="13">
        <v>42129</v>
      </c>
      <c r="B57" s="14" t="s">
        <v>89</v>
      </c>
      <c r="C57" s="2" t="s">
        <v>44</v>
      </c>
      <c r="D57" s="2">
        <v>4.0599999999999996</v>
      </c>
      <c r="E57" s="3">
        <f t="shared" si="6"/>
        <v>4.0599999999999996</v>
      </c>
      <c r="F57" s="15">
        <f t="shared" si="9"/>
        <v>54.704068107260952</v>
      </c>
      <c r="G57" s="16">
        <f t="shared" si="7"/>
        <v>16.98</v>
      </c>
      <c r="H57" s="16">
        <f t="shared" si="10"/>
        <v>1111.0613621452189</v>
      </c>
      <c r="I57" s="16">
        <f t="shared" si="8"/>
        <v>15.52</v>
      </c>
      <c r="J57" s="16">
        <f t="shared" si="11"/>
        <v>1117.5699999999997</v>
      </c>
    </row>
    <row r="58" spans="1:10" x14ac:dyDescent="0.25">
      <c r="A58" s="13">
        <v>42131</v>
      </c>
      <c r="B58" s="14" t="s">
        <v>90</v>
      </c>
      <c r="C58" s="2" t="s">
        <v>38</v>
      </c>
      <c r="D58" s="2">
        <v>10.050000000000001</v>
      </c>
      <c r="E58" s="3" t="str">
        <f t="shared" si="6"/>
        <v>No Bet</v>
      </c>
      <c r="F58" s="15">
        <f t="shared" si="9"/>
        <v>0</v>
      </c>
      <c r="G58" s="16">
        <f t="shared" si="7"/>
        <v>0</v>
      </c>
      <c r="H58" s="16">
        <f t="shared" si="10"/>
        <v>1111.0613621452189</v>
      </c>
      <c r="I58" s="16">
        <f t="shared" si="8"/>
        <v>0</v>
      </c>
      <c r="J58" s="16">
        <f t="shared" si="11"/>
        <v>1117.5699999999997</v>
      </c>
    </row>
    <row r="59" spans="1:10" x14ac:dyDescent="0.25">
      <c r="A59" s="13">
        <v>42133</v>
      </c>
      <c r="B59" s="14" t="s">
        <v>91</v>
      </c>
      <c r="C59" s="2" t="s">
        <v>34</v>
      </c>
      <c r="D59" s="2">
        <v>3.84</v>
      </c>
      <c r="E59" s="3">
        <f t="shared" si="6"/>
        <v>3.84</v>
      </c>
      <c r="F59" s="15">
        <f t="shared" si="9"/>
        <v>55.553068107260948</v>
      </c>
      <c r="G59" s="16">
        <f t="shared" si="7"/>
        <v>-55.553068107260948</v>
      </c>
      <c r="H59" s="16">
        <f t="shared" si="10"/>
        <v>1055.508294037958</v>
      </c>
      <c r="I59" s="16">
        <f t="shared" si="8"/>
        <v>-50</v>
      </c>
      <c r="J59" s="16">
        <f t="shared" si="11"/>
        <v>1067.5699999999997</v>
      </c>
    </row>
    <row r="60" spans="1:10" x14ac:dyDescent="0.25">
      <c r="A60" s="13"/>
      <c r="B60" s="14" t="s">
        <v>92</v>
      </c>
      <c r="C60" s="2" t="s">
        <v>87</v>
      </c>
      <c r="D60" s="2">
        <v>4.5</v>
      </c>
      <c r="E60" s="3">
        <f t="shared" si="6"/>
        <v>4.5</v>
      </c>
      <c r="F60" s="15">
        <f t="shared" si="9"/>
        <v>52.775414701897901</v>
      </c>
      <c r="G60" s="16">
        <f t="shared" si="7"/>
        <v>14.32</v>
      </c>
      <c r="H60" s="16">
        <f t="shared" si="10"/>
        <v>1069.8282940379579</v>
      </c>
      <c r="I60" s="16">
        <f t="shared" si="8"/>
        <v>13.57</v>
      </c>
      <c r="J60" s="16">
        <f t="shared" si="11"/>
        <v>1081.1399999999996</v>
      </c>
    </row>
    <row r="61" spans="1:10" x14ac:dyDescent="0.25">
      <c r="A61" s="13">
        <v>42134</v>
      </c>
      <c r="B61" s="14" t="s">
        <v>93</v>
      </c>
      <c r="C61" s="2" t="s">
        <v>25</v>
      </c>
      <c r="D61" s="2">
        <v>3.95</v>
      </c>
      <c r="E61" s="3">
        <f t="shared" si="6"/>
        <v>3.95</v>
      </c>
      <c r="F61" s="15">
        <f t="shared" si="9"/>
        <v>53.491414701897895</v>
      </c>
      <c r="G61" s="16">
        <f t="shared" si="7"/>
        <v>17.23</v>
      </c>
      <c r="H61" s="16">
        <f t="shared" si="10"/>
        <v>1087.0582940379579</v>
      </c>
      <c r="I61" s="16">
        <f t="shared" si="8"/>
        <v>16.100000000000001</v>
      </c>
      <c r="J61" s="16">
        <f t="shared" si="11"/>
        <v>1097.2399999999996</v>
      </c>
    </row>
    <row r="62" spans="1:10" x14ac:dyDescent="0.25">
      <c r="A62" s="13">
        <v>42135</v>
      </c>
      <c r="B62" s="14" t="s">
        <v>94</v>
      </c>
      <c r="C62" s="2" t="s">
        <v>34</v>
      </c>
      <c r="D62" s="2">
        <v>7</v>
      </c>
      <c r="E62" s="3" t="str">
        <f t="shared" si="6"/>
        <v>No Bet</v>
      </c>
      <c r="F62" s="15">
        <f t="shared" si="9"/>
        <v>0</v>
      </c>
      <c r="G62" s="16">
        <f t="shared" si="7"/>
        <v>0</v>
      </c>
      <c r="H62" s="16">
        <f t="shared" si="10"/>
        <v>1087.0582940379579</v>
      </c>
      <c r="I62" s="16">
        <f t="shared" si="8"/>
        <v>0</v>
      </c>
      <c r="J62" s="16">
        <f t="shared" si="11"/>
        <v>1097.2399999999996</v>
      </c>
    </row>
    <row r="63" spans="1:10" x14ac:dyDescent="0.25">
      <c r="A63" s="13">
        <v>42137</v>
      </c>
      <c r="B63" s="14" t="s">
        <v>95</v>
      </c>
      <c r="C63" s="2" t="s">
        <v>30</v>
      </c>
      <c r="D63" s="2">
        <v>4.28</v>
      </c>
      <c r="E63" s="3">
        <f t="shared" si="6"/>
        <v>4.28</v>
      </c>
      <c r="F63" s="15">
        <f t="shared" si="9"/>
        <v>54.352914701897902</v>
      </c>
      <c r="G63" s="16">
        <f t="shared" si="7"/>
        <v>15.74</v>
      </c>
      <c r="H63" s="16">
        <f t="shared" si="10"/>
        <v>1102.7982940379579</v>
      </c>
      <c r="I63" s="16">
        <f t="shared" si="8"/>
        <v>14.48</v>
      </c>
      <c r="J63" s="16">
        <f t="shared" si="11"/>
        <v>1111.7199999999996</v>
      </c>
    </row>
    <row r="64" spans="1:10" x14ac:dyDescent="0.25">
      <c r="A64" s="13">
        <v>42139</v>
      </c>
      <c r="B64" s="14" t="s">
        <v>96</v>
      </c>
      <c r="C64" s="2" t="s">
        <v>97</v>
      </c>
      <c r="D64" s="2">
        <v>3.89</v>
      </c>
      <c r="E64" s="3">
        <f t="shared" si="6"/>
        <v>3.89</v>
      </c>
      <c r="F64" s="15">
        <f t="shared" si="9"/>
        <v>55.139914701897901</v>
      </c>
      <c r="G64" s="16">
        <f t="shared" si="7"/>
        <v>18.13</v>
      </c>
      <c r="H64" s="16">
        <f t="shared" si="10"/>
        <v>1120.928294037958</v>
      </c>
      <c r="I64" s="16">
        <f t="shared" si="8"/>
        <v>16.440000000000001</v>
      </c>
      <c r="J64" s="16">
        <f t="shared" si="11"/>
        <v>1128.1599999999996</v>
      </c>
    </row>
    <row r="65" spans="1:10" x14ac:dyDescent="0.25">
      <c r="A65" s="13">
        <v>42140</v>
      </c>
      <c r="B65" s="14" t="s">
        <v>98</v>
      </c>
      <c r="C65" s="2" t="s">
        <v>30</v>
      </c>
      <c r="D65" s="2">
        <v>6.62</v>
      </c>
      <c r="E65" s="3" t="str">
        <f t="shared" si="6"/>
        <v>No Bet</v>
      </c>
      <c r="F65" s="15">
        <f t="shared" si="9"/>
        <v>0</v>
      </c>
      <c r="G65" s="16">
        <f t="shared" si="7"/>
        <v>0</v>
      </c>
      <c r="H65" s="16">
        <f t="shared" si="10"/>
        <v>1120.928294037958</v>
      </c>
      <c r="I65" s="16">
        <f t="shared" si="8"/>
        <v>0</v>
      </c>
      <c r="J65" s="16">
        <f t="shared" si="11"/>
        <v>1128.1599999999996</v>
      </c>
    </row>
    <row r="66" spans="1:10" x14ac:dyDescent="0.25">
      <c r="A66" s="13">
        <v>42140</v>
      </c>
      <c r="B66" s="14" t="s">
        <v>99</v>
      </c>
      <c r="C66" s="2" t="s">
        <v>41</v>
      </c>
      <c r="D66" s="2">
        <v>12.01</v>
      </c>
      <c r="E66" s="3" t="str">
        <f t="shared" si="6"/>
        <v>No Bet</v>
      </c>
      <c r="F66" s="15">
        <f t="shared" si="9"/>
        <v>0</v>
      </c>
      <c r="G66" s="16">
        <f t="shared" si="7"/>
        <v>0</v>
      </c>
      <c r="H66" s="16">
        <f t="shared" si="10"/>
        <v>1120.928294037958</v>
      </c>
      <c r="I66" s="16">
        <f t="shared" si="8"/>
        <v>0</v>
      </c>
      <c r="J66" s="16">
        <f t="shared" si="11"/>
        <v>1128.1599999999996</v>
      </c>
    </row>
    <row r="67" spans="1:10" x14ac:dyDescent="0.25">
      <c r="A67" s="13">
        <v>42142</v>
      </c>
      <c r="B67" s="14" t="s">
        <v>100</v>
      </c>
      <c r="C67" s="2" t="s">
        <v>75</v>
      </c>
      <c r="D67" s="2">
        <v>7.68</v>
      </c>
      <c r="E67" s="3" t="str">
        <f>IF(D67&lt;=6.6,D67,"No Bet")</f>
        <v>No Bet</v>
      </c>
      <c r="F67" s="15">
        <f t="shared" si="9"/>
        <v>0</v>
      </c>
      <c r="G67" s="16">
        <f t="shared" ref="G67:G98" si="12">IF(E67="No Bet",0,IF(C67="1st",-F67,ROUND(F67/(E67-1)*0.95,2)))</f>
        <v>0</v>
      </c>
      <c r="H67" s="16">
        <f t="shared" si="10"/>
        <v>1120.928294037958</v>
      </c>
      <c r="I67" s="16">
        <f t="shared" ref="I67:I98" si="13">IF(E67="No Bet",0,IF(C67="1st",-50,ROUND(50/(E67-1)*0.95,2)))</f>
        <v>0</v>
      </c>
      <c r="J67" s="16">
        <f t="shared" si="11"/>
        <v>1128.1599999999996</v>
      </c>
    </row>
    <row r="68" spans="1:10" x14ac:dyDescent="0.25">
      <c r="A68" s="13">
        <v>42143</v>
      </c>
      <c r="B68" s="14" t="s">
        <v>101</v>
      </c>
      <c r="C68" s="2" t="s">
        <v>16</v>
      </c>
      <c r="D68" s="2">
        <v>6.98</v>
      </c>
      <c r="E68" s="3" t="s">
        <v>102</v>
      </c>
      <c r="F68" s="15">
        <f t="shared" ref="F68:F99" si="14">IF(E68="No Bet",0,0.05*H67)</f>
        <v>0</v>
      </c>
      <c r="G68" s="16">
        <f t="shared" si="12"/>
        <v>0</v>
      </c>
      <c r="H68" s="16">
        <f t="shared" ref="H68:H99" si="15">G68+H67</f>
        <v>1120.928294037958</v>
      </c>
      <c r="I68" s="16">
        <f t="shared" si="13"/>
        <v>0</v>
      </c>
      <c r="J68" s="16">
        <f t="shared" ref="J68:J99" si="16">I68+J67</f>
        <v>1128.1599999999996</v>
      </c>
    </row>
    <row r="69" spans="1:10" x14ac:dyDescent="0.25">
      <c r="A69" s="13">
        <v>42144</v>
      </c>
      <c r="B69" s="14" t="s">
        <v>103</v>
      </c>
      <c r="C69" s="2" t="s">
        <v>41</v>
      </c>
      <c r="D69" s="2">
        <v>4.4000000000000004</v>
      </c>
      <c r="E69" s="3">
        <f t="shared" ref="E69:E100" si="17">IF(D69&lt;=6.6,D69,"No Bet")</f>
        <v>4.4000000000000004</v>
      </c>
      <c r="F69" s="15">
        <f t="shared" si="14"/>
        <v>56.046414701897902</v>
      </c>
      <c r="G69" s="16">
        <f t="shared" si="12"/>
        <v>15.66</v>
      </c>
      <c r="H69" s="16">
        <f t="shared" si="15"/>
        <v>1136.5882940379581</v>
      </c>
      <c r="I69" s="16">
        <f t="shared" si="13"/>
        <v>13.97</v>
      </c>
      <c r="J69" s="16">
        <f t="shared" si="16"/>
        <v>1142.1299999999997</v>
      </c>
    </row>
    <row r="70" spans="1:10" x14ac:dyDescent="0.25">
      <c r="A70" s="13">
        <v>42145</v>
      </c>
      <c r="B70" s="14" t="s">
        <v>104</v>
      </c>
      <c r="C70" s="2" t="s">
        <v>105</v>
      </c>
      <c r="D70" s="2">
        <v>5.2</v>
      </c>
      <c r="E70" s="3">
        <f t="shared" si="17"/>
        <v>5.2</v>
      </c>
      <c r="F70" s="15">
        <f t="shared" si="14"/>
        <v>56.82941470189791</v>
      </c>
      <c r="G70" s="16">
        <f t="shared" si="12"/>
        <v>12.85</v>
      </c>
      <c r="H70" s="16">
        <f t="shared" si="15"/>
        <v>1149.438294037958</v>
      </c>
      <c r="I70" s="16">
        <f t="shared" si="13"/>
        <v>11.31</v>
      </c>
      <c r="J70" s="16">
        <f t="shared" si="16"/>
        <v>1153.4399999999996</v>
      </c>
    </row>
    <row r="71" spans="1:10" x14ac:dyDescent="0.25">
      <c r="A71" s="13">
        <v>42146</v>
      </c>
      <c r="B71" s="14" t="s">
        <v>106</v>
      </c>
      <c r="C71" s="2" t="s">
        <v>12</v>
      </c>
      <c r="D71" s="2">
        <v>4.46</v>
      </c>
      <c r="E71" s="3">
        <f t="shared" si="17"/>
        <v>4.46</v>
      </c>
      <c r="F71" s="15">
        <f t="shared" si="14"/>
        <v>57.471914701897902</v>
      </c>
      <c r="G71" s="16">
        <f t="shared" si="12"/>
        <v>15.78</v>
      </c>
      <c r="H71" s="16">
        <f t="shared" si="15"/>
        <v>1165.218294037958</v>
      </c>
      <c r="I71" s="16">
        <f t="shared" si="13"/>
        <v>13.73</v>
      </c>
      <c r="J71" s="16">
        <f t="shared" si="16"/>
        <v>1167.1699999999996</v>
      </c>
    </row>
    <row r="72" spans="1:10" x14ac:dyDescent="0.25">
      <c r="A72" s="13">
        <v>42147</v>
      </c>
      <c r="B72" s="14" t="s">
        <v>107</v>
      </c>
      <c r="C72" s="2" t="s">
        <v>16</v>
      </c>
      <c r="D72" s="2">
        <v>8.83</v>
      </c>
      <c r="E72" s="3" t="str">
        <f t="shared" si="17"/>
        <v>No Bet</v>
      </c>
      <c r="F72" s="15">
        <f t="shared" si="14"/>
        <v>0</v>
      </c>
      <c r="G72" s="16">
        <f t="shared" si="12"/>
        <v>0</v>
      </c>
      <c r="H72" s="16">
        <f t="shared" si="15"/>
        <v>1165.218294037958</v>
      </c>
      <c r="I72" s="16">
        <f t="shared" si="13"/>
        <v>0</v>
      </c>
      <c r="J72" s="16">
        <f t="shared" si="16"/>
        <v>1167.1699999999996</v>
      </c>
    </row>
    <row r="73" spans="1:10" x14ac:dyDescent="0.25">
      <c r="A73" s="13">
        <v>42149</v>
      </c>
      <c r="B73" s="14" t="s">
        <v>108</v>
      </c>
      <c r="C73" s="2" t="s">
        <v>30</v>
      </c>
      <c r="D73" s="2">
        <v>3.26</v>
      </c>
      <c r="E73" s="3">
        <f t="shared" si="17"/>
        <v>3.26</v>
      </c>
      <c r="F73" s="15">
        <f t="shared" si="14"/>
        <v>58.260914701897903</v>
      </c>
      <c r="G73" s="16">
        <f t="shared" si="12"/>
        <v>24.49</v>
      </c>
      <c r="H73" s="16">
        <f t="shared" si="15"/>
        <v>1189.708294037958</v>
      </c>
      <c r="I73" s="16">
        <f t="shared" si="13"/>
        <v>21.02</v>
      </c>
      <c r="J73" s="16">
        <f t="shared" si="16"/>
        <v>1188.1899999999996</v>
      </c>
    </row>
    <row r="74" spans="1:10" x14ac:dyDescent="0.25">
      <c r="A74" s="13">
        <v>42150</v>
      </c>
      <c r="B74" s="14" t="s">
        <v>109</v>
      </c>
      <c r="C74" s="2" t="s">
        <v>16</v>
      </c>
      <c r="D74" s="2">
        <v>3.27</v>
      </c>
      <c r="E74" s="3">
        <f t="shared" si="17"/>
        <v>3.27</v>
      </c>
      <c r="F74" s="15">
        <f t="shared" si="14"/>
        <v>59.485414701897902</v>
      </c>
      <c r="G74" s="16">
        <f t="shared" si="12"/>
        <v>24.89</v>
      </c>
      <c r="H74" s="16">
        <f t="shared" si="15"/>
        <v>1214.5982940379581</v>
      </c>
      <c r="I74" s="16">
        <f t="shared" si="13"/>
        <v>20.93</v>
      </c>
      <c r="J74" s="16">
        <f t="shared" si="16"/>
        <v>1209.1199999999997</v>
      </c>
    </row>
    <row r="75" spans="1:10" x14ac:dyDescent="0.25">
      <c r="A75" s="13">
        <v>42151</v>
      </c>
      <c r="B75" s="14" t="s">
        <v>110</v>
      </c>
      <c r="C75" s="2" t="s">
        <v>38</v>
      </c>
      <c r="D75" s="2">
        <v>3.4</v>
      </c>
      <c r="E75" s="3">
        <f t="shared" si="17"/>
        <v>3.4</v>
      </c>
      <c r="F75" s="15">
        <f t="shared" si="14"/>
        <v>60.729914701897911</v>
      </c>
      <c r="G75" s="16">
        <f t="shared" si="12"/>
        <v>24.04</v>
      </c>
      <c r="H75" s="16">
        <f t="shared" si="15"/>
        <v>1238.6382940379581</v>
      </c>
      <c r="I75" s="16">
        <f t="shared" si="13"/>
        <v>19.79</v>
      </c>
      <c r="J75" s="16">
        <f t="shared" si="16"/>
        <v>1228.9099999999996</v>
      </c>
    </row>
    <row r="76" spans="1:10" x14ac:dyDescent="0.25">
      <c r="A76" s="13">
        <v>42153</v>
      </c>
      <c r="B76" s="14" t="s">
        <v>111</v>
      </c>
      <c r="C76" s="2" t="s">
        <v>41</v>
      </c>
      <c r="D76" s="2">
        <v>3.93</v>
      </c>
      <c r="E76" s="3">
        <f t="shared" si="17"/>
        <v>3.93</v>
      </c>
      <c r="F76" s="15">
        <f t="shared" si="14"/>
        <v>61.931914701897909</v>
      </c>
      <c r="G76" s="16">
        <f t="shared" si="12"/>
        <v>20.079999999999998</v>
      </c>
      <c r="H76" s="16">
        <f t="shared" si="15"/>
        <v>1258.718294037958</v>
      </c>
      <c r="I76" s="16">
        <f t="shared" si="13"/>
        <v>16.21</v>
      </c>
      <c r="J76" s="16">
        <f t="shared" si="16"/>
        <v>1245.1199999999997</v>
      </c>
    </row>
    <row r="77" spans="1:10" x14ac:dyDescent="0.25">
      <c r="A77" s="13">
        <v>42155</v>
      </c>
      <c r="B77" s="14" t="s">
        <v>112</v>
      </c>
      <c r="C77" s="2" t="s">
        <v>16</v>
      </c>
      <c r="D77" s="2">
        <v>7</v>
      </c>
      <c r="E77" s="3" t="str">
        <f t="shared" si="17"/>
        <v>No Bet</v>
      </c>
      <c r="F77" s="15">
        <f t="shared" si="14"/>
        <v>0</v>
      </c>
      <c r="G77" s="16">
        <f t="shared" si="12"/>
        <v>0</v>
      </c>
      <c r="H77" s="16">
        <f t="shared" si="15"/>
        <v>1258.718294037958</v>
      </c>
      <c r="I77" s="16">
        <f t="shared" si="13"/>
        <v>0</v>
      </c>
      <c r="J77" s="16">
        <f t="shared" si="16"/>
        <v>1245.1199999999997</v>
      </c>
    </row>
    <row r="78" spans="1:10" x14ac:dyDescent="0.25">
      <c r="A78" s="13">
        <v>42156</v>
      </c>
      <c r="B78" s="14" t="s">
        <v>113</v>
      </c>
      <c r="C78" s="2" t="s">
        <v>16</v>
      </c>
      <c r="D78" s="2">
        <v>8.6</v>
      </c>
      <c r="E78" s="3" t="str">
        <f t="shared" si="17"/>
        <v>No Bet</v>
      </c>
      <c r="F78" s="15">
        <f t="shared" si="14"/>
        <v>0</v>
      </c>
      <c r="G78" s="16">
        <f t="shared" si="12"/>
        <v>0</v>
      </c>
      <c r="H78" s="16">
        <f t="shared" si="15"/>
        <v>1258.718294037958</v>
      </c>
      <c r="I78" s="16">
        <f t="shared" si="13"/>
        <v>0</v>
      </c>
      <c r="J78" s="16">
        <f t="shared" si="16"/>
        <v>1245.1199999999997</v>
      </c>
    </row>
    <row r="79" spans="1:10" x14ac:dyDescent="0.25">
      <c r="A79" s="13">
        <v>42157</v>
      </c>
      <c r="B79" s="14" t="s">
        <v>114</v>
      </c>
      <c r="C79" s="2" t="s">
        <v>12</v>
      </c>
      <c r="D79" s="2">
        <v>6.78</v>
      </c>
      <c r="E79" s="3" t="str">
        <f t="shared" si="17"/>
        <v>No Bet</v>
      </c>
      <c r="F79" s="15">
        <f t="shared" si="14"/>
        <v>0</v>
      </c>
      <c r="G79" s="16">
        <f t="shared" si="12"/>
        <v>0</v>
      </c>
      <c r="H79" s="16">
        <f t="shared" si="15"/>
        <v>1258.718294037958</v>
      </c>
      <c r="I79" s="16">
        <f t="shared" si="13"/>
        <v>0</v>
      </c>
      <c r="J79" s="16">
        <f t="shared" si="16"/>
        <v>1245.1199999999997</v>
      </c>
    </row>
    <row r="80" spans="1:10" x14ac:dyDescent="0.25">
      <c r="A80" s="13">
        <v>42158</v>
      </c>
      <c r="B80" s="14" t="s">
        <v>115</v>
      </c>
      <c r="C80" s="2" t="s">
        <v>16</v>
      </c>
      <c r="D80" s="2">
        <v>6.6</v>
      </c>
      <c r="E80" s="3">
        <f t="shared" si="17"/>
        <v>6.6</v>
      </c>
      <c r="F80" s="15">
        <f t="shared" si="14"/>
        <v>62.9359147018979</v>
      </c>
      <c r="G80" s="16">
        <f t="shared" si="12"/>
        <v>10.68</v>
      </c>
      <c r="H80" s="16">
        <f t="shared" si="15"/>
        <v>1269.3982940379581</v>
      </c>
      <c r="I80" s="16">
        <f t="shared" si="13"/>
        <v>8.48</v>
      </c>
      <c r="J80" s="16">
        <f t="shared" si="16"/>
        <v>1253.5999999999997</v>
      </c>
    </row>
    <row r="81" spans="1:10" x14ac:dyDescent="0.25">
      <c r="A81" s="13">
        <v>42160</v>
      </c>
      <c r="B81" s="14" t="s">
        <v>116</v>
      </c>
      <c r="C81" s="2" t="s">
        <v>41</v>
      </c>
      <c r="D81" s="2">
        <v>7.8</v>
      </c>
      <c r="E81" s="3" t="str">
        <f t="shared" si="17"/>
        <v>No Bet</v>
      </c>
      <c r="F81" s="15">
        <f t="shared" si="14"/>
        <v>0</v>
      </c>
      <c r="G81" s="16">
        <f t="shared" si="12"/>
        <v>0</v>
      </c>
      <c r="H81" s="16">
        <f t="shared" si="15"/>
        <v>1269.3982940379581</v>
      </c>
      <c r="I81" s="16">
        <f t="shared" si="13"/>
        <v>0</v>
      </c>
      <c r="J81" s="16">
        <f t="shared" si="16"/>
        <v>1253.5999999999997</v>
      </c>
    </row>
    <row r="82" spans="1:10" x14ac:dyDescent="0.25">
      <c r="A82" s="13">
        <v>42161</v>
      </c>
      <c r="B82" s="14" t="s">
        <v>117</v>
      </c>
      <c r="C82" s="2" t="s">
        <v>25</v>
      </c>
      <c r="D82" s="2">
        <v>6.2</v>
      </c>
      <c r="E82" s="3">
        <f t="shared" si="17"/>
        <v>6.2</v>
      </c>
      <c r="F82" s="15">
        <f t="shared" si="14"/>
        <v>63.469914701897906</v>
      </c>
      <c r="G82" s="16">
        <f t="shared" si="12"/>
        <v>11.6</v>
      </c>
      <c r="H82" s="16">
        <f t="shared" si="15"/>
        <v>1280.998294037958</v>
      </c>
      <c r="I82" s="16">
        <f t="shared" si="13"/>
        <v>9.1300000000000008</v>
      </c>
      <c r="J82" s="16">
        <f t="shared" si="16"/>
        <v>1262.7299999999998</v>
      </c>
    </row>
    <row r="83" spans="1:10" s="32" customFormat="1" x14ac:dyDescent="0.25">
      <c r="A83" s="26">
        <v>42163</v>
      </c>
      <c r="B83" s="27" t="s">
        <v>118</v>
      </c>
      <c r="C83" s="28" t="s">
        <v>34</v>
      </c>
      <c r="D83" s="28">
        <v>4.0999999999999996</v>
      </c>
      <c r="E83" s="29">
        <f t="shared" si="17"/>
        <v>4.0999999999999996</v>
      </c>
      <c r="F83" s="30">
        <f t="shared" si="14"/>
        <v>64.049914701897904</v>
      </c>
      <c r="G83" s="31">
        <f t="shared" si="12"/>
        <v>-64.049914701897904</v>
      </c>
      <c r="H83" s="31">
        <f t="shared" si="15"/>
        <v>1216.94837933606</v>
      </c>
      <c r="I83" s="31">
        <f t="shared" si="13"/>
        <v>-50</v>
      </c>
      <c r="J83" s="31">
        <f t="shared" si="16"/>
        <v>1212.7299999999998</v>
      </c>
    </row>
    <row r="84" spans="1:10" x14ac:dyDescent="0.25">
      <c r="A84" s="13">
        <v>42164</v>
      </c>
      <c r="B84" s="14" t="s">
        <v>119</v>
      </c>
      <c r="C84" s="2" t="s">
        <v>38</v>
      </c>
      <c r="D84" s="2">
        <v>4</v>
      </c>
      <c r="E84" s="3">
        <f t="shared" si="17"/>
        <v>4</v>
      </c>
      <c r="F84" s="15">
        <f t="shared" si="14"/>
        <v>60.847418966803005</v>
      </c>
      <c r="G84" s="16">
        <f t="shared" si="12"/>
        <v>19.27</v>
      </c>
      <c r="H84" s="16">
        <f t="shared" si="15"/>
        <v>1236.21837933606</v>
      </c>
      <c r="I84" s="16">
        <f t="shared" si="13"/>
        <v>15.83</v>
      </c>
      <c r="J84" s="16">
        <f t="shared" si="16"/>
        <v>1228.5599999999997</v>
      </c>
    </row>
    <row r="85" spans="1:10" x14ac:dyDescent="0.25">
      <c r="A85" s="13">
        <v>42165</v>
      </c>
      <c r="B85" s="14" t="s">
        <v>120</v>
      </c>
      <c r="C85" s="2" t="s">
        <v>38</v>
      </c>
      <c r="D85" s="2">
        <v>5.3</v>
      </c>
      <c r="E85" s="3">
        <f t="shared" si="17"/>
        <v>5.3</v>
      </c>
      <c r="F85" s="15">
        <f t="shared" si="14"/>
        <v>61.810918966803001</v>
      </c>
      <c r="G85" s="16">
        <f t="shared" si="12"/>
        <v>13.66</v>
      </c>
      <c r="H85" s="16">
        <f t="shared" si="15"/>
        <v>1249.8783793360601</v>
      </c>
      <c r="I85" s="16">
        <f t="shared" si="13"/>
        <v>11.05</v>
      </c>
      <c r="J85" s="16">
        <f t="shared" si="16"/>
        <v>1239.6099999999997</v>
      </c>
    </row>
    <row r="86" spans="1:10" x14ac:dyDescent="0.25">
      <c r="A86" s="13">
        <v>42166</v>
      </c>
      <c r="B86" s="14" t="s">
        <v>121</v>
      </c>
      <c r="C86" s="2" t="s">
        <v>34</v>
      </c>
      <c r="D86" s="2">
        <v>4.3</v>
      </c>
      <c r="E86" s="3">
        <f t="shared" si="17"/>
        <v>4.3</v>
      </c>
      <c r="F86" s="15">
        <f t="shared" si="14"/>
        <v>62.493918966803008</v>
      </c>
      <c r="G86" s="16">
        <f t="shared" si="12"/>
        <v>-62.493918966803008</v>
      </c>
      <c r="H86" s="16">
        <f t="shared" si="15"/>
        <v>1187.3844603692571</v>
      </c>
      <c r="I86" s="16">
        <f t="shared" si="13"/>
        <v>-50</v>
      </c>
      <c r="J86" s="16">
        <f t="shared" si="16"/>
        <v>1189.6099999999997</v>
      </c>
    </row>
    <row r="87" spans="1:10" x14ac:dyDescent="0.25">
      <c r="A87" s="13">
        <v>42167</v>
      </c>
      <c r="B87" s="14" t="s">
        <v>122</v>
      </c>
      <c r="C87" s="2" t="s">
        <v>12</v>
      </c>
      <c r="D87" s="2">
        <v>4.82</v>
      </c>
      <c r="E87" s="3">
        <f t="shared" si="17"/>
        <v>4.82</v>
      </c>
      <c r="F87" s="15">
        <f t="shared" si="14"/>
        <v>59.369223018462861</v>
      </c>
      <c r="G87" s="16">
        <f t="shared" si="12"/>
        <v>14.76</v>
      </c>
      <c r="H87" s="16">
        <f t="shared" si="15"/>
        <v>1202.1444603692571</v>
      </c>
      <c r="I87" s="16">
        <f t="shared" si="13"/>
        <v>12.43</v>
      </c>
      <c r="J87" s="16">
        <f t="shared" si="16"/>
        <v>1202.0399999999997</v>
      </c>
    </row>
    <row r="88" spans="1:10" x14ac:dyDescent="0.25">
      <c r="A88" s="13">
        <v>42168</v>
      </c>
      <c r="B88" s="14" t="s">
        <v>123</v>
      </c>
      <c r="C88" s="2" t="s">
        <v>124</v>
      </c>
      <c r="D88" s="2">
        <v>4.3099999999999996</v>
      </c>
      <c r="E88" s="3">
        <f t="shared" si="17"/>
        <v>4.3099999999999996</v>
      </c>
      <c r="F88" s="15">
        <f t="shared" si="14"/>
        <v>60.107223018462861</v>
      </c>
      <c r="G88" s="16">
        <f t="shared" si="12"/>
        <v>17.25</v>
      </c>
      <c r="H88" s="16">
        <f t="shared" si="15"/>
        <v>1219.3944603692571</v>
      </c>
      <c r="I88" s="16">
        <f t="shared" si="13"/>
        <v>14.35</v>
      </c>
      <c r="J88" s="16">
        <f t="shared" si="16"/>
        <v>1216.3899999999996</v>
      </c>
    </row>
    <row r="89" spans="1:10" x14ac:dyDescent="0.25">
      <c r="A89" s="13">
        <v>42170</v>
      </c>
      <c r="B89" s="14" t="s">
        <v>125</v>
      </c>
      <c r="C89" s="2" t="s">
        <v>34</v>
      </c>
      <c r="D89" s="2">
        <v>8.35</v>
      </c>
      <c r="E89" s="3" t="str">
        <f t="shared" si="17"/>
        <v>No Bet</v>
      </c>
      <c r="F89" s="15">
        <f t="shared" si="14"/>
        <v>0</v>
      </c>
      <c r="G89" s="16">
        <f t="shared" si="12"/>
        <v>0</v>
      </c>
      <c r="H89" s="16">
        <f t="shared" si="15"/>
        <v>1219.3944603692571</v>
      </c>
      <c r="I89" s="16">
        <f t="shared" si="13"/>
        <v>0</v>
      </c>
      <c r="J89" s="16">
        <f t="shared" si="16"/>
        <v>1216.3899999999996</v>
      </c>
    </row>
    <row r="90" spans="1:10" x14ac:dyDescent="0.25">
      <c r="A90" s="13">
        <v>42171</v>
      </c>
      <c r="B90" s="14" t="s">
        <v>126</v>
      </c>
      <c r="C90" s="2" t="s">
        <v>30</v>
      </c>
      <c r="D90" s="2">
        <v>6.2</v>
      </c>
      <c r="E90" s="3">
        <f t="shared" si="17"/>
        <v>6.2</v>
      </c>
      <c r="F90" s="15">
        <f t="shared" si="14"/>
        <v>60.969723018462858</v>
      </c>
      <c r="G90" s="16">
        <f t="shared" si="12"/>
        <v>11.14</v>
      </c>
      <c r="H90" s="16">
        <f t="shared" si="15"/>
        <v>1230.5344603692572</v>
      </c>
      <c r="I90" s="16">
        <f t="shared" si="13"/>
        <v>9.1300000000000008</v>
      </c>
      <c r="J90" s="16">
        <f t="shared" si="16"/>
        <v>1225.5199999999998</v>
      </c>
    </row>
    <row r="91" spans="1:10" x14ac:dyDescent="0.25">
      <c r="A91" s="13">
        <v>42172</v>
      </c>
      <c r="B91" s="14" t="s">
        <v>127</v>
      </c>
      <c r="C91" s="2" t="s">
        <v>34</v>
      </c>
      <c r="D91" s="2">
        <v>4.0999999999999996</v>
      </c>
      <c r="E91" s="3">
        <f t="shared" si="17"/>
        <v>4.0999999999999996</v>
      </c>
      <c r="F91" s="15">
        <f t="shared" si="14"/>
        <v>61.52672301846286</v>
      </c>
      <c r="G91" s="16">
        <f t="shared" si="12"/>
        <v>-61.52672301846286</v>
      </c>
      <c r="H91" s="16">
        <f t="shared" si="15"/>
        <v>1169.0077373507943</v>
      </c>
      <c r="I91" s="16">
        <f t="shared" si="13"/>
        <v>-50</v>
      </c>
      <c r="J91" s="16">
        <f t="shared" si="16"/>
        <v>1175.5199999999998</v>
      </c>
    </row>
    <row r="92" spans="1:10" x14ac:dyDescent="0.25">
      <c r="A92" s="13">
        <v>42174</v>
      </c>
      <c r="B92" s="14" t="s">
        <v>128</v>
      </c>
      <c r="C92" s="2" t="s">
        <v>16</v>
      </c>
      <c r="D92" s="2">
        <v>3.95</v>
      </c>
      <c r="E92" s="3">
        <f t="shared" si="17"/>
        <v>3.95</v>
      </c>
      <c r="F92" s="15">
        <f t="shared" si="14"/>
        <v>58.45038686753972</v>
      </c>
      <c r="G92" s="16">
        <f t="shared" si="12"/>
        <v>18.82</v>
      </c>
      <c r="H92" s="16">
        <f t="shared" si="15"/>
        <v>1187.8277373507942</v>
      </c>
      <c r="I92" s="16">
        <f t="shared" si="13"/>
        <v>16.100000000000001</v>
      </c>
      <c r="J92" s="16">
        <f t="shared" si="16"/>
        <v>1191.6199999999997</v>
      </c>
    </row>
    <row r="93" spans="1:10" x14ac:dyDescent="0.25">
      <c r="A93" s="13">
        <v>42175</v>
      </c>
      <c r="B93" s="14" t="s">
        <v>129</v>
      </c>
      <c r="C93" s="2" t="s">
        <v>16</v>
      </c>
      <c r="D93" s="2">
        <v>4.96</v>
      </c>
      <c r="E93" s="3">
        <f t="shared" si="17"/>
        <v>4.96</v>
      </c>
      <c r="F93" s="15">
        <f t="shared" si="14"/>
        <v>59.391386867539715</v>
      </c>
      <c r="G93" s="16">
        <f t="shared" si="12"/>
        <v>14.25</v>
      </c>
      <c r="H93" s="16">
        <f t="shared" si="15"/>
        <v>1202.0777373507942</v>
      </c>
      <c r="I93" s="16">
        <f t="shared" si="13"/>
        <v>11.99</v>
      </c>
      <c r="J93" s="16">
        <f t="shared" si="16"/>
        <v>1203.6099999999997</v>
      </c>
    </row>
    <row r="94" spans="1:10" x14ac:dyDescent="0.25">
      <c r="A94" s="13">
        <v>42176</v>
      </c>
      <c r="B94" s="14" t="s">
        <v>130</v>
      </c>
      <c r="C94" s="2" t="s">
        <v>38</v>
      </c>
      <c r="D94" s="2">
        <v>3.39</v>
      </c>
      <c r="E94" s="3">
        <f t="shared" si="17"/>
        <v>3.39</v>
      </c>
      <c r="F94" s="15">
        <f t="shared" si="14"/>
        <v>60.103886867539714</v>
      </c>
      <c r="G94" s="16">
        <f t="shared" si="12"/>
        <v>23.89</v>
      </c>
      <c r="H94" s="16">
        <f t="shared" si="15"/>
        <v>1225.9677373507943</v>
      </c>
      <c r="I94" s="16">
        <f t="shared" si="13"/>
        <v>19.87</v>
      </c>
      <c r="J94" s="16">
        <f t="shared" si="16"/>
        <v>1223.4799999999996</v>
      </c>
    </row>
    <row r="95" spans="1:10" x14ac:dyDescent="0.25">
      <c r="A95" s="13">
        <v>42177</v>
      </c>
      <c r="B95" s="14" t="s">
        <v>131</v>
      </c>
      <c r="C95" s="2" t="s">
        <v>16</v>
      </c>
      <c r="D95" s="2">
        <v>4.5999999999999996</v>
      </c>
      <c r="E95" s="3">
        <f t="shared" si="17"/>
        <v>4.5999999999999996</v>
      </c>
      <c r="F95" s="15">
        <f t="shared" si="14"/>
        <v>61.298386867539719</v>
      </c>
      <c r="G95" s="16">
        <f t="shared" si="12"/>
        <v>16.18</v>
      </c>
      <c r="H95" s="16">
        <f t="shared" si="15"/>
        <v>1242.1477373507944</v>
      </c>
      <c r="I95" s="16">
        <f t="shared" si="13"/>
        <v>13.19</v>
      </c>
      <c r="J95" s="16">
        <f t="shared" si="16"/>
        <v>1236.6699999999996</v>
      </c>
    </row>
    <row r="96" spans="1:10" x14ac:dyDescent="0.25">
      <c r="A96" s="13">
        <v>42178</v>
      </c>
      <c r="B96" s="14" t="s">
        <v>132</v>
      </c>
      <c r="C96" s="2" t="s">
        <v>20</v>
      </c>
      <c r="D96" s="2">
        <v>4.6399999999999997</v>
      </c>
      <c r="E96" s="3">
        <f t="shared" si="17"/>
        <v>4.6399999999999997</v>
      </c>
      <c r="F96" s="15">
        <f t="shared" si="14"/>
        <v>62.107386867539724</v>
      </c>
      <c r="G96" s="16">
        <f t="shared" si="12"/>
        <v>16.21</v>
      </c>
      <c r="H96" s="16">
        <f t="shared" si="15"/>
        <v>1258.3577373507944</v>
      </c>
      <c r="I96" s="16">
        <f t="shared" si="13"/>
        <v>13.05</v>
      </c>
      <c r="J96" s="16">
        <f t="shared" si="16"/>
        <v>1249.7199999999996</v>
      </c>
    </row>
    <row r="97" spans="1:10" x14ac:dyDescent="0.25">
      <c r="A97" s="13"/>
      <c r="B97" s="14" t="s">
        <v>133</v>
      </c>
      <c r="C97" s="2" t="s">
        <v>30</v>
      </c>
      <c r="D97" s="2">
        <v>4.51</v>
      </c>
      <c r="E97" s="3">
        <f t="shared" si="17"/>
        <v>4.51</v>
      </c>
      <c r="F97" s="15">
        <f t="shared" si="14"/>
        <v>62.917886867539721</v>
      </c>
      <c r="G97" s="16">
        <f t="shared" si="12"/>
        <v>17.03</v>
      </c>
      <c r="H97" s="16">
        <f t="shared" si="15"/>
        <v>1275.3877373507944</v>
      </c>
      <c r="I97" s="16">
        <f t="shared" si="13"/>
        <v>13.53</v>
      </c>
      <c r="J97" s="16">
        <f t="shared" si="16"/>
        <v>1263.2499999999995</v>
      </c>
    </row>
    <row r="98" spans="1:10" x14ac:dyDescent="0.25">
      <c r="A98" s="13">
        <v>42179</v>
      </c>
      <c r="B98" s="14" t="s">
        <v>134</v>
      </c>
      <c r="C98" s="2" t="s">
        <v>16</v>
      </c>
      <c r="D98" s="2">
        <v>7.16</v>
      </c>
      <c r="E98" s="3" t="str">
        <f t="shared" si="17"/>
        <v>No Bet</v>
      </c>
      <c r="F98" s="15">
        <f t="shared" si="14"/>
        <v>0</v>
      </c>
      <c r="G98" s="16">
        <f t="shared" si="12"/>
        <v>0</v>
      </c>
      <c r="H98" s="16">
        <f t="shared" si="15"/>
        <v>1275.3877373507944</v>
      </c>
      <c r="I98" s="16">
        <f t="shared" si="13"/>
        <v>0</v>
      </c>
      <c r="J98" s="16">
        <f t="shared" si="16"/>
        <v>1263.2499999999995</v>
      </c>
    </row>
    <row r="99" spans="1:10" x14ac:dyDescent="0.25">
      <c r="A99" s="13"/>
      <c r="B99" s="14" t="s">
        <v>135</v>
      </c>
      <c r="C99" s="2" t="s">
        <v>34</v>
      </c>
      <c r="D99" s="2">
        <v>12.22</v>
      </c>
      <c r="E99" s="3" t="str">
        <f t="shared" si="17"/>
        <v>No Bet</v>
      </c>
      <c r="F99" s="15">
        <f t="shared" si="14"/>
        <v>0</v>
      </c>
      <c r="G99" s="16">
        <f t="shared" ref="G99:G130" si="18">IF(E99="No Bet",0,IF(C99="1st",-F99,ROUND(F99/(E99-1)*0.95,2)))</f>
        <v>0</v>
      </c>
      <c r="H99" s="16">
        <f t="shared" si="15"/>
        <v>1275.3877373507944</v>
      </c>
      <c r="I99" s="16">
        <f t="shared" ref="I99:I130" si="19">IF(E99="No Bet",0,IF(C99="1st",-50,ROUND(50/(E99-1)*0.95,2)))</f>
        <v>0</v>
      </c>
      <c r="J99" s="16">
        <f t="shared" si="16"/>
        <v>1263.2499999999995</v>
      </c>
    </row>
    <row r="100" spans="1:10" x14ac:dyDescent="0.25">
      <c r="A100" s="13">
        <v>42180</v>
      </c>
      <c r="B100" s="14" t="s">
        <v>136</v>
      </c>
      <c r="C100" s="2" t="s">
        <v>87</v>
      </c>
      <c r="D100" s="2">
        <v>4.9000000000000004</v>
      </c>
      <c r="E100" s="3">
        <f t="shared" si="17"/>
        <v>4.9000000000000004</v>
      </c>
      <c r="F100" s="15">
        <f t="shared" ref="F100:F131" si="20">IF(E100="No Bet",0,0.05*H99)</f>
        <v>63.769386867539723</v>
      </c>
      <c r="G100" s="16">
        <f t="shared" si="18"/>
        <v>15.53</v>
      </c>
      <c r="H100" s="16">
        <f t="shared" ref="H100:H131" si="21">G100+H99</f>
        <v>1290.9177373507944</v>
      </c>
      <c r="I100" s="16">
        <f t="shared" si="19"/>
        <v>12.18</v>
      </c>
      <c r="J100" s="16">
        <f t="shared" ref="J100:J131" si="22">I100+J99</f>
        <v>1275.4299999999996</v>
      </c>
    </row>
    <row r="101" spans="1:10" x14ac:dyDescent="0.25">
      <c r="A101" s="13">
        <v>42182</v>
      </c>
      <c r="B101" s="14" t="s">
        <v>137</v>
      </c>
      <c r="C101" s="2" t="s">
        <v>34</v>
      </c>
      <c r="D101" s="2">
        <v>4.45</v>
      </c>
      <c r="E101" s="3">
        <f t="shared" ref="E101:E132" si="23">IF(D101&lt;=6.6,D101,"No Bet")</f>
        <v>4.45</v>
      </c>
      <c r="F101" s="15">
        <f t="shared" si="20"/>
        <v>64.545886867539721</v>
      </c>
      <c r="G101" s="16">
        <f t="shared" si="18"/>
        <v>-64.545886867539721</v>
      </c>
      <c r="H101" s="16">
        <f t="shared" si="21"/>
        <v>1226.3718504832545</v>
      </c>
      <c r="I101" s="16">
        <f t="shared" si="19"/>
        <v>-50</v>
      </c>
      <c r="J101" s="16">
        <f t="shared" si="22"/>
        <v>1225.4299999999996</v>
      </c>
    </row>
    <row r="102" spans="1:10" x14ac:dyDescent="0.25">
      <c r="A102" s="13"/>
      <c r="B102" s="14" t="s">
        <v>138</v>
      </c>
      <c r="C102" s="2" t="s">
        <v>34</v>
      </c>
      <c r="D102" s="2">
        <v>3.33</v>
      </c>
      <c r="E102" s="3">
        <f t="shared" si="23"/>
        <v>3.33</v>
      </c>
      <c r="F102" s="15">
        <f t="shared" si="20"/>
        <v>61.318592524162732</v>
      </c>
      <c r="G102" s="16">
        <f t="shared" si="18"/>
        <v>-61.318592524162732</v>
      </c>
      <c r="H102" s="16">
        <f t="shared" si="21"/>
        <v>1165.0532579590918</v>
      </c>
      <c r="I102" s="16">
        <f t="shared" si="19"/>
        <v>-50</v>
      </c>
      <c r="J102" s="16">
        <f t="shared" si="22"/>
        <v>1175.4299999999996</v>
      </c>
    </row>
    <row r="103" spans="1:10" x14ac:dyDescent="0.25">
      <c r="A103" s="13">
        <v>42184</v>
      </c>
      <c r="B103" s="14" t="s">
        <v>139</v>
      </c>
      <c r="C103" s="2" t="s">
        <v>12</v>
      </c>
      <c r="D103" s="2">
        <v>5.7</v>
      </c>
      <c r="E103" s="3">
        <f t="shared" si="23"/>
        <v>5.7</v>
      </c>
      <c r="F103" s="15">
        <f t="shared" si="20"/>
        <v>58.252662897954593</v>
      </c>
      <c r="G103" s="16">
        <f t="shared" si="18"/>
        <v>11.77</v>
      </c>
      <c r="H103" s="16">
        <f t="shared" si="21"/>
        <v>1176.8232579590917</v>
      </c>
      <c r="I103" s="16">
        <f t="shared" si="19"/>
        <v>10.11</v>
      </c>
      <c r="J103" s="16">
        <f t="shared" si="22"/>
        <v>1185.5399999999995</v>
      </c>
    </row>
    <row r="104" spans="1:10" x14ac:dyDescent="0.25">
      <c r="A104" s="13">
        <v>42186</v>
      </c>
      <c r="B104" s="14" t="s">
        <v>140</v>
      </c>
      <c r="C104" s="2" t="s">
        <v>16</v>
      </c>
      <c r="D104" s="2">
        <v>5.48</v>
      </c>
      <c r="E104" s="3">
        <f t="shared" si="23"/>
        <v>5.48</v>
      </c>
      <c r="F104" s="15">
        <f t="shared" si="20"/>
        <v>58.84116289795459</v>
      </c>
      <c r="G104" s="16">
        <f t="shared" si="18"/>
        <v>12.48</v>
      </c>
      <c r="H104" s="16">
        <f t="shared" si="21"/>
        <v>1189.3032579590918</v>
      </c>
      <c r="I104" s="16">
        <f t="shared" si="19"/>
        <v>10.6</v>
      </c>
      <c r="J104" s="16">
        <f t="shared" si="22"/>
        <v>1196.1399999999994</v>
      </c>
    </row>
    <row r="105" spans="1:10" x14ac:dyDescent="0.25">
      <c r="A105" s="13">
        <v>42187</v>
      </c>
      <c r="B105" s="14" t="s">
        <v>141</v>
      </c>
      <c r="C105" s="2" t="s">
        <v>34</v>
      </c>
      <c r="D105" s="2">
        <v>4.63</v>
      </c>
      <c r="E105" s="3">
        <f t="shared" si="23"/>
        <v>4.63</v>
      </c>
      <c r="F105" s="15">
        <f t="shared" si="20"/>
        <v>59.465162897954592</v>
      </c>
      <c r="G105" s="16">
        <f t="shared" si="18"/>
        <v>-59.465162897954592</v>
      </c>
      <c r="H105" s="16">
        <f t="shared" si="21"/>
        <v>1129.8380950611372</v>
      </c>
      <c r="I105" s="16">
        <f t="shared" si="19"/>
        <v>-50</v>
      </c>
      <c r="J105" s="16">
        <f t="shared" si="22"/>
        <v>1146.1399999999994</v>
      </c>
    </row>
    <row r="106" spans="1:10" x14ac:dyDescent="0.25">
      <c r="A106" s="13">
        <v>42189</v>
      </c>
      <c r="B106" s="14" t="s">
        <v>142</v>
      </c>
      <c r="C106" s="2" t="s">
        <v>16</v>
      </c>
      <c r="D106" s="2">
        <v>5.3</v>
      </c>
      <c r="E106" s="3">
        <f t="shared" si="23"/>
        <v>5.3</v>
      </c>
      <c r="F106" s="15">
        <f t="shared" si="20"/>
        <v>56.491904753056865</v>
      </c>
      <c r="G106" s="16">
        <f t="shared" si="18"/>
        <v>12.48</v>
      </c>
      <c r="H106" s="16">
        <f t="shared" si="21"/>
        <v>1142.3180950611372</v>
      </c>
      <c r="I106" s="16">
        <f t="shared" si="19"/>
        <v>11.05</v>
      </c>
      <c r="J106" s="16">
        <f t="shared" si="22"/>
        <v>1157.1899999999994</v>
      </c>
    </row>
    <row r="107" spans="1:10" x14ac:dyDescent="0.25">
      <c r="A107" s="13">
        <v>42191</v>
      </c>
      <c r="B107" s="14" t="s">
        <v>143</v>
      </c>
      <c r="C107" s="2" t="s">
        <v>16</v>
      </c>
      <c r="D107" s="2">
        <v>3.36</v>
      </c>
      <c r="E107" s="3">
        <f t="shared" si="23"/>
        <v>3.36</v>
      </c>
      <c r="F107" s="15">
        <f t="shared" si="20"/>
        <v>57.115904753056867</v>
      </c>
      <c r="G107" s="16">
        <f t="shared" si="18"/>
        <v>22.99</v>
      </c>
      <c r="H107" s="16">
        <f t="shared" si="21"/>
        <v>1165.3080950611372</v>
      </c>
      <c r="I107" s="16">
        <f t="shared" si="19"/>
        <v>20.13</v>
      </c>
      <c r="J107" s="16">
        <f t="shared" si="22"/>
        <v>1177.3199999999995</v>
      </c>
    </row>
    <row r="108" spans="1:10" x14ac:dyDescent="0.25">
      <c r="A108" s="13">
        <v>42192</v>
      </c>
      <c r="B108" s="14" t="s">
        <v>144</v>
      </c>
      <c r="C108" s="2" t="s">
        <v>16</v>
      </c>
      <c r="D108" s="2">
        <v>8.2200000000000006</v>
      </c>
      <c r="E108" s="3" t="str">
        <f t="shared" si="23"/>
        <v>No Bet</v>
      </c>
      <c r="F108" s="15">
        <f t="shared" si="20"/>
        <v>0</v>
      </c>
      <c r="G108" s="16">
        <f t="shared" si="18"/>
        <v>0</v>
      </c>
      <c r="H108" s="16">
        <f t="shared" si="21"/>
        <v>1165.3080950611372</v>
      </c>
      <c r="I108" s="16">
        <f t="shared" si="19"/>
        <v>0</v>
      </c>
      <c r="J108" s="16">
        <f t="shared" si="22"/>
        <v>1177.3199999999995</v>
      </c>
    </row>
    <row r="109" spans="1:10" x14ac:dyDescent="0.25">
      <c r="A109" s="13">
        <v>42193</v>
      </c>
      <c r="B109" s="14" t="s">
        <v>145</v>
      </c>
      <c r="C109" s="2" t="s">
        <v>34</v>
      </c>
      <c r="D109" s="2">
        <v>5</v>
      </c>
      <c r="E109" s="3">
        <f t="shared" si="23"/>
        <v>5</v>
      </c>
      <c r="F109" s="15">
        <f t="shared" si="20"/>
        <v>58.265404753056863</v>
      </c>
      <c r="G109" s="16">
        <f t="shared" si="18"/>
        <v>-58.265404753056863</v>
      </c>
      <c r="H109" s="16">
        <f t="shared" si="21"/>
        <v>1107.0426903080804</v>
      </c>
      <c r="I109" s="16">
        <f t="shared" si="19"/>
        <v>-50</v>
      </c>
      <c r="J109" s="16">
        <f t="shared" si="22"/>
        <v>1127.3199999999995</v>
      </c>
    </row>
    <row r="110" spans="1:10" x14ac:dyDescent="0.25">
      <c r="A110" s="13">
        <v>42194</v>
      </c>
      <c r="B110" s="14" t="s">
        <v>146</v>
      </c>
      <c r="C110" s="2" t="s">
        <v>12</v>
      </c>
      <c r="D110" s="2">
        <v>5.8</v>
      </c>
      <c r="E110" s="3">
        <f t="shared" si="23"/>
        <v>5.8</v>
      </c>
      <c r="F110" s="15">
        <f t="shared" si="20"/>
        <v>55.352134515404025</v>
      </c>
      <c r="G110" s="16">
        <f t="shared" si="18"/>
        <v>10.96</v>
      </c>
      <c r="H110" s="16">
        <f t="shared" si="21"/>
        <v>1118.0026903080804</v>
      </c>
      <c r="I110" s="16">
        <f t="shared" si="19"/>
        <v>9.9</v>
      </c>
      <c r="J110" s="16">
        <f t="shared" si="22"/>
        <v>1137.2199999999996</v>
      </c>
    </row>
    <row r="111" spans="1:10" x14ac:dyDescent="0.25">
      <c r="A111" s="13">
        <v>42196</v>
      </c>
      <c r="B111" s="14" t="s">
        <v>147</v>
      </c>
      <c r="C111" s="2" t="s">
        <v>12</v>
      </c>
      <c r="D111" s="2">
        <v>5.78</v>
      </c>
      <c r="E111" s="3">
        <f t="shared" si="23"/>
        <v>5.78</v>
      </c>
      <c r="F111" s="15">
        <f t="shared" si="20"/>
        <v>55.900134515404027</v>
      </c>
      <c r="G111" s="16">
        <f t="shared" si="18"/>
        <v>11.11</v>
      </c>
      <c r="H111" s="16">
        <f t="shared" si="21"/>
        <v>1129.1126903080803</v>
      </c>
      <c r="I111" s="16">
        <f t="shared" si="19"/>
        <v>9.94</v>
      </c>
      <c r="J111" s="16">
        <f t="shared" si="22"/>
        <v>1147.1599999999996</v>
      </c>
    </row>
    <row r="112" spans="1:10" x14ac:dyDescent="0.25">
      <c r="A112" s="13">
        <v>42197</v>
      </c>
      <c r="B112" s="14" t="s">
        <v>148</v>
      </c>
      <c r="C112" s="2" t="s">
        <v>44</v>
      </c>
      <c r="D112" s="2">
        <v>12.81</v>
      </c>
      <c r="E112" s="3" t="str">
        <f t="shared" si="23"/>
        <v>No Bet</v>
      </c>
      <c r="F112" s="15">
        <f t="shared" si="20"/>
        <v>0</v>
      </c>
      <c r="G112" s="16">
        <f t="shared" si="18"/>
        <v>0</v>
      </c>
      <c r="H112" s="16">
        <f t="shared" si="21"/>
        <v>1129.1126903080803</v>
      </c>
      <c r="I112" s="16">
        <f t="shared" si="19"/>
        <v>0</v>
      </c>
      <c r="J112" s="16">
        <f t="shared" si="22"/>
        <v>1147.1599999999996</v>
      </c>
    </row>
    <row r="113" spans="1:10" x14ac:dyDescent="0.25">
      <c r="A113" s="13">
        <v>42199</v>
      </c>
      <c r="B113" s="14" t="s">
        <v>149</v>
      </c>
      <c r="C113" s="2" t="s">
        <v>16</v>
      </c>
      <c r="D113" s="2">
        <v>5</v>
      </c>
      <c r="E113" s="3">
        <f t="shared" si="23"/>
        <v>5</v>
      </c>
      <c r="F113" s="15">
        <f t="shared" si="20"/>
        <v>56.455634515404022</v>
      </c>
      <c r="G113" s="16">
        <f t="shared" si="18"/>
        <v>13.41</v>
      </c>
      <c r="H113" s="16">
        <f t="shared" si="21"/>
        <v>1142.5226903080804</v>
      </c>
      <c r="I113" s="16">
        <f t="shared" si="19"/>
        <v>11.88</v>
      </c>
      <c r="J113" s="16">
        <f t="shared" si="22"/>
        <v>1159.0399999999997</v>
      </c>
    </row>
    <row r="114" spans="1:10" x14ac:dyDescent="0.25">
      <c r="A114" s="13">
        <v>42201</v>
      </c>
      <c r="B114" s="14" t="s">
        <v>150</v>
      </c>
      <c r="C114" s="2" t="s">
        <v>34</v>
      </c>
      <c r="D114" s="2">
        <v>5.16</v>
      </c>
      <c r="E114" s="3">
        <f t="shared" si="23"/>
        <v>5.16</v>
      </c>
      <c r="F114" s="15">
        <f t="shared" si="20"/>
        <v>57.126134515404026</v>
      </c>
      <c r="G114" s="16">
        <f t="shared" si="18"/>
        <v>-57.126134515404026</v>
      </c>
      <c r="H114" s="16">
        <f t="shared" si="21"/>
        <v>1085.3965557926765</v>
      </c>
      <c r="I114" s="16">
        <f t="shared" si="19"/>
        <v>-50</v>
      </c>
      <c r="J114" s="16">
        <f t="shared" si="22"/>
        <v>1109.0399999999997</v>
      </c>
    </row>
    <row r="115" spans="1:10" x14ac:dyDescent="0.25">
      <c r="A115" s="13">
        <v>42202</v>
      </c>
      <c r="B115" s="14" t="s">
        <v>151</v>
      </c>
      <c r="C115" s="2" t="s">
        <v>30</v>
      </c>
      <c r="D115" s="2">
        <v>8.6</v>
      </c>
      <c r="E115" s="3" t="str">
        <f t="shared" si="23"/>
        <v>No Bet</v>
      </c>
      <c r="F115" s="15">
        <f t="shared" si="20"/>
        <v>0</v>
      </c>
      <c r="G115" s="16">
        <f t="shared" si="18"/>
        <v>0</v>
      </c>
      <c r="H115" s="16">
        <f t="shared" si="21"/>
        <v>1085.3965557926765</v>
      </c>
      <c r="I115" s="16">
        <f t="shared" si="19"/>
        <v>0</v>
      </c>
      <c r="J115" s="16">
        <f t="shared" si="22"/>
        <v>1109.0399999999997</v>
      </c>
    </row>
    <row r="116" spans="1:10" x14ac:dyDescent="0.25">
      <c r="A116" s="13">
        <v>42203</v>
      </c>
      <c r="B116" s="14" t="s">
        <v>152</v>
      </c>
      <c r="C116" s="2" t="s">
        <v>153</v>
      </c>
      <c r="D116" s="2">
        <v>3.3</v>
      </c>
      <c r="E116" s="3">
        <f t="shared" si="23"/>
        <v>3.3</v>
      </c>
      <c r="F116" s="15">
        <f t="shared" si="20"/>
        <v>54.26982778963383</v>
      </c>
      <c r="G116" s="16">
        <f t="shared" si="18"/>
        <v>22.42</v>
      </c>
      <c r="H116" s="16">
        <f t="shared" si="21"/>
        <v>1107.8165557926766</v>
      </c>
      <c r="I116" s="16">
        <f t="shared" si="19"/>
        <v>20.65</v>
      </c>
      <c r="J116" s="16">
        <f t="shared" si="22"/>
        <v>1129.6899999999998</v>
      </c>
    </row>
    <row r="117" spans="1:10" x14ac:dyDescent="0.25">
      <c r="A117" s="13">
        <v>42204</v>
      </c>
      <c r="B117" s="14" t="s">
        <v>154</v>
      </c>
      <c r="C117" s="2" t="s">
        <v>44</v>
      </c>
      <c r="D117" s="2">
        <v>6.2</v>
      </c>
      <c r="E117" s="3">
        <f t="shared" si="23"/>
        <v>6.2</v>
      </c>
      <c r="F117" s="15">
        <f t="shared" si="20"/>
        <v>55.390827789633832</v>
      </c>
      <c r="G117" s="16">
        <f t="shared" si="18"/>
        <v>10.119999999999999</v>
      </c>
      <c r="H117" s="16">
        <f t="shared" si="21"/>
        <v>1117.9365557926765</v>
      </c>
      <c r="I117" s="16">
        <f t="shared" si="19"/>
        <v>9.1300000000000008</v>
      </c>
      <c r="J117" s="16">
        <f t="shared" si="22"/>
        <v>1138.82</v>
      </c>
    </row>
    <row r="118" spans="1:10" x14ac:dyDescent="0.25">
      <c r="A118" s="13">
        <v>42206</v>
      </c>
      <c r="B118" s="14" t="s">
        <v>155</v>
      </c>
      <c r="C118" s="2" t="s">
        <v>38</v>
      </c>
      <c r="D118" s="2">
        <v>3.45</v>
      </c>
      <c r="E118" s="3">
        <f t="shared" si="23"/>
        <v>3.45</v>
      </c>
      <c r="F118" s="15">
        <f t="shared" si="20"/>
        <v>55.896827789633825</v>
      </c>
      <c r="G118" s="16">
        <f t="shared" si="18"/>
        <v>21.67</v>
      </c>
      <c r="H118" s="16">
        <f t="shared" si="21"/>
        <v>1139.6065557926765</v>
      </c>
      <c r="I118" s="16">
        <f t="shared" si="19"/>
        <v>19.39</v>
      </c>
      <c r="J118" s="16">
        <f t="shared" si="22"/>
        <v>1158.21</v>
      </c>
    </row>
    <row r="119" spans="1:10" x14ac:dyDescent="0.25">
      <c r="A119" s="13">
        <v>42207</v>
      </c>
      <c r="B119" s="14" t="s">
        <v>156</v>
      </c>
      <c r="C119" s="2" t="s">
        <v>30</v>
      </c>
      <c r="D119" s="2">
        <v>8.39</v>
      </c>
      <c r="E119" s="3" t="str">
        <f t="shared" si="23"/>
        <v>No Bet</v>
      </c>
      <c r="F119" s="15">
        <f t="shared" si="20"/>
        <v>0</v>
      </c>
      <c r="G119" s="16">
        <f t="shared" si="18"/>
        <v>0</v>
      </c>
      <c r="H119" s="16">
        <f t="shared" si="21"/>
        <v>1139.6065557926765</v>
      </c>
      <c r="I119" s="16">
        <f t="shared" si="19"/>
        <v>0</v>
      </c>
      <c r="J119" s="16">
        <f t="shared" si="22"/>
        <v>1158.21</v>
      </c>
    </row>
    <row r="120" spans="1:10" x14ac:dyDescent="0.25">
      <c r="A120" s="13">
        <v>42208</v>
      </c>
      <c r="B120" s="14" t="s">
        <v>157</v>
      </c>
      <c r="C120" s="2" t="s">
        <v>12</v>
      </c>
      <c r="D120" s="2">
        <v>6.57</v>
      </c>
      <c r="E120" s="3">
        <f t="shared" si="23"/>
        <v>6.57</v>
      </c>
      <c r="F120" s="15">
        <f t="shared" si="20"/>
        <v>56.980327789633833</v>
      </c>
      <c r="G120" s="16">
        <f t="shared" si="18"/>
        <v>9.7200000000000006</v>
      </c>
      <c r="H120" s="16">
        <f t="shared" si="21"/>
        <v>1149.3265557926766</v>
      </c>
      <c r="I120" s="16">
        <f t="shared" si="19"/>
        <v>8.5299999999999994</v>
      </c>
      <c r="J120" s="16">
        <f t="shared" si="22"/>
        <v>1166.74</v>
      </c>
    </row>
    <row r="121" spans="1:10" x14ac:dyDescent="0.25">
      <c r="A121" s="13"/>
      <c r="B121" s="14" t="s">
        <v>158</v>
      </c>
      <c r="C121" s="2" t="s">
        <v>34</v>
      </c>
      <c r="D121" s="2">
        <v>7.52</v>
      </c>
      <c r="E121" s="3" t="str">
        <f t="shared" si="23"/>
        <v>No Bet</v>
      </c>
      <c r="F121" s="15">
        <f t="shared" si="20"/>
        <v>0</v>
      </c>
      <c r="G121" s="16">
        <f t="shared" si="18"/>
        <v>0</v>
      </c>
      <c r="H121" s="16">
        <f t="shared" si="21"/>
        <v>1149.3265557926766</v>
      </c>
      <c r="I121" s="16">
        <f t="shared" si="19"/>
        <v>0</v>
      </c>
      <c r="J121" s="16">
        <f t="shared" si="22"/>
        <v>1166.74</v>
      </c>
    </row>
    <row r="122" spans="1:10" x14ac:dyDescent="0.25">
      <c r="A122" s="13">
        <v>42209</v>
      </c>
      <c r="B122" s="14" t="s">
        <v>159</v>
      </c>
      <c r="C122" s="2" t="s">
        <v>30</v>
      </c>
      <c r="D122" s="2">
        <v>4.87</v>
      </c>
      <c r="E122" s="3">
        <f t="shared" si="23"/>
        <v>4.87</v>
      </c>
      <c r="F122" s="15">
        <f t="shared" si="20"/>
        <v>57.46632778963383</v>
      </c>
      <c r="G122" s="16">
        <f t="shared" si="18"/>
        <v>14.11</v>
      </c>
      <c r="H122" s="16">
        <f t="shared" si="21"/>
        <v>1163.4365557926765</v>
      </c>
      <c r="I122" s="16">
        <f t="shared" si="19"/>
        <v>12.27</v>
      </c>
      <c r="J122" s="16">
        <f t="shared" si="22"/>
        <v>1179.01</v>
      </c>
    </row>
    <row r="123" spans="1:10" x14ac:dyDescent="0.25">
      <c r="A123" s="13">
        <v>42211</v>
      </c>
      <c r="B123" s="14" t="s">
        <v>160</v>
      </c>
      <c r="C123" s="2" t="s">
        <v>38</v>
      </c>
      <c r="D123" s="2">
        <v>3.54</v>
      </c>
      <c r="E123" s="3">
        <f t="shared" si="23"/>
        <v>3.54</v>
      </c>
      <c r="F123" s="15">
        <f t="shared" si="20"/>
        <v>58.171827789633824</v>
      </c>
      <c r="G123" s="16">
        <f t="shared" si="18"/>
        <v>21.76</v>
      </c>
      <c r="H123" s="16">
        <f t="shared" si="21"/>
        <v>1185.1965557926765</v>
      </c>
      <c r="I123" s="16">
        <f t="shared" si="19"/>
        <v>18.7</v>
      </c>
      <c r="J123" s="16">
        <f t="shared" si="22"/>
        <v>1197.71</v>
      </c>
    </row>
    <row r="124" spans="1:10" x14ac:dyDescent="0.25">
      <c r="A124" s="13">
        <v>42212</v>
      </c>
      <c r="B124" s="14" t="s">
        <v>161</v>
      </c>
      <c r="C124" s="2" t="s">
        <v>30</v>
      </c>
      <c r="D124" s="2">
        <v>3.48</v>
      </c>
      <c r="E124" s="3">
        <f t="shared" si="23"/>
        <v>3.48</v>
      </c>
      <c r="F124" s="15">
        <f t="shared" si="20"/>
        <v>59.259827789633825</v>
      </c>
      <c r="G124" s="16">
        <f t="shared" si="18"/>
        <v>22.7</v>
      </c>
      <c r="H124" s="16">
        <f t="shared" si="21"/>
        <v>1207.8965557926765</v>
      </c>
      <c r="I124" s="16">
        <f t="shared" si="19"/>
        <v>19.149999999999999</v>
      </c>
      <c r="J124" s="16">
        <f t="shared" si="22"/>
        <v>1216.8600000000001</v>
      </c>
    </row>
    <row r="125" spans="1:10" x14ac:dyDescent="0.25">
      <c r="A125" s="13"/>
      <c r="B125" s="14" t="s">
        <v>162</v>
      </c>
      <c r="C125" s="2" t="s">
        <v>41</v>
      </c>
      <c r="D125" s="2">
        <v>6.4</v>
      </c>
      <c r="E125" s="3">
        <f t="shared" si="23"/>
        <v>6.4</v>
      </c>
      <c r="F125" s="15">
        <f t="shared" si="20"/>
        <v>60.39482778963383</v>
      </c>
      <c r="G125" s="16">
        <f t="shared" si="18"/>
        <v>10.63</v>
      </c>
      <c r="H125" s="16">
        <f t="shared" si="21"/>
        <v>1218.5265557926766</v>
      </c>
      <c r="I125" s="16">
        <f t="shared" si="19"/>
        <v>8.8000000000000007</v>
      </c>
      <c r="J125" s="16">
        <f t="shared" si="22"/>
        <v>1225.6600000000001</v>
      </c>
    </row>
    <row r="126" spans="1:10" x14ac:dyDescent="0.25">
      <c r="A126" s="13">
        <v>42214</v>
      </c>
      <c r="B126" s="14" t="s">
        <v>163</v>
      </c>
      <c r="C126" s="2" t="s">
        <v>34</v>
      </c>
      <c r="D126" s="2">
        <v>6.49</v>
      </c>
      <c r="E126" s="3">
        <f t="shared" si="23"/>
        <v>6.49</v>
      </c>
      <c r="F126" s="15">
        <f t="shared" si="20"/>
        <v>60.926327789633831</v>
      </c>
      <c r="G126" s="16">
        <f t="shared" si="18"/>
        <v>-60.926327789633831</v>
      </c>
      <c r="H126" s="16">
        <f t="shared" si="21"/>
        <v>1157.6002280030427</v>
      </c>
      <c r="I126" s="16">
        <f t="shared" si="19"/>
        <v>-50</v>
      </c>
      <c r="J126" s="16">
        <f t="shared" si="22"/>
        <v>1175.6600000000001</v>
      </c>
    </row>
    <row r="127" spans="1:10" x14ac:dyDescent="0.25">
      <c r="A127" s="13">
        <v>42216</v>
      </c>
      <c r="B127" s="14" t="s">
        <v>164</v>
      </c>
      <c r="C127" s="2" t="s">
        <v>30</v>
      </c>
      <c r="D127" s="2">
        <v>4.6399999999999997</v>
      </c>
      <c r="E127" s="3">
        <f t="shared" si="23"/>
        <v>4.6399999999999997</v>
      </c>
      <c r="F127" s="15">
        <f t="shared" si="20"/>
        <v>57.880011400152142</v>
      </c>
      <c r="G127" s="16">
        <f t="shared" si="18"/>
        <v>15.11</v>
      </c>
      <c r="H127" s="16">
        <f t="shared" si="21"/>
        <v>1172.7102280030426</v>
      </c>
      <c r="I127" s="16">
        <f t="shared" si="19"/>
        <v>13.05</v>
      </c>
      <c r="J127" s="16">
        <f t="shared" si="22"/>
        <v>1188.71</v>
      </c>
    </row>
    <row r="128" spans="1:10" x14ac:dyDescent="0.25">
      <c r="A128" s="13">
        <v>42218</v>
      </c>
      <c r="B128" s="14" t="s">
        <v>165</v>
      </c>
      <c r="C128" s="2" t="s">
        <v>34</v>
      </c>
      <c r="D128" s="2">
        <v>3.95</v>
      </c>
      <c r="E128" s="3">
        <f t="shared" si="23"/>
        <v>3.95</v>
      </c>
      <c r="F128" s="15">
        <f t="shared" si="20"/>
        <v>58.635511400152133</v>
      </c>
      <c r="G128" s="16">
        <f t="shared" si="18"/>
        <v>-58.635511400152133</v>
      </c>
      <c r="H128" s="16">
        <f t="shared" si="21"/>
        <v>1114.0747166028905</v>
      </c>
      <c r="I128" s="16">
        <f t="shared" si="19"/>
        <v>-50</v>
      </c>
      <c r="J128" s="16">
        <f t="shared" si="22"/>
        <v>1138.71</v>
      </c>
    </row>
    <row r="129" spans="1:10" x14ac:dyDescent="0.25">
      <c r="A129" s="13">
        <v>42220</v>
      </c>
      <c r="B129" s="14" t="s">
        <v>166</v>
      </c>
      <c r="C129" s="2" t="s">
        <v>25</v>
      </c>
      <c r="D129" s="2">
        <v>5.42</v>
      </c>
      <c r="E129" s="3">
        <f t="shared" si="23"/>
        <v>5.42</v>
      </c>
      <c r="F129" s="15">
        <f t="shared" si="20"/>
        <v>55.703735830144524</v>
      </c>
      <c r="G129" s="16">
        <f t="shared" si="18"/>
        <v>11.97</v>
      </c>
      <c r="H129" s="16">
        <f t="shared" si="21"/>
        <v>1126.0447166028905</v>
      </c>
      <c r="I129" s="16">
        <f t="shared" si="19"/>
        <v>10.75</v>
      </c>
      <c r="J129" s="16">
        <f t="shared" si="22"/>
        <v>1149.46</v>
      </c>
    </row>
    <row r="130" spans="1:10" x14ac:dyDescent="0.25">
      <c r="A130" s="13">
        <v>42221</v>
      </c>
      <c r="B130" s="14" t="s">
        <v>167</v>
      </c>
      <c r="C130" s="2" t="s">
        <v>12</v>
      </c>
      <c r="D130" s="2">
        <v>7.47</v>
      </c>
      <c r="E130" s="3" t="str">
        <f t="shared" si="23"/>
        <v>No Bet</v>
      </c>
      <c r="F130" s="15">
        <f t="shared" si="20"/>
        <v>0</v>
      </c>
      <c r="G130" s="16">
        <f t="shared" si="18"/>
        <v>0</v>
      </c>
      <c r="H130" s="16">
        <f t="shared" si="21"/>
        <v>1126.0447166028905</v>
      </c>
      <c r="I130" s="16">
        <f t="shared" si="19"/>
        <v>0</v>
      </c>
      <c r="J130" s="16">
        <f t="shared" si="22"/>
        <v>1149.46</v>
      </c>
    </row>
    <row r="131" spans="1:10" x14ac:dyDescent="0.25">
      <c r="A131" s="13">
        <v>42222</v>
      </c>
      <c r="B131" s="14" t="s">
        <v>168</v>
      </c>
      <c r="C131" s="2" t="s">
        <v>34</v>
      </c>
      <c r="D131" s="2">
        <v>6.17</v>
      </c>
      <c r="E131" s="3">
        <f t="shared" si="23"/>
        <v>6.17</v>
      </c>
      <c r="F131" s="15">
        <f t="shared" si="20"/>
        <v>56.302235830144525</v>
      </c>
      <c r="G131" s="16">
        <f t="shared" ref="G131:G162" si="24">IF(E131="No Bet",0,IF(C131="1st",-F131,ROUND(F131/(E131-1)*0.95,2)))</f>
        <v>-56.302235830144525</v>
      </c>
      <c r="H131" s="16">
        <f t="shared" si="21"/>
        <v>1069.7424807727459</v>
      </c>
      <c r="I131" s="16">
        <f t="shared" ref="I131:I162" si="25">IF(E131="No Bet",0,IF(C131="1st",-50,ROUND(50/(E131-1)*0.95,2)))</f>
        <v>-50</v>
      </c>
      <c r="J131" s="16">
        <f t="shared" si="22"/>
        <v>1099.46</v>
      </c>
    </row>
    <row r="132" spans="1:10" s="32" customFormat="1" x14ac:dyDescent="0.25">
      <c r="A132" s="26">
        <v>42223</v>
      </c>
      <c r="B132" s="27" t="s">
        <v>169</v>
      </c>
      <c r="C132" s="28" t="s">
        <v>12</v>
      </c>
      <c r="D132" s="28">
        <v>5.3</v>
      </c>
      <c r="E132" s="29">
        <f t="shared" si="23"/>
        <v>5.3</v>
      </c>
      <c r="F132" s="30">
        <f t="shared" ref="F132:F163" si="26">IF(E132="No Bet",0,0.05*H131)</f>
        <v>53.487124038637297</v>
      </c>
      <c r="G132" s="31">
        <f t="shared" si="24"/>
        <v>11.82</v>
      </c>
      <c r="H132" s="31">
        <f t="shared" ref="H132:H163" si="27">G132+H131</f>
        <v>1081.5624807727459</v>
      </c>
      <c r="I132" s="31">
        <f t="shared" si="25"/>
        <v>11.05</v>
      </c>
      <c r="J132" s="31">
        <f t="shared" ref="J132:J163" si="28">I132+J131</f>
        <v>1110.51</v>
      </c>
    </row>
    <row r="133" spans="1:10" x14ac:dyDescent="0.25">
      <c r="A133" s="13">
        <v>42225</v>
      </c>
      <c r="B133" s="14" t="s">
        <v>170</v>
      </c>
      <c r="C133" s="2" t="s">
        <v>34</v>
      </c>
      <c r="D133" s="2">
        <v>4.53</v>
      </c>
      <c r="E133" s="3">
        <f t="shared" ref="E133:E164" si="29">IF(D133&lt;=6.6,D133,"No Bet")</f>
        <v>4.53</v>
      </c>
      <c r="F133" s="15">
        <f t="shared" si="26"/>
        <v>54.078124038637299</v>
      </c>
      <c r="G133" s="16">
        <f t="shared" si="24"/>
        <v>-54.078124038637299</v>
      </c>
      <c r="H133" s="16">
        <f t="shared" si="27"/>
        <v>1027.4843567341086</v>
      </c>
      <c r="I133" s="16">
        <f t="shared" si="25"/>
        <v>-50</v>
      </c>
      <c r="J133" s="16">
        <f t="shared" si="28"/>
        <v>1060.51</v>
      </c>
    </row>
    <row r="134" spans="1:10" x14ac:dyDescent="0.25">
      <c r="A134" s="13">
        <v>42226</v>
      </c>
      <c r="B134" s="14" t="s">
        <v>171</v>
      </c>
      <c r="C134" s="2" t="s">
        <v>16</v>
      </c>
      <c r="D134" s="2">
        <v>3.65</v>
      </c>
      <c r="E134" s="3">
        <f t="shared" si="29"/>
        <v>3.65</v>
      </c>
      <c r="F134" s="15">
        <f t="shared" si="26"/>
        <v>51.374217836705434</v>
      </c>
      <c r="G134" s="16">
        <f t="shared" si="24"/>
        <v>18.420000000000002</v>
      </c>
      <c r="H134" s="16">
        <f t="shared" si="27"/>
        <v>1045.9043567341087</v>
      </c>
      <c r="I134" s="16">
        <f t="shared" si="25"/>
        <v>17.920000000000002</v>
      </c>
      <c r="J134" s="16">
        <f t="shared" si="28"/>
        <v>1078.43</v>
      </c>
    </row>
    <row r="135" spans="1:10" x14ac:dyDescent="0.25">
      <c r="A135" s="13">
        <v>42228</v>
      </c>
      <c r="B135" s="14" t="s">
        <v>172</v>
      </c>
      <c r="C135" s="2" t="s">
        <v>38</v>
      </c>
      <c r="D135" s="2">
        <v>5.72</v>
      </c>
      <c r="E135" s="3">
        <f t="shared" si="29"/>
        <v>5.72</v>
      </c>
      <c r="F135" s="15">
        <f t="shared" si="26"/>
        <v>52.295217836705433</v>
      </c>
      <c r="G135" s="16">
        <f t="shared" si="24"/>
        <v>10.53</v>
      </c>
      <c r="H135" s="16">
        <f t="shared" si="27"/>
        <v>1056.4343567341086</v>
      </c>
      <c r="I135" s="16">
        <f t="shared" si="25"/>
        <v>10.06</v>
      </c>
      <c r="J135" s="16">
        <f t="shared" si="28"/>
        <v>1088.49</v>
      </c>
    </row>
    <row r="136" spans="1:10" x14ac:dyDescent="0.25">
      <c r="A136" s="13">
        <v>42230</v>
      </c>
      <c r="B136" s="14" t="s">
        <v>173</v>
      </c>
      <c r="C136" s="2" t="s">
        <v>41</v>
      </c>
      <c r="D136" s="2">
        <v>5.67</v>
      </c>
      <c r="E136" s="3">
        <f t="shared" si="29"/>
        <v>5.67</v>
      </c>
      <c r="F136" s="15">
        <f t="shared" si="26"/>
        <v>52.821717836705432</v>
      </c>
      <c r="G136" s="16">
        <f t="shared" si="24"/>
        <v>10.75</v>
      </c>
      <c r="H136" s="16">
        <f t="shared" si="27"/>
        <v>1067.1843567341086</v>
      </c>
      <c r="I136" s="16">
        <f t="shared" si="25"/>
        <v>10.17</v>
      </c>
      <c r="J136" s="16">
        <f t="shared" si="28"/>
        <v>1098.6600000000001</v>
      </c>
    </row>
    <row r="137" spans="1:10" x14ac:dyDescent="0.25">
      <c r="A137" s="13">
        <v>42231</v>
      </c>
      <c r="B137" s="14" t="s">
        <v>174</v>
      </c>
      <c r="C137" s="2" t="s">
        <v>41</v>
      </c>
      <c r="D137" s="2">
        <v>9.6</v>
      </c>
      <c r="E137" s="3" t="str">
        <f t="shared" si="29"/>
        <v>No Bet</v>
      </c>
      <c r="F137" s="15">
        <f t="shared" si="26"/>
        <v>0</v>
      </c>
      <c r="G137" s="16">
        <f t="shared" si="24"/>
        <v>0</v>
      </c>
      <c r="H137" s="16">
        <f t="shared" si="27"/>
        <v>1067.1843567341086</v>
      </c>
      <c r="I137" s="16">
        <f t="shared" si="25"/>
        <v>0</v>
      </c>
      <c r="J137" s="16">
        <f t="shared" si="28"/>
        <v>1098.6600000000001</v>
      </c>
    </row>
    <row r="138" spans="1:10" x14ac:dyDescent="0.25">
      <c r="A138" s="13">
        <v>42232</v>
      </c>
      <c r="B138" s="14" t="s">
        <v>175</v>
      </c>
      <c r="C138" s="2" t="s">
        <v>34</v>
      </c>
      <c r="D138" s="2">
        <v>5.21</v>
      </c>
      <c r="E138" s="3">
        <f t="shared" si="29"/>
        <v>5.21</v>
      </c>
      <c r="F138" s="15">
        <f t="shared" si="26"/>
        <v>53.359217836705433</v>
      </c>
      <c r="G138" s="16">
        <f t="shared" si="24"/>
        <v>-53.359217836705433</v>
      </c>
      <c r="H138" s="16">
        <f t="shared" si="27"/>
        <v>1013.8251388974032</v>
      </c>
      <c r="I138" s="16">
        <f t="shared" si="25"/>
        <v>-50</v>
      </c>
      <c r="J138" s="16">
        <f t="shared" si="28"/>
        <v>1048.6600000000001</v>
      </c>
    </row>
    <row r="139" spans="1:10" x14ac:dyDescent="0.25">
      <c r="A139" s="13">
        <v>42234</v>
      </c>
      <c r="B139" s="14" t="s">
        <v>176</v>
      </c>
      <c r="C139" s="2" t="s">
        <v>38</v>
      </c>
      <c r="D139" s="2">
        <v>2.56</v>
      </c>
      <c r="E139" s="3">
        <f t="shared" si="29"/>
        <v>2.56</v>
      </c>
      <c r="F139" s="15">
        <f t="shared" si="26"/>
        <v>50.691256944870162</v>
      </c>
      <c r="G139" s="16">
        <f t="shared" si="24"/>
        <v>30.87</v>
      </c>
      <c r="H139" s="16">
        <f t="shared" si="27"/>
        <v>1044.6951388974032</v>
      </c>
      <c r="I139" s="16">
        <f t="shared" si="25"/>
        <v>30.45</v>
      </c>
      <c r="J139" s="16">
        <f t="shared" si="28"/>
        <v>1079.1100000000001</v>
      </c>
    </row>
    <row r="140" spans="1:10" x14ac:dyDescent="0.25">
      <c r="A140" s="13">
        <v>42235</v>
      </c>
      <c r="B140" s="14" t="s">
        <v>177</v>
      </c>
      <c r="C140" s="2" t="s">
        <v>30</v>
      </c>
      <c r="D140" s="2">
        <v>9.33</v>
      </c>
      <c r="E140" s="3" t="str">
        <f t="shared" si="29"/>
        <v>No Bet</v>
      </c>
      <c r="F140" s="15">
        <f t="shared" si="26"/>
        <v>0</v>
      </c>
      <c r="G140" s="16">
        <f t="shared" si="24"/>
        <v>0</v>
      </c>
      <c r="H140" s="16">
        <f t="shared" si="27"/>
        <v>1044.6951388974032</v>
      </c>
      <c r="I140" s="16">
        <f t="shared" si="25"/>
        <v>0</v>
      </c>
      <c r="J140" s="16">
        <f t="shared" si="28"/>
        <v>1079.1100000000001</v>
      </c>
    </row>
    <row r="141" spans="1:10" x14ac:dyDescent="0.25">
      <c r="A141" s="13">
        <v>42236</v>
      </c>
      <c r="B141" s="14" t="s">
        <v>178</v>
      </c>
      <c r="C141" s="2" t="s">
        <v>75</v>
      </c>
      <c r="D141" s="2">
        <v>6.8</v>
      </c>
      <c r="E141" s="3" t="str">
        <f t="shared" si="29"/>
        <v>No Bet</v>
      </c>
      <c r="F141" s="15">
        <f t="shared" si="26"/>
        <v>0</v>
      </c>
      <c r="G141" s="16">
        <f t="shared" si="24"/>
        <v>0</v>
      </c>
      <c r="H141" s="16">
        <f t="shared" si="27"/>
        <v>1044.6951388974032</v>
      </c>
      <c r="I141" s="16">
        <f t="shared" si="25"/>
        <v>0</v>
      </c>
      <c r="J141" s="16">
        <f t="shared" si="28"/>
        <v>1079.1100000000001</v>
      </c>
    </row>
    <row r="142" spans="1:10" x14ac:dyDescent="0.25">
      <c r="A142" s="13">
        <v>42237</v>
      </c>
      <c r="B142" s="14" t="s">
        <v>179</v>
      </c>
      <c r="C142" s="2" t="s">
        <v>41</v>
      </c>
      <c r="D142" s="2">
        <v>7.3</v>
      </c>
      <c r="E142" s="3" t="str">
        <f t="shared" si="29"/>
        <v>No Bet</v>
      </c>
      <c r="F142" s="15">
        <f t="shared" si="26"/>
        <v>0</v>
      </c>
      <c r="G142" s="16">
        <f t="shared" si="24"/>
        <v>0</v>
      </c>
      <c r="H142" s="16">
        <f t="shared" si="27"/>
        <v>1044.6951388974032</v>
      </c>
      <c r="I142" s="16">
        <f t="shared" si="25"/>
        <v>0</v>
      </c>
      <c r="J142" s="16">
        <f t="shared" si="28"/>
        <v>1079.1100000000001</v>
      </c>
    </row>
    <row r="143" spans="1:10" x14ac:dyDescent="0.25">
      <c r="A143" s="13">
        <v>42238</v>
      </c>
      <c r="B143" s="14" t="s">
        <v>180</v>
      </c>
      <c r="C143" s="2" t="s">
        <v>16</v>
      </c>
      <c r="D143" s="2">
        <v>3.69</v>
      </c>
      <c r="E143" s="3">
        <f t="shared" si="29"/>
        <v>3.69</v>
      </c>
      <c r="F143" s="15">
        <f t="shared" si="26"/>
        <v>52.234756944870163</v>
      </c>
      <c r="G143" s="16">
        <f t="shared" si="24"/>
        <v>18.45</v>
      </c>
      <c r="H143" s="16">
        <f t="shared" si="27"/>
        <v>1063.1451388974033</v>
      </c>
      <c r="I143" s="16">
        <f t="shared" si="25"/>
        <v>17.66</v>
      </c>
      <c r="J143" s="16">
        <f t="shared" si="28"/>
        <v>1096.7700000000002</v>
      </c>
    </row>
    <row r="144" spans="1:10" x14ac:dyDescent="0.25">
      <c r="A144" s="13">
        <v>42238</v>
      </c>
      <c r="B144" s="14" t="s">
        <v>181</v>
      </c>
      <c r="C144" s="2" t="s">
        <v>16</v>
      </c>
      <c r="D144" s="2">
        <v>6.4</v>
      </c>
      <c r="E144" s="3">
        <f t="shared" si="29"/>
        <v>6.4</v>
      </c>
      <c r="F144" s="15">
        <f t="shared" si="26"/>
        <v>53.15725694487017</v>
      </c>
      <c r="G144" s="16">
        <f t="shared" si="24"/>
        <v>9.35</v>
      </c>
      <c r="H144" s="16">
        <f t="shared" si="27"/>
        <v>1072.4951388974032</v>
      </c>
      <c r="I144" s="16">
        <f t="shared" si="25"/>
        <v>8.8000000000000007</v>
      </c>
      <c r="J144" s="16">
        <f t="shared" si="28"/>
        <v>1105.5700000000002</v>
      </c>
    </row>
    <row r="145" spans="1:10" x14ac:dyDescent="0.25">
      <c r="A145" s="13">
        <v>42240</v>
      </c>
      <c r="B145" s="14" t="s">
        <v>182</v>
      </c>
      <c r="C145" s="2" t="s">
        <v>16</v>
      </c>
      <c r="D145" s="2">
        <v>5.83</v>
      </c>
      <c r="E145" s="3">
        <f t="shared" si="29"/>
        <v>5.83</v>
      </c>
      <c r="F145" s="15">
        <f t="shared" si="26"/>
        <v>53.624756944870164</v>
      </c>
      <c r="G145" s="16">
        <f t="shared" si="24"/>
        <v>10.55</v>
      </c>
      <c r="H145" s="16">
        <f t="shared" si="27"/>
        <v>1083.0451388974031</v>
      </c>
      <c r="I145" s="16">
        <f t="shared" si="25"/>
        <v>9.83</v>
      </c>
      <c r="J145" s="16">
        <f t="shared" si="28"/>
        <v>1115.4000000000001</v>
      </c>
    </row>
    <row r="146" spans="1:10" x14ac:dyDescent="0.25">
      <c r="A146" s="13">
        <v>42241</v>
      </c>
      <c r="B146" s="14" t="s">
        <v>183</v>
      </c>
      <c r="C146" s="2" t="s">
        <v>41</v>
      </c>
      <c r="D146" s="2">
        <v>6.6</v>
      </c>
      <c r="E146" s="3">
        <f t="shared" si="29"/>
        <v>6.6</v>
      </c>
      <c r="F146" s="15">
        <f t="shared" si="26"/>
        <v>54.15225694487016</v>
      </c>
      <c r="G146" s="16">
        <f t="shared" si="24"/>
        <v>9.19</v>
      </c>
      <c r="H146" s="16">
        <f t="shared" si="27"/>
        <v>1092.2351388974032</v>
      </c>
      <c r="I146" s="16">
        <f t="shared" si="25"/>
        <v>8.48</v>
      </c>
      <c r="J146" s="16">
        <f t="shared" si="28"/>
        <v>1123.8800000000001</v>
      </c>
    </row>
    <row r="147" spans="1:10" x14ac:dyDescent="0.25">
      <c r="A147" s="13">
        <v>42242</v>
      </c>
      <c r="B147" s="14" t="s">
        <v>184</v>
      </c>
      <c r="C147" s="2" t="s">
        <v>20</v>
      </c>
      <c r="D147" s="2">
        <v>16.13</v>
      </c>
      <c r="E147" s="3" t="str">
        <f t="shared" si="29"/>
        <v>No Bet</v>
      </c>
      <c r="F147" s="15">
        <f t="shared" si="26"/>
        <v>0</v>
      </c>
      <c r="G147" s="16">
        <f t="shared" si="24"/>
        <v>0</v>
      </c>
      <c r="H147" s="16">
        <f t="shared" si="27"/>
        <v>1092.2351388974032</v>
      </c>
      <c r="I147" s="16">
        <f t="shared" si="25"/>
        <v>0</v>
      </c>
      <c r="J147" s="16">
        <f t="shared" si="28"/>
        <v>1123.8800000000001</v>
      </c>
    </row>
    <row r="148" spans="1:10" x14ac:dyDescent="0.25">
      <c r="A148" s="13">
        <v>42243</v>
      </c>
      <c r="B148" s="14" t="s">
        <v>185</v>
      </c>
      <c r="C148" s="2" t="s">
        <v>34</v>
      </c>
      <c r="D148" s="2">
        <v>5.91</v>
      </c>
      <c r="E148" s="3">
        <f t="shared" si="29"/>
        <v>5.91</v>
      </c>
      <c r="F148" s="15">
        <f t="shared" si="26"/>
        <v>54.611756944870166</v>
      </c>
      <c r="G148" s="16">
        <f t="shared" si="24"/>
        <v>-54.611756944870166</v>
      </c>
      <c r="H148" s="16">
        <f t="shared" si="27"/>
        <v>1037.623381952533</v>
      </c>
      <c r="I148" s="16">
        <f t="shared" si="25"/>
        <v>-50</v>
      </c>
      <c r="J148" s="16">
        <f t="shared" si="28"/>
        <v>1073.8800000000001</v>
      </c>
    </row>
    <row r="149" spans="1:10" x14ac:dyDescent="0.25">
      <c r="A149" s="13">
        <v>42245</v>
      </c>
      <c r="B149" s="14" t="s">
        <v>186</v>
      </c>
      <c r="C149" s="2" t="s">
        <v>16</v>
      </c>
      <c r="D149" s="2">
        <v>3.72</v>
      </c>
      <c r="E149" s="3">
        <f t="shared" si="29"/>
        <v>3.72</v>
      </c>
      <c r="F149" s="15">
        <f t="shared" si="26"/>
        <v>51.881169097626653</v>
      </c>
      <c r="G149" s="16">
        <f t="shared" si="24"/>
        <v>18.12</v>
      </c>
      <c r="H149" s="16">
        <f t="shared" si="27"/>
        <v>1055.7433819525329</v>
      </c>
      <c r="I149" s="16">
        <f t="shared" si="25"/>
        <v>17.46</v>
      </c>
      <c r="J149" s="16">
        <f t="shared" si="28"/>
        <v>1091.3400000000001</v>
      </c>
    </row>
    <row r="150" spans="1:10" x14ac:dyDescent="0.25">
      <c r="A150" s="13">
        <v>42247</v>
      </c>
      <c r="B150" s="14" t="s">
        <v>187</v>
      </c>
      <c r="C150" s="2" t="s">
        <v>87</v>
      </c>
      <c r="D150" s="2">
        <v>4.97</v>
      </c>
      <c r="E150" s="3">
        <f t="shared" si="29"/>
        <v>4.97</v>
      </c>
      <c r="F150" s="15">
        <f t="shared" si="26"/>
        <v>52.787169097626645</v>
      </c>
      <c r="G150" s="16">
        <f t="shared" si="24"/>
        <v>12.63</v>
      </c>
      <c r="H150" s="16">
        <f t="shared" si="27"/>
        <v>1068.373381952533</v>
      </c>
      <c r="I150" s="16">
        <f t="shared" si="25"/>
        <v>11.96</v>
      </c>
      <c r="J150" s="16">
        <f t="shared" si="28"/>
        <v>1103.3000000000002</v>
      </c>
    </row>
    <row r="151" spans="1:10" x14ac:dyDescent="0.25">
      <c r="A151" s="13">
        <v>42247</v>
      </c>
      <c r="B151" s="14" t="s">
        <v>188</v>
      </c>
      <c r="C151" s="2" t="s">
        <v>87</v>
      </c>
      <c r="D151" s="2">
        <v>3.45</v>
      </c>
      <c r="E151" s="3">
        <f t="shared" si="29"/>
        <v>3.45</v>
      </c>
      <c r="F151" s="15">
        <f t="shared" si="26"/>
        <v>53.418669097626655</v>
      </c>
      <c r="G151" s="16">
        <f t="shared" si="24"/>
        <v>20.71</v>
      </c>
      <c r="H151" s="16">
        <f t="shared" si="27"/>
        <v>1089.083381952533</v>
      </c>
      <c r="I151" s="16">
        <f t="shared" si="25"/>
        <v>19.39</v>
      </c>
      <c r="J151" s="16">
        <f t="shared" si="28"/>
        <v>1122.6900000000003</v>
      </c>
    </row>
    <row r="152" spans="1:10" x14ac:dyDescent="0.25">
      <c r="A152" s="13">
        <v>42249</v>
      </c>
      <c r="B152" s="14" t="s">
        <v>189</v>
      </c>
      <c r="C152" s="2" t="s">
        <v>30</v>
      </c>
      <c r="D152" s="2">
        <v>4.63</v>
      </c>
      <c r="E152" s="3">
        <f t="shared" si="29"/>
        <v>4.63</v>
      </c>
      <c r="F152" s="15">
        <f t="shared" si="26"/>
        <v>54.454169097626654</v>
      </c>
      <c r="G152" s="16">
        <f t="shared" si="24"/>
        <v>14.25</v>
      </c>
      <c r="H152" s="16">
        <f t="shared" si="27"/>
        <v>1103.333381952533</v>
      </c>
      <c r="I152" s="16">
        <f t="shared" si="25"/>
        <v>13.09</v>
      </c>
      <c r="J152" s="16">
        <f t="shared" si="28"/>
        <v>1135.7800000000002</v>
      </c>
    </row>
    <row r="153" spans="1:10" x14ac:dyDescent="0.25">
      <c r="A153" s="13">
        <v>42251</v>
      </c>
      <c r="B153" s="14" t="s">
        <v>190</v>
      </c>
      <c r="C153" s="2" t="s">
        <v>12</v>
      </c>
      <c r="D153" s="2">
        <v>3.27</v>
      </c>
      <c r="E153" s="3">
        <f t="shared" si="29"/>
        <v>3.27</v>
      </c>
      <c r="F153" s="15">
        <f t="shared" si="26"/>
        <v>55.166669097626652</v>
      </c>
      <c r="G153" s="16">
        <f t="shared" si="24"/>
        <v>23.09</v>
      </c>
      <c r="H153" s="16">
        <f t="shared" si="27"/>
        <v>1126.423381952533</v>
      </c>
      <c r="I153" s="16">
        <f t="shared" si="25"/>
        <v>20.93</v>
      </c>
      <c r="J153" s="16">
        <f t="shared" si="28"/>
        <v>1156.7100000000003</v>
      </c>
    </row>
    <row r="154" spans="1:10" x14ac:dyDescent="0.25">
      <c r="A154" s="13">
        <v>42252</v>
      </c>
      <c r="B154" s="14" t="s">
        <v>191</v>
      </c>
      <c r="C154" s="2" t="s">
        <v>34</v>
      </c>
      <c r="D154" s="2">
        <v>6.8</v>
      </c>
      <c r="E154" s="3" t="str">
        <f t="shared" si="29"/>
        <v>No Bet</v>
      </c>
      <c r="F154" s="15">
        <f t="shared" si="26"/>
        <v>0</v>
      </c>
      <c r="G154" s="16">
        <f t="shared" si="24"/>
        <v>0</v>
      </c>
      <c r="H154" s="16">
        <f t="shared" si="27"/>
        <v>1126.423381952533</v>
      </c>
      <c r="I154" s="16">
        <f t="shared" si="25"/>
        <v>0</v>
      </c>
      <c r="J154" s="16">
        <f t="shared" si="28"/>
        <v>1156.7100000000003</v>
      </c>
    </row>
    <row r="155" spans="1:10" x14ac:dyDescent="0.25">
      <c r="A155" s="13">
        <v>42252</v>
      </c>
      <c r="B155" s="14" t="s">
        <v>192</v>
      </c>
      <c r="C155" s="2" t="s">
        <v>34</v>
      </c>
      <c r="D155" s="2">
        <v>3.45</v>
      </c>
      <c r="E155" s="3">
        <f t="shared" si="29"/>
        <v>3.45</v>
      </c>
      <c r="F155" s="15">
        <f t="shared" si="26"/>
        <v>56.321169097626651</v>
      </c>
      <c r="G155" s="16">
        <f t="shared" si="24"/>
        <v>-56.321169097626651</v>
      </c>
      <c r="H155" s="16">
        <f t="shared" si="27"/>
        <v>1070.1022128549064</v>
      </c>
      <c r="I155" s="16">
        <f t="shared" si="25"/>
        <v>-50</v>
      </c>
      <c r="J155" s="16">
        <f t="shared" si="28"/>
        <v>1106.7100000000003</v>
      </c>
    </row>
    <row r="156" spans="1:10" x14ac:dyDescent="0.25">
      <c r="A156" s="13">
        <v>42254</v>
      </c>
      <c r="B156" s="14" t="s">
        <v>193</v>
      </c>
      <c r="C156" s="2" t="s">
        <v>12</v>
      </c>
      <c r="D156" s="2">
        <v>3.72</v>
      </c>
      <c r="E156" s="3">
        <f t="shared" si="29"/>
        <v>3.72</v>
      </c>
      <c r="F156" s="15">
        <f t="shared" si="26"/>
        <v>53.505110642745322</v>
      </c>
      <c r="G156" s="16">
        <f t="shared" si="24"/>
        <v>18.690000000000001</v>
      </c>
      <c r="H156" s="16">
        <f t="shared" si="27"/>
        <v>1088.7922128549064</v>
      </c>
      <c r="I156" s="16">
        <f t="shared" si="25"/>
        <v>17.46</v>
      </c>
      <c r="J156" s="16">
        <f t="shared" si="28"/>
        <v>1124.1700000000003</v>
      </c>
    </row>
    <row r="157" spans="1:10" x14ac:dyDescent="0.25">
      <c r="A157" s="13">
        <v>42255</v>
      </c>
      <c r="B157" s="14" t="s">
        <v>194</v>
      </c>
      <c r="C157" s="2" t="s">
        <v>34</v>
      </c>
      <c r="D157" s="2">
        <v>5.77</v>
      </c>
      <c r="E157" s="3">
        <f t="shared" si="29"/>
        <v>5.77</v>
      </c>
      <c r="F157" s="15">
        <f t="shared" si="26"/>
        <v>54.439610642745322</v>
      </c>
      <c r="G157" s="16">
        <f t="shared" si="24"/>
        <v>-54.439610642745322</v>
      </c>
      <c r="H157" s="16">
        <f t="shared" si="27"/>
        <v>1034.3526022121612</v>
      </c>
      <c r="I157" s="16">
        <f t="shared" si="25"/>
        <v>-50</v>
      </c>
      <c r="J157" s="16">
        <f t="shared" si="28"/>
        <v>1074.1700000000003</v>
      </c>
    </row>
    <row r="158" spans="1:10" x14ac:dyDescent="0.25">
      <c r="A158" s="13">
        <v>42257</v>
      </c>
      <c r="B158" s="14" t="s">
        <v>195</v>
      </c>
      <c r="C158" s="2" t="s">
        <v>153</v>
      </c>
      <c r="D158" s="2">
        <v>4.78</v>
      </c>
      <c r="E158" s="3">
        <f t="shared" si="29"/>
        <v>4.78</v>
      </c>
      <c r="F158" s="15">
        <f t="shared" si="26"/>
        <v>51.717630110608063</v>
      </c>
      <c r="G158" s="16">
        <f t="shared" si="24"/>
        <v>13</v>
      </c>
      <c r="H158" s="16">
        <f t="shared" si="27"/>
        <v>1047.3526022121612</v>
      </c>
      <c r="I158" s="16">
        <f t="shared" si="25"/>
        <v>12.57</v>
      </c>
      <c r="J158" s="16">
        <f t="shared" si="28"/>
        <v>1086.7400000000002</v>
      </c>
    </row>
    <row r="159" spans="1:10" x14ac:dyDescent="0.25">
      <c r="A159" s="13">
        <v>42259</v>
      </c>
      <c r="B159" s="14" t="s">
        <v>196</v>
      </c>
      <c r="C159" s="2" t="s">
        <v>41</v>
      </c>
      <c r="D159" s="2">
        <v>3.27</v>
      </c>
      <c r="E159" s="3">
        <f t="shared" si="29"/>
        <v>3.27</v>
      </c>
      <c r="F159" s="15">
        <f t="shared" si="26"/>
        <v>52.367630110608061</v>
      </c>
      <c r="G159" s="16">
        <f t="shared" si="24"/>
        <v>21.92</v>
      </c>
      <c r="H159" s="16">
        <f t="shared" si="27"/>
        <v>1069.2726022121612</v>
      </c>
      <c r="I159" s="16">
        <f t="shared" si="25"/>
        <v>20.93</v>
      </c>
      <c r="J159" s="16">
        <f t="shared" si="28"/>
        <v>1107.6700000000003</v>
      </c>
    </row>
    <row r="160" spans="1:10" x14ac:dyDescent="0.25">
      <c r="A160" s="13">
        <v>42261</v>
      </c>
      <c r="B160" s="14" t="s">
        <v>197</v>
      </c>
      <c r="C160" s="2" t="s">
        <v>25</v>
      </c>
      <c r="D160" s="2">
        <v>3.23</v>
      </c>
      <c r="E160" s="3">
        <f t="shared" si="29"/>
        <v>3.23</v>
      </c>
      <c r="F160" s="15">
        <f t="shared" si="26"/>
        <v>53.463630110608065</v>
      </c>
      <c r="G160" s="16">
        <f t="shared" si="24"/>
        <v>22.78</v>
      </c>
      <c r="H160" s="16">
        <f t="shared" si="27"/>
        <v>1092.0526022121612</v>
      </c>
      <c r="I160" s="16">
        <f t="shared" si="25"/>
        <v>21.3</v>
      </c>
      <c r="J160" s="16">
        <f t="shared" si="28"/>
        <v>1128.9700000000003</v>
      </c>
    </row>
    <row r="161" spans="1:10" x14ac:dyDescent="0.25">
      <c r="A161" s="13">
        <v>42262</v>
      </c>
      <c r="B161" s="14" t="s">
        <v>198</v>
      </c>
      <c r="C161" s="2" t="s">
        <v>25</v>
      </c>
      <c r="D161" s="2">
        <v>7.19</v>
      </c>
      <c r="E161" s="3" t="str">
        <f t="shared" si="29"/>
        <v>No Bet</v>
      </c>
      <c r="F161" s="15">
        <f t="shared" si="26"/>
        <v>0</v>
      </c>
      <c r="G161" s="16">
        <f t="shared" si="24"/>
        <v>0</v>
      </c>
      <c r="H161" s="16">
        <f t="shared" si="27"/>
        <v>1092.0526022121612</v>
      </c>
      <c r="I161" s="16">
        <f t="shared" si="25"/>
        <v>0</v>
      </c>
      <c r="J161" s="16">
        <f t="shared" si="28"/>
        <v>1128.9700000000003</v>
      </c>
    </row>
    <row r="162" spans="1:10" x14ac:dyDescent="0.25">
      <c r="A162" s="13">
        <v>42263</v>
      </c>
      <c r="B162" s="14" t="s">
        <v>199</v>
      </c>
      <c r="C162" s="2" t="s">
        <v>41</v>
      </c>
      <c r="D162" s="2">
        <v>9.1999999999999993</v>
      </c>
      <c r="E162" s="3" t="str">
        <f t="shared" si="29"/>
        <v>No Bet</v>
      </c>
      <c r="F162" s="15">
        <f t="shared" si="26"/>
        <v>0</v>
      </c>
      <c r="G162" s="16">
        <f t="shared" si="24"/>
        <v>0</v>
      </c>
      <c r="H162" s="16">
        <f t="shared" si="27"/>
        <v>1092.0526022121612</v>
      </c>
      <c r="I162" s="16">
        <f t="shared" si="25"/>
        <v>0</v>
      </c>
      <c r="J162" s="16">
        <f t="shared" si="28"/>
        <v>1128.9700000000003</v>
      </c>
    </row>
    <row r="163" spans="1:10" x14ac:dyDescent="0.25">
      <c r="A163" s="13">
        <v>42265</v>
      </c>
      <c r="B163" s="14" t="s">
        <v>200</v>
      </c>
      <c r="C163" s="2" t="s">
        <v>30</v>
      </c>
      <c r="D163" s="2">
        <v>7.16</v>
      </c>
      <c r="E163" s="3" t="str">
        <f t="shared" si="29"/>
        <v>No Bet</v>
      </c>
      <c r="F163" s="15">
        <f t="shared" si="26"/>
        <v>0</v>
      </c>
      <c r="G163" s="16">
        <f t="shared" ref="G163:G183" si="30">IF(E163="No Bet",0,IF(C163="1st",-F163,ROUND(F163/(E163-1)*0.95,2)))</f>
        <v>0</v>
      </c>
      <c r="H163" s="16">
        <f t="shared" si="27"/>
        <v>1092.0526022121612</v>
      </c>
      <c r="I163" s="16">
        <f t="shared" ref="I163:I183" si="31">IF(E163="No Bet",0,IF(C163="1st",-50,ROUND(50/(E163-1)*0.95,2)))</f>
        <v>0</v>
      </c>
      <c r="J163" s="16">
        <f t="shared" si="28"/>
        <v>1128.9700000000003</v>
      </c>
    </row>
    <row r="164" spans="1:10" x14ac:dyDescent="0.25">
      <c r="A164" s="13">
        <v>42266</v>
      </c>
      <c r="B164" s="14" t="s">
        <v>201</v>
      </c>
      <c r="C164" s="2" t="s">
        <v>34</v>
      </c>
      <c r="D164" s="2">
        <v>8.4</v>
      </c>
      <c r="E164" s="3" t="str">
        <f t="shared" si="29"/>
        <v>No Bet</v>
      </c>
      <c r="F164" s="15">
        <f t="shared" ref="F164:F183" si="32">IF(E164="No Bet",0,0.05*H163)</f>
        <v>0</v>
      </c>
      <c r="G164" s="16">
        <f t="shared" si="30"/>
        <v>0</v>
      </c>
      <c r="H164" s="16">
        <f t="shared" ref="H164:H183" si="33">G164+H163</f>
        <v>1092.0526022121612</v>
      </c>
      <c r="I164" s="16">
        <f t="shared" si="31"/>
        <v>0</v>
      </c>
      <c r="J164" s="16">
        <f t="shared" ref="J164:J183" si="34">I164+J163</f>
        <v>1128.9700000000003</v>
      </c>
    </row>
    <row r="165" spans="1:10" x14ac:dyDescent="0.25">
      <c r="A165" s="13">
        <v>42267</v>
      </c>
      <c r="B165" s="14" t="s">
        <v>202</v>
      </c>
      <c r="C165" s="2" t="s">
        <v>12</v>
      </c>
      <c r="D165" s="2">
        <v>5.13</v>
      </c>
      <c r="E165" s="3">
        <f t="shared" ref="E165:E183" si="35">IF(D165&lt;=6.6,D165,"No Bet")</f>
        <v>5.13</v>
      </c>
      <c r="F165" s="15">
        <f t="shared" si="32"/>
        <v>54.602630110608061</v>
      </c>
      <c r="G165" s="16">
        <f t="shared" si="30"/>
        <v>12.56</v>
      </c>
      <c r="H165" s="16">
        <f t="shared" si="33"/>
        <v>1104.6126022121612</v>
      </c>
      <c r="I165" s="16">
        <f t="shared" si="31"/>
        <v>11.5</v>
      </c>
      <c r="J165" s="16">
        <f t="shared" si="34"/>
        <v>1140.4700000000003</v>
      </c>
    </row>
    <row r="166" spans="1:10" x14ac:dyDescent="0.25">
      <c r="A166" s="13">
        <v>42270</v>
      </c>
      <c r="B166" s="14" t="s">
        <v>203</v>
      </c>
      <c r="C166" s="2" t="s">
        <v>153</v>
      </c>
      <c r="D166" s="2">
        <v>7.31</v>
      </c>
      <c r="E166" s="3" t="str">
        <f t="shared" si="35"/>
        <v>No Bet</v>
      </c>
      <c r="F166" s="15">
        <f t="shared" si="32"/>
        <v>0</v>
      </c>
      <c r="G166" s="16">
        <f t="shared" si="30"/>
        <v>0</v>
      </c>
      <c r="H166" s="16">
        <f t="shared" si="33"/>
        <v>1104.6126022121612</v>
      </c>
      <c r="I166" s="16">
        <f t="shared" si="31"/>
        <v>0</v>
      </c>
      <c r="J166" s="16">
        <f t="shared" si="34"/>
        <v>1140.4700000000003</v>
      </c>
    </row>
    <row r="167" spans="1:10" x14ac:dyDescent="0.25">
      <c r="A167" s="13">
        <v>42272</v>
      </c>
      <c r="B167" s="14" t="s">
        <v>204</v>
      </c>
      <c r="C167" s="2" t="s">
        <v>25</v>
      </c>
      <c r="D167" s="2">
        <v>6.38</v>
      </c>
      <c r="E167" s="3">
        <f t="shared" si="35"/>
        <v>6.38</v>
      </c>
      <c r="F167" s="15">
        <f t="shared" si="32"/>
        <v>55.230630110608061</v>
      </c>
      <c r="G167" s="16">
        <f t="shared" si="30"/>
        <v>9.75</v>
      </c>
      <c r="H167" s="16">
        <f t="shared" si="33"/>
        <v>1114.3626022121612</v>
      </c>
      <c r="I167" s="16">
        <f t="shared" si="31"/>
        <v>8.83</v>
      </c>
      <c r="J167" s="16">
        <f t="shared" si="34"/>
        <v>1149.3000000000002</v>
      </c>
    </row>
    <row r="168" spans="1:10" x14ac:dyDescent="0.25">
      <c r="A168" s="13">
        <v>42273</v>
      </c>
      <c r="B168" s="14" t="s">
        <v>205</v>
      </c>
      <c r="C168" s="2" t="s">
        <v>16</v>
      </c>
      <c r="D168" s="2">
        <v>4.38</v>
      </c>
      <c r="E168" s="3">
        <f t="shared" si="35"/>
        <v>4.38</v>
      </c>
      <c r="F168" s="15">
        <f t="shared" si="32"/>
        <v>55.718130110608058</v>
      </c>
      <c r="G168" s="16">
        <f t="shared" si="30"/>
        <v>15.66</v>
      </c>
      <c r="H168" s="16">
        <f t="shared" si="33"/>
        <v>1130.0226022121612</v>
      </c>
      <c r="I168" s="16">
        <f t="shared" si="31"/>
        <v>14.05</v>
      </c>
      <c r="J168" s="16">
        <f t="shared" si="34"/>
        <v>1163.3500000000001</v>
      </c>
    </row>
    <row r="169" spans="1:10" x14ac:dyDescent="0.25">
      <c r="A169" s="13">
        <v>42276</v>
      </c>
      <c r="B169" s="14" t="s">
        <v>206</v>
      </c>
      <c r="C169" s="2" t="s">
        <v>38</v>
      </c>
      <c r="D169" s="2">
        <v>5.7</v>
      </c>
      <c r="E169" s="3">
        <f t="shared" si="35"/>
        <v>5.7</v>
      </c>
      <c r="F169" s="15">
        <f t="shared" si="32"/>
        <v>56.501130110608067</v>
      </c>
      <c r="G169" s="16">
        <f t="shared" si="30"/>
        <v>11.42</v>
      </c>
      <c r="H169" s="16">
        <f t="shared" si="33"/>
        <v>1141.4426022121613</v>
      </c>
      <c r="I169" s="16">
        <f t="shared" si="31"/>
        <v>10.11</v>
      </c>
      <c r="J169" s="16">
        <f t="shared" si="34"/>
        <v>1173.46</v>
      </c>
    </row>
    <row r="170" spans="1:10" x14ac:dyDescent="0.25">
      <c r="A170" s="13">
        <v>42278</v>
      </c>
      <c r="B170" s="14" t="s">
        <v>207</v>
      </c>
      <c r="C170" s="2" t="s">
        <v>30</v>
      </c>
      <c r="D170" s="2">
        <v>5.0999999999999996</v>
      </c>
      <c r="E170" s="3">
        <f t="shared" si="35"/>
        <v>5.0999999999999996</v>
      </c>
      <c r="F170" s="15">
        <f t="shared" si="32"/>
        <v>57.072130110608072</v>
      </c>
      <c r="G170" s="16">
        <f t="shared" si="30"/>
        <v>13.22</v>
      </c>
      <c r="H170" s="16">
        <f t="shared" si="33"/>
        <v>1154.6626022121613</v>
      </c>
      <c r="I170" s="16">
        <f t="shared" si="31"/>
        <v>11.59</v>
      </c>
      <c r="J170" s="16">
        <f t="shared" si="34"/>
        <v>1185.05</v>
      </c>
    </row>
    <row r="171" spans="1:10" x14ac:dyDescent="0.25">
      <c r="A171" s="13">
        <v>42280</v>
      </c>
      <c r="B171" s="14" t="s">
        <v>208</v>
      </c>
      <c r="C171" s="2" t="s">
        <v>46</v>
      </c>
      <c r="D171" s="2">
        <v>5</v>
      </c>
      <c r="E171" s="3">
        <f t="shared" si="35"/>
        <v>5</v>
      </c>
      <c r="F171" s="15">
        <f t="shared" si="32"/>
        <v>57.733130110608073</v>
      </c>
      <c r="G171" s="16">
        <f t="shared" si="30"/>
        <v>13.71</v>
      </c>
      <c r="H171" s="16">
        <f t="shared" si="33"/>
        <v>1168.3726022121614</v>
      </c>
      <c r="I171" s="16">
        <f t="shared" si="31"/>
        <v>11.88</v>
      </c>
      <c r="J171" s="16">
        <f t="shared" si="34"/>
        <v>1196.93</v>
      </c>
    </row>
    <row r="172" spans="1:10" x14ac:dyDescent="0.25">
      <c r="A172" s="13">
        <v>42281</v>
      </c>
      <c r="B172" s="14" t="s">
        <v>209</v>
      </c>
      <c r="C172" s="2" t="s">
        <v>12</v>
      </c>
      <c r="D172" s="2">
        <v>4.16</v>
      </c>
      <c r="E172" s="3">
        <f t="shared" si="35"/>
        <v>4.16</v>
      </c>
      <c r="F172" s="15">
        <f t="shared" si="32"/>
        <v>58.418630110608071</v>
      </c>
      <c r="G172" s="16">
        <f t="shared" si="30"/>
        <v>17.559999999999999</v>
      </c>
      <c r="H172" s="16">
        <f t="shared" si="33"/>
        <v>1185.9326022121613</v>
      </c>
      <c r="I172" s="16">
        <f t="shared" si="31"/>
        <v>15.03</v>
      </c>
      <c r="J172" s="16">
        <f t="shared" si="34"/>
        <v>1211.96</v>
      </c>
    </row>
    <row r="173" spans="1:10" ht="17.25" x14ac:dyDescent="0.25">
      <c r="A173" s="13">
        <v>42283</v>
      </c>
      <c r="B173" s="14" t="s">
        <v>210</v>
      </c>
      <c r="C173" s="2" t="s">
        <v>211</v>
      </c>
      <c r="D173" s="2">
        <v>8.98</v>
      </c>
      <c r="E173" s="3" t="str">
        <f t="shared" si="35"/>
        <v>No Bet</v>
      </c>
      <c r="F173" s="15">
        <f t="shared" si="32"/>
        <v>0</v>
      </c>
      <c r="G173" s="16">
        <f t="shared" si="30"/>
        <v>0</v>
      </c>
      <c r="H173" s="16">
        <f t="shared" si="33"/>
        <v>1185.9326022121613</v>
      </c>
      <c r="I173" s="16">
        <f t="shared" si="31"/>
        <v>0</v>
      </c>
      <c r="J173" s="16">
        <f t="shared" si="34"/>
        <v>1211.96</v>
      </c>
    </row>
    <row r="174" spans="1:10" s="32" customFormat="1" ht="17.25" x14ac:dyDescent="0.25">
      <c r="A174" s="26">
        <v>42284</v>
      </c>
      <c r="B174" s="27" t="s">
        <v>212</v>
      </c>
      <c r="C174" s="28" t="s">
        <v>213</v>
      </c>
      <c r="D174" s="28">
        <v>5.22</v>
      </c>
      <c r="E174" s="29">
        <f t="shared" si="35"/>
        <v>5.22</v>
      </c>
      <c r="F174" s="30">
        <f t="shared" si="32"/>
        <v>59.296630110608071</v>
      </c>
      <c r="G174" s="31">
        <f t="shared" si="30"/>
        <v>13.35</v>
      </c>
      <c r="H174" s="31">
        <f t="shared" si="33"/>
        <v>1199.2826022121612</v>
      </c>
      <c r="I174" s="31">
        <f t="shared" si="31"/>
        <v>11.26</v>
      </c>
      <c r="J174" s="31">
        <f t="shared" si="34"/>
        <v>1223.22</v>
      </c>
    </row>
    <row r="175" spans="1:10" x14ac:dyDescent="0.25">
      <c r="A175" s="13">
        <v>42286</v>
      </c>
      <c r="B175" s="14" t="s">
        <v>214</v>
      </c>
      <c r="C175" s="2" t="s">
        <v>16</v>
      </c>
      <c r="D175" s="2">
        <v>6.61</v>
      </c>
      <c r="E175" s="3" t="str">
        <f t="shared" si="35"/>
        <v>No Bet</v>
      </c>
      <c r="F175" s="15">
        <f t="shared" si="32"/>
        <v>0</v>
      </c>
      <c r="G175" s="16">
        <f t="shared" si="30"/>
        <v>0</v>
      </c>
      <c r="H175" s="16">
        <f t="shared" si="33"/>
        <v>1199.2826022121612</v>
      </c>
      <c r="I175" s="16">
        <f t="shared" si="31"/>
        <v>0</v>
      </c>
      <c r="J175" s="16">
        <f t="shared" si="34"/>
        <v>1223.22</v>
      </c>
    </row>
    <row r="176" spans="1:10" x14ac:dyDescent="0.25">
      <c r="A176" s="13">
        <v>42287</v>
      </c>
      <c r="B176" s="14" t="s">
        <v>215</v>
      </c>
      <c r="C176" s="2" t="s">
        <v>87</v>
      </c>
      <c r="D176" s="2">
        <v>4.5999999999999996</v>
      </c>
      <c r="E176" s="3">
        <f t="shared" si="35"/>
        <v>4.5999999999999996</v>
      </c>
      <c r="F176" s="15">
        <f t="shared" si="32"/>
        <v>59.964130110608068</v>
      </c>
      <c r="G176" s="16">
        <f t="shared" si="30"/>
        <v>15.82</v>
      </c>
      <c r="H176" s="16">
        <f t="shared" si="33"/>
        <v>1215.1026022121612</v>
      </c>
      <c r="I176" s="16">
        <f t="shared" si="31"/>
        <v>13.19</v>
      </c>
      <c r="J176" s="16">
        <f t="shared" si="34"/>
        <v>1236.4100000000001</v>
      </c>
    </row>
    <row r="177" spans="1:10" x14ac:dyDescent="0.25">
      <c r="A177" s="13">
        <v>42290</v>
      </c>
      <c r="B177" s="14" t="s">
        <v>216</v>
      </c>
      <c r="C177" s="2" t="s">
        <v>153</v>
      </c>
      <c r="D177" s="2">
        <v>5</v>
      </c>
      <c r="E177" s="3">
        <f t="shared" si="35"/>
        <v>5</v>
      </c>
      <c r="F177" s="15">
        <f t="shared" si="32"/>
        <v>60.755130110608064</v>
      </c>
      <c r="G177" s="16">
        <f t="shared" si="30"/>
        <v>14.43</v>
      </c>
      <c r="H177" s="16">
        <f t="shared" si="33"/>
        <v>1229.5326022121612</v>
      </c>
      <c r="I177" s="16">
        <f t="shared" si="31"/>
        <v>11.88</v>
      </c>
      <c r="J177" s="16">
        <f t="shared" si="34"/>
        <v>1248.2900000000002</v>
      </c>
    </row>
    <row r="178" spans="1:10" x14ac:dyDescent="0.25">
      <c r="A178" s="13">
        <v>42292</v>
      </c>
      <c r="B178" s="14" t="s">
        <v>217</v>
      </c>
      <c r="C178" s="2" t="s">
        <v>25</v>
      </c>
      <c r="D178" s="2">
        <v>9.3699999999999992</v>
      </c>
      <c r="E178" s="3" t="str">
        <f t="shared" si="35"/>
        <v>No Bet</v>
      </c>
      <c r="F178" s="15">
        <f t="shared" si="32"/>
        <v>0</v>
      </c>
      <c r="G178" s="16">
        <f t="shared" si="30"/>
        <v>0</v>
      </c>
      <c r="H178" s="16">
        <f t="shared" si="33"/>
        <v>1229.5326022121612</v>
      </c>
      <c r="I178" s="16">
        <f t="shared" si="31"/>
        <v>0</v>
      </c>
      <c r="J178" s="16">
        <f t="shared" si="34"/>
        <v>1248.2900000000002</v>
      </c>
    </row>
    <row r="179" spans="1:10" x14ac:dyDescent="0.25">
      <c r="A179" s="13">
        <v>42294</v>
      </c>
      <c r="B179" s="14" t="s">
        <v>218</v>
      </c>
      <c r="C179" s="2" t="s">
        <v>30</v>
      </c>
      <c r="D179" s="2">
        <v>4.88</v>
      </c>
      <c r="E179" s="3">
        <f t="shared" si="35"/>
        <v>4.88</v>
      </c>
      <c r="F179" s="15">
        <f t="shared" si="32"/>
        <v>61.476630110608063</v>
      </c>
      <c r="G179" s="16">
        <f t="shared" si="30"/>
        <v>15.05</v>
      </c>
      <c r="H179" s="16">
        <f t="shared" si="33"/>
        <v>1244.5826022121612</v>
      </c>
      <c r="I179" s="16">
        <f t="shared" si="31"/>
        <v>12.24</v>
      </c>
      <c r="J179" s="16">
        <f t="shared" si="34"/>
        <v>1260.5300000000002</v>
      </c>
    </row>
    <row r="180" spans="1:10" x14ac:dyDescent="0.25">
      <c r="A180" s="13">
        <v>42296</v>
      </c>
      <c r="B180" s="14" t="s">
        <v>219</v>
      </c>
      <c r="C180" s="2" t="s">
        <v>41</v>
      </c>
      <c r="D180" s="2">
        <v>4.9000000000000004</v>
      </c>
      <c r="E180" s="3">
        <f t="shared" si="35"/>
        <v>4.9000000000000004</v>
      </c>
      <c r="F180" s="15">
        <f t="shared" si="32"/>
        <v>62.229130110608061</v>
      </c>
      <c r="G180" s="16">
        <f t="shared" si="30"/>
        <v>15.16</v>
      </c>
      <c r="H180" s="16">
        <f t="shared" si="33"/>
        <v>1259.7426022121613</v>
      </c>
      <c r="I180" s="16">
        <f t="shared" si="31"/>
        <v>12.18</v>
      </c>
      <c r="J180" s="16">
        <f t="shared" si="34"/>
        <v>1272.7100000000003</v>
      </c>
    </row>
    <row r="181" spans="1:10" x14ac:dyDescent="0.25">
      <c r="A181" s="13">
        <v>42299</v>
      </c>
      <c r="B181" s="14" t="s">
        <v>220</v>
      </c>
      <c r="C181" s="2" t="s">
        <v>38</v>
      </c>
      <c r="D181" s="2">
        <v>5.63</v>
      </c>
      <c r="E181" s="3">
        <f t="shared" si="35"/>
        <v>5.63</v>
      </c>
      <c r="F181" s="15">
        <f t="shared" si="32"/>
        <v>62.987130110608064</v>
      </c>
      <c r="G181" s="16">
        <f t="shared" si="30"/>
        <v>12.92</v>
      </c>
      <c r="H181" s="16">
        <f t="shared" si="33"/>
        <v>1272.6626022121613</v>
      </c>
      <c r="I181" s="16">
        <f t="shared" si="31"/>
        <v>10.26</v>
      </c>
      <c r="J181" s="16">
        <f t="shared" si="34"/>
        <v>1282.9700000000003</v>
      </c>
    </row>
    <row r="182" spans="1:10" x14ac:dyDescent="0.25">
      <c r="A182" s="13">
        <v>42301</v>
      </c>
      <c r="B182" s="14" t="s">
        <v>221</v>
      </c>
      <c r="C182" s="2" t="s">
        <v>16</v>
      </c>
      <c r="D182" s="2">
        <v>5.57</v>
      </c>
      <c r="E182" s="3">
        <f t="shared" si="35"/>
        <v>5.57</v>
      </c>
      <c r="F182" s="15">
        <f t="shared" si="32"/>
        <v>63.633130110608072</v>
      </c>
      <c r="G182" s="16">
        <f t="shared" si="30"/>
        <v>13.23</v>
      </c>
      <c r="H182" s="16">
        <f t="shared" si="33"/>
        <v>1285.8926022121614</v>
      </c>
      <c r="I182" s="16">
        <f t="shared" si="31"/>
        <v>10.39</v>
      </c>
      <c r="J182" s="16">
        <f t="shared" si="34"/>
        <v>1293.3600000000004</v>
      </c>
    </row>
    <row r="183" spans="1:10" x14ac:dyDescent="0.25">
      <c r="A183" s="13">
        <v>42303</v>
      </c>
      <c r="B183" s="14" t="s">
        <v>222</v>
      </c>
      <c r="C183" s="2" t="s">
        <v>34</v>
      </c>
      <c r="D183" s="2">
        <v>4.45</v>
      </c>
      <c r="E183" s="3">
        <f t="shared" si="35"/>
        <v>4.45</v>
      </c>
      <c r="F183" s="15">
        <f t="shared" si="32"/>
        <v>64.294630110608068</v>
      </c>
      <c r="G183" s="16">
        <f t="shared" si="30"/>
        <v>-64.294630110608068</v>
      </c>
      <c r="H183" s="16">
        <f t="shared" si="33"/>
        <v>1221.5979721015533</v>
      </c>
      <c r="I183" s="16">
        <f t="shared" si="31"/>
        <v>-50</v>
      </c>
      <c r="J183" s="16">
        <f t="shared" si="34"/>
        <v>1243.3600000000004</v>
      </c>
    </row>
    <row r="184" spans="1:10" x14ac:dyDescent="0.25">
      <c r="A184" s="13">
        <v>42305</v>
      </c>
      <c r="B184" s="14" t="s">
        <v>223</v>
      </c>
      <c r="C184" s="2" t="s">
        <v>12</v>
      </c>
      <c r="D184" s="2">
        <v>7.11</v>
      </c>
      <c r="E184" s="3" t="str">
        <f t="shared" ref="E184:E187" si="36">IF(D184&lt;=6.6,D184,"No Bet")</f>
        <v>No Bet</v>
      </c>
      <c r="F184" s="15">
        <f t="shared" ref="F184:F187" si="37">IF(E184="No Bet",0,0.05*H183)</f>
        <v>0</v>
      </c>
      <c r="G184" s="16">
        <f t="shared" ref="G184:G187" si="38">IF(E184="No Bet",0,IF(C184="1st",-F184,ROUND(F184/(E184-1)*0.95,2)))</f>
        <v>0</v>
      </c>
      <c r="H184" s="16">
        <f t="shared" ref="H184:H187" si="39">G184+H183</f>
        <v>1221.5979721015533</v>
      </c>
      <c r="I184" s="16">
        <f t="shared" ref="I184:I187" si="40">IF(E184="No Bet",0,IF(C184="1st",-50,ROUND(50/(E184-1)*0.95,2)))</f>
        <v>0</v>
      </c>
      <c r="J184" s="16">
        <f t="shared" ref="J184:J187" si="41">I184+J183</f>
        <v>1243.3600000000004</v>
      </c>
    </row>
    <row r="185" spans="1:10" x14ac:dyDescent="0.25">
      <c r="A185" s="13">
        <v>42306</v>
      </c>
      <c r="B185" s="14" t="s">
        <v>224</v>
      </c>
      <c r="C185" s="2" t="s">
        <v>34</v>
      </c>
      <c r="D185" s="2">
        <v>3.55</v>
      </c>
      <c r="E185" s="3">
        <f t="shared" si="36"/>
        <v>3.55</v>
      </c>
      <c r="F185" s="15">
        <f t="shared" si="37"/>
        <v>61.079898605077666</v>
      </c>
      <c r="G185" s="16">
        <f t="shared" si="38"/>
        <v>-61.079898605077666</v>
      </c>
      <c r="H185" s="16">
        <f t="shared" si="39"/>
        <v>1160.5180734964756</v>
      </c>
      <c r="I185" s="16">
        <f t="shared" si="40"/>
        <v>-50</v>
      </c>
      <c r="J185" s="16">
        <f t="shared" si="41"/>
        <v>1193.3600000000004</v>
      </c>
    </row>
    <row r="186" spans="1:10" x14ac:dyDescent="0.25">
      <c r="A186" s="13">
        <v>42308</v>
      </c>
      <c r="B186" s="34" t="s">
        <v>225</v>
      </c>
      <c r="C186" s="2" t="s">
        <v>38</v>
      </c>
      <c r="D186" s="2">
        <v>10.44</v>
      </c>
      <c r="E186" s="3" t="str">
        <f t="shared" si="36"/>
        <v>No Bet</v>
      </c>
      <c r="F186" s="15">
        <f t="shared" si="37"/>
        <v>0</v>
      </c>
      <c r="G186" s="16">
        <f t="shared" si="38"/>
        <v>0</v>
      </c>
      <c r="H186" s="16">
        <f t="shared" si="39"/>
        <v>1160.5180734964756</v>
      </c>
      <c r="I186" s="16">
        <f t="shared" si="40"/>
        <v>0</v>
      </c>
      <c r="J186" s="16">
        <f t="shared" si="41"/>
        <v>1193.3600000000004</v>
      </c>
    </row>
    <row r="187" spans="1:10" x14ac:dyDescent="0.25">
      <c r="A187" s="13">
        <v>42310</v>
      </c>
      <c r="B187" s="34" t="s">
        <v>226</v>
      </c>
      <c r="C187" s="2" t="s">
        <v>34</v>
      </c>
      <c r="D187" s="2">
        <v>5.31</v>
      </c>
      <c r="E187" s="3">
        <f t="shared" si="36"/>
        <v>5.31</v>
      </c>
      <c r="F187" s="15">
        <f t="shared" si="37"/>
        <v>58.02590367482378</v>
      </c>
      <c r="G187" s="16">
        <f t="shared" si="38"/>
        <v>-58.02590367482378</v>
      </c>
      <c r="H187" s="16">
        <f t="shared" si="39"/>
        <v>1102.4921698216517</v>
      </c>
      <c r="I187" s="16">
        <f t="shared" si="40"/>
        <v>-50</v>
      </c>
      <c r="J187" s="16">
        <f t="shared" si="41"/>
        <v>1143.3600000000004</v>
      </c>
    </row>
    <row r="188" spans="1:10" x14ac:dyDescent="0.25">
      <c r="A188" s="13">
        <v>42312</v>
      </c>
      <c r="B188" s="34" t="s">
        <v>227</v>
      </c>
      <c r="C188" s="2" t="s">
        <v>228</v>
      </c>
      <c r="D188" s="2">
        <v>9.61</v>
      </c>
      <c r="E188" s="3" t="str">
        <f t="shared" ref="E188" si="42">IF(D188&lt;=6.6,D188,"No Bet")</f>
        <v>No Bet</v>
      </c>
      <c r="F188" s="15">
        <f t="shared" ref="F188" si="43">IF(E188="No Bet",0,0.05*H187)</f>
        <v>0</v>
      </c>
      <c r="G188" s="16">
        <f t="shared" ref="G188" si="44">IF(E188="No Bet",0,IF(C188="1st",-F188,ROUND(F188/(E188-1)*0.95,2)))</f>
        <v>0</v>
      </c>
      <c r="H188" s="16">
        <f t="shared" ref="H188" si="45">G188+H187</f>
        <v>1102.4921698216517</v>
      </c>
      <c r="I188" s="16">
        <f t="shared" ref="I188" si="46">IF(E188="No Bet",0,IF(C188="1st",-50,ROUND(50/(E188-1)*0.95,2)))</f>
        <v>0</v>
      </c>
      <c r="J188" s="16">
        <f t="shared" ref="J188" si="47">I188+J187</f>
        <v>1143.3600000000004</v>
      </c>
    </row>
    <row r="189" spans="1:10" x14ac:dyDescent="0.25">
      <c r="A189" s="13">
        <v>42313</v>
      </c>
      <c r="B189" s="14" t="s">
        <v>229</v>
      </c>
      <c r="C189" s="2" t="s">
        <v>34</v>
      </c>
      <c r="D189" s="2">
        <v>3.85</v>
      </c>
      <c r="E189" s="3">
        <f t="shared" ref="E189" si="48">IF(D189&lt;=6.6,D189,"No Bet")</f>
        <v>3.85</v>
      </c>
      <c r="F189" s="15">
        <f t="shared" ref="F189" si="49">IF(E189="No Bet",0,0.05*H188)</f>
        <v>55.12460849108259</v>
      </c>
      <c r="G189" s="16">
        <f t="shared" ref="G189" si="50">IF(E189="No Bet",0,IF(C189="1st",-F189,ROUND(F189/(E189-1)*0.95,2)))</f>
        <v>-55.12460849108259</v>
      </c>
      <c r="H189" s="16">
        <f t="shared" ref="H189" si="51">G189+H188</f>
        <v>1047.3675613305691</v>
      </c>
      <c r="I189" s="16">
        <f t="shared" ref="I189" si="52">IF(E189="No Bet",0,IF(C189="1st",-50,ROUND(50/(E189-1)*0.95,2)))</f>
        <v>-50</v>
      </c>
      <c r="J189" s="16">
        <f t="shared" ref="J189" si="53">I189+J188</f>
        <v>1093.3600000000004</v>
      </c>
    </row>
    <row r="190" spans="1:10" x14ac:dyDescent="0.25">
      <c r="A190" s="13">
        <v>42314</v>
      </c>
      <c r="B190" s="14" t="s">
        <v>230</v>
      </c>
      <c r="C190" s="2" t="s">
        <v>38</v>
      </c>
      <c r="D190" s="2">
        <v>5.53</v>
      </c>
      <c r="E190" s="3">
        <f t="shared" ref="E190:E191" si="54">IF(D190&lt;=6.6,D190,"No Bet")</f>
        <v>5.53</v>
      </c>
      <c r="F190" s="15">
        <f t="shared" ref="F190:F191" si="55">IF(E190="No Bet",0,0.05*H189)</f>
        <v>52.368378066528457</v>
      </c>
      <c r="G190" s="16">
        <f t="shared" ref="G190:G191" si="56">IF(E190="No Bet",0,IF(C190="1st",-F190,ROUND(F190/(E190-1)*0.95,2)))</f>
        <v>10.98</v>
      </c>
      <c r="H190" s="16">
        <f t="shared" ref="H190:H191" si="57">G190+H189</f>
        <v>1058.3475613305691</v>
      </c>
      <c r="I190" s="16">
        <f t="shared" ref="I190:I191" si="58">IF(E190="No Bet",0,IF(C190="1st",-50,ROUND(50/(E190-1)*0.95,2)))</f>
        <v>10.49</v>
      </c>
      <c r="J190" s="16">
        <f t="shared" ref="J190:J191" si="59">I190+J189</f>
        <v>1103.8500000000004</v>
      </c>
    </row>
    <row r="191" spans="1:10" x14ac:dyDescent="0.25">
      <c r="A191" s="13">
        <v>42316</v>
      </c>
      <c r="B191" s="14" t="s">
        <v>231</v>
      </c>
      <c r="C191" s="2" t="s">
        <v>30</v>
      </c>
      <c r="D191" s="2">
        <v>4.4800000000000004</v>
      </c>
      <c r="E191" s="3">
        <f t="shared" si="54"/>
        <v>4.4800000000000004</v>
      </c>
      <c r="F191" s="15">
        <f t="shared" si="55"/>
        <v>52.917378066528457</v>
      </c>
      <c r="G191" s="16">
        <f t="shared" si="56"/>
        <v>14.45</v>
      </c>
      <c r="H191" s="16">
        <f t="shared" si="57"/>
        <v>1072.7975613305691</v>
      </c>
      <c r="I191" s="16">
        <f t="shared" si="58"/>
        <v>13.65</v>
      </c>
      <c r="J191" s="16">
        <f t="shared" si="59"/>
        <v>1117.5000000000005</v>
      </c>
    </row>
    <row r="192" spans="1:10" x14ac:dyDescent="0.25">
      <c r="A192" s="13">
        <v>42318</v>
      </c>
      <c r="B192" s="14" t="s">
        <v>232</v>
      </c>
      <c r="C192" s="2" t="s">
        <v>34</v>
      </c>
      <c r="D192" s="2">
        <v>5.0999999999999996</v>
      </c>
      <c r="E192" s="3">
        <f t="shared" ref="E192:E193" si="60">IF(D192&lt;=6.6,D192,"No Bet")</f>
        <v>5.0999999999999996</v>
      </c>
      <c r="F192" s="15">
        <f t="shared" ref="F192:F193" si="61">IF(E192="No Bet",0,0.05*H191)</f>
        <v>53.63987806652846</v>
      </c>
      <c r="G192" s="16">
        <f t="shared" ref="G192:G193" si="62">IF(E192="No Bet",0,IF(C192="1st",-F192,ROUND(F192/(E192-1)*0.95,2)))</f>
        <v>-53.63987806652846</v>
      </c>
      <c r="H192" s="16">
        <f t="shared" ref="H192:H193" si="63">G192+H191</f>
        <v>1019.1576832640407</v>
      </c>
      <c r="I192" s="16">
        <f t="shared" ref="I192:I193" si="64">IF(E192="No Bet",0,IF(C192="1st",-50,ROUND(50/(E192-1)*0.95,2)))</f>
        <v>-50</v>
      </c>
      <c r="J192" s="16">
        <f t="shared" ref="J192:J193" si="65">I192+J191</f>
        <v>1067.5000000000005</v>
      </c>
    </row>
    <row r="193" spans="1:12" x14ac:dyDescent="0.25">
      <c r="A193" s="13">
        <v>42320</v>
      </c>
      <c r="B193" s="14" t="s">
        <v>233</v>
      </c>
      <c r="C193" s="2" t="s">
        <v>34</v>
      </c>
      <c r="D193" s="2">
        <v>5.17</v>
      </c>
      <c r="E193" s="3">
        <f t="shared" si="60"/>
        <v>5.17</v>
      </c>
      <c r="F193" s="15">
        <f t="shared" si="61"/>
        <v>50.957884163202039</v>
      </c>
      <c r="G193" s="16">
        <f t="shared" si="62"/>
        <v>-50.957884163202039</v>
      </c>
      <c r="H193" s="16">
        <f t="shared" si="63"/>
        <v>968.19979910083862</v>
      </c>
      <c r="I193" s="16">
        <f t="shared" si="64"/>
        <v>-50</v>
      </c>
      <c r="J193" s="16">
        <f t="shared" si="65"/>
        <v>1017.5000000000005</v>
      </c>
    </row>
    <row r="194" spans="1:12" x14ac:dyDescent="0.25">
      <c r="A194" s="13">
        <v>42321</v>
      </c>
      <c r="B194" s="14" t="s">
        <v>234</v>
      </c>
      <c r="C194" s="2" t="s">
        <v>34</v>
      </c>
      <c r="D194" s="2">
        <v>4.7</v>
      </c>
      <c r="E194" s="3">
        <f t="shared" ref="E194" si="66">IF(D194&lt;=6.6,D194,"No Bet")</f>
        <v>4.7</v>
      </c>
      <c r="F194" s="15">
        <f t="shared" ref="F194" si="67">IF(E194="No Bet",0,0.05*H193)</f>
        <v>48.409989955041937</v>
      </c>
      <c r="G194" s="16">
        <f t="shared" ref="G194" si="68">IF(E194="No Bet",0,IF(C194="1st",-F194,ROUND(F194/(E194-1)*0.95,2)))</f>
        <v>-48.409989955041937</v>
      </c>
      <c r="H194" s="16">
        <f t="shared" ref="H194" si="69">G194+H193</f>
        <v>919.78980914579665</v>
      </c>
      <c r="I194" s="16">
        <f t="shared" ref="I194" si="70">IF(E194="No Bet",0,IF(C194="1st",-50,ROUND(50/(E194-1)*0.95,2)))</f>
        <v>-50</v>
      </c>
      <c r="J194" s="16">
        <f t="shared" ref="J194" si="71">I194+J193</f>
        <v>967.50000000000045</v>
      </c>
    </row>
    <row r="195" spans="1:12" x14ac:dyDescent="0.25">
      <c r="A195" s="13">
        <v>42324</v>
      </c>
      <c r="B195" s="14" t="s">
        <v>235</v>
      </c>
      <c r="C195" s="2" t="s">
        <v>16</v>
      </c>
      <c r="D195" s="2">
        <v>4.4000000000000004</v>
      </c>
      <c r="E195" s="3">
        <f t="shared" ref="E195" si="72">IF(D195&lt;=6.6,D195,"No Bet")</f>
        <v>4.4000000000000004</v>
      </c>
      <c r="F195" s="15">
        <f t="shared" ref="F195" si="73">IF(E195="No Bet",0,0.05*H194)</f>
        <v>45.989490457289833</v>
      </c>
      <c r="G195" s="16">
        <f t="shared" ref="G195" si="74">IF(E195="No Bet",0,IF(C195="1st",-F195,ROUND(F195/(E195-1)*0.95,2)))</f>
        <v>12.85</v>
      </c>
      <c r="H195" s="16">
        <f t="shared" ref="H195" si="75">G195+H194</f>
        <v>932.63980914579668</v>
      </c>
      <c r="I195" s="16">
        <f t="shared" ref="I195" si="76">IF(E195="No Bet",0,IF(C195="1st",-50,ROUND(50/(E195-1)*0.95,2)))</f>
        <v>13.97</v>
      </c>
      <c r="J195" s="16">
        <f t="shared" ref="J195" si="77">I195+J194</f>
        <v>981.47000000000048</v>
      </c>
    </row>
    <row r="196" spans="1:12" x14ac:dyDescent="0.25">
      <c r="A196" s="13">
        <v>42326</v>
      </c>
      <c r="B196" s="14" t="s">
        <v>236</v>
      </c>
      <c r="C196" s="2" t="s">
        <v>87</v>
      </c>
      <c r="D196" s="2">
        <v>4.7</v>
      </c>
      <c r="E196" s="3">
        <f t="shared" ref="E196" si="78">IF(D196&lt;=6.6,D196,"No Bet")</f>
        <v>4.7</v>
      </c>
      <c r="F196" s="15">
        <f t="shared" ref="F196" si="79">IF(E196="No Bet",0,0.05*H195)</f>
        <v>46.631990457289838</v>
      </c>
      <c r="G196" s="16">
        <f t="shared" ref="G196" si="80">IF(E196="No Bet",0,IF(C196="1st",-F196,ROUND(F196/(E196-1)*0.95,2)))</f>
        <v>11.97</v>
      </c>
      <c r="H196" s="16">
        <f t="shared" ref="H196" si="81">G196+H195</f>
        <v>944.6098091457967</v>
      </c>
      <c r="I196" s="16">
        <f t="shared" ref="I196" si="82">IF(E196="No Bet",0,IF(C196="1st",-50,ROUND(50/(E196-1)*0.95,2)))</f>
        <v>12.84</v>
      </c>
      <c r="J196" s="16">
        <f t="shared" ref="J196" si="83">I196+J195</f>
        <v>994.31000000000051</v>
      </c>
    </row>
    <row r="197" spans="1:12" x14ac:dyDescent="0.25">
      <c r="A197" s="13">
        <v>42328</v>
      </c>
      <c r="B197" s="14" t="s">
        <v>237</v>
      </c>
      <c r="C197" s="2" t="s">
        <v>16</v>
      </c>
      <c r="D197" s="2">
        <v>5.03</v>
      </c>
      <c r="E197" s="3">
        <f t="shared" ref="E197" si="84">IF(D197&lt;=6.6,D197,"No Bet")</f>
        <v>5.03</v>
      </c>
      <c r="F197" s="15">
        <f t="shared" ref="F197:F200" si="85">IF(E197="No Bet",0,0.05*H196)</f>
        <v>47.230490457289839</v>
      </c>
      <c r="G197" s="16">
        <f t="shared" ref="G197" si="86">IF(E197="No Bet",0,IF(C197="1st",-F197,ROUND(F197/(E197-1)*0.95,2)))</f>
        <v>11.13</v>
      </c>
      <c r="H197" s="16">
        <f t="shared" ref="H197" si="87">G197+H196</f>
        <v>955.7398091457967</v>
      </c>
      <c r="I197" s="16">
        <f t="shared" ref="I197" si="88">IF(E197="No Bet",0,IF(C197="1st",-50,ROUND(50/(E197-1)*0.95,2)))</f>
        <v>11.79</v>
      </c>
      <c r="J197" s="16">
        <f t="shared" ref="J197" si="89">I197+J196</f>
        <v>1006.1000000000005</v>
      </c>
    </row>
    <row r="198" spans="1:12" x14ac:dyDescent="0.25">
      <c r="A198" s="13">
        <v>42330</v>
      </c>
      <c r="B198" s="14" t="s">
        <v>238</v>
      </c>
      <c r="C198" s="2" t="s">
        <v>16</v>
      </c>
      <c r="D198" s="2">
        <v>4.4000000000000004</v>
      </c>
      <c r="E198" s="3">
        <f t="shared" ref="E198" si="90">IF(D198&lt;=6.6,D198,"No Bet")</f>
        <v>4.4000000000000004</v>
      </c>
      <c r="F198" s="15">
        <f t="shared" si="85"/>
        <v>47.786990457289839</v>
      </c>
      <c r="G198" s="16">
        <f t="shared" ref="G198" si="91">IF(E198="No Bet",0,IF(C198="1st",-F198,ROUND(F198/(E198-1)*0.95,2)))</f>
        <v>13.35</v>
      </c>
      <c r="H198" s="16">
        <f t="shared" ref="H198" si="92">G198+H197</f>
        <v>969.08980914579672</v>
      </c>
      <c r="I198" s="16">
        <f t="shared" ref="I198" si="93">IF(E198="No Bet",0,IF(C198="1st",-50,ROUND(50/(E198-1)*0.95,2)))</f>
        <v>13.97</v>
      </c>
      <c r="J198" s="16">
        <f t="shared" ref="J198" si="94">I198+J197</f>
        <v>1020.0700000000005</v>
      </c>
    </row>
    <row r="199" spans="1:12" x14ac:dyDescent="0.25">
      <c r="A199" s="13">
        <v>42332</v>
      </c>
      <c r="B199" s="14" t="s">
        <v>239</v>
      </c>
      <c r="C199" s="2" t="s">
        <v>16</v>
      </c>
      <c r="D199" s="2">
        <v>5.4</v>
      </c>
      <c r="E199" s="3">
        <f t="shared" ref="E199:E200" si="95">IF(D199&lt;=6.6,D199,"No Bet")</f>
        <v>5.4</v>
      </c>
      <c r="F199" s="15">
        <f t="shared" si="85"/>
        <v>48.454490457289836</v>
      </c>
      <c r="G199" s="16">
        <f t="shared" ref="G199:G200" si="96">IF(E199="No Bet",0,IF(C199="1st",-F199,ROUND(F199/(E199-1)*0.95,2)))</f>
        <v>10.46</v>
      </c>
      <c r="H199" s="16">
        <f t="shared" ref="H199:H200" si="97">G199+H198</f>
        <v>979.54980914579676</v>
      </c>
      <c r="I199" s="16">
        <f t="shared" ref="I199:I200" si="98">IF(E199="No Bet",0,IF(C199="1st",-50,ROUND(50/(E199-1)*0.95,2)))</f>
        <v>10.8</v>
      </c>
      <c r="J199" s="16">
        <f t="shared" ref="J199:J200" si="99">I199+J198</f>
        <v>1030.8700000000006</v>
      </c>
    </row>
    <row r="200" spans="1:12" x14ac:dyDescent="0.25">
      <c r="A200" s="13">
        <v>42333</v>
      </c>
      <c r="B200" s="14" t="s">
        <v>240</v>
      </c>
      <c r="C200" s="2" t="s">
        <v>12</v>
      </c>
      <c r="D200" s="2">
        <v>3.16</v>
      </c>
      <c r="E200" s="3">
        <f t="shared" si="95"/>
        <v>3.16</v>
      </c>
      <c r="F200" s="15">
        <f t="shared" si="85"/>
        <v>48.977490457289839</v>
      </c>
      <c r="G200" s="16">
        <f t="shared" si="96"/>
        <v>21.54</v>
      </c>
      <c r="H200" s="16">
        <f t="shared" si="97"/>
        <v>1001.0898091457967</v>
      </c>
      <c r="I200" s="16">
        <f t="shared" si="98"/>
        <v>21.99</v>
      </c>
      <c r="J200" s="16">
        <f t="shared" si="99"/>
        <v>1052.8600000000006</v>
      </c>
    </row>
    <row r="201" spans="1:12" x14ac:dyDescent="0.25">
      <c r="A201" s="13">
        <v>42335</v>
      </c>
      <c r="B201" s="14" t="s">
        <v>241</v>
      </c>
      <c r="C201" s="2" t="s">
        <v>38</v>
      </c>
      <c r="D201" s="2">
        <v>5.55</v>
      </c>
      <c r="E201" s="3">
        <f t="shared" ref="E201:E202" si="100">IF(D201&lt;=6.6,D201,"No Bet")</f>
        <v>5.55</v>
      </c>
      <c r="F201" s="15">
        <f t="shared" ref="F201:F202" si="101">IF(E201="No Bet",0,0.05*H200)</f>
        <v>50.054490457289837</v>
      </c>
      <c r="G201" s="16">
        <f t="shared" ref="G201:G202" si="102">IF(E201="No Bet",0,IF(C201="1st",-F201,ROUND(F201/(E201-1)*0.95,2)))</f>
        <v>10.45</v>
      </c>
      <c r="H201" s="16">
        <f t="shared" ref="H201:H202" si="103">G201+H200</f>
        <v>1011.5398091457968</v>
      </c>
      <c r="I201" s="16">
        <f t="shared" ref="I201:I202" si="104">IF(E201="No Bet",0,IF(C201="1st",-50,ROUND(50/(E201-1)*0.95,2)))</f>
        <v>10.44</v>
      </c>
      <c r="J201" s="16">
        <f t="shared" ref="J201:J202" si="105">I201+J200</f>
        <v>1063.3000000000006</v>
      </c>
      <c r="L201" s="4" t="s">
        <v>242</v>
      </c>
    </row>
    <row r="202" spans="1:12" x14ac:dyDescent="0.25">
      <c r="A202" s="13">
        <v>42336</v>
      </c>
      <c r="B202" s="14" t="s">
        <v>243</v>
      </c>
      <c r="C202" s="2" t="s">
        <v>25</v>
      </c>
      <c r="D202" s="2">
        <v>4.9000000000000004</v>
      </c>
      <c r="E202" s="3">
        <f t="shared" si="100"/>
        <v>4.9000000000000004</v>
      </c>
      <c r="F202" s="15">
        <f t="shared" si="101"/>
        <v>50.576990457289838</v>
      </c>
      <c r="G202" s="16">
        <f t="shared" si="102"/>
        <v>12.32</v>
      </c>
      <c r="H202" s="16">
        <f t="shared" si="103"/>
        <v>1023.8598091457968</v>
      </c>
      <c r="I202" s="16">
        <f t="shared" si="104"/>
        <v>12.18</v>
      </c>
      <c r="J202" s="16">
        <f t="shared" si="105"/>
        <v>1075.4800000000007</v>
      </c>
    </row>
    <row r="203" spans="1:12" x14ac:dyDescent="0.25">
      <c r="A203" s="13">
        <v>42339</v>
      </c>
      <c r="B203" s="14" t="s">
        <v>244</v>
      </c>
      <c r="C203" s="2" t="s">
        <v>20</v>
      </c>
      <c r="D203" s="2">
        <v>5.61</v>
      </c>
      <c r="E203" s="3">
        <f t="shared" ref="E203" si="106">IF(D203&lt;=6.6,D203,"No Bet")</f>
        <v>5.61</v>
      </c>
      <c r="F203" s="15">
        <f t="shared" ref="F203" si="107">IF(E203="No Bet",0,0.05*H202)</f>
        <v>51.192990457289845</v>
      </c>
      <c r="G203" s="16">
        <f t="shared" ref="G203" si="108">IF(E203="No Bet",0,IF(C203="1st",-F203,ROUND(F203/(E203-1)*0.95,2)))</f>
        <v>10.55</v>
      </c>
      <c r="H203" s="16">
        <f t="shared" ref="H203" si="109">G203+H202</f>
        <v>1034.4098091457968</v>
      </c>
      <c r="I203" s="16">
        <f t="shared" ref="I203" si="110">IF(E203="No Bet",0,IF(C203="1st",-50,ROUND(50/(E203-1)*0.95,2)))</f>
        <v>10.3</v>
      </c>
      <c r="J203" s="16">
        <f t="shared" ref="J203" si="111">I203+J202</f>
        <v>1085.7800000000007</v>
      </c>
    </row>
    <row r="204" spans="1:12" x14ac:dyDescent="0.25">
      <c r="A204" s="13">
        <v>42341</v>
      </c>
      <c r="B204" s="14" t="s">
        <v>245</v>
      </c>
      <c r="C204" s="2" t="s">
        <v>34</v>
      </c>
      <c r="D204" s="2">
        <v>4.82</v>
      </c>
      <c r="E204" s="3">
        <f t="shared" ref="E204" si="112">IF(D204&lt;=6.6,D204,"No Bet")</f>
        <v>4.82</v>
      </c>
      <c r="F204" s="15">
        <f t="shared" ref="F204" si="113">IF(E204="No Bet",0,0.05*H203)</f>
        <v>51.720490457289841</v>
      </c>
      <c r="G204" s="16">
        <f t="shared" ref="G204" si="114">IF(E204="No Bet",0,IF(C204="1st",-F204,ROUND(F204/(E204-1)*0.95,2)))</f>
        <v>-51.720490457289841</v>
      </c>
      <c r="H204" s="16">
        <f t="shared" ref="H204" si="115">G204+H203</f>
        <v>982.68931868850689</v>
      </c>
      <c r="I204" s="16">
        <f t="shared" ref="I204" si="116">IF(E204="No Bet",0,IF(C204="1st",-50,ROUND(50/(E204-1)*0.95,2)))</f>
        <v>-50</v>
      </c>
      <c r="J204" s="16">
        <f t="shared" ref="J204" si="117">I204+J203</f>
        <v>1035.7800000000007</v>
      </c>
    </row>
    <row r="205" spans="1:12" x14ac:dyDescent="0.25">
      <c r="A205" s="13">
        <v>42343</v>
      </c>
      <c r="B205" s="14" t="s">
        <v>246</v>
      </c>
      <c r="C205" s="2" t="s">
        <v>34</v>
      </c>
      <c r="D205" s="2">
        <v>6.2</v>
      </c>
      <c r="E205" s="3">
        <f t="shared" ref="E205" si="118">IF(D205&lt;=6.6,D205,"No Bet")</f>
        <v>6.2</v>
      </c>
      <c r="F205" s="15">
        <f t="shared" ref="F205" si="119">IF(E205="No Bet",0,0.05*H204)</f>
        <v>49.13446593442535</v>
      </c>
      <c r="G205" s="16">
        <f t="shared" ref="G205" si="120">IF(E205="No Bet",0,IF(C205="1st",-F205,ROUND(F205/(E205-1)*0.95,2)))</f>
        <v>-49.13446593442535</v>
      </c>
      <c r="H205" s="16">
        <f t="shared" ref="H205" si="121">G205+H204</f>
        <v>933.55485275408159</v>
      </c>
      <c r="I205" s="16">
        <f t="shared" ref="I205" si="122">IF(E205="No Bet",0,IF(C205="1st",-50,ROUND(50/(E205-1)*0.95,2)))</f>
        <v>-50</v>
      </c>
      <c r="J205" s="16">
        <f t="shared" ref="J205" si="123">I205+J204</f>
        <v>985.78000000000065</v>
      </c>
    </row>
    <row r="206" spans="1:12" x14ac:dyDescent="0.25">
      <c r="A206" s="13">
        <v>42345</v>
      </c>
      <c r="B206" s="14" t="s">
        <v>247</v>
      </c>
      <c r="C206" s="2" t="s">
        <v>30</v>
      </c>
      <c r="D206" s="2">
        <v>5.6</v>
      </c>
      <c r="E206" s="3">
        <f t="shared" ref="E206" si="124">IF(D206&lt;=6.6,D206,"No Bet")</f>
        <v>5.6</v>
      </c>
      <c r="F206" s="15">
        <f t="shared" ref="F206" si="125">IF(E206="No Bet",0,0.05*H205)</f>
        <v>46.677742637704085</v>
      </c>
      <c r="G206" s="16">
        <f t="shared" ref="G206" si="126">IF(E206="No Bet",0,IF(C206="1st",-F206,ROUND(F206/(E206-1)*0.95,2)))</f>
        <v>9.64</v>
      </c>
      <c r="H206" s="16">
        <f t="shared" ref="H206" si="127">G206+H205</f>
        <v>943.19485275408158</v>
      </c>
      <c r="I206" s="16">
        <f t="shared" ref="I206" si="128">IF(E206="No Bet",0,IF(C206="1st",-50,ROUND(50/(E206-1)*0.95,2)))</f>
        <v>10.33</v>
      </c>
      <c r="J206" s="16">
        <f t="shared" ref="J206" si="129">I206+J205</f>
        <v>996.1100000000007</v>
      </c>
    </row>
    <row r="207" spans="1:12" x14ac:dyDescent="0.25">
      <c r="A207" s="13">
        <v>42347</v>
      </c>
      <c r="B207" s="14" t="s">
        <v>248</v>
      </c>
      <c r="C207" s="2" t="s">
        <v>16</v>
      </c>
      <c r="D207" s="2">
        <v>3.6</v>
      </c>
      <c r="E207" s="3">
        <f t="shared" ref="E207:E208" si="130">IF(D207&lt;=6.6,D207,"No Bet")</f>
        <v>3.6</v>
      </c>
      <c r="F207" s="15">
        <f t="shared" ref="F207" si="131">IF(E207="No Bet",0,0.05*H206)</f>
        <v>47.159742637704085</v>
      </c>
      <c r="G207" s="16">
        <f t="shared" ref="G207" si="132">IF(E207="No Bet",0,IF(C207="1st",-F207,ROUND(F207/(E207-1)*0.95,2)))</f>
        <v>17.23</v>
      </c>
      <c r="H207" s="16">
        <f t="shared" ref="H207" si="133">G207+H206</f>
        <v>960.4248527540816</v>
      </c>
      <c r="I207" s="16">
        <f t="shared" ref="I207" si="134">IF(E207="No Bet",0,IF(C207="1st",-50,ROUND(50/(E207-1)*0.95,2)))</f>
        <v>18.27</v>
      </c>
      <c r="J207" s="16">
        <f t="shared" ref="J207" si="135">I207+J206</f>
        <v>1014.3800000000007</v>
      </c>
    </row>
    <row r="208" spans="1:12" x14ac:dyDescent="0.25">
      <c r="A208" s="13">
        <v>42348</v>
      </c>
      <c r="B208" s="14" t="s">
        <v>256</v>
      </c>
      <c r="C208" s="2" t="s">
        <v>30</v>
      </c>
      <c r="D208" s="2">
        <v>4.9000000000000004</v>
      </c>
      <c r="E208" s="3">
        <f t="shared" si="130"/>
        <v>4.9000000000000004</v>
      </c>
      <c r="F208" s="15">
        <f t="shared" ref="F208" si="136">IF(E208="No Bet",0,0.05*H207)</f>
        <v>48.021242637704084</v>
      </c>
      <c r="G208" s="16">
        <f t="shared" ref="G208" si="137">IF(E208="No Bet",0,IF(C208="1st",-F208,ROUND(F208/(E208-1)*0.95,2)))</f>
        <v>11.7</v>
      </c>
      <c r="H208" s="16">
        <f t="shared" ref="H208" si="138">G208+H207</f>
        <v>972.12485275408164</v>
      </c>
      <c r="I208" s="16">
        <f t="shared" ref="I208" si="139">IF(E208="No Bet",0,IF(C208="1st",-50,ROUND(50/(E208-1)*0.95,2)))</f>
        <v>12.18</v>
      </c>
      <c r="J208" s="16">
        <f t="shared" ref="J208" si="140">I208+J207</f>
        <v>1026.5600000000006</v>
      </c>
    </row>
    <row r="209" spans="1:10" x14ac:dyDescent="0.25">
      <c r="A209" s="13"/>
      <c r="B209" s="14"/>
      <c r="F209" s="15"/>
      <c r="G209" s="16"/>
      <c r="H209" s="16"/>
      <c r="I209" s="16"/>
      <c r="J209" s="16"/>
    </row>
    <row r="210" spans="1:10" x14ac:dyDescent="0.25">
      <c r="A210" s="13"/>
      <c r="B210" s="14"/>
      <c r="F210" s="15"/>
      <c r="G210" s="16"/>
      <c r="H210" s="16"/>
      <c r="I210" s="16"/>
      <c r="J210" s="16"/>
    </row>
    <row r="211" spans="1:10" x14ac:dyDescent="0.25">
      <c r="A211" s="13"/>
      <c r="B211" s="14"/>
      <c r="F211" s="15"/>
      <c r="G211" s="16"/>
      <c r="H211" s="16"/>
      <c r="I211" s="16"/>
      <c r="J211" s="16"/>
    </row>
    <row r="212" spans="1:10" x14ac:dyDescent="0.25">
      <c r="A212" s="13"/>
      <c r="B212" s="14"/>
      <c r="F212" s="15"/>
      <c r="G212" s="16"/>
      <c r="H212" s="16"/>
      <c r="I212" s="16"/>
      <c r="J212" s="16"/>
    </row>
    <row r="213" spans="1:10" x14ac:dyDescent="0.25">
      <c r="A213" s="13"/>
      <c r="B213" s="14"/>
      <c r="F213" s="15"/>
      <c r="G213" s="16"/>
      <c r="H213" s="16"/>
      <c r="I213" s="16"/>
      <c r="J213" s="16"/>
    </row>
    <row r="214" spans="1:10" x14ac:dyDescent="0.25">
      <c r="A214" s="13"/>
      <c r="B214" s="14"/>
      <c r="F214" s="15"/>
      <c r="G214" s="16"/>
      <c r="H214" s="16"/>
      <c r="I214" s="16"/>
      <c r="J214" s="16"/>
    </row>
    <row r="215" spans="1:10" x14ac:dyDescent="0.25">
      <c r="A215" s="13"/>
      <c r="B215" s="14"/>
      <c r="F215" s="15"/>
      <c r="G215" s="16"/>
      <c r="H215" s="16"/>
      <c r="I215" s="16"/>
      <c r="J215" s="16"/>
    </row>
    <row r="216" spans="1:10" x14ac:dyDescent="0.25">
      <c r="A216" s="13"/>
      <c r="B216" s="14"/>
      <c r="F216" s="15"/>
      <c r="G216" s="16"/>
      <c r="H216" s="16"/>
      <c r="I216" s="16"/>
      <c r="J216" s="16"/>
    </row>
    <row r="217" spans="1:10" x14ac:dyDescent="0.25">
      <c r="A217" s="13"/>
      <c r="B217" s="14"/>
      <c r="E217" s="3" t="s">
        <v>249</v>
      </c>
      <c r="F217" s="15"/>
      <c r="G217" s="16"/>
      <c r="H217" s="16"/>
      <c r="I217" s="16"/>
      <c r="J217" s="16"/>
    </row>
    <row r="218" spans="1:10" x14ac:dyDescent="0.25">
      <c r="A218" s="13"/>
      <c r="B218" s="14"/>
      <c r="F218" s="15"/>
      <c r="G218" s="16"/>
      <c r="H218" s="16"/>
      <c r="I218" s="16"/>
      <c r="J218" s="16"/>
    </row>
    <row r="219" spans="1:10" x14ac:dyDescent="0.25">
      <c r="A219" s="13"/>
      <c r="B219" s="14"/>
      <c r="F219" s="15"/>
      <c r="G219" s="16"/>
      <c r="H219" s="16"/>
      <c r="I219" s="16"/>
      <c r="J219" s="16"/>
    </row>
    <row r="220" spans="1:10" x14ac:dyDescent="0.25">
      <c r="A220" s="13"/>
      <c r="B220" s="14"/>
      <c r="F220" s="15"/>
      <c r="G220" s="16"/>
      <c r="H220" s="16"/>
      <c r="I220" s="16"/>
      <c r="J220" s="16"/>
    </row>
    <row r="221" spans="1:10" x14ac:dyDescent="0.25">
      <c r="A221" s="13"/>
      <c r="B221" s="14"/>
      <c r="F221" s="15"/>
      <c r="G221" s="16"/>
      <c r="H221" s="16"/>
      <c r="I221" s="16"/>
      <c r="J221" s="16"/>
    </row>
    <row r="222" spans="1:10" x14ac:dyDescent="0.25">
      <c r="A222" s="13"/>
      <c r="B222" s="14"/>
      <c r="F222" s="15"/>
      <c r="G222" s="16"/>
      <c r="H222" s="16"/>
      <c r="I222" s="16"/>
      <c r="J222" s="16"/>
    </row>
    <row r="223" spans="1:10" x14ac:dyDescent="0.25">
      <c r="A223" s="13"/>
      <c r="B223" s="14"/>
      <c r="F223" s="15"/>
      <c r="G223" s="16"/>
      <c r="H223" s="16"/>
      <c r="I223" s="16"/>
      <c r="J223" s="16"/>
    </row>
    <row r="224" spans="1:10" x14ac:dyDescent="0.25">
      <c r="A224" s="13"/>
      <c r="B224" s="14"/>
      <c r="F224" s="15"/>
      <c r="G224" s="16"/>
      <c r="H224" s="16"/>
      <c r="I224" s="16"/>
      <c r="J224" s="16"/>
    </row>
    <row r="225" spans="1:10" x14ac:dyDescent="0.25">
      <c r="A225" s="13"/>
      <c r="B225" s="14"/>
      <c r="F225" s="15"/>
      <c r="G225" s="16"/>
      <c r="H225" s="16"/>
      <c r="I225" s="16"/>
      <c r="J225" s="16"/>
    </row>
    <row r="226" spans="1:10" x14ac:dyDescent="0.25">
      <c r="A226" s="13"/>
      <c r="B226" s="14"/>
      <c r="F226" s="15"/>
      <c r="G226" s="16"/>
      <c r="H226" s="16"/>
      <c r="I226" s="16"/>
      <c r="J226" s="16"/>
    </row>
    <row r="227" spans="1:10" x14ac:dyDescent="0.25">
      <c r="A227" s="13"/>
      <c r="B227" s="14"/>
      <c r="F227" s="15"/>
      <c r="G227" s="16"/>
      <c r="H227" s="16"/>
      <c r="I227" s="16"/>
      <c r="J227" s="16"/>
    </row>
    <row r="228" spans="1:10" x14ac:dyDescent="0.25">
      <c r="A228" s="13"/>
      <c r="B228" s="14"/>
      <c r="F228" s="15"/>
      <c r="G228" s="16"/>
      <c r="H228" s="16"/>
      <c r="I228" s="16"/>
      <c r="J228" s="16"/>
    </row>
    <row r="229" spans="1:10" x14ac:dyDescent="0.25">
      <c r="A229" s="13"/>
      <c r="B229" s="14"/>
      <c r="F229" s="15"/>
      <c r="G229" s="16"/>
      <c r="H229" s="16"/>
      <c r="I229" s="16"/>
      <c r="J229" s="16"/>
    </row>
    <row r="230" spans="1:10" x14ac:dyDescent="0.25">
      <c r="A230" s="13"/>
      <c r="B230" s="14"/>
      <c r="F230" s="15"/>
      <c r="G230" s="16"/>
      <c r="H230" s="16"/>
      <c r="I230" s="16"/>
      <c r="J230" s="16"/>
    </row>
    <row r="231" spans="1:10" x14ac:dyDescent="0.25">
      <c r="A231" s="13"/>
      <c r="B231" s="14"/>
      <c r="F231" s="15"/>
      <c r="G231" s="16"/>
      <c r="H231" s="16"/>
      <c r="I231" s="16"/>
      <c r="J231" s="16"/>
    </row>
    <row r="232" spans="1:10" x14ac:dyDescent="0.25">
      <c r="A232" s="13"/>
      <c r="B232" s="14"/>
      <c r="F232" s="15"/>
      <c r="G232" s="16"/>
      <c r="H232" s="16"/>
      <c r="I232" s="16"/>
      <c r="J232" s="16"/>
    </row>
    <row r="233" spans="1:10" x14ac:dyDescent="0.25">
      <c r="A233" s="13"/>
      <c r="B233" s="14"/>
      <c r="F233" s="15"/>
      <c r="G233" s="16"/>
      <c r="H233" s="16"/>
      <c r="I233" s="16"/>
      <c r="J233" s="16"/>
    </row>
    <row r="234" spans="1:10" x14ac:dyDescent="0.25">
      <c r="A234" s="13"/>
      <c r="B234" s="14"/>
      <c r="F234" s="15"/>
      <c r="G234" s="16"/>
      <c r="H234" s="16"/>
      <c r="I234" s="16"/>
      <c r="J234" s="16"/>
    </row>
    <row r="235" spans="1:10" x14ac:dyDescent="0.25">
      <c r="A235" s="13"/>
      <c r="B235" s="14"/>
      <c r="F235" s="15"/>
      <c r="G235" s="16"/>
      <c r="H235" s="16"/>
      <c r="I235" s="16"/>
      <c r="J235" s="16"/>
    </row>
    <row r="236" spans="1:10" x14ac:dyDescent="0.25">
      <c r="A236" s="13"/>
      <c r="B236" s="14"/>
      <c r="F236" s="15"/>
      <c r="G236" s="16"/>
      <c r="H236" s="16"/>
      <c r="I236" s="16"/>
      <c r="J236" s="16"/>
    </row>
    <row r="237" spans="1:10" x14ac:dyDescent="0.25">
      <c r="A237" s="13"/>
      <c r="B237" s="14"/>
      <c r="F237" s="15"/>
      <c r="G237" s="16"/>
      <c r="H237" s="16"/>
      <c r="I237" s="16"/>
      <c r="J237" s="16"/>
    </row>
    <row r="238" spans="1:10" x14ac:dyDescent="0.25">
      <c r="A238" s="13"/>
      <c r="B238" s="14"/>
      <c r="F238" s="15"/>
      <c r="G238" s="16"/>
      <c r="H238" s="16"/>
      <c r="I238" s="16"/>
      <c r="J238" s="16"/>
    </row>
    <row r="239" spans="1:10" x14ac:dyDescent="0.25">
      <c r="A239" s="13"/>
      <c r="B239" s="14"/>
      <c r="F239" s="15"/>
      <c r="G239" s="16"/>
      <c r="H239" s="16"/>
      <c r="I239" s="16"/>
      <c r="J239" s="16"/>
    </row>
    <row r="240" spans="1:10" x14ac:dyDescent="0.25">
      <c r="A240" s="13"/>
      <c r="B240" s="14"/>
      <c r="F240" s="15"/>
      <c r="G240" s="16"/>
      <c r="H240" s="16"/>
      <c r="I240" s="16"/>
      <c r="J240" s="16"/>
    </row>
    <row r="241" spans="1:10" x14ac:dyDescent="0.25">
      <c r="A241" s="13"/>
      <c r="B241" s="14"/>
      <c r="F241" s="15"/>
      <c r="G241" s="16"/>
      <c r="H241" s="16"/>
      <c r="I241" s="16"/>
      <c r="J241" s="16"/>
    </row>
    <row r="242" spans="1:10" x14ac:dyDescent="0.25">
      <c r="A242" s="13"/>
      <c r="B242" s="14"/>
      <c r="F242" s="15"/>
      <c r="G242" s="16"/>
      <c r="H242" s="16"/>
      <c r="I242" s="16"/>
      <c r="J242" s="16"/>
    </row>
    <row r="243" spans="1:10" x14ac:dyDescent="0.25">
      <c r="A243" s="13"/>
      <c r="B243" s="14"/>
      <c r="F243" s="15"/>
      <c r="G243" s="16"/>
      <c r="H243" s="16"/>
      <c r="I243" s="16"/>
      <c r="J243" s="16"/>
    </row>
    <row r="244" spans="1:10" x14ac:dyDescent="0.25">
      <c r="A244" s="13"/>
      <c r="B244" s="14"/>
      <c r="F244" s="15"/>
      <c r="G244" s="16"/>
      <c r="H244" s="16"/>
      <c r="I244" s="16"/>
      <c r="J244" s="16"/>
    </row>
    <row r="245" spans="1:10" x14ac:dyDescent="0.25">
      <c r="A245" s="13"/>
      <c r="B245" s="14"/>
      <c r="F245" s="15"/>
      <c r="G245" s="16"/>
      <c r="H245" s="16"/>
      <c r="I245" s="16"/>
      <c r="J245" s="16"/>
    </row>
    <row r="246" spans="1:10" x14ac:dyDescent="0.25">
      <c r="A246" s="13"/>
      <c r="B246" s="14"/>
      <c r="F246" s="15"/>
      <c r="G246" s="16"/>
      <c r="H246" s="16"/>
      <c r="I246" s="16"/>
      <c r="J246" s="16"/>
    </row>
    <row r="247" spans="1:10" x14ac:dyDescent="0.25">
      <c r="A247" s="13"/>
      <c r="B247" s="14"/>
      <c r="F247" s="15"/>
      <c r="G247" s="16"/>
      <c r="H247" s="16"/>
      <c r="I247" s="16"/>
      <c r="J247" s="16"/>
    </row>
    <row r="248" spans="1:10" x14ac:dyDescent="0.25">
      <c r="A248" s="13"/>
      <c r="B248" s="14"/>
      <c r="F248" s="15"/>
      <c r="G248" s="16"/>
      <c r="H248" s="16"/>
      <c r="I248" s="16"/>
      <c r="J248" s="16"/>
    </row>
    <row r="249" spans="1:10" x14ac:dyDescent="0.25">
      <c r="A249" s="13"/>
      <c r="B249" s="14"/>
      <c r="F249" s="15"/>
      <c r="G249" s="16"/>
      <c r="H249" s="16"/>
      <c r="I249" s="16"/>
      <c r="J249" s="16"/>
    </row>
    <row r="250" spans="1:10" x14ac:dyDescent="0.25">
      <c r="A250" s="13"/>
      <c r="B250" s="14"/>
      <c r="F250" s="15"/>
      <c r="G250" s="16"/>
      <c r="H250" s="16"/>
      <c r="I250" s="16"/>
      <c r="J250" s="16"/>
    </row>
    <row r="251" spans="1:10" x14ac:dyDescent="0.25">
      <c r="A251" s="13"/>
      <c r="B251" s="14"/>
      <c r="F251" s="15"/>
      <c r="G251" s="16"/>
      <c r="H251" s="16"/>
      <c r="I251" s="16"/>
      <c r="J251" s="16"/>
    </row>
    <row r="252" spans="1:10" x14ac:dyDescent="0.25">
      <c r="A252" s="13"/>
      <c r="B252" s="14"/>
      <c r="F252" s="15"/>
      <c r="G252" s="16"/>
      <c r="H252" s="16"/>
      <c r="I252" s="16"/>
      <c r="J252" s="16"/>
    </row>
    <row r="253" spans="1:10" x14ac:dyDescent="0.25">
      <c r="A253" s="13"/>
      <c r="B253" s="14"/>
      <c r="F253" s="15"/>
      <c r="G253" s="16"/>
      <c r="H253" s="16"/>
      <c r="I253" s="16"/>
      <c r="J253" s="16"/>
    </row>
    <row r="254" spans="1:10" x14ac:dyDescent="0.25">
      <c r="A254" s="13"/>
      <c r="B254" s="14"/>
      <c r="F254" s="15"/>
      <c r="G254" s="16"/>
      <c r="H254" s="16"/>
      <c r="I254" s="16"/>
      <c r="J254" s="16"/>
    </row>
    <row r="255" spans="1:10" x14ac:dyDescent="0.25">
      <c r="A255" s="13"/>
      <c r="B255" s="14"/>
      <c r="F255" s="15"/>
      <c r="G255" s="16"/>
      <c r="H255" s="16"/>
      <c r="I255" s="16"/>
      <c r="J255" s="16"/>
    </row>
    <row r="256" spans="1:10" x14ac:dyDescent="0.25">
      <c r="A256" s="13"/>
      <c r="B256" s="14"/>
      <c r="F256" s="15"/>
      <c r="G256" s="16"/>
      <c r="H256" s="16"/>
      <c r="I256" s="16"/>
      <c r="J256" s="16"/>
    </row>
    <row r="257" spans="1:10" x14ac:dyDescent="0.25">
      <c r="A257" s="13"/>
      <c r="B257" s="14"/>
      <c r="F257" s="15"/>
      <c r="G257" s="16"/>
      <c r="H257" s="16"/>
      <c r="I257" s="16"/>
      <c r="J257" s="16"/>
    </row>
    <row r="258" spans="1:10" x14ac:dyDescent="0.25">
      <c r="A258" s="13"/>
      <c r="B258" s="14"/>
      <c r="F258" s="15"/>
      <c r="G258" s="16"/>
      <c r="H258" s="16"/>
      <c r="I258" s="16"/>
      <c r="J258" s="16"/>
    </row>
    <row r="259" spans="1:10" x14ac:dyDescent="0.25">
      <c r="A259" s="13"/>
      <c r="B259" s="14"/>
      <c r="F259" s="15"/>
      <c r="G259" s="16"/>
      <c r="H259" s="16"/>
      <c r="I259" s="16"/>
      <c r="J259" s="16"/>
    </row>
    <row r="260" spans="1:10" x14ac:dyDescent="0.25">
      <c r="A260" s="13"/>
      <c r="B260" s="14"/>
      <c r="F260" s="15"/>
      <c r="G260" s="16"/>
      <c r="H260" s="16"/>
      <c r="I260" s="16"/>
      <c r="J260" s="16"/>
    </row>
    <row r="261" spans="1:10" x14ac:dyDescent="0.25">
      <c r="A261" s="13"/>
      <c r="B261" s="14"/>
      <c r="F261" s="15"/>
      <c r="G261" s="16"/>
      <c r="H261" s="16"/>
      <c r="I261" s="16"/>
      <c r="J261" s="16"/>
    </row>
    <row r="262" spans="1:10" x14ac:dyDescent="0.25">
      <c r="A262" s="13"/>
      <c r="B262" s="14"/>
      <c r="F262" s="15"/>
      <c r="G262" s="16"/>
      <c r="H262" s="16"/>
      <c r="I262" s="16"/>
      <c r="J262" s="16"/>
    </row>
    <row r="263" spans="1:10" x14ac:dyDescent="0.25">
      <c r="A263" s="13"/>
      <c r="B263" s="14"/>
      <c r="F263" s="15"/>
      <c r="G263" s="16"/>
      <c r="H263" s="16"/>
      <c r="I263" s="16"/>
      <c r="J263" s="16"/>
    </row>
    <row r="264" spans="1:10" x14ac:dyDescent="0.25">
      <c r="A264" s="13"/>
      <c r="B264" s="14"/>
      <c r="F264" s="15"/>
      <c r="G264" s="16"/>
      <c r="H264" s="16"/>
      <c r="I264" s="16"/>
      <c r="J264" s="16"/>
    </row>
    <row r="265" spans="1:10" x14ac:dyDescent="0.25">
      <c r="A265" s="13"/>
      <c r="B265" s="14"/>
      <c r="F265" s="15"/>
      <c r="G265" s="16"/>
      <c r="H265" s="16"/>
      <c r="I265" s="16"/>
      <c r="J265" s="16"/>
    </row>
    <row r="266" spans="1:10" x14ac:dyDescent="0.25">
      <c r="A266" s="13"/>
      <c r="B266" s="14"/>
      <c r="F266" s="15"/>
      <c r="G266" s="16"/>
      <c r="H266" s="16"/>
      <c r="I266" s="16"/>
      <c r="J266" s="16"/>
    </row>
    <row r="267" spans="1:10" x14ac:dyDescent="0.25">
      <c r="A267" s="13"/>
      <c r="B267" s="14"/>
      <c r="F267" s="15"/>
      <c r="G267" s="16"/>
      <c r="H267" s="16"/>
      <c r="I267" s="16"/>
      <c r="J267" s="16"/>
    </row>
    <row r="268" spans="1:10" x14ac:dyDescent="0.25">
      <c r="A268" s="13"/>
      <c r="B268" s="14"/>
      <c r="F268" s="15"/>
      <c r="G268" s="16"/>
      <c r="H268" s="16"/>
      <c r="I268" s="16"/>
      <c r="J268" s="16"/>
    </row>
    <row r="269" spans="1:10" x14ac:dyDescent="0.25">
      <c r="A269" s="13"/>
      <c r="B269" s="14"/>
      <c r="F269" s="15"/>
      <c r="G269" s="16"/>
      <c r="H269" s="16"/>
      <c r="I269" s="16"/>
      <c r="J269" s="16"/>
    </row>
    <row r="270" spans="1:10" x14ac:dyDescent="0.25">
      <c r="A270" s="13"/>
      <c r="B270" s="14"/>
      <c r="F270" s="15"/>
      <c r="G270" s="16"/>
      <c r="H270" s="16"/>
      <c r="I270" s="16"/>
      <c r="J270" s="16"/>
    </row>
    <row r="271" spans="1:10" x14ac:dyDescent="0.25">
      <c r="A271" s="13"/>
      <c r="B271" s="14"/>
      <c r="F271" s="15"/>
      <c r="G271" s="16"/>
      <c r="H271" s="16"/>
      <c r="I271" s="16"/>
      <c r="J271" s="16"/>
    </row>
    <row r="272" spans="1:10" x14ac:dyDescent="0.25">
      <c r="A272" s="13"/>
      <c r="B272" s="14"/>
      <c r="F272" s="15"/>
      <c r="G272" s="16"/>
      <c r="H272" s="16"/>
      <c r="I272" s="16"/>
      <c r="J272" s="16"/>
    </row>
    <row r="273" spans="1:10" x14ac:dyDescent="0.25">
      <c r="A273" s="13"/>
      <c r="B273" s="14"/>
      <c r="F273" s="15"/>
      <c r="G273" s="16"/>
      <c r="H273" s="16"/>
      <c r="I273" s="16"/>
      <c r="J273" s="16"/>
    </row>
    <row r="274" spans="1:10" x14ac:dyDescent="0.25">
      <c r="A274" s="13"/>
      <c r="B274" s="14"/>
      <c r="F274" s="15"/>
      <c r="G274" s="16"/>
      <c r="H274" s="16"/>
      <c r="I274" s="16"/>
      <c r="J274" s="16"/>
    </row>
    <row r="275" spans="1:10" x14ac:dyDescent="0.25">
      <c r="A275" s="13"/>
      <c r="B275" s="14"/>
      <c r="F275" s="15"/>
      <c r="G275" s="16"/>
      <c r="H275" s="16"/>
      <c r="I275" s="16"/>
      <c r="J275" s="16"/>
    </row>
    <row r="276" spans="1:10" x14ac:dyDescent="0.25">
      <c r="A276" s="13"/>
      <c r="B276" s="14"/>
      <c r="F276" s="15"/>
      <c r="G276" s="16"/>
      <c r="H276" s="16"/>
      <c r="I276" s="16"/>
      <c r="J276" s="16"/>
    </row>
    <row r="277" spans="1:10" x14ac:dyDescent="0.25">
      <c r="A277" s="13"/>
      <c r="B277" s="14"/>
      <c r="F277" s="15"/>
      <c r="G277" s="16"/>
      <c r="H277" s="16"/>
      <c r="I277" s="16"/>
      <c r="J277" s="16"/>
    </row>
    <row r="278" spans="1:10" x14ac:dyDescent="0.25">
      <c r="A278" s="13"/>
      <c r="B278" s="14"/>
      <c r="F278" s="15"/>
      <c r="G278" s="16"/>
      <c r="H278" s="16"/>
      <c r="I278" s="16"/>
      <c r="J278" s="16"/>
    </row>
    <row r="279" spans="1:10" x14ac:dyDescent="0.25">
      <c r="A279" s="13"/>
      <c r="B279" s="14"/>
      <c r="F279" s="15"/>
      <c r="G279" s="16"/>
      <c r="H279" s="16"/>
      <c r="I279" s="16"/>
      <c r="J279" s="16"/>
    </row>
    <row r="280" spans="1:10" x14ac:dyDescent="0.25">
      <c r="A280" s="13"/>
      <c r="B280" s="14"/>
      <c r="F280" s="15"/>
      <c r="G280" s="16"/>
      <c r="H280" s="16"/>
      <c r="I280" s="16"/>
      <c r="J280" s="16"/>
    </row>
    <row r="281" spans="1:10" x14ac:dyDescent="0.25">
      <c r="A281" s="13"/>
      <c r="B281" s="14"/>
      <c r="F281" s="15"/>
      <c r="G281" s="16"/>
      <c r="H281" s="16"/>
      <c r="I281" s="16"/>
      <c r="J281" s="16"/>
    </row>
    <row r="282" spans="1:10" x14ac:dyDescent="0.25">
      <c r="A282" s="13"/>
      <c r="B282" s="14"/>
      <c r="F282" s="15"/>
      <c r="G282" s="16"/>
      <c r="H282" s="16"/>
      <c r="I282" s="16"/>
      <c r="J282" s="16"/>
    </row>
    <row r="283" spans="1:10" x14ac:dyDescent="0.25">
      <c r="A283" s="13"/>
      <c r="B283" s="14"/>
      <c r="F283" s="15"/>
      <c r="G283" s="16"/>
      <c r="H283" s="16"/>
      <c r="I283" s="16"/>
      <c r="J283" s="16"/>
    </row>
    <row r="284" spans="1:10" x14ac:dyDescent="0.25">
      <c r="A284" s="13"/>
      <c r="B284" s="14"/>
      <c r="F284" s="15"/>
      <c r="G284" s="16"/>
      <c r="H284" s="16"/>
      <c r="I284" s="16"/>
      <c r="J284" s="16"/>
    </row>
    <row r="285" spans="1:10" x14ac:dyDescent="0.25">
      <c r="A285" s="13"/>
      <c r="B285" s="14"/>
      <c r="F285" s="15"/>
      <c r="G285" s="16"/>
      <c r="H285" s="16"/>
      <c r="I285" s="16"/>
      <c r="J285" s="16"/>
    </row>
    <row r="286" spans="1:10" x14ac:dyDescent="0.25">
      <c r="A286" s="13"/>
      <c r="B286" s="14"/>
      <c r="F286" s="15"/>
      <c r="G286" s="16"/>
      <c r="H286" s="16"/>
      <c r="I286" s="16"/>
      <c r="J286" s="16"/>
    </row>
    <row r="287" spans="1:10" x14ac:dyDescent="0.25">
      <c r="A287" s="13"/>
      <c r="B287" s="14"/>
      <c r="F287" s="15"/>
      <c r="G287" s="16"/>
      <c r="H287" s="16"/>
      <c r="I287" s="16"/>
      <c r="J287" s="16"/>
    </row>
    <row r="288" spans="1:10" x14ac:dyDescent="0.25">
      <c r="A288" s="13"/>
      <c r="B288" s="14"/>
      <c r="F288" s="15"/>
      <c r="G288" s="16"/>
      <c r="H288" s="16"/>
      <c r="I288" s="16"/>
      <c r="J288" s="16"/>
    </row>
    <row r="289" spans="1:10" x14ac:dyDescent="0.25">
      <c r="A289" s="13"/>
      <c r="B289" s="14"/>
      <c r="F289" s="15"/>
      <c r="G289" s="16"/>
      <c r="H289" s="16"/>
      <c r="I289" s="16"/>
      <c r="J289" s="16"/>
    </row>
    <row r="290" spans="1:10" x14ac:dyDescent="0.25">
      <c r="A290" s="13"/>
      <c r="B290" s="14"/>
      <c r="F290" s="15"/>
      <c r="G290" s="16"/>
      <c r="H290" s="16"/>
      <c r="I290" s="16"/>
      <c r="J290" s="16"/>
    </row>
    <row r="291" spans="1:10" x14ac:dyDescent="0.25">
      <c r="A291" s="13"/>
      <c r="B291" s="14"/>
      <c r="F291" s="15"/>
      <c r="G291" s="16"/>
      <c r="H291" s="16"/>
      <c r="I291" s="16"/>
      <c r="J291" s="16"/>
    </row>
    <row r="292" spans="1:10" x14ac:dyDescent="0.25">
      <c r="A292" s="13"/>
      <c r="B292" s="14"/>
      <c r="F292" s="15"/>
      <c r="G292" s="16"/>
      <c r="H292" s="16"/>
      <c r="I292" s="16"/>
      <c r="J292" s="16"/>
    </row>
    <row r="293" spans="1:10" x14ac:dyDescent="0.25">
      <c r="A293" s="13"/>
      <c r="B293" s="14"/>
      <c r="F293" s="15"/>
      <c r="G293" s="16"/>
      <c r="H293" s="16"/>
      <c r="I293" s="16"/>
      <c r="J293" s="16"/>
    </row>
    <row r="294" spans="1:10" x14ac:dyDescent="0.25">
      <c r="A294" s="13"/>
      <c r="B294" s="14"/>
      <c r="F294" s="15"/>
      <c r="G294" s="16"/>
      <c r="H294" s="16"/>
      <c r="I294" s="16"/>
      <c r="J294" s="16"/>
    </row>
    <row r="295" spans="1:10" x14ac:dyDescent="0.25">
      <c r="A295" s="13"/>
      <c r="B295" s="14"/>
      <c r="F295" s="15"/>
      <c r="G295" s="16"/>
      <c r="H295" s="16"/>
      <c r="I295" s="16"/>
      <c r="J295" s="16"/>
    </row>
    <row r="296" spans="1:10" x14ac:dyDescent="0.25">
      <c r="A296" s="13"/>
      <c r="B296" s="14"/>
      <c r="F296" s="15"/>
      <c r="G296" s="16"/>
      <c r="H296" s="16"/>
      <c r="I296" s="16"/>
      <c r="J296" s="16"/>
    </row>
    <row r="297" spans="1:10" x14ac:dyDescent="0.25">
      <c r="A297" s="13"/>
      <c r="B297" s="14"/>
      <c r="F297" s="15"/>
      <c r="G297" s="16"/>
      <c r="H297" s="16"/>
      <c r="I297" s="16"/>
      <c r="J297" s="16"/>
    </row>
    <row r="298" spans="1:10" x14ac:dyDescent="0.25">
      <c r="A298" s="13"/>
      <c r="B298" s="14"/>
      <c r="F298" s="15"/>
      <c r="G298" s="16"/>
      <c r="H298" s="16"/>
      <c r="I298" s="16"/>
      <c r="J298" s="16"/>
    </row>
    <row r="299" spans="1:10" x14ac:dyDescent="0.25">
      <c r="A299" s="13"/>
      <c r="B299" s="14"/>
      <c r="F299" s="15"/>
      <c r="G299" s="16"/>
      <c r="H299" s="16"/>
      <c r="I299" s="16"/>
      <c r="J299" s="16"/>
    </row>
    <row r="300" spans="1:10" x14ac:dyDescent="0.25">
      <c r="A300" s="13"/>
      <c r="B300" s="14"/>
      <c r="F300" s="15"/>
      <c r="G300" s="16"/>
      <c r="H300" s="16"/>
      <c r="I300" s="16"/>
      <c r="J300" s="16"/>
    </row>
    <row r="301" spans="1:10" x14ac:dyDescent="0.25">
      <c r="A301" s="13"/>
      <c r="B301" s="14"/>
      <c r="F301" s="15"/>
      <c r="G301" s="16"/>
      <c r="H301" s="16"/>
      <c r="I301" s="16"/>
      <c r="J301" s="16"/>
    </row>
    <row r="302" spans="1:10" x14ac:dyDescent="0.25">
      <c r="A302" s="13"/>
      <c r="B302" s="14"/>
      <c r="F302" s="15"/>
      <c r="G302" s="16"/>
      <c r="H302" s="16"/>
      <c r="I302" s="16"/>
      <c r="J302" s="16"/>
    </row>
    <row r="303" spans="1:10" x14ac:dyDescent="0.25">
      <c r="A303" s="13"/>
      <c r="B303" s="14"/>
      <c r="F303" s="15"/>
      <c r="G303" s="16"/>
      <c r="H303" s="16"/>
      <c r="I303" s="16"/>
      <c r="J303" s="16"/>
    </row>
    <row r="304" spans="1:10" x14ac:dyDescent="0.25">
      <c r="A304" s="13"/>
      <c r="B304" s="14"/>
      <c r="F304" s="15"/>
      <c r="G304" s="16"/>
      <c r="H304" s="16"/>
      <c r="I304" s="16"/>
      <c r="J304" s="16"/>
    </row>
    <row r="305" spans="1:10" x14ac:dyDescent="0.25">
      <c r="A305" s="13"/>
      <c r="B305" s="14"/>
      <c r="F305" s="15"/>
      <c r="G305" s="16"/>
      <c r="H305" s="16"/>
      <c r="I305" s="16"/>
      <c r="J305" s="16"/>
    </row>
    <row r="306" spans="1:10" x14ac:dyDescent="0.25">
      <c r="A306" s="13"/>
      <c r="B306" s="14"/>
      <c r="F306" s="15"/>
      <c r="G306" s="16"/>
      <c r="H306" s="16"/>
      <c r="I306" s="16"/>
      <c r="J306" s="16"/>
    </row>
    <row r="307" spans="1:10" x14ac:dyDescent="0.25">
      <c r="A307" s="13"/>
      <c r="B307" s="14"/>
      <c r="F307" s="15"/>
      <c r="G307" s="16"/>
      <c r="H307" s="16"/>
      <c r="I307" s="16"/>
      <c r="J307" s="16"/>
    </row>
    <row r="308" spans="1:10" x14ac:dyDescent="0.25">
      <c r="A308" s="13"/>
      <c r="B308" s="14"/>
      <c r="F308" s="15"/>
      <c r="G308" s="16"/>
      <c r="H308" s="16"/>
      <c r="I308" s="16"/>
      <c r="J308" s="16"/>
    </row>
    <row r="309" spans="1:10" x14ac:dyDescent="0.25">
      <c r="A309" s="13"/>
      <c r="B309" s="14"/>
      <c r="F309" s="15"/>
      <c r="G309" s="16"/>
      <c r="H309" s="16"/>
      <c r="I309" s="16"/>
      <c r="J309" s="16"/>
    </row>
    <row r="310" spans="1:10" x14ac:dyDescent="0.25">
      <c r="A310" s="13"/>
      <c r="B310" s="14"/>
      <c r="F310" s="15"/>
      <c r="G310" s="16"/>
      <c r="H310" s="16"/>
      <c r="I310" s="16"/>
      <c r="J310" s="16"/>
    </row>
    <row r="311" spans="1:10" x14ac:dyDescent="0.25">
      <c r="A311" s="13"/>
      <c r="B311" s="14"/>
      <c r="F311" s="15"/>
      <c r="G311" s="16"/>
      <c r="H311" s="16"/>
      <c r="I311" s="16"/>
      <c r="J311" s="16"/>
    </row>
    <row r="312" spans="1:10" x14ac:dyDescent="0.25">
      <c r="A312" s="13"/>
      <c r="B312" s="14"/>
      <c r="F312" s="15"/>
      <c r="G312" s="16"/>
      <c r="H312" s="16"/>
      <c r="I312" s="16"/>
      <c r="J312" s="16"/>
    </row>
    <row r="313" spans="1:10" x14ac:dyDescent="0.25">
      <c r="A313" s="13"/>
      <c r="B313" s="14"/>
      <c r="F313" s="15"/>
      <c r="G313" s="16"/>
      <c r="H313" s="16"/>
      <c r="I313" s="16"/>
      <c r="J313" s="16"/>
    </row>
    <row r="314" spans="1:10" x14ac:dyDescent="0.25">
      <c r="A314" s="13"/>
      <c r="B314" s="14"/>
      <c r="F314" s="15"/>
      <c r="G314" s="16"/>
      <c r="H314" s="16"/>
      <c r="I314" s="16"/>
      <c r="J314" s="16"/>
    </row>
    <row r="315" spans="1:10" x14ac:dyDescent="0.25">
      <c r="A315" s="13"/>
      <c r="B315" s="14"/>
      <c r="F315" s="15"/>
      <c r="G315" s="16"/>
      <c r="H315" s="16"/>
      <c r="I315" s="16"/>
      <c r="J315" s="16"/>
    </row>
    <row r="316" spans="1:10" x14ac:dyDescent="0.25">
      <c r="A316" s="13"/>
      <c r="B316" s="14"/>
      <c r="F316" s="15"/>
      <c r="G316" s="16"/>
      <c r="H316" s="16"/>
      <c r="I316" s="16"/>
      <c r="J316" s="16"/>
    </row>
    <row r="317" spans="1:10" x14ac:dyDescent="0.25">
      <c r="A317" s="13"/>
      <c r="B317" s="14"/>
      <c r="F317" s="15"/>
      <c r="G317" s="16"/>
      <c r="H317" s="16"/>
      <c r="I317" s="16"/>
      <c r="J317" s="16"/>
    </row>
    <row r="318" spans="1:10" x14ac:dyDescent="0.25">
      <c r="A318" s="13"/>
      <c r="B318" s="14"/>
      <c r="F318" s="15"/>
      <c r="G318" s="16"/>
      <c r="H318" s="16"/>
      <c r="I318" s="16"/>
      <c r="J318" s="16"/>
    </row>
    <row r="319" spans="1:10" x14ac:dyDescent="0.25">
      <c r="A319" s="13"/>
      <c r="B319" s="14"/>
      <c r="F319" s="15"/>
      <c r="G319" s="16"/>
      <c r="H319" s="16"/>
      <c r="I319" s="16"/>
      <c r="J319" s="16"/>
    </row>
    <row r="320" spans="1:10" x14ac:dyDescent="0.25">
      <c r="A320" s="13"/>
      <c r="B320" s="14"/>
      <c r="F320" s="15"/>
      <c r="G320" s="16"/>
      <c r="H320" s="16"/>
      <c r="I320" s="16"/>
      <c r="J320" s="16"/>
    </row>
    <row r="321" spans="1:10" x14ac:dyDescent="0.25">
      <c r="A321" s="13"/>
      <c r="B321" s="14"/>
      <c r="F321" s="15"/>
      <c r="G321" s="16"/>
      <c r="H321" s="16"/>
      <c r="I321" s="16"/>
      <c r="J321" s="16"/>
    </row>
    <row r="322" spans="1:10" x14ac:dyDescent="0.25">
      <c r="A322" s="13"/>
      <c r="B322" s="14"/>
      <c r="F322" s="15"/>
      <c r="G322" s="16"/>
      <c r="H322" s="16"/>
      <c r="I322" s="16"/>
      <c r="J322" s="16"/>
    </row>
    <row r="323" spans="1:10" x14ac:dyDescent="0.25">
      <c r="A323" s="13"/>
      <c r="B323" s="14"/>
      <c r="F323" s="15"/>
      <c r="G323" s="16"/>
      <c r="H323" s="16"/>
      <c r="I323" s="16"/>
      <c r="J323" s="16"/>
    </row>
    <row r="324" spans="1:10" x14ac:dyDescent="0.25">
      <c r="A324" s="13"/>
      <c r="B324" s="14"/>
      <c r="F324" s="15"/>
      <c r="G324" s="16"/>
      <c r="H324" s="16"/>
      <c r="I324" s="16"/>
      <c r="J324" s="16"/>
    </row>
    <row r="325" spans="1:10" x14ac:dyDescent="0.25">
      <c r="A325" s="13"/>
      <c r="B325" s="14"/>
      <c r="F325" s="15"/>
      <c r="G325" s="16"/>
      <c r="H325" s="16"/>
      <c r="I325" s="16"/>
      <c r="J325" s="16"/>
    </row>
    <row r="326" spans="1:10" x14ac:dyDescent="0.25">
      <c r="A326" s="13"/>
      <c r="B326" s="14"/>
      <c r="F326" s="15"/>
      <c r="G326" s="16"/>
      <c r="H326" s="16"/>
      <c r="I326" s="16"/>
      <c r="J326" s="16"/>
    </row>
    <row r="327" spans="1:10" x14ac:dyDescent="0.25">
      <c r="A327" s="13"/>
      <c r="B327" s="14"/>
      <c r="F327" s="15"/>
      <c r="G327" s="16"/>
      <c r="H327" s="16"/>
      <c r="I327" s="16"/>
      <c r="J327" s="16"/>
    </row>
    <row r="328" spans="1:10" x14ac:dyDescent="0.25">
      <c r="A328" s="13"/>
      <c r="B328" s="14"/>
      <c r="F328" s="15"/>
      <c r="G328" s="16"/>
      <c r="H328" s="16"/>
      <c r="I328" s="16"/>
      <c r="J328" s="16"/>
    </row>
    <row r="329" spans="1:10" x14ac:dyDescent="0.25">
      <c r="A329" s="13"/>
      <c r="B329" s="14"/>
      <c r="F329" s="15"/>
      <c r="G329" s="16"/>
      <c r="H329" s="16"/>
      <c r="I329" s="16"/>
      <c r="J329" s="16"/>
    </row>
    <row r="330" spans="1:10" x14ac:dyDescent="0.25">
      <c r="A330" s="13"/>
      <c r="B330" s="14"/>
      <c r="F330" s="15"/>
      <c r="G330" s="16"/>
      <c r="H330" s="16"/>
      <c r="I330" s="16"/>
      <c r="J330" s="16"/>
    </row>
    <row r="331" spans="1:10" x14ac:dyDescent="0.25">
      <c r="A331" s="13"/>
      <c r="B331" s="14"/>
      <c r="F331" s="15"/>
      <c r="G331" s="16"/>
      <c r="H331" s="16"/>
      <c r="I331" s="16"/>
      <c r="J331" s="16"/>
    </row>
    <row r="332" spans="1:10" x14ac:dyDescent="0.25">
      <c r="A332" s="13"/>
      <c r="B332" s="14"/>
      <c r="F332" s="15"/>
      <c r="G332" s="16"/>
      <c r="H332" s="16"/>
      <c r="I332" s="16"/>
      <c r="J332" s="16"/>
    </row>
    <row r="333" spans="1:10" x14ac:dyDescent="0.25">
      <c r="A333" s="13"/>
      <c r="B333" s="14"/>
      <c r="F333" s="15"/>
      <c r="G333" s="16"/>
      <c r="H333" s="16"/>
      <c r="I333" s="16"/>
      <c r="J333" s="16"/>
    </row>
    <row r="334" spans="1:10" x14ac:dyDescent="0.25">
      <c r="A334" s="13"/>
      <c r="B334" s="14"/>
      <c r="F334" s="15"/>
      <c r="G334" s="16"/>
      <c r="H334" s="16"/>
      <c r="I334" s="16"/>
      <c r="J334" s="16"/>
    </row>
    <row r="335" spans="1:10" x14ac:dyDescent="0.25">
      <c r="A335" s="13"/>
      <c r="B335" s="14"/>
      <c r="F335" s="15"/>
      <c r="G335" s="16"/>
      <c r="H335" s="16"/>
      <c r="I335" s="16"/>
      <c r="J335" s="16"/>
    </row>
    <row r="336" spans="1:10" x14ac:dyDescent="0.25">
      <c r="A336" s="13"/>
      <c r="B336" s="14"/>
      <c r="F336" s="15"/>
      <c r="G336" s="16"/>
      <c r="H336" s="16"/>
      <c r="I336" s="16"/>
      <c r="J336" s="16"/>
    </row>
    <row r="337" spans="1:10" x14ac:dyDescent="0.25">
      <c r="A337" s="13"/>
      <c r="B337" s="14"/>
      <c r="F337" s="15"/>
      <c r="G337" s="16"/>
      <c r="H337" s="16"/>
      <c r="I337" s="16"/>
      <c r="J337" s="16"/>
    </row>
    <row r="338" spans="1:10" x14ac:dyDescent="0.25">
      <c r="A338" s="13"/>
      <c r="B338" s="14"/>
      <c r="F338" s="15"/>
      <c r="G338" s="16"/>
      <c r="H338" s="16"/>
      <c r="I338" s="16"/>
      <c r="J338" s="16"/>
    </row>
    <row r="339" spans="1:10" x14ac:dyDescent="0.25">
      <c r="A339" s="13"/>
      <c r="B339" s="14"/>
      <c r="F339" s="15"/>
      <c r="G339" s="16"/>
      <c r="H339" s="16"/>
      <c r="I339" s="16"/>
      <c r="J339" s="16"/>
    </row>
    <row r="340" spans="1:10" x14ac:dyDescent="0.25">
      <c r="A340" s="13"/>
      <c r="B340" s="14"/>
      <c r="F340" s="15"/>
      <c r="G340" s="16"/>
      <c r="H340" s="16"/>
      <c r="I340" s="16"/>
      <c r="J340" s="16"/>
    </row>
    <row r="341" spans="1:10" x14ac:dyDescent="0.25">
      <c r="A341" s="13"/>
      <c r="B341" s="14"/>
      <c r="F341" s="15"/>
      <c r="G341" s="16"/>
      <c r="H341" s="16"/>
      <c r="I341" s="16"/>
      <c r="J341" s="16"/>
    </row>
    <row r="342" spans="1:10" x14ac:dyDescent="0.25">
      <c r="A342" s="13"/>
      <c r="B342" s="14"/>
      <c r="F342" s="15"/>
      <c r="G342" s="16"/>
      <c r="H342" s="16"/>
      <c r="I342" s="16"/>
      <c r="J342" s="16"/>
    </row>
    <row r="343" spans="1:10" x14ac:dyDescent="0.25">
      <c r="A343" s="13"/>
      <c r="B343" s="14"/>
      <c r="F343" s="15"/>
      <c r="G343" s="16"/>
      <c r="H343" s="16"/>
      <c r="I343" s="16"/>
      <c r="J343" s="16"/>
    </row>
    <row r="344" spans="1:10" x14ac:dyDescent="0.25">
      <c r="A344" s="13"/>
      <c r="B344" s="14"/>
      <c r="F344" s="15"/>
      <c r="G344" s="16"/>
      <c r="H344" s="16"/>
      <c r="I344" s="16"/>
      <c r="J344" s="16"/>
    </row>
    <row r="345" spans="1:10" x14ac:dyDescent="0.25">
      <c r="A345" s="13"/>
      <c r="B345" s="14"/>
      <c r="F345" s="15"/>
      <c r="G345" s="16"/>
      <c r="H345" s="16"/>
      <c r="I345" s="16"/>
      <c r="J345" s="16"/>
    </row>
    <row r="346" spans="1:10" x14ac:dyDescent="0.25">
      <c r="A346" s="13"/>
      <c r="B346" s="14"/>
      <c r="F346" s="15"/>
      <c r="G346" s="16"/>
      <c r="H346" s="16"/>
      <c r="I346" s="16"/>
      <c r="J346" s="16"/>
    </row>
    <row r="347" spans="1:10" x14ac:dyDescent="0.25">
      <c r="A347" s="13"/>
      <c r="B347" s="14"/>
      <c r="F347" s="15"/>
      <c r="G347" s="16"/>
      <c r="H347" s="16"/>
      <c r="I347" s="16"/>
      <c r="J347" s="16"/>
    </row>
    <row r="348" spans="1:10" x14ac:dyDescent="0.25">
      <c r="A348" s="13"/>
      <c r="B348" s="14"/>
      <c r="F348" s="15"/>
      <c r="G348" s="16"/>
      <c r="H348" s="16"/>
      <c r="I348" s="16"/>
      <c r="J348" s="16"/>
    </row>
    <row r="349" spans="1:10" x14ac:dyDescent="0.25">
      <c r="A349" s="13"/>
      <c r="B349" s="14"/>
      <c r="F349" s="15"/>
      <c r="G349" s="16"/>
      <c r="H349" s="16"/>
      <c r="I349" s="16"/>
      <c r="J349" s="16"/>
    </row>
    <row r="350" spans="1:10" x14ac:dyDescent="0.25">
      <c r="A350" s="13"/>
      <c r="B350" s="14"/>
      <c r="F350" s="15"/>
      <c r="G350" s="16"/>
      <c r="H350" s="16"/>
      <c r="I350" s="16"/>
      <c r="J350" s="16"/>
    </row>
    <row r="351" spans="1:10" x14ac:dyDescent="0.25">
      <c r="A351" s="13"/>
      <c r="B351" s="14"/>
      <c r="F351" s="15"/>
      <c r="G351" s="16"/>
      <c r="H351" s="16"/>
      <c r="I351" s="16"/>
      <c r="J351" s="16"/>
    </row>
    <row r="352" spans="1:10" x14ac:dyDescent="0.25">
      <c r="A352" s="13"/>
      <c r="B352" s="14"/>
      <c r="F352" s="15"/>
      <c r="G352" s="16"/>
      <c r="H352" s="16"/>
      <c r="I352" s="16"/>
      <c r="J352" s="16"/>
    </row>
    <row r="353" spans="1:10" x14ac:dyDescent="0.25">
      <c r="A353" s="13"/>
      <c r="B353" s="14"/>
      <c r="F353" s="15"/>
      <c r="G353" s="16"/>
      <c r="H353" s="16"/>
      <c r="I353" s="16"/>
      <c r="J353" s="16"/>
    </row>
    <row r="354" spans="1:10" x14ac:dyDescent="0.25">
      <c r="A354" s="13"/>
      <c r="B354" s="14"/>
      <c r="F354" s="15"/>
      <c r="G354" s="16"/>
      <c r="H354" s="16"/>
      <c r="I354" s="16"/>
      <c r="J354" s="16"/>
    </row>
    <row r="355" spans="1:10" x14ac:dyDescent="0.25">
      <c r="A355" s="13"/>
      <c r="B355" s="14"/>
      <c r="F355" s="15"/>
      <c r="G355" s="16"/>
      <c r="H355" s="16"/>
      <c r="I355" s="16"/>
      <c r="J355" s="16"/>
    </row>
    <row r="356" spans="1:10" x14ac:dyDescent="0.25">
      <c r="A356" s="13"/>
      <c r="B356" s="14"/>
      <c r="F356" s="15"/>
      <c r="G356" s="16"/>
      <c r="H356" s="16"/>
      <c r="I356" s="16"/>
      <c r="J356" s="16"/>
    </row>
    <row r="357" spans="1:10" x14ac:dyDescent="0.25">
      <c r="A357" s="13"/>
      <c r="B357" s="14"/>
      <c r="F357" s="15"/>
      <c r="G357" s="16"/>
      <c r="H357" s="16"/>
      <c r="I357" s="16"/>
      <c r="J357" s="16"/>
    </row>
    <row r="358" spans="1:10" x14ac:dyDescent="0.25">
      <c r="A358" s="13"/>
      <c r="B358" s="14"/>
      <c r="F358" s="15"/>
      <c r="G358" s="16"/>
      <c r="H358" s="16"/>
      <c r="I358" s="16"/>
      <c r="J358" s="16"/>
    </row>
    <row r="359" spans="1:10" x14ac:dyDescent="0.25">
      <c r="A359" s="13"/>
      <c r="B359" s="14"/>
      <c r="F359" s="15"/>
      <c r="G359" s="16"/>
      <c r="H359" s="16"/>
      <c r="I359" s="16"/>
      <c r="J359" s="16"/>
    </row>
    <row r="360" spans="1:10" x14ac:dyDescent="0.25">
      <c r="A360" s="13"/>
      <c r="B360" s="14"/>
      <c r="F360" s="15"/>
      <c r="G360" s="16"/>
      <c r="H360" s="16"/>
      <c r="I360" s="16"/>
      <c r="J360" s="16"/>
    </row>
    <row r="361" spans="1:10" x14ac:dyDescent="0.25">
      <c r="A361" s="13"/>
      <c r="B361" s="14"/>
      <c r="F361" s="15"/>
      <c r="G361" s="16"/>
      <c r="H361" s="16"/>
      <c r="I361" s="16"/>
      <c r="J361" s="16"/>
    </row>
    <row r="362" spans="1:10" x14ac:dyDescent="0.25">
      <c r="A362" s="13"/>
      <c r="B362" s="14"/>
      <c r="F362" s="15"/>
      <c r="G362" s="16"/>
      <c r="H362" s="16"/>
      <c r="I362" s="16"/>
      <c r="J362" s="16"/>
    </row>
    <row r="363" spans="1:10" x14ac:dyDescent="0.25">
      <c r="A363" s="13"/>
      <c r="B363" s="14"/>
      <c r="F363" s="15"/>
      <c r="G363" s="16"/>
      <c r="H363" s="16"/>
      <c r="I363" s="16"/>
      <c r="J363" s="16"/>
    </row>
    <row r="364" spans="1:10" x14ac:dyDescent="0.25">
      <c r="A364" s="13"/>
      <c r="B364" s="14"/>
      <c r="F364" s="15"/>
      <c r="G364" s="16"/>
      <c r="H364" s="16"/>
      <c r="I364" s="16"/>
      <c r="J364" s="16"/>
    </row>
    <row r="365" spans="1:10" x14ac:dyDescent="0.25">
      <c r="A365" s="13"/>
      <c r="B365" s="14"/>
      <c r="F365" s="15"/>
      <c r="G365" s="16"/>
      <c r="H365" s="16"/>
      <c r="I365" s="16"/>
      <c r="J365" s="16"/>
    </row>
    <row r="366" spans="1:10" x14ac:dyDescent="0.25">
      <c r="A366" s="13"/>
      <c r="B366" s="14"/>
      <c r="F366" s="15"/>
      <c r="G366" s="16"/>
      <c r="H366" s="16"/>
      <c r="I366" s="16"/>
      <c r="J366" s="16"/>
    </row>
    <row r="367" spans="1:10" x14ac:dyDescent="0.25">
      <c r="A367" s="13"/>
      <c r="B367" s="14"/>
      <c r="F367" s="15"/>
      <c r="G367" s="16"/>
      <c r="H367" s="16"/>
      <c r="I367" s="16"/>
      <c r="J367" s="16"/>
    </row>
    <row r="368" spans="1:10" x14ac:dyDescent="0.25">
      <c r="A368" s="13"/>
      <c r="B368" s="14"/>
      <c r="F368" s="15"/>
      <c r="G368" s="16"/>
      <c r="H368" s="16"/>
      <c r="I368" s="16"/>
      <c r="J368" s="16"/>
    </row>
    <row r="369" spans="1:10" x14ac:dyDescent="0.25">
      <c r="A369" s="13"/>
      <c r="B369" s="14"/>
      <c r="F369" s="15"/>
      <c r="G369" s="16"/>
      <c r="H369" s="16"/>
      <c r="I369" s="16"/>
      <c r="J369" s="16"/>
    </row>
    <row r="370" spans="1:10" x14ac:dyDescent="0.25">
      <c r="A370" s="13"/>
      <c r="B370" s="14"/>
      <c r="F370" s="15"/>
      <c r="G370" s="16"/>
      <c r="H370" s="16"/>
      <c r="I370" s="16"/>
      <c r="J370" s="16"/>
    </row>
    <row r="371" spans="1:10" x14ac:dyDescent="0.25">
      <c r="A371" s="13"/>
      <c r="B371" s="14"/>
      <c r="F371" s="15"/>
      <c r="G371" s="16"/>
      <c r="H371" s="16"/>
      <c r="I371" s="16"/>
      <c r="J371" s="16"/>
    </row>
    <row r="372" spans="1:10" x14ac:dyDescent="0.25">
      <c r="A372" s="13"/>
      <c r="B372" s="14"/>
      <c r="F372" s="15"/>
      <c r="G372" s="16"/>
      <c r="H372" s="16"/>
      <c r="I372" s="16"/>
      <c r="J372" s="16"/>
    </row>
    <row r="373" spans="1:10" x14ac:dyDescent="0.25">
      <c r="A373" s="13"/>
      <c r="B373" s="14"/>
      <c r="F373" s="15"/>
      <c r="G373" s="16"/>
      <c r="H373" s="16"/>
      <c r="I373" s="16"/>
      <c r="J373" s="16"/>
    </row>
    <row r="374" spans="1:10" x14ac:dyDescent="0.25">
      <c r="A374" s="13"/>
      <c r="B374" s="14"/>
      <c r="F374" s="15"/>
      <c r="G374" s="16"/>
      <c r="H374" s="16"/>
      <c r="I374" s="16"/>
      <c r="J374" s="16"/>
    </row>
    <row r="375" spans="1:10" x14ac:dyDescent="0.25">
      <c r="A375" s="13"/>
      <c r="B375" s="14"/>
      <c r="F375" s="15"/>
      <c r="G375" s="16"/>
      <c r="H375" s="16"/>
      <c r="I375" s="16"/>
      <c r="J375" s="16"/>
    </row>
    <row r="376" spans="1:10" x14ac:dyDescent="0.25">
      <c r="A376" s="13"/>
      <c r="B376" s="14"/>
      <c r="F376" s="15"/>
      <c r="G376" s="16"/>
      <c r="H376" s="16"/>
      <c r="I376" s="16"/>
      <c r="J376" s="16"/>
    </row>
    <row r="377" spans="1:10" x14ac:dyDescent="0.25">
      <c r="A377" s="13"/>
      <c r="B377" s="14"/>
      <c r="F377" s="15"/>
      <c r="G377" s="16"/>
      <c r="H377" s="16"/>
      <c r="I377" s="16"/>
      <c r="J377" s="16"/>
    </row>
    <row r="378" spans="1:10" x14ac:dyDescent="0.25">
      <c r="A378" s="13"/>
      <c r="B378" s="14"/>
      <c r="F378" s="15"/>
      <c r="G378" s="16"/>
      <c r="H378" s="16"/>
      <c r="I378" s="16"/>
      <c r="J378" s="16"/>
    </row>
    <row r="379" spans="1:10" x14ac:dyDescent="0.25">
      <c r="A379" s="13"/>
      <c r="B379" s="14"/>
      <c r="F379" s="15"/>
      <c r="G379" s="16"/>
      <c r="H379" s="16"/>
      <c r="I379" s="16"/>
      <c r="J379" s="16"/>
    </row>
    <row r="380" spans="1:10" x14ac:dyDescent="0.25">
      <c r="A380" s="13"/>
      <c r="B380" s="14"/>
      <c r="F380" s="15"/>
      <c r="G380" s="16"/>
      <c r="H380" s="16"/>
      <c r="I380" s="16"/>
      <c r="J380" s="16"/>
    </row>
    <row r="381" spans="1:10" x14ac:dyDescent="0.25">
      <c r="A381" s="13"/>
      <c r="B381" s="14"/>
      <c r="F381" s="15"/>
      <c r="G381" s="16"/>
      <c r="H381" s="16"/>
      <c r="I381" s="16"/>
      <c r="J381" s="16"/>
    </row>
    <row r="382" spans="1:10" x14ac:dyDescent="0.25">
      <c r="A382" s="13"/>
      <c r="B382" s="14"/>
      <c r="F382" s="15"/>
      <c r="G382" s="16"/>
      <c r="H382" s="16"/>
      <c r="I382" s="16"/>
      <c r="J382" s="16"/>
    </row>
    <row r="383" spans="1:10" x14ac:dyDescent="0.25">
      <c r="A383" s="13"/>
      <c r="B383" s="14"/>
      <c r="F383" s="15"/>
      <c r="G383" s="16"/>
      <c r="H383" s="16"/>
      <c r="I383" s="16"/>
      <c r="J383" s="16"/>
    </row>
    <row r="384" spans="1:10" x14ac:dyDescent="0.25">
      <c r="A384" s="13"/>
      <c r="B384" s="14"/>
      <c r="F384" s="15"/>
      <c r="G384" s="16"/>
      <c r="H384" s="16"/>
      <c r="I384" s="16"/>
      <c r="J384" s="16"/>
    </row>
    <row r="385" spans="1:10" x14ac:dyDescent="0.25">
      <c r="A385" s="13"/>
      <c r="B385" s="14"/>
      <c r="F385" s="15"/>
      <c r="G385" s="16"/>
      <c r="H385" s="16"/>
      <c r="I385" s="16"/>
      <c r="J385" s="16"/>
    </row>
    <row r="386" spans="1:10" x14ac:dyDescent="0.25">
      <c r="A386" s="13"/>
      <c r="B386" s="14"/>
      <c r="F386" s="15"/>
      <c r="G386" s="16"/>
      <c r="H386" s="16"/>
      <c r="I386" s="16"/>
      <c r="J386" s="16"/>
    </row>
    <row r="387" spans="1:10" x14ac:dyDescent="0.25">
      <c r="A387" s="13"/>
      <c r="B387" s="14"/>
      <c r="F387" s="15"/>
      <c r="G387" s="16"/>
      <c r="H387" s="16"/>
      <c r="I387" s="16"/>
      <c r="J387" s="16"/>
    </row>
    <row r="388" spans="1:10" x14ac:dyDescent="0.25">
      <c r="A388" s="13"/>
      <c r="B388" s="14"/>
      <c r="F388" s="15"/>
      <c r="G388" s="16"/>
      <c r="H388" s="16"/>
      <c r="I388" s="16"/>
      <c r="J388" s="16"/>
    </row>
    <row r="389" spans="1:10" x14ac:dyDescent="0.25">
      <c r="A389" s="13"/>
      <c r="B389" s="14"/>
      <c r="F389" s="15"/>
      <c r="G389" s="16"/>
      <c r="H389" s="16"/>
      <c r="I389" s="16"/>
      <c r="J389" s="16"/>
    </row>
    <row r="390" spans="1:10" x14ac:dyDescent="0.25">
      <c r="A390" s="13"/>
      <c r="B390" s="14"/>
      <c r="F390" s="15"/>
      <c r="G390" s="16"/>
      <c r="H390" s="16"/>
      <c r="I390" s="16"/>
      <c r="J390" s="16"/>
    </row>
    <row r="391" spans="1:10" x14ac:dyDescent="0.25">
      <c r="A391" s="13"/>
      <c r="B391" s="14"/>
      <c r="F391" s="15"/>
      <c r="G391" s="16"/>
      <c r="H391" s="16"/>
      <c r="I391" s="16"/>
      <c r="J391" s="16"/>
    </row>
    <row r="392" spans="1:10" x14ac:dyDescent="0.25">
      <c r="A392" s="13"/>
      <c r="B392" s="14"/>
      <c r="F392" s="15"/>
      <c r="G392" s="16"/>
      <c r="H392" s="16"/>
      <c r="I392" s="16"/>
      <c r="J392" s="16"/>
    </row>
    <row r="393" spans="1:10" x14ac:dyDescent="0.25">
      <c r="A393" s="13"/>
      <c r="B393" s="14"/>
      <c r="F393" s="15"/>
      <c r="G393" s="16"/>
      <c r="H393" s="16"/>
      <c r="I393" s="16"/>
      <c r="J393" s="16"/>
    </row>
    <row r="394" spans="1:10" x14ac:dyDescent="0.25">
      <c r="A394" s="13"/>
      <c r="B394" s="14"/>
      <c r="F394" s="15"/>
      <c r="G394" s="16"/>
      <c r="H394" s="16"/>
      <c r="I394" s="16"/>
      <c r="J394" s="16"/>
    </row>
    <row r="395" spans="1:10" x14ac:dyDescent="0.25">
      <c r="A395" s="13"/>
      <c r="B395" s="14"/>
      <c r="F395" s="15"/>
      <c r="G395" s="16"/>
      <c r="H395" s="16"/>
      <c r="I395" s="16"/>
      <c r="J395" s="16"/>
    </row>
    <row r="396" spans="1:10" x14ac:dyDescent="0.25">
      <c r="A396" s="13"/>
      <c r="B396" s="14"/>
      <c r="F396" s="15"/>
      <c r="G396" s="16"/>
      <c r="H396" s="16"/>
      <c r="I396" s="16"/>
      <c r="J396" s="16"/>
    </row>
    <row r="397" spans="1:10" x14ac:dyDescent="0.25">
      <c r="A397" s="13"/>
      <c r="B397" s="14"/>
      <c r="F397" s="15"/>
      <c r="G397" s="16"/>
      <c r="H397" s="16"/>
      <c r="I397" s="16"/>
      <c r="J397" s="16"/>
    </row>
    <row r="398" spans="1:10" x14ac:dyDescent="0.25">
      <c r="A398" s="13"/>
      <c r="B398" s="14"/>
      <c r="F398" s="15"/>
      <c r="G398" s="16"/>
      <c r="H398" s="16"/>
      <c r="I398" s="16"/>
      <c r="J398" s="16"/>
    </row>
    <row r="399" spans="1:10" x14ac:dyDescent="0.25">
      <c r="A399" s="13"/>
      <c r="B399" s="14"/>
      <c r="F399" s="15"/>
      <c r="G399" s="16"/>
      <c r="H399" s="16"/>
      <c r="I399" s="16"/>
      <c r="J399" s="16"/>
    </row>
    <row r="400" spans="1:10" x14ac:dyDescent="0.25">
      <c r="A400" s="13"/>
      <c r="B400" s="14"/>
      <c r="F400" s="15"/>
      <c r="G400" s="16"/>
      <c r="H400" s="16"/>
      <c r="I400" s="16"/>
      <c r="J400" s="16"/>
    </row>
    <row r="401" spans="1:10" x14ac:dyDescent="0.25">
      <c r="A401" s="13"/>
      <c r="B401" s="14"/>
      <c r="F401" s="15"/>
      <c r="G401" s="16"/>
      <c r="H401" s="16"/>
      <c r="I401" s="16"/>
      <c r="J401" s="16"/>
    </row>
    <row r="402" spans="1:10" x14ac:dyDescent="0.25">
      <c r="A402" s="13"/>
      <c r="B402" s="14"/>
      <c r="F402" s="15"/>
      <c r="G402" s="16"/>
      <c r="H402" s="16"/>
      <c r="I402" s="16"/>
      <c r="J402" s="16"/>
    </row>
    <row r="403" spans="1:10" x14ac:dyDescent="0.25">
      <c r="A403" s="13"/>
      <c r="B403" s="14"/>
      <c r="F403" s="15"/>
      <c r="G403" s="16"/>
      <c r="H403" s="16"/>
      <c r="I403" s="16"/>
      <c r="J403" s="16"/>
    </row>
    <row r="404" spans="1:10" x14ac:dyDescent="0.25">
      <c r="A404" s="13"/>
      <c r="B404" s="14"/>
      <c r="F404" s="15"/>
      <c r="G404" s="16"/>
      <c r="H404" s="16"/>
      <c r="I404" s="16"/>
      <c r="J404" s="16"/>
    </row>
    <row r="405" spans="1:10" x14ac:dyDescent="0.25">
      <c r="A405" s="13"/>
      <c r="B405" s="14"/>
      <c r="F405" s="15"/>
      <c r="G405" s="16"/>
      <c r="H405" s="16"/>
      <c r="I405" s="16"/>
      <c r="J405" s="16"/>
    </row>
    <row r="406" spans="1:10" x14ac:dyDescent="0.25">
      <c r="A406" s="13"/>
      <c r="B406" s="14"/>
      <c r="F406" s="15"/>
      <c r="G406" s="16"/>
      <c r="H406" s="16"/>
      <c r="I406" s="16"/>
      <c r="J406" s="16"/>
    </row>
    <row r="407" spans="1:10" x14ac:dyDescent="0.25">
      <c r="A407" s="13"/>
      <c r="B407" s="14"/>
      <c r="F407" s="15"/>
      <c r="G407" s="16"/>
      <c r="H407" s="16"/>
      <c r="I407" s="16"/>
      <c r="J407" s="16"/>
    </row>
    <row r="408" spans="1:10" x14ac:dyDescent="0.25">
      <c r="A408" s="13"/>
      <c r="B408" s="14"/>
      <c r="F408" s="15"/>
      <c r="G408" s="16"/>
      <c r="H408" s="16"/>
      <c r="I408" s="16"/>
      <c r="J408" s="16"/>
    </row>
    <row r="409" spans="1:10" x14ac:dyDescent="0.25">
      <c r="A409" s="13"/>
      <c r="B409" s="14"/>
      <c r="F409" s="15"/>
      <c r="G409" s="16"/>
      <c r="H409" s="16"/>
      <c r="I409" s="16"/>
      <c r="J409" s="16"/>
    </row>
    <row r="410" spans="1:10" x14ac:dyDescent="0.25">
      <c r="A410" s="13"/>
      <c r="B410" s="14"/>
      <c r="F410" s="15"/>
      <c r="G410" s="16"/>
      <c r="H410" s="16"/>
      <c r="I410" s="16"/>
      <c r="J410" s="16"/>
    </row>
    <row r="411" spans="1:10" x14ac:dyDescent="0.25">
      <c r="A411" s="13"/>
      <c r="B411" s="14"/>
      <c r="F411" s="15"/>
      <c r="G411" s="16"/>
      <c r="H411" s="16"/>
      <c r="I411" s="16"/>
      <c r="J411" s="16"/>
    </row>
    <row r="412" spans="1:10" x14ac:dyDescent="0.25">
      <c r="A412" s="13"/>
      <c r="B412" s="14"/>
      <c r="F412" s="15"/>
      <c r="G412" s="16"/>
      <c r="H412" s="16"/>
      <c r="I412" s="16"/>
      <c r="J412" s="16"/>
    </row>
    <row r="413" spans="1:10" x14ac:dyDescent="0.25">
      <c r="A413" s="13"/>
      <c r="B413" s="14"/>
      <c r="F413" s="15"/>
      <c r="G413" s="16"/>
      <c r="H413" s="16"/>
      <c r="I413" s="16"/>
      <c r="J413" s="16"/>
    </row>
    <row r="414" spans="1:10" x14ac:dyDescent="0.25">
      <c r="A414" s="13"/>
      <c r="B414" s="14"/>
      <c r="F414" s="15"/>
      <c r="G414" s="16"/>
      <c r="H414" s="16"/>
      <c r="I414" s="16"/>
      <c r="J414" s="16"/>
    </row>
    <row r="415" spans="1:10" x14ac:dyDescent="0.25">
      <c r="A415" s="13"/>
      <c r="B415" s="14"/>
      <c r="F415" s="15"/>
      <c r="G415" s="16"/>
      <c r="H415" s="16"/>
      <c r="I415" s="16"/>
      <c r="J415" s="16"/>
    </row>
    <row r="416" spans="1:10" x14ac:dyDescent="0.25">
      <c r="A416" s="13"/>
      <c r="B416" s="14"/>
      <c r="F416" s="15"/>
      <c r="G416" s="16"/>
      <c r="H416" s="16"/>
      <c r="I416" s="16"/>
      <c r="J416" s="16"/>
    </row>
    <row r="417" spans="1:10" x14ac:dyDescent="0.25">
      <c r="A417" s="13"/>
      <c r="B417" s="14"/>
      <c r="F417" s="15"/>
      <c r="G417" s="16"/>
      <c r="H417" s="16"/>
      <c r="I417" s="16"/>
      <c r="J417" s="16"/>
    </row>
    <row r="418" spans="1:10" x14ac:dyDescent="0.25">
      <c r="A418" s="13"/>
      <c r="B418" s="14"/>
      <c r="F418" s="15"/>
      <c r="G418" s="16"/>
      <c r="H418" s="16"/>
      <c r="I418" s="16"/>
      <c r="J418" s="16"/>
    </row>
    <row r="419" spans="1:10" x14ac:dyDescent="0.25">
      <c r="A419" s="13"/>
      <c r="B419" s="14"/>
      <c r="F419" s="15"/>
      <c r="G419" s="16"/>
      <c r="H419" s="16"/>
      <c r="I419" s="16"/>
      <c r="J419" s="16"/>
    </row>
    <row r="420" spans="1:10" x14ac:dyDescent="0.25">
      <c r="A420" s="13"/>
      <c r="B420" s="14"/>
      <c r="F420" s="15"/>
      <c r="G420" s="16"/>
      <c r="H420" s="16"/>
      <c r="I420" s="16"/>
      <c r="J420" s="16"/>
    </row>
    <row r="421" spans="1:10" x14ac:dyDescent="0.25">
      <c r="A421" s="13"/>
      <c r="B421" s="14"/>
      <c r="F421" s="15"/>
      <c r="G421" s="16"/>
      <c r="H421" s="16"/>
      <c r="I421" s="16"/>
      <c r="J421" s="16"/>
    </row>
    <row r="422" spans="1:10" x14ac:dyDescent="0.25">
      <c r="A422" s="13"/>
      <c r="B422" s="14"/>
      <c r="F422" s="15"/>
      <c r="G422" s="16"/>
      <c r="H422" s="16"/>
      <c r="I422" s="16"/>
      <c r="J422" s="16"/>
    </row>
    <row r="423" spans="1:10" x14ac:dyDescent="0.25">
      <c r="A423" s="13"/>
      <c r="B423" s="14"/>
      <c r="F423" s="15"/>
      <c r="G423" s="16"/>
      <c r="H423" s="16"/>
      <c r="I423" s="16"/>
      <c r="J423" s="16"/>
    </row>
    <row r="424" spans="1:10" x14ac:dyDescent="0.25">
      <c r="A424" s="13"/>
      <c r="B424" s="14"/>
      <c r="F424" s="15"/>
      <c r="G424" s="16"/>
      <c r="H424" s="16"/>
      <c r="I424" s="16"/>
      <c r="J424" s="16"/>
    </row>
    <row r="425" spans="1:10" x14ac:dyDescent="0.25">
      <c r="A425" s="13"/>
      <c r="B425" s="14"/>
      <c r="F425" s="15"/>
      <c r="G425" s="16"/>
      <c r="H425" s="16"/>
      <c r="I425" s="16"/>
      <c r="J425" s="16"/>
    </row>
    <row r="426" spans="1:10" x14ac:dyDescent="0.25">
      <c r="A426" s="13"/>
      <c r="B426" s="14"/>
      <c r="F426" s="15"/>
      <c r="G426" s="16"/>
      <c r="H426" s="16"/>
      <c r="I426" s="16"/>
      <c r="J426" s="16"/>
    </row>
    <row r="427" spans="1:10" x14ac:dyDescent="0.25">
      <c r="A427" s="13"/>
      <c r="B427" s="14"/>
      <c r="F427" s="15"/>
      <c r="G427" s="16"/>
      <c r="H427" s="16"/>
      <c r="I427" s="16"/>
      <c r="J427" s="16"/>
    </row>
    <row r="428" spans="1:10" x14ac:dyDescent="0.25">
      <c r="A428" s="13"/>
      <c r="B428" s="14"/>
      <c r="F428" s="15"/>
      <c r="G428" s="16"/>
      <c r="H428" s="16"/>
      <c r="I428" s="16"/>
      <c r="J428" s="16"/>
    </row>
    <row r="429" spans="1:10" x14ac:dyDescent="0.25">
      <c r="A429" s="13"/>
      <c r="B429" s="14"/>
      <c r="F429" s="15"/>
      <c r="G429" s="16"/>
      <c r="H429" s="16"/>
      <c r="I429" s="16"/>
      <c r="J429" s="16"/>
    </row>
    <row r="430" spans="1:10" x14ac:dyDescent="0.25">
      <c r="A430" s="13"/>
      <c r="B430" s="14"/>
      <c r="F430" s="15"/>
      <c r="G430" s="16"/>
      <c r="H430" s="16"/>
      <c r="I430" s="16"/>
      <c r="J430" s="16"/>
    </row>
    <row r="431" spans="1:10" x14ac:dyDescent="0.25">
      <c r="A431" s="13"/>
      <c r="B431" s="14"/>
      <c r="F431" s="15"/>
      <c r="G431" s="16"/>
      <c r="H431" s="16"/>
      <c r="I431" s="16"/>
      <c r="J431" s="16"/>
    </row>
    <row r="432" spans="1:10" x14ac:dyDescent="0.25">
      <c r="A432" s="13"/>
      <c r="B432" s="14"/>
      <c r="F432" s="15"/>
      <c r="G432" s="16"/>
      <c r="H432" s="16"/>
      <c r="I432" s="16"/>
      <c r="J432" s="16"/>
    </row>
    <row r="433" spans="1:10" x14ac:dyDescent="0.25">
      <c r="A433" s="13"/>
      <c r="B433" s="14"/>
      <c r="F433" s="15"/>
      <c r="G433" s="16"/>
      <c r="H433" s="16"/>
      <c r="I433" s="16"/>
      <c r="J433" s="16"/>
    </row>
    <row r="434" spans="1:10" x14ac:dyDescent="0.25">
      <c r="A434" s="13"/>
      <c r="B434" s="14"/>
      <c r="F434" s="15"/>
      <c r="G434" s="16"/>
      <c r="H434" s="16"/>
      <c r="I434" s="16"/>
      <c r="J434" s="16"/>
    </row>
    <row r="435" spans="1:10" x14ac:dyDescent="0.25">
      <c r="A435" s="13"/>
      <c r="B435" s="14"/>
      <c r="F435" s="15"/>
      <c r="G435" s="16"/>
      <c r="H435" s="16"/>
      <c r="I435" s="16"/>
      <c r="J435" s="16"/>
    </row>
    <row r="436" spans="1:10" x14ac:dyDescent="0.25">
      <c r="A436" s="13"/>
      <c r="B436" s="14"/>
      <c r="F436" s="15"/>
      <c r="G436" s="16"/>
      <c r="H436" s="16"/>
      <c r="I436" s="16"/>
      <c r="J436" s="16"/>
    </row>
    <row r="437" spans="1:10" x14ac:dyDescent="0.25">
      <c r="A437" s="13"/>
      <c r="B437" s="14"/>
      <c r="F437" s="15"/>
      <c r="G437" s="16"/>
      <c r="H437" s="16"/>
      <c r="I437" s="16"/>
      <c r="J437" s="16"/>
    </row>
    <row r="438" spans="1:10" x14ac:dyDescent="0.25">
      <c r="A438" s="13"/>
      <c r="B438" s="14"/>
      <c r="F438" s="15"/>
      <c r="G438" s="16"/>
      <c r="H438" s="16"/>
      <c r="I438" s="16"/>
      <c r="J438" s="16"/>
    </row>
    <row r="439" spans="1:10" x14ac:dyDescent="0.25">
      <c r="A439" s="13"/>
      <c r="B439" s="14"/>
      <c r="F439" s="15"/>
      <c r="G439" s="16"/>
      <c r="H439" s="16"/>
      <c r="I439" s="16"/>
      <c r="J439" s="16"/>
    </row>
    <row r="440" spans="1:10" x14ac:dyDescent="0.25">
      <c r="A440" s="13"/>
      <c r="B440" s="14"/>
      <c r="F440" s="15"/>
      <c r="G440" s="16"/>
      <c r="H440" s="16"/>
      <c r="I440" s="16"/>
      <c r="J440" s="16"/>
    </row>
    <row r="441" spans="1:10" x14ac:dyDescent="0.25">
      <c r="A441" s="13"/>
      <c r="B441" s="14"/>
      <c r="F441" s="15"/>
      <c r="G441" s="16"/>
      <c r="H441" s="16"/>
      <c r="I441" s="16"/>
      <c r="J441" s="16"/>
    </row>
    <row r="442" spans="1:10" x14ac:dyDescent="0.25">
      <c r="A442" s="13"/>
      <c r="B442" s="14"/>
      <c r="F442" s="15"/>
      <c r="G442" s="16"/>
      <c r="H442" s="16"/>
      <c r="I442" s="16"/>
      <c r="J442" s="16"/>
    </row>
    <row r="443" spans="1:10" x14ac:dyDescent="0.25">
      <c r="A443" s="13"/>
      <c r="B443" s="14"/>
      <c r="F443" s="15"/>
      <c r="G443" s="16"/>
      <c r="H443" s="16"/>
      <c r="I443" s="16"/>
      <c r="J443" s="16"/>
    </row>
    <row r="444" spans="1:10" x14ac:dyDescent="0.25">
      <c r="A444" s="13"/>
      <c r="B444" s="14"/>
      <c r="F444" s="15"/>
      <c r="G444" s="16"/>
      <c r="H444" s="16"/>
      <c r="I444" s="16"/>
      <c r="J444" s="16"/>
    </row>
    <row r="445" spans="1:10" x14ac:dyDescent="0.25">
      <c r="A445" s="13"/>
      <c r="B445" s="14"/>
      <c r="F445" s="15"/>
      <c r="G445" s="16"/>
      <c r="H445" s="16"/>
      <c r="I445" s="16"/>
      <c r="J445" s="16"/>
    </row>
    <row r="446" spans="1:10" x14ac:dyDescent="0.25">
      <c r="A446" s="13"/>
      <c r="B446" s="14"/>
      <c r="F446" s="15"/>
      <c r="G446" s="16"/>
      <c r="H446" s="16"/>
      <c r="I446" s="16"/>
      <c r="J446" s="16"/>
    </row>
    <row r="447" spans="1:10" x14ac:dyDescent="0.25">
      <c r="A447" s="13"/>
      <c r="B447" s="14"/>
      <c r="F447" s="15"/>
      <c r="G447" s="16"/>
      <c r="H447" s="16"/>
      <c r="I447" s="16"/>
      <c r="J447" s="16"/>
    </row>
    <row r="448" spans="1:10" x14ac:dyDescent="0.25">
      <c r="A448" s="13"/>
      <c r="B448" s="14"/>
      <c r="F448" s="15"/>
      <c r="G448" s="16"/>
      <c r="H448" s="16"/>
      <c r="I448" s="16"/>
      <c r="J448" s="16"/>
    </row>
    <row r="449" spans="1:10" x14ac:dyDescent="0.25">
      <c r="A449" s="13"/>
      <c r="B449" s="14"/>
      <c r="F449" s="15"/>
      <c r="G449" s="16"/>
      <c r="H449" s="16"/>
      <c r="I449" s="16"/>
      <c r="J449" s="16"/>
    </row>
    <row r="450" spans="1:10" x14ac:dyDescent="0.25">
      <c r="A450" s="13"/>
      <c r="B450" s="14"/>
      <c r="F450" s="15"/>
      <c r="G450" s="16"/>
      <c r="H450" s="16"/>
      <c r="I450" s="16"/>
      <c r="J450" s="16"/>
    </row>
    <row r="451" spans="1:10" x14ac:dyDescent="0.25">
      <c r="A451" s="13"/>
      <c r="B451" s="14"/>
      <c r="F451" s="15"/>
      <c r="G451" s="16"/>
      <c r="H451" s="16"/>
      <c r="I451" s="16"/>
      <c r="J451" s="16"/>
    </row>
    <row r="452" spans="1:10" x14ac:dyDescent="0.25">
      <c r="A452" s="13"/>
      <c r="B452" s="14"/>
      <c r="F452" s="15"/>
      <c r="G452" s="16"/>
      <c r="H452" s="16"/>
      <c r="I452" s="16"/>
      <c r="J452" s="16"/>
    </row>
    <row r="453" spans="1:10" x14ac:dyDescent="0.25">
      <c r="A453" s="13"/>
      <c r="B453" s="14"/>
      <c r="F453" s="15"/>
      <c r="G453" s="16"/>
      <c r="H453" s="16"/>
      <c r="I453" s="16"/>
      <c r="J453" s="16"/>
    </row>
    <row r="454" spans="1:10" x14ac:dyDescent="0.25">
      <c r="A454" s="13"/>
      <c r="B454" s="14"/>
      <c r="F454" s="15"/>
      <c r="G454" s="16"/>
      <c r="H454" s="16"/>
      <c r="I454" s="16"/>
      <c r="J454" s="16"/>
    </row>
    <row r="455" spans="1:10" x14ac:dyDescent="0.25">
      <c r="A455" s="13"/>
      <c r="B455" s="14"/>
      <c r="F455" s="15"/>
      <c r="G455" s="16"/>
      <c r="H455" s="16"/>
      <c r="I455" s="16"/>
      <c r="J455" s="16"/>
    </row>
    <row r="456" spans="1:10" x14ac:dyDescent="0.25">
      <c r="A456" s="13"/>
      <c r="B456" s="14"/>
      <c r="F456" s="15"/>
      <c r="G456" s="16"/>
      <c r="H456" s="16"/>
      <c r="I456" s="16"/>
      <c r="J456" s="16"/>
    </row>
    <row r="457" spans="1:10" x14ac:dyDescent="0.25">
      <c r="A457" s="13"/>
      <c r="B457" s="14"/>
      <c r="F457" s="15"/>
      <c r="G457" s="16"/>
      <c r="H457" s="16"/>
      <c r="I457" s="16"/>
      <c r="J457" s="16"/>
    </row>
    <row r="458" spans="1:10" x14ac:dyDescent="0.25">
      <c r="A458" s="13"/>
      <c r="B458" s="14"/>
      <c r="F458" s="15"/>
      <c r="G458" s="16"/>
      <c r="H458" s="16"/>
      <c r="I458" s="16"/>
      <c r="J458" s="16"/>
    </row>
    <row r="459" spans="1:10" x14ac:dyDescent="0.25">
      <c r="A459" s="13"/>
      <c r="B459" s="14"/>
      <c r="F459" s="15"/>
      <c r="G459" s="16"/>
      <c r="H459" s="16"/>
      <c r="I459" s="16"/>
      <c r="J459" s="16"/>
    </row>
    <row r="460" spans="1:10" x14ac:dyDescent="0.25">
      <c r="A460" s="13"/>
      <c r="B460" s="14"/>
      <c r="F460" s="15"/>
      <c r="G460" s="16"/>
      <c r="H460" s="16"/>
      <c r="I460" s="16"/>
      <c r="J460" s="16"/>
    </row>
    <row r="461" spans="1:10" x14ac:dyDescent="0.25">
      <c r="A461" s="13"/>
      <c r="B461" s="14"/>
      <c r="F461" s="15"/>
      <c r="G461" s="16"/>
      <c r="H461" s="16"/>
      <c r="I461" s="16"/>
      <c r="J461" s="16"/>
    </row>
    <row r="462" spans="1:10" x14ac:dyDescent="0.25">
      <c r="A462" s="13"/>
      <c r="B462" s="14"/>
      <c r="F462" s="15"/>
      <c r="G462" s="16"/>
      <c r="H462" s="16"/>
      <c r="I462" s="16"/>
      <c r="J462" s="16"/>
    </row>
    <row r="463" spans="1:10" x14ac:dyDescent="0.25">
      <c r="A463" s="13"/>
      <c r="B463" s="14"/>
      <c r="F463" s="15"/>
      <c r="G463" s="16"/>
      <c r="H463" s="16"/>
      <c r="I463" s="16"/>
      <c r="J463" s="16"/>
    </row>
    <row r="464" spans="1:10" x14ac:dyDescent="0.25">
      <c r="A464" s="13"/>
      <c r="B464" s="14"/>
      <c r="F464" s="15"/>
      <c r="G464" s="16"/>
      <c r="H464" s="16"/>
      <c r="I464" s="16"/>
      <c r="J464" s="16"/>
    </row>
    <row r="465" spans="1:10" x14ac:dyDescent="0.25">
      <c r="A465" s="13"/>
      <c r="B465" s="14"/>
      <c r="F465" s="15"/>
      <c r="G465" s="16"/>
      <c r="H465" s="16"/>
      <c r="I465" s="16"/>
      <c r="J465" s="16"/>
    </row>
    <row r="466" spans="1:10" x14ac:dyDescent="0.25">
      <c r="A466" s="13"/>
      <c r="B466" s="14"/>
      <c r="F466" s="15"/>
      <c r="G466" s="16"/>
      <c r="H466" s="16"/>
      <c r="I466" s="16"/>
      <c r="J466" s="16"/>
    </row>
    <row r="467" spans="1:10" x14ac:dyDescent="0.25">
      <c r="A467" s="13"/>
      <c r="B467" s="14"/>
      <c r="F467" s="15"/>
      <c r="G467" s="16"/>
      <c r="H467" s="16"/>
      <c r="I467" s="16"/>
      <c r="J467" s="16"/>
    </row>
    <row r="468" spans="1:10" x14ac:dyDescent="0.25">
      <c r="A468" s="13"/>
      <c r="B468" s="14"/>
      <c r="F468" s="15"/>
      <c r="G468" s="16"/>
      <c r="H468" s="16"/>
      <c r="I468" s="16"/>
      <c r="J468" s="16"/>
    </row>
    <row r="469" spans="1:10" x14ac:dyDescent="0.25">
      <c r="A469" s="13"/>
      <c r="B469" s="14"/>
      <c r="F469" s="15"/>
      <c r="G469" s="16"/>
      <c r="H469" s="16"/>
      <c r="I469" s="16"/>
      <c r="J469" s="16"/>
    </row>
    <row r="470" spans="1:10" x14ac:dyDescent="0.25">
      <c r="A470" s="13"/>
      <c r="B470" s="14"/>
      <c r="F470" s="15"/>
      <c r="G470" s="16"/>
      <c r="H470" s="16"/>
      <c r="I470" s="16"/>
      <c r="J470" s="16"/>
    </row>
    <row r="471" spans="1:10" x14ac:dyDescent="0.25">
      <c r="A471" s="13"/>
      <c r="B471" s="14"/>
      <c r="F471" s="15"/>
      <c r="G471" s="16"/>
      <c r="H471" s="16"/>
      <c r="I471" s="16"/>
      <c r="J471" s="16"/>
    </row>
    <row r="472" spans="1:10" x14ac:dyDescent="0.25">
      <c r="A472" s="13"/>
      <c r="B472" s="14"/>
      <c r="F472" s="15"/>
      <c r="G472" s="16"/>
      <c r="H472" s="16"/>
      <c r="I472" s="16"/>
      <c r="J472" s="16"/>
    </row>
    <row r="473" spans="1:10" x14ac:dyDescent="0.25">
      <c r="A473" s="13"/>
      <c r="B473" s="14"/>
      <c r="F473" s="15"/>
      <c r="G473" s="16"/>
      <c r="H473" s="16"/>
      <c r="I473" s="16"/>
      <c r="J473" s="16"/>
    </row>
    <row r="474" spans="1:10" x14ac:dyDescent="0.25">
      <c r="A474" s="13"/>
      <c r="B474" s="14"/>
      <c r="F474" s="15"/>
      <c r="G474" s="16"/>
      <c r="H474" s="16"/>
      <c r="I474" s="16"/>
      <c r="J474" s="16"/>
    </row>
    <row r="475" spans="1:10" x14ac:dyDescent="0.25">
      <c r="A475" s="13"/>
      <c r="B475" s="14"/>
      <c r="F475" s="15"/>
      <c r="G475" s="16"/>
      <c r="H475" s="16"/>
      <c r="I475" s="16"/>
      <c r="J475" s="16"/>
    </row>
    <row r="476" spans="1:10" x14ac:dyDescent="0.25">
      <c r="A476" s="13"/>
      <c r="B476" s="14"/>
      <c r="F476" s="15"/>
      <c r="G476" s="16"/>
      <c r="H476" s="16"/>
      <c r="I476" s="16"/>
      <c r="J476" s="16"/>
    </row>
    <row r="477" spans="1:10" x14ac:dyDescent="0.25">
      <c r="A477" s="13"/>
      <c r="B477" s="14"/>
      <c r="F477" s="15"/>
      <c r="G477" s="16"/>
      <c r="H477" s="16"/>
      <c r="I477" s="16"/>
      <c r="J477" s="16"/>
    </row>
    <row r="478" spans="1:10" x14ac:dyDescent="0.25">
      <c r="A478" s="13"/>
      <c r="B478" s="14"/>
      <c r="F478" s="15"/>
      <c r="G478" s="16"/>
      <c r="H478" s="16"/>
      <c r="I478" s="16"/>
      <c r="J478" s="16"/>
    </row>
    <row r="479" spans="1:10" x14ac:dyDescent="0.25">
      <c r="A479" s="13"/>
      <c r="B479" s="14"/>
      <c r="F479" s="15"/>
      <c r="G479" s="16"/>
      <c r="H479" s="16"/>
      <c r="I479" s="16"/>
      <c r="J479" s="16"/>
    </row>
    <row r="480" spans="1:10" x14ac:dyDescent="0.25">
      <c r="A480" s="13"/>
      <c r="B480" s="14"/>
      <c r="F480" s="15"/>
      <c r="G480" s="16"/>
      <c r="H480" s="16"/>
      <c r="I480" s="16"/>
      <c r="J480" s="16"/>
    </row>
    <row r="481" spans="1:10" x14ac:dyDescent="0.25">
      <c r="A481" s="13"/>
      <c r="B481" s="14"/>
      <c r="F481" s="15"/>
      <c r="G481" s="16"/>
      <c r="H481" s="16"/>
      <c r="I481" s="16"/>
      <c r="J481" s="16"/>
    </row>
    <row r="482" spans="1:10" x14ac:dyDescent="0.25">
      <c r="A482" s="13"/>
      <c r="B482" s="14"/>
      <c r="F482" s="15"/>
      <c r="G482" s="16"/>
      <c r="H482" s="16"/>
      <c r="I482" s="16"/>
      <c r="J482" s="16"/>
    </row>
    <row r="483" spans="1:10" x14ac:dyDescent="0.25">
      <c r="A483" s="13"/>
      <c r="B483" s="14"/>
      <c r="F483" s="15"/>
      <c r="G483" s="16"/>
      <c r="H483" s="16"/>
      <c r="I483" s="16"/>
      <c r="J483" s="16"/>
    </row>
    <row r="484" spans="1:10" x14ac:dyDescent="0.25">
      <c r="A484" s="13"/>
      <c r="B484" s="14"/>
      <c r="F484" s="15"/>
      <c r="G484" s="16"/>
      <c r="H484" s="16"/>
      <c r="I484" s="16"/>
      <c r="J484" s="16"/>
    </row>
    <row r="485" spans="1:10" x14ac:dyDescent="0.25">
      <c r="A485" s="13"/>
      <c r="B485" s="14"/>
      <c r="F485" s="15"/>
      <c r="G485" s="16"/>
      <c r="H485" s="16"/>
      <c r="I485" s="16"/>
      <c r="J485" s="16"/>
    </row>
    <row r="486" spans="1:10" x14ac:dyDescent="0.25">
      <c r="A486" s="13"/>
      <c r="B486" s="14"/>
      <c r="F486" s="15"/>
      <c r="G486" s="16"/>
      <c r="H486" s="16"/>
      <c r="I486" s="16"/>
      <c r="J486" s="16"/>
    </row>
    <row r="487" spans="1:10" x14ac:dyDescent="0.25">
      <c r="A487" s="13"/>
      <c r="B487" s="14"/>
      <c r="F487" s="15"/>
      <c r="G487" s="16"/>
      <c r="H487" s="16"/>
      <c r="I487" s="16"/>
      <c r="J487" s="16"/>
    </row>
    <row r="488" spans="1:10" x14ac:dyDescent="0.25">
      <c r="A488" s="13"/>
      <c r="B488" s="14"/>
      <c r="F488" s="15"/>
      <c r="G488" s="16"/>
      <c r="H488" s="16"/>
      <c r="I488" s="16"/>
      <c r="J488" s="16"/>
    </row>
    <row r="489" spans="1:10" x14ac:dyDescent="0.25">
      <c r="A489" s="13"/>
      <c r="B489" s="14"/>
      <c r="F489" s="15"/>
      <c r="G489" s="16"/>
      <c r="H489" s="16"/>
      <c r="I489" s="16"/>
      <c r="J489" s="16"/>
    </row>
    <row r="490" spans="1:10" x14ac:dyDescent="0.25">
      <c r="A490" s="13"/>
      <c r="B490" s="14"/>
      <c r="F490" s="15"/>
      <c r="G490" s="16"/>
      <c r="H490" s="16"/>
      <c r="I490" s="16"/>
      <c r="J490" s="16"/>
    </row>
    <row r="491" spans="1:10" x14ac:dyDescent="0.25">
      <c r="A491" s="13"/>
      <c r="B491" s="14"/>
      <c r="F491" s="15"/>
      <c r="G491" s="16"/>
      <c r="H491" s="16"/>
      <c r="I491" s="16"/>
      <c r="J491" s="16"/>
    </row>
    <row r="492" spans="1:10" x14ac:dyDescent="0.25">
      <c r="A492" s="13"/>
      <c r="B492" s="14"/>
      <c r="F492" s="15"/>
      <c r="G492" s="16"/>
      <c r="H492" s="16"/>
      <c r="I492" s="16"/>
      <c r="J492" s="16"/>
    </row>
    <row r="493" spans="1:10" x14ac:dyDescent="0.25">
      <c r="A493" s="13"/>
      <c r="B493" s="14"/>
      <c r="F493" s="15"/>
      <c r="G493" s="16"/>
      <c r="H493" s="16"/>
      <c r="I493" s="16"/>
      <c r="J493" s="16"/>
    </row>
    <row r="494" spans="1:10" x14ac:dyDescent="0.25">
      <c r="A494" s="13"/>
      <c r="B494" s="14"/>
      <c r="F494" s="15"/>
      <c r="G494" s="16"/>
      <c r="H494" s="16"/>
      <c r="I494" s="16"/>
      <c r="J494" s="16"/>
    </row>
    <row r="495" spans="1:10" x14ac:dyDescent="0.25">
      <c r="A495" s="13"/>
      <c r="B495" s="14"/>
      <c r="F495" s="15"/>
      <c r="G495" s="16"/>
      <c r="H495" s="16"/>
      <c r="I495" s="16"/>
      <c r="J495" s="16"/>
    </row>
    <row r="496" spans="1:10" x14ac:dyDescent="0.25">
      <c r="A496" s="13"/>
      <c r="B496" s="14"/>
      <c r="F496" s="15"/>
      <c r="G496" s="16"/>
      <c r="H496" s="16"/>
      <c r="I496" s="16"/>
      <c r="J496" s="16"/>
    </row>
    <row r="497" spans="1:10" x14ac:dyDescent="0.25">
      <c r="A497" s="13"/>
      <c r="B497" s="14"/>
      <c r="F497" s="15"/>
      <c r="G497" s="16"/>
      <c r="H497" s="16"/>
      <c r="I497" s="16"/>
      <c r="J497" s="16"/>
    </row>
    <row r="498" spans="1:10" x14ac:dyDescent="0.25">
      <c r="A498" s="13"/>
      <c r="B498" s="14"/>
      <c r="F498" s="15"/>
      <c r="G498" s="16"/>
      <c r="H498" s="16"/>
      <c r="I498" s="16"/>
      <c r="J498" s="16"/>
    </row>
    <row r="499" spans="1:10" x14ac:dyDescent="0.25">
      <c r="A499" s="13"/>
      <c r="B499" s="14"/>
      <c r="F499" s="15"/>
      <c r="G499" s="16"/>
      <c r="H499" s="16"/>
      <c r="I499" s="16"/>
      <c r="J499" s="16"/>
    </row>
    <row r="500" spans="1:10" x14ac:dyDescent="0.25">
      <c r="A500" s="13"/>
      <c r="B500" s="14"/>
      <c r="F500" s="15"/>
      <c r="G500" s="16"/>
      <c r="H500" s="16"/>
      <c r="I500" s="16"/>
      <c r="J500" s="16"/>
    </row>
    <row r="501" spans="1:10" x14ac:dyDescent="0.25">
      <c r="A501" s="13"/>
      <c r="B501" s="14"/>
      <c r="F501" s="15"/>
      <c r="G501" s="16"/>
      <c r="H501" s="16"/>
      <c r="I501" s="16"/>
      <c r="J501" s="16"/>
    </row>
    <row r="502" spans="1:10" x14ac:dyDescent="0.25">
      <c r="A502" s="13"/>
      <c r="B502" s="14"/>
      <c r="F502" s="15"/>
      <c r="G502" s="16"/>
      <c r="H502" s="16"/>
      <c r="I502" s="16"/>
      <c r="J502" s="16"/>
    </row>
    <row r="503" spans="1:10" x14ac:dyDescent="0.25">
      <c r="A503" s="13"/>
      <c r="B503" s="14"/>
      <c r="F503" s="15"/>
      <c r="G503" s="16"/>
      <c r="H503" s="16"/>
      <c r="I503" s="16"/>
      <c r="J503" s="16"/>
    </row>
    <row r="504" spans="1:10" x14ac:dyDescent="0.25">
      <c r="A504" s="13"/>
      <c r="B504" s="14"/>
      <c r="F504" s="15"/>
      <c r="G504" s="16"/>
      <c r="H504" s="16"/>
      <c r="I504" s="16"/>
      <c r="J504" s="16"/>
    </row>
    <row r="505" spans="1:10" x14ac:dyDescent="0.25">
      <c r="A505" s="13"/>
      <c r="B505" s="14"/>
      <c r="F505" s="15"/>
      <c r="G505" s="16"/>
      <c r="H505" s="16"/>
      <c r="I505" s="16"/>
      <c r="J505" s="16"/>
    </row>
    <row r="506" spans="1:10" x14ac:dyDescent="0.25">
      <c r="A506" s="13"/>
      <c r="B506" s="14"/>
      <c r="F506" s="15"/>
      <c r="G506" s="16"/>
      <c r="H506" s="16"/>
      <c r="I506" s="16"/>
      <c r="J506" s="16"/>
    </row>
    <row r="507" spans="1:10" x14ac:dyDescent="0.25">
      <c r="A507" s="13"/>
      <c r="B507" s="14"/>
      <c r="F507" s="15"/>
      <c r="G507" s="16"/>
      <c r="H507" s="16"/>
      <c r="I507" s="16"/>
      <c r="J507" s="16"/>
    </row>
    <row r="508" spans="1:10" x14ac:dyDescent="0.25">
      <c r="A508" s="13"/>
      <c r="B508" s="14"/>
      <c r="F508" s="15"/>
      <c r="G508" s="16"/>
      <c r="H508" s="16"/>
      <c r="I508" s="16"/>
      <c r="J508" s="16"/>
    </row>
    <row r="509" spans="1:10" x14ac:dyDescent="0.25">
      <c r="A509" s="13"/>
      <c r="B509" s="14"/>
      <c r="F509" s="15"/>
      <c r="G509" s="16"/>
      <c r="H509" s="16"/>
      <c r="I509" s="16"/>
      <c r="J509" s="16"/>
    </row>
    <row r="510" spans="1:10" x14ac:dyDescent="0.25">
      <c r="A510" s="13"/>
      <c r="B510" s="14"/>
      <c r="F510" s="15"/>
      <c r="G510" s="16"/>
      <c r="H510" s="16"/>
      <c r="I510" s="16"/>
      <c r="J510" s="16"/>
    </row>
  </sheetData>
  <sheetProtection selectLockedCells="1" selectUnlockedCells="1"/>
  <pageMargins left="0.7" right="0.7" top="0.75" bottom="0.75" header="0.75" footer="0.75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9"/>
  <sheetViews>
    <sheetView workbookViewId="0">
      <pane ySplit="2" topLeftCell="A3" activePane="bottomLeft" state="frozen"/>
      <selection pane="bottomLeft" activeCell="J37" sqref="A1:J37"/>
    </sheetView>
  </sheetViews>
  <sheetFormatPr defaultColWidth="8" defaultRowHeight="15" x14ac:dyDescent="0.25"/>
  <cols>
    <col min="1" max="1" width="12.125" style="1" customWidth="1"/>
    <col min="2" max="2" width="34.625" style="1" customWidth="1"/>
    <col min="3" max="4" width="8.375" style="2" customWidth="1"/>
    <col min="5" max="5" width="10.75" style="3" customWidth="1"/>
    <col min="6" max="6" width="8.375" style="3" customWidth="1"/>
    <col min="7" max="7" width="9.125" style="3" customWidth="1"/>
    <col min="8" max="8" width="16.125" style="3" customWidth="1"/>
    <col min="9" max="9" width="20" style="4" customWidth="1"/>
    <col min="10" max="10" width="23.75" style="3" customWidth="1"/>
    <col min="11" max="11" width="8" style="4"/>
    <col min="12" max="12" width="12.5" style="4" customWidth="1"/>
    <col min="13" max="13" width="10.375" style="4" customWidth="1"/>
    <col min="14" max="14" width="8.375" style="4" customWidth="1"/>
    <col min="15" max="15" width="10.25" style="4" customWidth="1"/>
    <col min="16" max="16" width="8.375" style="4" customWidth="1"/>
    <col min="17" max="16384" width="8" style="4"/>
  </cols>
  <sheetData>
    <row r="1" spans="1:16" x14ac:dyDescent="0.25">
      <c r="A1" s="5" t="s">
        <v>0</v>
      </c>
      <c r="B1" s="6">
        <v>1000</v>
      </c>
    </row>
    <row r="2" spans="1:16" x14ac:dyDescent="0.25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0" t="s">
        <v>9</v>
      </c>
      <c r="J2" s="10" t="s">
        <v>10</v>
      </c>
    </row>
    <row r="3" spans="1:16" s="32" customFormat="1" x14ac:dyDescent="0.25">
      <c r="A3" s="26"/>
      <c r="B3" s="27"/>
      <c r="C3" s="28"/>
      <c r="D3" s="28"/>
      <c r="E3" s="29"/>
      <c r="F3" s="30"/>
      <c r="G3" s="31"/>
      <c r="H3" s="31">
        <v>1199.28</v>
      </c>
      <c r="I3" s="31"/>
      <c r="J3" s="31">
        <v>1223.22</v>
      </c>
    </row>
    <row r="4" spans="1:16" x14ac:dyDescent="0.25">
      <c r="A4" s="13">
        <v>42286</v>
      </c>
      <c r="B4" s="14" t="s">
        <v>214</v>
      </c>
      <c r="C4" s="2" t="s">
        <v>16</v>
      </c>
      <c r="D4" s="2">
        <v>6.61</v>
      </c>
      <c r="E4" s="3" t="str">
        <f t="shared" ref="E4:E25" si="0">IF(D4&lt;=6.6,D4,"No Bet")</f>
        <v>No Bet</v>
      </c>
      <c r="F4" s="15">
        <f t="shared" ref="F4:F24" si="1">IF(E4="No Bet",0,0.05*H3)</f>
        <v>0</v>
      </c>
      <c r="G4" s="16">
        <f t="shared" ref="G4:G23" si="2">IF(E4="No Bet",0,IF(C4="1st",-F4,ROUND(F4/(E4-1)*0.95,2)))</f>
        <v>0</v>
      </c>
      <c r="H4" s="16">
        <f t="shared" ref="H4:H24" si="3">G4+H3</f>
        <v>1199.28</v>
      </c>
      <c r="I4" s="16">
        <f t="shared" ref="I4:I23" si="4">IF(E4="No Bet",0,IF(C4="1st",-50,ROUND(50/(E4-1)*0.95,2)))</f>
        <v>0</v>
      </c>
      <c r="J4" s="16">
        <f t="shared" ref="J4:J24" si="5">I4+J3</f>
        <v>1223.22</v>
      </c>
      <c r="M4" s="17" t="s">
        <v>13</v>
      </c>
      <c r="N4" s="18"/>
      <c r="O4" s="17" t="s">
        <v>14</v>
      </c>
    </row>
    <row r="5" spans="1:16" x14ac:dyDescent="0.25">
      <c r="A5" s="13">
        <v>42287</v>
      </c>
      <c r="B5" s="14" t="s">
        <v>215</v>
      </c>
      <c r="C5" s="2" t="s">
        <v>87</v>
      </c>
      <c r="D5" s="2">
        <v>4.5999999999999996</v>
      </c>
      <c r="E5" s="3">
        <f t="shared" si="0"/>
        <v>4.5999999999999996</v>
      </c>
      <c r="F5" s="15">
        <f t="shared" si="1"/>
        <v>59.963999999999999</v>
      </c>
      <c r="G5" s="16">
        <f t="shared" si="2"/>
        <v>15.82</v>
      </c>
      <c r="H5" s="16">
        <f t="shared" si="3"/>
        <v>1215.0999999999999</v>
      </c>
      <c r="I5" s="16">
        <f t="shared" si="4"/>
        <v>13.19</v>
      </c>
      <c r="J5" s="16">
        <f t="shared" si="5"/>
        <v>1236.4100000000001</v>
      </c>
      <c r="L5" s="19"/>
      <c r="M5" s="10" t="s">
        <v>17</v>
      </c>
      <c r="N5" s="10" t="s">
        <v>18</v>
      </c>
      <c r="O5" s="20" t="s">
        <v>17</v>
      </c>
      <c r="P5" s="21" t="s">
        <v>18</v>
      </c>
    </row>
    <row r="6" spans="1:16" x14ac:dyDescent="0.25">
      <c r="A6" s="13">
        <v>42290</v>
      </c>
      <c r="B6" s="14" t="s">
        <v>216</v>
      </c>
      <c r="C6" s="2" t="s">
        <v>153</v>
      </c>
      <c r="D6" s="2">
        <v>5</v>
      </c>
      <c r="E6" s="3">
        <f t="shared" si="0"/>
        <v>5</v>
      </c>
      <c r="F6" s="15">
        <f t="shared" si="1"/>
        <v>60.754999999999995</v>
      </c>
      <c r="G6" s="16">
        <f t="shared" si="2"/>
        <v>14.43</v>
      </c>
      <c r="H6" s="16">
        <f t="shared" si="3"/>
        <v>1229.53</v>
      </c>
      <c r="I6" s="16">
        <f t="shared" si="4"/>
        <v>11.88</v>
      </c>
      <c r="J6" s="16">
        <f t="shared" si="5"/>
        <v>1248.2900000000002</v>
      </c>
      <c r="L6" s="19" t="s">
        <v>21</v>
      </c>
      <c r="M6" s="16">
        <f>complete_trial!M5</f>
        <v>-27.875147245918999</v>
      </c>
      <c r="N6" s="16">
        <f>complete_trial!N5</f>
        <v>26.56000000000013</v>
      </c>
      <c r="O6" s="16">
        <f>SUM(G3:G327)</f>
        <v>-227.15678728859726</v>
      </c>
      <c r="P6" s="16">
        <f>SUM(I3:I327)</f>
        <v>-196.65999999999997</v>
      </c>
    </row>
    <row r="7" spans="1:16" x14ac:dyDescent="0.25">
      <c r="A7" s="13">
        <v>42292</v>
      </c>
      <c r="B7" s="14" t="s">
        <v>217</v>
      </c>
      <c r="C7" s="2" t="s">
        <v>25</v>
      </c>
      <c r="D7" s="2">
        <v>9.3699999999999992</v>
      </c>
      <c r="E7" s="3" t="str">
        <f t="shared" si="0"/>
        <v>No Bet</v>
      </c>
      <c r="F7" s="15">
        <f t="shared" si="1"/>
        <v>0</v>
      </c>
      <c r="G7" s="16">
        <f t="shared" si="2"/>
        <v>0</v>
      </c>
      <c r="H7" s="16">
        <f t="shared" si="3"/>
        <v>1229.53</v>
      </c>
      <c r="I7" s="16">
        <f t="shared" si="4"/>
        <v>0</v>
      </c>
      <c r="J7" s="16">
        <f t="shared" si="5"/>
        <v>1248.2900000000002</v>
      </c>
      <c r="L7" s="19" t="s">
        <v>23</v>
      </c>
      <c r="M7" s="22">
        <f>complete_trial!M6</f>
        <v>-2.7875147245919E-2</v>
      </c>
      <c r="N7" s="22">
        <f>complete_trial!N6</f>
        <v>2.6560000000000129E-2</v>
      </c>
      <c r="O7" s="23">
        <f>O6/H3</f>
        <v>-0.18941096932209098</v>
      </c>
      <c r="P7" s="23">
        <f>P6/J3</f>
        <v>-0.16077238763264168</v>
      </c>
    </row>
    <row r="8" spans="1:16" x14ac:dyDescent="0.25">
      <c r="A8" s="13">
        <v>42294</v>
      </c>
      <c r="B8" s="14" t="s">
        <v>218</v>
      </c>
      <c r="C8" s="2" t="s">
        <v>30</v>
      </c>
      <c r="D8" s="2">
        <v>4.88</v>
      </c>
      <c r="E8" s="3">
        <f t="shared" si="0"/>
        <v>4.88</v>
      </c>
      <c r="F8" s="15">
        <f t="shared" si="1"/>
        <v>61.476500000000001</v>
      </c>
      <c r="G8" s="16">
        <f t="shared" si="2"/>
        <v>15.05</v>
      </c>
      <c r="H8" s="16">
        <f t="shared" si="3"/>
        <v>1244.58</v>
      </c>
      <c r="I8" s="16">
        <f t="shared" si="4"/>
        <v>12.24</v>
      </c>
      <c r="J8" s="16">
        <f t="shared" si="5"/>
        <v>1260.5300000000002</v>
      </c>
      <c r="L8" s="19" t="s">
        <v>26</v>
      </c>
      <c r="M8" s="24">
        <f>complete_trial!M7</f>
        <v>157</v>
      </c>
      <c r="N8" s="24">
        <f>complete_trial!N7</f>
        <v>157</v>
      </c>
      <c r="O8" s="3">
        <f>COUNT(E3:E327)</f>
        <v>29</v>
      </c>
      <c r="P8" s="3">
        <f>O8</f>
        <v>29</v>
      </c>
    </row>
    <row r="9" spans="1:16" x14ac:dyDescent="0.25">
      <c r="A9" s="13">
        <v>42296</v>
      </c>
      <c r="B9" s="14" t="s">
        <v>219</v>
      </c>
      <c r="C9" s="2" t="s">
        <v>41</v>
      </c>
      <c r="D9" s="2">
        <v>4.9000000000000004</v>
      </c>
      <c r="E9" s="3">
        <f t="shared" si="0"/>
        <v>4.9000000000000004</v>
      </c>
      <c r="F9" s="15">
        <f t="shared" si="1"/>
        <v>62.228999999999999</v>
      </c>
      <c r="G9" s="16">
        <f t="shared" si="2"/>
        <v>15.16</v>
      </c>
      <c r="H9" s="16">
        <f t="shared" si="3"/>
        <v>1259.74</v>
      </c>
      <c r="I9" s="16">
        <f t="shared" si="4"/>
        <v>12.18</v>
      </c>
      <c r="J9" s="16">
        <f t="shared" si="5"/>
        <v>1272.7100000000003</v>
      </c>
      <c r="L9" s="19" t="s">
        <v>28</v>
      </c>
      <c r="M9" s="22">
        <f>complete_trial!M8</f>
        <v>-3.2217770273126043E-3</v>
      </c>
      <c r="N9" s="22">
        <f>complete_trial!N8</f>
        <v>3.3834394904458764E-3</v>
      </c>
      <c r="O9" s="23">
        <f>O6/SUM(F3:F327)</f>
        <v>-0.14679237758259076</v>
      </c>
      <c r="P9" s="23">
        <f>P6/(P8*50)</f>
        <v>-0.13562758620689652</v>
      </c>
    </row>
    <row r="10" spans="1:16" x14ac:dyDescent="0.25">
      <c r="A10" s="13">
        <v>42299</v>
      </c>
      <c r="B10" s="14" t="s">
        <v>220</v>
      </c>
      <c r="C10" s="2" t="s">
        <v>38</v>
      </c>
      <c r="D10" s="2">
        <v>5.63</v>
      </c>
      <c r="E10" s="3">
        <f t="shared" si="0"/>
        <v>5.63</v>
      </c>
      <c r="F10" s="15">
        <f t="shared" si="1"/>
        <v>62.987000000000002</v>
      </c>
      <c r="G10" s="16">
        <f t="shared" si="2"/>
        <v>12.92</v>
      </c>
      <c r="H10" s="16">
        <f t="shared" si="3"/>
        <v>1272.6600000000001</v>
      </c>
      <c r="I10" s="16">
        <f t="shared" si="4"/>
        <v>10.26</v>
      </c>
      <c r="J10" s="16">
        <f t="shared" si="5"/>
        <v>1282.9700000000003</v>
      </c>
      <c r="L10" s="19" t="s">
        <v>31</v>
      </c>
      <c r="M10" s="22">
        <f>complete_trial!M9</f>
        <v>0.74522292993630579</v>
      </c>
      <c r="N10" s="23">
        <f>complete_trial!N9</f>
        <v>0.74522292993630579</v>
      </c>
      <c r="O10" s="23">
        <f>1-COUNTIF($C3:$C327,"=1st")/O8</f>
        <v>0.68965517241379315</v>
      </c>
      <c r="P10" s="23">
        <f>O10</f>
        <v>0.68965517241379315</v>
      </c>
    </row>
    <row r="11" spans="1:16" x14ac:dyDescent="0.25">
      <c r="A11" s="13">
        <v>42301</v>
      </c>
      <c r="B11" s="14" t="s">
        <v>221</v>
      </c>
      <c r="C11" s="2" t="s">
        <v>16</v>
      </c>
      <c r="D11" s="2">
        <v>5.57</v>
      </c>
      <c r="E11" s="3">
        <f t="shared" si="0"/>
        <v>5.57</v>
      </c>
      <c r="F11" s="15">
        <f t="shared" si="1"/>
        <v>63.63300000000001</v>
      </c>
      <c r="G11" s="16">
        <f t="shared" si="2"/>
        <v>13.23</v>
      </c>
      <c r="H11" s="16">
        <f t="shared" si="3"/>
        <v>1285.8900000000001</v>
      </c>
      <c r="I11" s="16">
        <f t="shared" si="4"/>
        <v>10.39</v>
      </c>
      <c r="J11" s="16">
        <f t="shared" si="5"/>
        <v>1293.3600000000004</v>
      </c>
    </row>
    <row r="12" spans="1:16" x14ac:dyDescent="0.25">
      <c r="A12" s="13">
        <v>42303</v>
      </c>
      <c r="B12" s="14" t="s">
        <v>222</v>
      </c>
      <c r="C12" s="2" t="s">
        <v>34</v>
      </c>
      <c r="D12" s="2">
        <v>4.45</v>
      </c>
      <c r="E12" s="3">
        <f t="shared" si="0"/>
        <v>4.45</v>
      </c>
      <c r="F12" s="15">
        <f t="shared" si="1"/>
        <v>64.294500000000014</v>
      </c>
      <c r="G12" s="16">
        <f t="shared" si="2"/>
        <v>-64.294500000000014</v>
      </c>
      <c r="H12" s="16">
        <f t="shared" si="3"/>
        <v>1221.5955000000001</v>
      </c>
      <c r="I12" s="16">
        <f t="shared" si="4"/>
        <v>-50</v>
      </c>
      <c r="J12" s="16">
        <f t="shared" si="5"/>
        <v>1243.3600000000004</v>
      </c>
    </row>
    <row r="13" spans="1:16" x14ac:dyDescent="0.25">
      <c r="A13" s="13">
        <v>42305</v>
      </c>
      <c r="B13" s="14" t="s">
        <v>223</v>
      </c>
      <c r="C13" s="2" t="s">
        <v>12</v>
      </c>
      <c r="D13" s="2">
        <v>7.11</v>
      </c>
      <c r="E13" s="3" t="str">
        <f t="shared" si="0"/>
        <v>No Bet</v>
      </c>
      <c r="F13" s="15">
        <f t="shared" si="1"/>
        <v>0</v>
      </c>
      <c r="G13" s="16">
        <f t="shared" si="2"/>
        <v>0</v>
      </c>
      <c r="H13" s="16">
        <f t="shared" si="3"/>
        <v>1221.5955000000001</v>
      </c>
      <c r="I13" s="16">
        <f t="shared" si="4"/>
        <v>0</v>
      </c>
      <c r="J13" s="16">
        <f t="shared" si="5"/>
        <v>1243.3600000000004</v>
      </c>
    </row>
    <row r="14" spans="1:16" x14ac:dyDescent="0.25">
      <c r="A14" s="13">
        <v>42306</v>
      </c>
      <c r="B14" s="14" t="s">
        <v>224</v>
      </c>
      <c r="C14" s="2" t="s">
        <v>34</v>
      </c>
      <c r="D14" s="2">
        <v>3.55</v>
      </c>
      <c r="E14" s="3">
        <f t="shared" si="0"/>
        <v>3.55</v>
      </c>
      <c r="F14" s="15">
        <f t="shared" si="1"/>
        <v>61.079775000000012</v>
      </c>
      <c r="G14" s="16">
        <f t="shared" si="2"/>
        <v>-61.079775000000012</v>
      </c>
      <c r="H14" s="16">
        <f t="shared" si="3"/>
        <v>1160.5157250000002</v>
      </c>
      <c r="I14" s="16">
        <f t="shared" si="4"/>
        <v>-50</v>
      </c>
      <c r="J14" s="16">
        <f t="shared" si="5"/>
        <v>1193.3600000000004</v>
      </c>
    </row>
    <row r="15" spans="1:16" x14ac:dyDescent="0.25">
      <c r="A15" s="13">
        <v>42308</v>
      </c>
      <c r="B15" s="34" t="s">
        <v>225</v>
      </c>
      <c r="C15" s="2" t="s">
        <v>38</v>
      </c>
      <c r="D15" s="2">
        <v>10.44</v>
      </c>
      <c r="E15" s="3" t="str">
        <f t="shared" si="0"/>
        <v>No Bet</v>
      </c>
      <c r="F15" s="15">
        <f t="shared" si="1"/>
        <v>0</v>
      </c>
      <c r="G15" s="16">
        <f t="shared" si="2"/>
        <v>0</v>
      </c>
      <c r="H15" s="16">
        <f t="shared" si="3"/>
        <v>1160.5157250000002</v>
      </c>
      <c r="I15" s="16">
        <f t="shared" si="4"/>
        <v>0</v>
      </c>
      <c r="J15" s="16">
        <f t="shared" si="5"/>
        <v>1193.3600000000004</v>
      </c>
    </row>
    <row r="16" spans="1:16" x14ac:dyDescent="0.25">
      <c r="A16" s="13">
        <v>42310</v>
      </c>
      <c r="B16" s="34" t="s">
        <v>226</v>
      </c>
      <c r="C16" s="2" t="s">
        <v>34</v>
      </c>
      <c r="D16" s="2">
        <v>5.31</v>
      </c>
      <c r="E16" s="3">
        <f t="shared" si="0"/>
        <v>5.31</v>
      </c>
      <c r="F16" s="15">
        <f t="shared" si="1"/>
        <v>58.02578625000001</v>
      </c>
      <c r="G16" s="16">
        <f t="shared" si="2"/>
        <v>-58.02578625000001</v>
      </c>
      <c r="H16" s="16">
        <f t="shared" si="3"/>
        <v>1102.4899387500002</v>
      </c>
      <c r="I16" s="16">
        <f t="shared" si="4"/>
        <v>-50</v>
      </c>
      <c r="J16" s="16">
        <f t="shared" si="5"/>
        <v>1143.3600000000004</v>
      </c>
    </row>
    <row r="17" spans="1:12" x14ac:dyDescent="0.25">
      <c r="A17" s="13">
        <v>42312</v>
      </c>
      <c r="B17" s="34" t="s">
        <v>227</v>
      </c>
      <c r="C17" s="2" t="s">
        <v>228</v>
      </c>
      <c r="D17" s="2">
        <v>9.61</v>
      </c>
      <c r="E17" s="3" t="str">
        <f t="shared" si="0"/>
        <v>No Bet</v>
      </c>
      <c r="F17" s="15">
        <f t="shared" si="1"/>
        <v>0</v>
      </c>
      <c r="G17" s="16">
        <f t="shared" si="2"/>
        <v>0</v>
      </c>
      <c r="H17" s="16">
        <f t="shared" si="3"/>
        <v>1102.4899387500002</v>
      </c>
      <c r="I17" s="16">
        <f t="shared" si="4"/>
        <v>0</v>
      </c>
      <c r="J17" s="16">
        <f t="shared" si="5"/>
        <v>1143.3600000000004</v>
      </c>
    </row>
    <row r="18" spans="1:12" x14ac:dyDescent="0.25">
      <c r="A18" s="13">
        <v>42313</v>
      </c>
      <c r="B18" s="14" t="s">
        <v>229</v>
      </c>
      <c r="C18" s="2" t="s">
        <v>34</v>
      </c>
      <c r="D18" s="2">
        <v>3.85</v>
      </c>
      <c r="E18" s="3">
        <f t="shared" si="0"/>
        <v>3.85</v>
      </c>
      <c r="F18" s="15">
        <f t="shared" si="1"/>
        <v>55.124496937500012</v>
      </c>
      <c r="G18" s="16">
        <f t="shared" si="2"/>
        <v>-55.124496937500012</v>
      </c>
      <c r="H18" s="16">
        <f t="shared" si="3"/>
        <v>1047.3654418125002</v>
      </c>
      <c r="I18" s="16">
        <f t="shared" si="4"/>
        <v>-50</v>
      </c>
      <c r="J18" s="16">
        <f t="shared" si="5"/>
        <v>1093.3600000000004</v>
      </c>
    </row>
    <row r="19" spans="1:12" x14ac:dyDescent="0.25">
      <c r="A19" s="13">
        <v>42314</v>
      </c>
      <c r="B19" s="14" t="s">
        <v>230</v>
      </c>
      <c r="C19" s="2" t="s">
        <v>38</v>
      </c>
      <c r="D19" s="2">
        <v>5.53</v>
      </c>
      <c r="E19" s="3">
        <f t="shared" si="0"/>
        <v>5.53</v>
      </c>
      <c r="F19" s="15">
        <f t="shared" si="1"/>
        <v>52.368272090625013</v>
      </c>
      <c r="G19" s="16">
        <f t="shared" si="2"/>
        <v>10.98</v>
      </c>
      <c r="H19" s="16">
        <f t="shared" si="3"/>
        <v>1058.3454418125002</v>
      </c>
      <c r="I19" s="16">
        <f t="shared" si="4"/>
        <v>10.49</v>
      </c>
      <c r="J19" s="16">
        <f t="shared" si="5"/>
        <v>1103.8500000000004</v>
      </c>
    </row>
    <row r="20" spans="1:12" x14ac:dyDescent="0.25">
      <c r="A20" s="13">
        <v>42316</v>
      </c>
      <c r="B20" s="14" t="s">
        <v>231</v>
      </c>
      <c r="C20" s="2" t="s">
        <v>30</v>
      </c>
      <c r="D20" s="2">
        <v>4.4800000000000004</v>
      </c>
      <c r="E20" s="3">
        <f t="shared" si="0"/>
        <v>4.4800000000000004</v>
      </c>
      <c r="F20" s="15">
        <f t="shared" si="1"/>
        <v>52.917272090625012</v>
      </c>
      <c r="G20" s="16">
        <f t="shared" si="2"/>
        <v>14.45</v>
      </c>
      <c r="H20" s="16">
        <f t="shared" si="3"/>
        <v>1072.7954418125003</v>
      </c>
      <c r="I20" s="16">
        <f t="shared" si="4"/>
        <v>13.65</v>
      </c>
      <c r="J20" s="16">
        <f t="shared" si="5"/>
        <v>1117.5000000000005</v>
      </c>
    </row>
    <row r="21" spans="1:12" x14ac:dyDescent="0.25">
      <c r="A21" s="13">
        <v>42318</v>
      </c>
      <c r="B21" s="14" t="s">
        <v>232</v>
      </c>
      <c r="C21" s="2" t="s">
        <v>34</v>
      </c>
      <c r="D21" s="2">
        <v>5.0999999999999996</v>
      </c>
      <c r="E21" s="3">
        <f t="shared" si="0"/>
        <v>5.0999999999999996</v>
      </c>
      <c r="F21" s="15">
        <f t="shared" si="1"/>
        <v>53.639772090625016</v>
      </c>
      <c r="G21" s="16">
        <f t="shared" si="2"/>
        <v>-53.639772090625016</v>
      </c>
      <c r="H21" s="16">
        <f t="shared" si="3"/>
        <v>1019.1556697218753</v>
      </c>
      <c r="I21" s="16">
        <f t="shared" si="4"/>
        <v>-50</v>
      </c>
      <c r="J21" s="16">
        <f t="shared" si="5"/>
        <v>1067.5000000000005</v>
      </c>
    </row>
    <row r="22" spans="1:12" x14ac:dyDescent="0.25">
      <c r="A22" s="13">
        <v>42320</v>
      </c>
      <c r="B22" s="14" t="s">
        <v>233</v>
      </c>
      <c r="C22" s="2" t="s">
        <v>34</v>
      </c>
      <c r="D22" s="2">
        <v>5.17</v>
      </c>
      <c r="E22" s="3">
        <f t="shared" si="0"/>
        <v>5.17</v>
      </c>
      <c r="F22" s="15">
        <f t="shared" si="1"/>
        <v>50.957783486093767</v>
      </c>
      <c r="G22" s="16">
        <f t="shared" si="2"/>
        <v>-50.957783486093767</v>
      </c>
      <c r="H22" s="16">
        <f t="shared" si="3"/>
        <v>968.19788623578154</v>
      </c>
      <c r="I22" s="16">
        <f t="shared" si="4"/>
        <v>-50</v>
      </c>
      <c r="J22" s="16">
        <f t="shared" si="5"/>
        <v>1017.5000000000005</v>
      </c>
    </row>
    <row r="23" spans="1:12" x14ac:dyDescent="0.25">
      <c r="A23" s="13">
        <v>42321</v>
      </c>
      <c r="B23" s="14" t="s">
        <v>234</v>
      </c>
      <c r="C23" s="2" t="s">
        <v>34</v>
      </c>
      <c r="D23" s="2">
        <v>4.7</v>
      </c>
      <c r="E23" s="3">
        <f t="shared" si="0"/>
        <v>4.7</v>
      </c>
      <c r="F23" s="15">
        <f t="shared" si="1"/>
        <v>48.409894311789081</v>
      </c>
      <c r="G23" s="16">
        <f t="shared" si="2"/>
        <v>-48.409894311789081</v>
      </c>
      <c r="H23" s="16">
        <f t="shared" si="3"/>
        <v>919.78799192399242</v>
      </c>
      <c r="I23" s="16">
        <f t="shared" si="4"/>
        <v>-50</v>
      </c>
      <c r="J23" s="16">
        <f t="shared" si="5"/>
        <v>967.50000000000045</v>
      </c>
    </row>
    <row r="24" spans="1:12" x14ac:dyDescent="0.25">
      <c r="A24" s="13">
        <v>42324</v>
      </c>
      <c r="B24" s="14" t="s">
        <v>235</v>
      </c>
      <c r="C24" s="2" t="s">
        <v>16</v>
      </c>
      <c r="D24" s="2">
        <v>4.4000000000000004</v>
      </c>
      <c r="E24" s="3">
        <f t="shared" si="0"/>
        <v>4.4000000000000004</v>
      </c>
      <c r="F24" s="15">
        <f t="shared" si="1"/>
        <v>45.989399596199625</v>
      </c>
      <c r="G24" s="16">
        <f t="shared" ref="G24:G37" si="6">IF(E24="No Bet",0,IF(C24="1st",-F24,ROUND(F24/(E24-1)*0.95,2)))</f>
        <v>12.85</v>
      </c>
      <c r="H24" s="16">
        <f t="shared" si="3"/>
        <v>932.63799192399244</v>
      </c>
      <c r="I24" s="16">
        <f t="shared" ref="I24:I37" si="7">IF(E24="No Bet",0,IF(C24="1st",-50,ROUND(50/(E24-1)*0.95,2)))</f>
        <v>13.97</v>
      </c>
      <c r="J24" s="16">
        <f t="shared" si="5"/>
        <v>981.47000000000048</v>
      </c>
    </row>
    <row r="25" spans="1:12" x14ac:dyDescent="0.25">
      <c r="A25" s="13">
        <v>42326</v>
      </c>
      <c r="B25" s="14" t="s">
        <v>236</v>
      </c>
      <c r="C25" s="2" t="s">
        <v>87</v>
      </c>
      <c r="D25" s="2">
        <v>4.7</v>
      </c>
      <c r="E25" s="3">
        <f t="shared" si="0"/>
        <v>4.7</v>
      </c>
      <c r="F25" s="15">
        <f t="shared" ref="F25:F37" si="8">IF(E25="No Bet",0,0.05*H24)</f>
        <v>46.631899596199624</v>
      </c>
      <c r="G25" s="16">
        <f t="shared" si="6"/>
        <v>11.97</v>
      </c>
      <c r="H25" s="16">
        <f t="shared" ref="H25:H37" si="9">G25+H24</f>
        <v>944.60799192399247</v>
      </c>
      <c r="I25" s="16">
        <f t="shared" si="7"/>
        <v>12.84</v>
      </c>
      <c r="J25" s="16">
        <f t="shared" ref="J25:J37" si="10">I25+J24</f>
        <v>994.31000000000051</v>
      </c>
    </row>
    <row r="26" spans="1:12" x14ac:dyDescent="0.25">
      <c r="A26" s="13">
        <v>42328</v>
      </c>
      <c r="B26" s="14" t="s">
        <v>237</v>
      </c>
      <c r="C26" s="2" t="s">
        <v>16</v>
      </c>
      <c r="D26" s="2">
        <v>5.03</v>
      </c>
      <c r="E26" s="3">
        <f t="shared" ref="E26:E37" si="11">IF(D26&lt;=6.6,D26,"No Bet")</f>
        <v>5.03</v>
      </c>
      <c r="F26" s="15">
        <f t="shared" si="8"/>
        <v>47.230399596199625</v>
      </c>
      <c r="G26" s="16">
        <f t="shared" si="6"/>
        <v>11.13</v>
      </c>
      <c r="H26" s="16">
        <f t="shared" si="9"/>
        <v>955.73799192399247</v>
      </c>
      <c r="I26" s="16">
        <f t="shared" si="7"/>
        <v>11.79</v>
      </c>
      <c r="J26" s="16">
        <f t="shared" si="10"/>
        <v>1006.1000000000005</v>
      </c>
    </row>
    <row r="27" spans="1:12" x14ac:dyDescent="0.25">
      <c r="A27" s="13">
        <v>42330</v>
      </c>
      <c r="B27" s="14" t="s">
        <v>238</v>
      </c>
      <c r="C27" s="2" t="s">
        <v>16</v>
      </c>
      <c r="D27" s="2">
        <v>4.4000000000000004</v>
      </c>
      <c r="E27" s="3">
        <f t="shared" si="11"/>
        <v>4.4000000000000004</v>
      </c>
      <c r="F27" s="15">
        <f t="shared" si="8"/>
        <v>47.786899596199625</v>
      </c>
      <c r="G27" s="16">
        <f t="shared" si="6"/>
        <v>13.35</v>
      </c>
      <c r="H27" s="16">
        <f t="shared" si="9"/>
        <v>969.08799192399249</v>
      </c>
      <c r="I27" s="16">
        <f t="shared" si="7"/>
        <v>13.97</v>
      </c>
      <c r="J27" s="16">
        <f t="shared" si="10"/>
        <v>1020.0700000000005</v>
      </c>
    </row>
    <row r="28" spans="1:12" x14ac:dyDescent="0.25">
      <c r="A28" s="13">
        <v>42332</v>
      </c>
      <c r="B28" s="14" t="s">
        <v>239</v>
      </c>
      <c r="C28" s="2" t="s">
        <v>16</v>
      </c>
      <c r="D28" s="2">
        <v>5.4</v>
      </c>
      <c r="E28" s="3">
        <f t="shared" si="11"/>
        <v>5.4</v>
      </c>
      <c r="F28" s="15">
        <f t="shared" si="8"/>
        <v>48.454399596199629</v>
      </c>
      <c r="G28" s="16">
        <f t="shared" si="6"/>
        <v>10.46</v>
      </c>
      <c r="H28" s="16">
        <f t="shared" si="9"/>
        <v>979.54799192399253</v>
      </c>
      <c r="I28" s="16">
        <f t="shared" si="7"/>
        <v>10.8</v>
      </c>
      <c r="J28" s="16">
        <f t="shared" si="10"/>
        <v>1030.8700000000006</v>
      </c>
    </row>
    <row r="29" spans="1:12" x14ac:dyDescent="0.25">
      <c r="A29" s="13">
        <v>42333</v>
      </c>
      <c r="B29" s="14" t="s">
        <v>240</v>
      </c>
      <c r="C29" s="2" t="s">
        <v>12</v>
      </c>
      <c r="D29" s="2">
        <v>3.16</v>
      </c>
      <c r="E29" s="3">
        <f t="shared" si="11"/>
        <v>3.16</v>
      </c>
      <c r="F29" s="15">
        <f t="shared" si="8"/>
        <v>48.977399596199632</v>
      </c>
      <c r="G29" s="16">
        <f t="shared" si="6"/>
        <v>21.54</v>
      </c>
      <c r="H29" s="16">
        <f t="shared" si="9"/>
        <v>1001.0879919239925</v>
      </c>
      <c r="I29" s="16">
        <f t="shared" si="7"/>
        <v>21.99</v>
      </c>
      <c r="J29" s="16">
        <f t="shared" si="10"/>
        <v>1052.8600000000006</v>
      </c>
    </row>
    <row r="30" spans="1:12" x14ac:dyDescent="0.25">
      <c r="A30" s="13">
        <v>42335</v>
      </c>
      <c r="B30" s="14" t="s">
        <v>241</v>
      </c>
      <c r="C30" s="2" t="s">
        <v>38</v>
      </c>
      <c r="D30" s="2">
        <v>5.55</v>
      </c>
      <c r="E30" s="3">
        <f t="shared" si="11"/>
        <v>5.55</v>
      </c>
      <c r="F30" s="15">
        <f t="shared" si="8"/>
        <v>50.05439959619963</v>
      </c>
      <c r="G30" s="16">
        <f t="shared" si="6"/>
        <v>10.45</v>
      </c>
      <c r="H30" s="16">
        <f t="shared" si="9"/>
        <v>1011.5379919239925</v>
      </c>
      <c r="I30" s="16">
        <f t="shared" si="7"/>
        <v>10.44</v>
      </c>
      <c r="J30" s="16">
        <f t="shared" si="10"/>
        <v>1063.3000000000006</v>
      </c>
      <c r="L30" s="4" t="s">
        <v>242</v>
      </c>
    </row>
    <row r="31" spans="1:12" x14ac:dyDescent="0.25">
      <c r="A31" s="13">
        <v>42336</v>
      </c>
      <c r="B31" s="14" t="s">
        <v>243</v>
      </c>
      <c r="C31" s="2" t="s">
        <v>25</v>
      </c>
      <c r="D31" s="2">
        <v>4.9000000000000004</v>
      </c>
      <c r="E31" s="3">
        <f t="shared" si="11"/>
        <v>4.9000000000000004</v>
      </c>
      <c r="F31" s="15">
        <f t="shared" si="8"/>
        <v>50.576899596199631</v>
      </c>
      <c r="G31" s="16">
        <f t="shared" si="6"/>
        <v>12.32</v>
      </c>
      <c r="H31" s="16">
        <f t="shared" si="9"/>
        <v>1023.8579919239926</v>
      </c>
      <c r="I31" s="16">
        <f t="shared" si="7"/>
        <v>12.18</v>
      </c>
      <c r="J31" s="16">
        <f t="shared" si="10"/>
        <v>1075.4800000000007</v>
      </c>
    </row>
    <row r="32" spans="1:12" x14ac:dyDescent="0.25">
      <c r="A32" s="13">
        <v>42339</v>
      </c>
      <c r="B32" s="14" t="s">
        <v>244</v>
      </c>
      <c r="C32" s="2" t="s">
        <v>20</v>
      </c>
      <c r="D32" s="2">
        <v>5.61</v>
      </c>
      <c r="E32" s="3">
        <f t="shared" si="11"/>
        <v>5.61</v>
      </c>
      <c r="F32" s="15">
        <f t="shared" si="8"/>
        <v>51.192899596199631</v>
      </c>
      <c r="G32" s="16">
        <f t="shared" si="6"/>
        <v>10.55</v>
      </c>
      <c r="H32" s="16">
        <f t="shared" si="9"/>
        <v>1034.4079919239925</v>
      </c>
      <c r="I32" s="16">
        <f t="shared" si="7"/>
        <v>10.3</v>
      </c>
      <c r="J32" s="16">
        <f t="shared" si="10"/>
        <v>1085.7800000000007</v>
      </c>
    </row>
    <row r="33" spans="1:10" x14ac:dyDescent="0.25">
      <c r="A33" s="13">
        <v>42341</v>
      </c>
      <c r="B33" s="14" t="s">
        <v>245</v>
      </c>
      <c r="C33" s="2" t="s">
        <v>34</v>
      </c>
      <c r="D33" s="2">
        <v>4.82</v>
      </c>
      <c r="E33" s="3">
        <f t="shared" si="11"/>
        <v>4.82</v>
      </c>
      <c r="F33" s="15">
        <f t="shared" si="8"/>
        <v>51.720399596199627</v>
      </c>
      <c r="G33" s="16">
        <f t="shared" si="6"/>
        <v>-51.720399596199627</v>
      </c>
      <c r="H33" s="16">
        <f t="shared" si="9"/>
        <v>982.68759232779291</v>
      </c>
      <c r="I33" s="16">
        <f t="shared" si="7"/>
        <v>-50</v>
      </c>
      <c r="J33" s="16">
        <f t="shared" si="10"/>
        <v>1035.7800000000007</v>
      </c>
    </row>
    <row r="34" spans="1:10" x14ac:dyDescent="0.25">
      <c r="A34" s="13">
        <v>42343</v>
      </c>
      <c r="B34" s="14" t="s">
        <v>246</v>
      </c>
      <c r="C34" s="2" t="s">
        <v>34</v>
      </c>
      <c r="D34" s="2">
        <v>6.2</v>
      </c>
      <c r="E34" s="3">
        <f t="shared" si="11"/>
        <v>6.2</v>
      </c>
      <c r="F34" s="15">
        <f t="shared" si="8"/>
        <v>49.134379616389651</v>
      </c>
      <c r="G34" s="16">
        <f t="shared" si="6"/>
        <v>-49.134379616389651</v>
      </c>
      <c r="H34" s="16">
        <f t="shared" si="9"/>
        <v>933.55321271140326</v>
      </c>
      <c r="I34" s="16">
        <f t="shared" si="7"/>
        <v>-50</v>
      </c>
      <c r="J34" s="16">
        <f t="shared" si="10"/>
        <v>985.78000000000065</v>
      </c>
    </row>
    <row r="35" spans="1:10" x14ac:dyDescent="0.25">
      <c r="A35" s="13">
        <v>42345</v>
      </c>
      <c r="B35" s="14" t="s">
        <v>247</v>
      </c>
      <c r="C35" s="2" t="s">
        <v>30</v>
      </c>
      <c r="D35" s="2">
        <v>5.6</v>
      </c>
      <c r="E35" s="3">
        <f t="shared" si="11"/>
        <v>5.6</v>
      </c>
      <c r="F35" s="15">
        <f t="shared" si="8"/>
        <v>46.677660635570163</v>
      </c>
      <c r="G35" s="16">
        <f t="shared" si="6"/>
        <v>9.64</v>
      </c>
      <c r="H35" s="16">
        <f t="shared" si="9"/>
        <v>943.19321271140325</v>
      </c>
      <c r="I35" s="16">
        <f t="shared" si="7"/>
        <v>10.33</v>
      </c>
      <c r="J35" s="16">
        <f t="shared" si="10"/>
        <v>996.1100000000007</v>
      </c>
    </row>
    <row r="36" spans="1:10" x14ac:dyDescent="0.25">
      <c r="A36" s="13">
        <v>42347</v>
      </c>
      <c r="B36" s="14" t="s">
        <v>248</v>
      </c>
      <c r="C36" s="2" t="s">
        <v>16</v>
      </c>
      <c r="D36" s="2">
        <v>3.6</v>
      </c>
      <c r="E36" s="3">
        <f t="shared" si="11"/>
        <v>3.6</v>
      </c>
      <c r="F36" s="15">
        <f t="shared" si="8"/>
        <v>47.159660635570162</v>
      </c>
      <c r="G36" s="16">
        <f t="shared" si="6"/>
        <v>17.23</v>
      </c>
      <c r="H36" s="16">
        <f t="shared" si="9"/>
        <v>960.42321271140327</v>
      </c>
      <c r="I36" s="16">
        <f t="shared" si="7"/>
        <v>18.27</v>
      </c>
      <c r="J36" s="16">
        <f t="shared" si="10"/>
        <v>1014.3800000000007</v>
      </c>
    </row>
    <row r="37" spans="1:10" x14ac:dyDescent="0.25">
      <c r="A37" s="13">
        <v>42348</v>
      </c>
      <c r="B37" s="14" t="s">
        <v>256</v>
      </c>
      <c r="C37" s="2" t="s">
        <v>30</v>
      </c>
      <c r="D37" s="2">
        <v>4.9000000000000004</v>
      </c>
      <c r="E37" s="3">
        <f t="shared" si="11"/>
        <v>4.9000000000000004</v>
      </c>
      <c r="F37" s="15">
        <f t="shared" si="8"/>
        <v>48.021160635570169</v>
      </c>
      <c r="G37" s="16">
        <f t="shared" si="6"/>
        <v>11.7</v>
      </c>
      <c r="H37" s="16">
        <f t="shared" si="9"/>
        <v>972.12321271140331</v>
      </c>
      <c r="I37" s="16">
        <f t="shared" si="7"/>
        <v>12.18</v>
      </c>
      <c r="J37" s="16">
        <f t="shared" si="10"/>
        <v>1026.5600000000006</v>
      </c>
    </row>
    <row r="38" spans="1:10" x14ac:dyDescent="0.25">
      <c r="A38" s="13"/>
      <c r="B38" s="14"/>
      <c r="F38" s="15"/>
      <c r="G38" s="16"/>
      <c r="H38" s="16"/>
      <c r="I38" s="16"/>
      <c r="J38" s="16"/>
    </row>
    <row r="39" spans="1:10" x14ac:dyDescent="0.25">
      <c r="A39" s="13"/>
      <c r="B39" s="14"/>
      <c r="F39" s="15"/>
      <c r="G39" s="16"/>
      <c r="H39" s="16"/>
      <c r="I39" s="16"/>
      <c r="J39" s="16"/>
    </row>
    <row r="40" spans="1:10" x14ac:dyDescent="0.25">
      <c r="A40" s="13"/>
      <c r="B40" s="14"/>
      <c r="F40" s="15"/>
      <c r="G40" s="16"/>
      <c r="H40" s="16"/>
      <c r="I40" s="16"/>
      <c r="J40" s="16"/>
    </row>
    <row r="41" spans="1:10" x14ac:dyDescent="0.25">
      <c r="A41" s="13"/>
      <c r="B41" s="14"/>
      <c r="F41" s="15"/>
      <c r="G41" s="16"/>
      <c r="H41" s="16"/>
      <c r="I41" s="16"/>
      <c r="J41" s="16"/>
    </row>
    <row r="42" spans="1:10" x14ac:dyDescent="0.25">
      <c r="A42" s="13"/>
      <c r="B42" s="14"/>
      <c r="F42" s="15"/>
      <c r="G42" s="16"/>
      <c r="H42" s="16"/>
      <c r="I42" s="16"/>
      <c r="J42" s="16"/>
    </row>
    <row r="43" spans="1:10" x14ac:dyDescent="0.25">
      <c r="A43" s="13"/>
      <c r="B43" s="14"/>
      <c r="F43" s="15"/>
      <c r="G43" s="16"/>
      <c r="H43" s="16"/>
      <c r="I43" s="16"/>
      <c r="J43" s="16"/>
    </row>
    <row r="44" spans="1:10" x14ac:dyDescent="0.25">
      <c r="A44" s="13"/>
      <c r="B44" s="14"/>
      <c r="F44" s="15"/>
      <c r="G44" s="16"/>
      <c r="H44" s="16"/>
      <c r="I44" s="16"/>
      <c r="J44" s="16"/>
    </row>
    <row r="45" spans="1:10" x14ac:dyDescent="0.25">
      <c r="A45" s="13"/>
      <c r="B45" s="14"/>
      <c r="F45" s="15"/>
      <c r="G45" s="16"/>
      <c r="H45" s="16"/>
      <c r="I45" s="16"/>
      <c r="J45" s="16"/>
    </row>
    <row r="46" spans="1:10" x14ac:dyDescent="0.25">
      <c r="A46" s="13"/>
      <c r="B46" s="14"/>
      <c r="E46" s="3" t="s">
        <v>249</v>
      </c>
      <c r="F46" s="15"/>
      <c r="G46" s="16"/>
      <c r="H46" s="16"/>
      <c r="I46" s="16"/>
      <c r="J46" s="16"/>
    </row>
    <row r="47" spans="1:10" x14ac:dyDescent="0.25">
      <c r="A47" s="13"/>
      <c r="B47" s="14"/>
      <c r="F47" s="15"/>
      <c r="G47" s="16"/>
      <c r="H47" s="16"/>
      <c r="I47" s="16"/>
      <c r="J47" s="16"/>
    </row>
    <row r="48" spans="1:10" x14ac:dyDescent="0.25">
      <c r="A48" s="13"/>
      <c r="B48" s="14"/>
      <c r="F48" s="15"/>
      <c r="G48" s="16"/>
      <c r="H48" s="16"/>
      <c r="I48" s="16"/>
      <c r="J48" s="16"/>
    </row>
    <row r="49" spans="1:10" x14ac:dyDescent="0.25">
      <c r="A49" s="13"/>
      <c r="B49" s="14"/>
      <c r="F49" s="15"/>
      <c r="G49" s="16"/>
      <c r="H49" s="16"/>
      <c r="I49" s="16"/>
      <c r="J49" s="16"/>
    </row>
    <row r="50" spans="1:10" x14ac:dyDescent="0.25">
      <c r="A50" s="13"/>
      <c r="B50" s="14"/>
      <c r="F50" s="15"/>
      <c r="G50" s="16"/>
      <c r="H50" s="16"/>
      <c r="I50" s="16"/>
      <c r="J50" s="16"/>
    </row>
    <row r="51" spans="1:10" x14ac:dyDescent="0.25">
      <c r="A51" s="13"/>
      <c r="B51" s="14"/>
      <c r="F51" s="15"/>
      <c r="G51" s="16"/>
      <c r="H51" s="16"/>
      <c r="I51" s="16"/>
      <c r="J51" s="16"/>
    </row>
    <row r="52" spans="1:10" x14ac:dyDescent="0.25">
      <c r="A52" s="13"/>
      <c r="B52" s="14"/>
      <c r="F52" s="15"/>
      <c r="G52" s="16"/>
      <c r="H52" s="16"/>
      <c r="I52" s="16"/>
      <c r="J52" s="16"/>
    </row>
    <row r="53" spans="1:10" x14ac:dyDescent="0.25">
      <c r="A53" s="13"/>
      <c r="B53" s="14"/>
      <c r="F53" s="15"/>
      <c r="G53" s="16"/>
      <c r="H53" s="16"/>
      <c r="I53" s="16"/>
      <c r="J53" s="16"/>
    </row>
    <row r="54" spans="1:10" x14ac:dyDescent="0.25">
      <c r="A54" s="13"/>
      <c r="B54" s="14"/>
      <c r="F54" s="15"/>
      <c r="G54" s="16"/>
      <c r="H54" s="16"/>
      <c r="I54" s="16"/>
      <c r="J54" s="16"/>
    </row>
    <row r="55" spans="1:10" x14ac:dyDescent="0.25">
      <c r="A55" s="13"/>
      <c r="B55" s="14"/>
      <c r="F55" s="15"/>
      <c r="G55" s="16"/>
      <c r="H55" s="16"/>
      <c r="I55" s="16"/>
      <c r="J55" s="16"/>
    </row>
    <row r="56" spans="1:10" x14ac:dyDescent="0.25">
      <c r="A56" s="13"/>
      <c r="B56" s="14"/>
      <c r="F56" s="15"/>
      <c r="G56" s="16"/>
      <c r="H56" s="16"/>
      <c r="I56" s="16"/>
      <c r="J56" s="16"/>
    </row>
    <row r="57" spans="1:10" x14ac:dyDescent="0.25">
      <c r="A57" s="13"/>
      <c r="B57" s="14"/>
      <c r="F57" s="15"/>
      <c r="G57" s="16"/>
      <c r="H57" s="16"/>
      <c r="I57" s="16"/>
      <c r="J57" s="16"/>
    </row>
    <row r="58" spans="1:10" x14ac:dyDescent="0.25">
      <c r="A58" s="13"/>
      <c r="B58" s="14"/>
      <c r="F58" s="15"/>
      <c r="G58" s="16"/>
      <c r="H58" s="16"/>
      <c r="I58" s="16"/>
      <c r="J58" s="16"/>
    </row>
    <row r="59" spans="1:10" x14ac:dyDescent="0.25">
      <c r="A59" s="13"/>
      <c r="B59" s="14"/>
      <c r="F59" s="15"/>
      <c r="G59" s="16"/>
      <c r="H59" s="16"/>
      <c r="I59" s="16"/>
      <c r="J59" s="16"/>
    </row>
    <row r="60" spans="1:10" x14ac:dyDescent="0.25">
      <c r="A60" s="13"/>
      <c r="B60" s="14"/>
      <c r="F60" s="15"/>
      <c r="G60" s="16"/>
      <c r="H60" s="16"/>
      <c r="I60" s="16"/>
      <c r="J60" s="16"/>
    </row>
    <row r="61" spans="1:10" x14ac:dyDescent="0.25">
      <c r="A61" s="13"/>
      <c r="B61" s="14"/>
      <c r="F61" s="15"/>
      <c r="G61" s="16"/>
      <c r="H61" s="16"/>
      <c r="I61" s="16"/>
      <c r="J61" s="16"/>
    </row>
    <row r="62" spans="1:10" x14ac:dyDescent="0.25">
      <c r="A62" s="13"/>
      <c r="B62" s="14"/>
      <c r="F62" s="15"/>
      <c r="G62" s="16"/>
      <c r="H62" s="16"/>
      <c r="I62" s="16"/>
      <c r="J62" s="16"/>
    </row>
    <row r="63" spans="1:10" x14ac:dyDescent="0.25">
      <c r="A63" s="13"/>
      <c r="B63" s="14"/>
      <c r="F63" s="15"/>
      <c r="G63" s="16"/>
      <c r="H63" s="16"/>
      <c r="I63" s="16"/>
      <c r="J63" s="16"/>
    </row>
    <row r="64" spans="1:10" x14ac:dyDescent="0.25">
      <c r="A64" s="13"/>
      <c r="B64" s="14"/>
      <c r="F64" s="15"/>
      <c r="G64" s="16"/>
      <c r="H64" s="16"/>
      <c r="I64" s="16"/>
      <c r="J64" s="16"/>
    </row>
    <row r="65" spans="1:10" x14ac:dyDescent="0.25">
      <c r="A65" s="13"/>
      <c r="B65" s="14"/>
      <c r="F65" s="15"/>
      <c r="G65" s="16"/>
      <c r="H65" s="16"/>
      <c r="I65" s="16"/>
      <c r="J65" s="16"/>
    </row>
    <row r="66" spans="1:10" x14ac:dyDescent="0.25">
      <c r="A66" s="13"/>
      <c r="B66" s="14"/>
      <c r="F66" s="15"/>
      <c r="G66" s="16"/>
      <c r="H66" s="16"/>
      <c r="I66" s="16"/>
      <c r="J66" s="16"/>
    </row>
    <row r="67" spans="1:10" x14ac:dyDescent="0.25">
      <c r="A67" s="13"/>
      <c r="B67" s="14"/>
      <c r="F67" s="15"/>
      <c r="G67" s="16"/>
      <c r="H67" s="16"/>
      <c r="I67" s="16"/>
      <c r="J67" s="16"/>
    </row>
    <row r="68" spans="1:10" x14ac:dyDescent="0.25">
      <c r="A68" s="13"/>
      <c r="B68" s="14"/>
      <c r="F68" s="15"/>
      <c r="G68" s="16"/>
      <c r="H68" s="16"/>
      <c r="I68" s="16"/>
      <c r="J68" s="16"/>
    </row>
    <row r="69" spans="1:10" x14ac:dyDescent="0.25">
      <c r="A69" s="13"/>
      <c r="B69" s="14"/>
      <c r="F69" s="15"/>
      <c r="G69" s="16"/>
      <c r="H69" s="16"/>
      <c r="I69" s="16"/>
      <c r="J69" s="16"/>
    </row>
    <row r="70" spans="1:10" x14ac:dyDescent="0.25">
      <c r="A70" s="13"/>
      <c r="B70" s="14"/>
      <c r="F70" s="15"/>
      <c r="G70" s="16"/>
      <c r="H70" s="16"/>
      <c r="I70" s="16"/>
      <c r="J70" s="16"/>
    </row>
    <row r="71" spans="1:10" x14ac:dyDescent="0.25">
      <c r="A71" s="13"/>
      <c r="B71" s="14"/>
      <c r="F71" s="15"/>
      <c r="G71" s="16"/>
      <c r="H71" s="16"/>
      <c r="I71" s="16"/>
      <c r="J71" s="16"/>
    </row>
    <row r="72" spans="1:10" x14ac:dyDescent="0.25">
      <c r="A72" s="13"/>
      <c r="B72" s="14"/>
      <c r="F72" s="15"/>
      <c r="G72" s="16"/>
      <c r="H72" s="16"/>
      <c r="I72" s="16"/>
      <c r="J72" s="16"/>
    </row>
    <row r="73" spans="1:10" x14ac:dyDescent="0.25">
      <c r="A73" s="13"/>
      <c r="B73" s="14"/>
      <c r="F73" s="15"/>
      <c r="G73" s="16"/>
      <c r="H73" s="16"/>
      <c r="I73" s="16"/>
      <c r="J73" s="16"/>
    </row>
    <row r="74" spans="1:10" x14ac:dyDescent="0.25">
      <c r="A74" s="13"/>
      <c r="B74" s="14"/>
      <c r="F74" s="15"/>
      <c r="G74" s="16"/>
      <c r="H74" s="16"/>
      <c r="I74" s="16"/>
      <c r="J74" s="16"/>
    </row>
    <row r="75" spans="1:10" x14ac:dyDescent="0.25">
      <c r="A75" s="13"/>
      <c r="B75" s="14"/>
      <c r="F75" s="15"/>
      <c r="G75" s="16"/>
      <c r="H75" s="16"/>
      <c r="I75" s="16"/>
      <c r="J75" s="16"/>
    </row>
    <row r="76" spans="1:10" x14ac:dyDescent="0.25">
      <c r="A76" s="13"/>
      <c r="B76" s="14"/>
      <c r="F76" s="15"/>
      <c r="G76" s="16"/>
      <c r="H76" s="16"/>
      <c r="I76" s="16"/>
      <c r="J76" s="16"/>
    </row>
    <row r="77" spans="1:10" x14ac:dyDescent="0.25">
      <c r="A77" s="13"/>
      <c r="B77" s="14"/>
      <c r="F77" s="15"/>
      <c r="G77" s="16"/>
      <c r="H77" s="16"/>
      <c r="I77" s="16"/>
      <c r="J77" s="16"/>
    </row>
    <row r="78" spans="1:10" x14ac:dyDescent="0.25">
      <c r="A78" s="13"/>
      <c r="B78" s="14"/>
      <c r="F78" s="15"/>
      <c r="G78" s="16"/>
      <c r="H78" s="16"/>
      <c r="I78" s="16"/>
      <c r="J78" s="16"/>
    </row>
    <row r="79" spans="1:10" x14ac:dyDescent="0.25">
      <c r="A79" s="13"/>
      <c r="B79" s="14"/>
      <c r="F79" s="15"/>
      <c r="G79" s="16"/>
      <c r="H79" s="16"/>
      <c r="I79" s="16"/>
      <c r="J79" s="16"/>
    </row>
    <row r="80" spans="1:10" x14ac:dyDescent="0.25">
      <c r="A80" s="13"/>
      <c r="B80" s="14"/>
      <c r="F80" s="15"/>
      <c r="G80" s="16"/>
      <c r="H80" s="16"/>
      <c r="I80" s="16"/>
      <c r="J80" s="16"/>
    </row>
    <row r="81" spans="1:10" x14ac:dyDescent="0.25">
      <c r="A81" s="13"/>
      <c r="B81" s="14"/>
      <c r="F81" s="15"/>
      <c r="G81" s="16"/>
      <c r="H81" s="16"/>
      <c r="I81" s="16"/>
      <c r="J81" s="16"/>
    </row>
    <row r="82" spans="1:10" x14ac:dyDescent="0.25">
      <c r="A82" s="13"/>
      <c r="B82" s="14"/>
      <c r="F82" s="15"/>
      <c r="G82" s="16"/>
      <c r="H82" s="16"/>
      <c r="I82" s="16"/>
      <c r="J82" s="16"/>
    </row>
    <row r="83" spans="1:10" x14ac:dyDescent="0.25">
      <c r="A83" s="13"/>
      <c r="B83" s="14"/>
      <c r="F83" s="15"/>
      <c r="G83" s="16"/>
      <c r="H83" s="16"/>
      <c r="I83" s="16"/>
      <c r="J83" s="16"/>
    </row>
    <row r="84" spans="1:10" x14ac:dyDescent="0.25">
      <c r="A84" s="13"/>
      <c r="B84" s="14"/>
      <c r="F84" s="15"/>
      <c r="G84" s="16"/>
      <c r="H84" s="16"/>
      <c r="I84" s="16"/>
      <c r="J84" s="16"/>
    </row>
    <row r="85" spans="1:10" x14ac:dyDescent="0.25">
      <c r="A85" s="13"/>
      <c r="B85" s="14"/>
      <c r="F85" s="15"/>
      <c r="G85" s="16"/>
      <c r="H85" s="16"/>
      <c r="I85" s="16"/>
      <c r="J85" s="16"/>
    </row>
    <row r="86" spans="1:10" x14ac:dyDescent="0.25">
      <c r="A86" s="13"/>
      <c r="B86" s="14"/>
      <c r="F86" s="15"/>
      <c r="G86" s="16"/>
      <c r="H86" s="16"/>
      <c r="I86" s="16"/>
      <c r="J86" s="16"/>
    </row>
    <row r="87" spans="1:10" x14ac:dyDescent="0.25">
      <c r="A87" s="13"/>
      <c r="B87" s="14"/>
      <c r="F87" s="15"/>
      <c r="G87" s="16"/>
      <c r="H87" s="16"/>
      <c r="I87" s="16"/>
      <c r="J87" s="16"/>
    </row>
    <row r="88" spans="1:10" x14ac:dyDescent="0.25">
      <c r="A88" s="13"/>
      <c r="B88" s="14"/>
      <c r="F88" s="15"/>
      <c r="G88" s="16"/>
      <c r="H88" s="16"/>
      <c r="I88" s="16"/>
      <c r="J88" s="16"/>
    </row>
    <row r="89" spans="1:10" x14ac:dyDescent="0.25">
      <c r="A89" s="13"/>
      <c r="B89" s="14"/>
      <c r="F89" s="15"/>
      <c r="G89" s="16"/>
      <c r="H89" s="16"/>
      <c r="I89" s="16"/>
      <c r="J89" s="16"/>
    </row>
    <row r="90" spans="1:10" x14ac:dyDescent="0.25">
      <c r="A90" s="13"/>
      <c r="B90" s="14"/>
      <c r="F90" s="15"/>
      <c r="G90" s="16"/>
      <c r="H90" s="16"/>
      <c r="I90" s="16"/>
      <c r="J90" s="16"/>
    </row>
    <row r="91" spans="1:10" x14ac:dyDescent="0.25">
      <c r="A91" s="13"/>
      <c r="B91" s="14"/>
      <c r="F91" s="15"/>
      <c r="G91" s="16"/>
      <c r="H91" s="16"/>
      <c r="I91" s="16"/>
      <c r="J91" s="16"/>
    </row>
    <row r="92" spans="1:10" x14ac:dyDescent="0.25">
      <c r="A92" s="13"/>
      <c r="B92" s="14"/>
      <c r="F92" s="15"/>
      <c r="G92" s="16"/>
      <c r="H92" s="16"/>
      <c r="I92" s="16"/>
      <c r="J92" s="16"/>
    </row>
    <row r="93" spans="1:10" x14ac:dyDescent="0.25">
      <c r="A93" s="13"/>
      <c r="B93" s="14"/>
      <c r="F93" s="15"/>
      <c r="G93" s="16"/>
      <c r="H93" s="16"/>
      <c r="I93" s="16"/>
      <c r="J93" s="16"/>
    </row>
    <row r="94" spans="1:10" x14ac:dyDescent="0.25">
      <c r="A94" s="13"/>
      <c r="B94" s="14"/>
      <c r="F94" s="15"/>
      <c r="G94" s="16"/>
      <c r="H94" s="16"/>
      <c r="I94" s="16"/>
      <c r="J94" s="16"/>
    </row>
    <row r="95" spans="1:10" x14ac:dyDescent="0.25">
      <c r="A95" s="13"/>
      <c r="B95" s="14"/>
      <c r="F95" s="15"/>
      <c r="G95" s="16"/>
      <c r="H95" s="16"/>
      <c r="I95" s="16"/>
      <c r="J95" s="16"/>
    </row>
    <row r="96" spans="1:10" x14ac:dyDescent="0.25">
      <c r="A96" s="13"/>
      <c r="B96" s="14"/>
      <c r="F96" s="15"/>
      <c r="G96" s="16"/>
      <c r="H96" s="16"/>
      <c r="I96" s="16"/>
      <c r="J96" s="16"/>
    </row>
    <row r="97" spans="1:10" x14ac:dyDescent="0.25">
      <c r="A97" s="13"/>
      <c r="B97" s="14"/>
      <c r="F97" s="15"/>
      <c r="G97" s="16"/>
      <c r="H97" s="16"/>
      <c r="I97" s="16"/>
      <c r="J97" s="16"/>
    </row>
    <row r="98" spans="1:10" x14ac:dyDescent="0.25">
      <c r="A98" s="13"/>
      <c r="B98" s="14"/>
      <c r="F98" s="15"/>
      <c r="G98" s="16"/>
      <c r="H98" s="16"/>
      <c r="I98" s="16"/>
      <c r="J98" s="16"/>
    </row>
    <row r="99" spans="1:10" x14ac:dyDescent="0.25">
      <c r="A99" s="13"/>
      <c r="B99" s="14"/>
      <c r="F99" s="15"/>
      <c r="G99" s="16"/>
      <c r="H99" s="16"/>
      <c r="I99" s="16"/>
      <c r="J99" s="16"/>
    </row>
    <row r="100" spans="1:10" x14ac:dyDescent="0.25">
      <c r="A100" s="13"/>
      <c r="B100" s="14"/>
      <c r="F100" s="15"/>
      <c r="G100" s="16"/>
      <c r="H100" s="16"/>
      <c r="I100" s="16"/>
      <c r="J100" s="16"/>
    </row>
    <row r="101" spans="1:10" x14ac:dyDescent="0.25">
      <c r="A101" s="13"/>
      <c r="B101" s="14"/>
      <c r="F101" s="15"/>
      <c r="G101" s="16"/>
      <c r="H101" s="16"/>
      <c r="I101" s="16"/>
      <c r="J101" s="16"/>
    </row>
    <row r="102" spans="1:10" x14ac:dyDescent="0.25">
      <c r="A102" s="13"/>
      <c r="B102" s="14"/>
      <c r="F102" s="15"/>
      <c r="G102" s="16"/>
      <c r="H102" s="16"/>
      <c r="I102" s="16"/>
      <c r="J102" s="16"/>
    </row>
    <row r="103" spans="1:10" x14ac:dyDescent="0.25">
      <c r="A103" s="13"/>
      <c r="B103" s="14"/>
      <c r="F103" s="15"/>
      <c r="G103" s="16"/>
      <c r="H103" s="16"/>
      <c r="I103" s="16"/>
      <c r="J103" s="16"/>
    </row>
    <row r="104" spans="1:10" x14ac:dyDescent="0.25">
      <c r="A104" s="13"/>
      <c r="B104" s="14"/>
      <c r="F104" s="15"/>
      <c r="G104" s="16"/>
      <c r="H104" s="16"/>
      <c r="I104" s="16"/>
      <c r="J104" s="16"/>
    </row>
    <row r="105" spans="1:10" x14ac:dyDescent="0.25">
      <c r="A105" s="13"/>
      <c r="B105" s="14"/>
      <c r="F105" s="15"/>
      <c r="G105" s="16"/>
      <c r="H105" s="16"/>
      <c r="I105" s="16"/>
      <c r="J105" s="16"/>
    </row>
    <row r="106" spans="1:10" x14ac:dyDescent="0.25">
      <c r="A106" s="13"/>
      <c r="B106" s="14"/>
      <c r="F106" s="15"/>
      <c r="G106" s="16"/>
      <c r="H106" s="16"/>
      <c r="I106" s="16"/>
      <c r="J106" s="16"/>
    </row>
    <row r="107" spans="1:10" x14ac:dyDescent="0.25">
      <c r="A107" s="13"/>
      <c r="B107" s="14"/>
      <c r="F107" s="15"/>
      <c r="G107" s="16"/>
      <c r="H107" s="16"/>
      <c r="I107" s="16"/>
      <c r="J107" s="16"/>
    </row>
    <row r="108" spans="1:10" x14ac:dyDescent="0.25">
      <c r="A108" s="13"/>
      <c r="B108" s="14"/>
      <c r="F108" s="15"/>
      <c r="G108" s="16"/>
      <c r="H108" s="16"/>
      <c r="I108" s="16"/>
      <c r="J108" s="16"/>
    </row>
    <row r="109" spans="1:10" x14ac:dyDescent="0.25">
      <c r="A109" s="13"/>
      <c r="B109" s="14"/>
      <c r="F109" s="15"/>
      <c r="G109" s="16"/>
      <c r="H109" s="16"/>
      <c r="I109" s="16"/>
      <c r="J109" s="16"/>
    </row>
    <row r="110" spans="1:10" x14ac:dyDescent="0.25">
      <c r="A110" s="13"/>
      <c r="B110" s="14"/>
      <c r="F110" s="15"/>
      <c r="G110" s="16"/>
      <c r="H110" s="16"/>
      <c r="I110" s="16"/>
      <c r="J110" s="16"/>
    </row>
    <row r="111" spans="1:10" x14ac:dyDescent="0.25">
      <c r="A111" s="13"/>
      <c r="B111" s="14"/>
      <c r="F111" s="15"/>
      <c r="G111" s="16"/>
      <c r="H111" s="16"/>
      <c r="I111" s="16"/>
      <c r="J111" s="16"/>
    </row>
    <row r="112" spans="1:10" x14ac:dyDescent="0.25">
      <c r="A112" s="13"/>
      <c r="B112" s="14"/>
      <c r="F112" s="15"/>
      <c r="G112" s="16"/>
      <c r="H112" s="16"/>
      <c r="I112" s="16"/>
      <c r="J112" s="16"/>
    </row>
    <row r="113" spans="1:10" x14ac:dyDescent="0.25">
      <c r="A113" s="13"/>
      <c r="B113" s="14"/>
      <c r="F113" s="15"/>
      <c r="G113" s="16"/>
      <c r="H113" s="16"/>
      <c r="I113" s="16"/>
      <c r="J113" s="16"/>
    </row>
    <row r="114" spans="1:10" x14ac:dyDescent="0.25">
      <c r="A114" s="13"/>
      <c r="B114" s="14"/>
      <c r="F114" s="15"/>
      <c r="G114" s="16"/>
      <c r="H114" s="16"/>
      <c r="I114" s="16"/>
      <c r="J114" s="16"/>
    </row>
    <row r="115" spans="1:10" x14ac:dyDescent="0.25">
      <c r="A115" s="13"/>
      <c r="B115" s="14"/>
      <c r="F115" s="15"/>
      <c r="G115" s="16"/>
      <c r="H115" s="16"/>
      <c r="I115" s="16"/>
      <c r="J115" s="16"/>
    </row>
    <row r="116" spans="1:10" x14ac:dyDescent="0.25">
      <c r="A116" s="13"/>
      <c r="B116" s="14"/>
      <c r="F116" s="15"/>
      <c r="G116" s="16"/>
      <c r="H116" s="16"/>
      <c r="I116" s="16"/>
      <c r="J116" s="16"/>
    </row>
    <row r="117" spans="1:10" x14ac:dyDescent="0.25">
      <c r="A117" s="13"/>
      <c r="B117" s="14"/>
      <c r="F117" s="15"/>
      <c r="G117" s="16"/>
      <c r="H117" s="16"/>
      <c r="I117" s="16"/>
      <c r="J117" s="16"/>
    </row>
    <row r="118" spans="1:10" x14ac:dyDescent="0.25">
      <c r="A118" s="13"/>
      <c r="B118" s="14"/>
      <c r="F118" s="15"/>
      <c r="G118" s="16"/>
      <c r="H118" s="16"/>
      <c r="I118" s="16"/>
      <c r="J118" s="16"/>
    </row>
    <row r="119" spans="1:10" x14ac:dyDescent="0.25">
      <c r="A119" s="13"/>
      <c r="B119" s="14"/>
      <c r="F119" s="15"/>
      <c r="G119" s="16"/>
      <c r="H119" s="16"/>
      <c r="I119" s="16"/>
      <c r="J119" s="16"/>
    </row>
    <row r="120" spans="1:10" x14ac:dyDescent="0.25">
      <c r="A120" s="13"/>
      <c r="B120" s="14"/>
      <c r="F120" s="15"/>
      <c r="G120" s="16"/>
      <c r="H120" s="16"/>
      <c r="I120" s="16"/>
      <c r="J120" s="16"/>
    </row>
    <row r="121" spans="1:10" x14ac:dyDescent="0.25">
      <c r="A121" s="13"/>
      <c r="B121" s="14"/>
      <c r="F121" s="15"/>
      <c r="G121" s="16"/>
      <c r="H121" s="16"/>
      <c r="I121" s="16"/>
      <c r="J121" s="16"/>
    </row>
    <row r="122" spans="1:10" x14ac:dyDescent="0.25">
      <c r="A122" s="13"/>
      <c r="B122" s="14"/>
      <c r="F122" s="15"/>
      <c r="G122" s="16"/>
      <c r="H122" s="16"/>
      <c r="I122" s="16"/>
      <c r="J122" s="16"/>
    </row>
    <row r="123" spans="1:10" x14ac:dyDescent="0.25">
      <c r="A123" s="13"/>
      <c r="B123" s="14"/>
      <c r="F123" s="15"/>
      <c r="G123" s="16"/>
      <c r="H123" s="16"/>
      <c r="I123" s="16"/>
      <c r="J123" s="16"/>
    </row>
    <row r="124" spans="1:10" x14ac:dyDescent="0.25">
      <c r="A124" s="13"/>
      <c r="B124" s="14"/>
      <c r="F124" s="15"/>
      <c r="G124" s="16"/>
      <c r="H124" s="16"/>
      <c r="I124" s="16"/>
      <c r="J124" s="16"/>
    </row>
    <row r="125" spans="1:10" x14ac:dyDescent="0.25">
      <c r="A125" s="13"/>
      <c r="B125" s="14"/>
      <c r="F125" s="15"/>
      <c r="G125" s="16"/>
      <c r="H125" s="16"/>
      <c r="I125" s="16"/>
      <c r="J125" s="16"/>
    </row>
    <row r="126" spans="1:10" x14ac:dyDescent="0.25">
      <c r="A126" s="13"/>
      <c r="B126" s="14"/>
      <c r="F126" s="15"/>
      <c r="G126" s="16"/>
      <c r="H126" s="16"/>
      <c r="I126" s="16"/>
      <c r="J126" s="16"/>
    </row>
    <row r="127" spans="1:10" x14ac:dyDescent="0.25">
      <c r="A127" s="13"/>
      <c r="B127" s="14"/>
      <c r="F127" s="15"/>
      <c r="G127" s="16"/>
      <c r="H127" s="16"/>
      <c r="I127" s="16"/>
      <c r="J127" s="16"/>
    </row>
    <row r="128" spans="1:10" x14ac:dyDescent="0.25">
      <c r="A128" s="13"/>
      <c r="B128" s="14"/>
      <c r="F128" s="15"/>
      <c r="G128" s="16"/>
      <c r="H128" s="16"/>
      <c r="I128" s="16"/>
      <c r="J128" s="16"/>
    </row>
    <row r="129" spans="1:10" x14ac:dyDescent="0.25">
      <c r="A129" s="13"/>
      <c r="B129" s="14"/>
      <c r="F129" s="15"/>
      <c r="G129" s="16"/>
      <c r="H129" s="16"/>
      <c r="I129" s="16"/>
      <c r="J129" s="16"/>
    </row>
    <row r="130" spans="1:10" x14ac:dyDescent="0.25">
      <c r="A130" s="13"/>
      <c r="B130" s="14"/>
      <c r="F130" s="15"/>
      <c r="G130" s="16"/>
      <c r="H130" s="16"/>
      <c r="I130" s="16"/>
      <c r="J130" s="16"/>
    </row>
    <row r="131" spans="1:10" x14ac:dyDescent="0.25">
      <c r="A131" s="13"/>
      <c r="B131" s="14"/>
      <c r="F131" s="15"/>
      <c r="G131" s="16"/>
      <c r="H131" s="16"/>
      <c r="I131" s="16"/>
      <c r="J131" s="16"/>
    </row>
    <row r="132" spans="1:10" x14ac:dyDescent="0.25">
      <c r="A132" s="13"/>
      <c r="B132" s="14"/>
      <c r="F132" s="15"/>
      <c r="G132" s="16"/>
      <c r="H132" s="16"/>
      <c r="I132" s="16"/>
      <c r="J132" s="16"/>
    </row>
    <row r="133" spans="1:10" x14ac:dyDescent="0.25">
      <c r="A133" s="13"/>
      <c r="B133" s="14"/>
      <c r="F133" s="15"/>
      <c r="G133" s="16"/>
      <c r="H133" s="16"/>
      <c r="I133" s="16"/>
      <c r="J133" s="16"/>
    </row>
    <row r="134" spans="1:10" x14ac:dyDescent="0.25">
      <c r="A134" s="13"/>
      <c r="B134" s="14"/>
      <c r="F134" s="15"/>
      <c r="G134" s="16"/>
      <c r="H134" s="16"/>
      <c r="I134" s="16"/>
      <c r="J134" s="16"/>
    </row>
    <row r="135" spans="1:10" x14ac:dyDescent="0.25">
      <c r="A135" s="13"/>
      <c r="B135" s="14"/>
      <c r="F135" s="15"/>
      <c r="G135" s="16"/>
      <c r="H135" s="16"/>
      <c r="I135" s="16"/>
      <c r="J135" s="16"/>
    </row>
    <row r="136" spans="1:10" x14ac:dyDescent="0.25">
      <c r="A136" s="13"/>
      <c r="B136" s="14"/>
      <c r="F136" s="15"/>
      <c r="G136" s="16"/>
      <c r="H136" s="16"/>
      <c r="I136" s="16"/>
      <c r="J136" s="16"/>
    </row>
    <row r="137" spans="1:10" x14ac:dyDescent="0.25">
      <c r="A137" s="13"/>
      <c r="B137" s="14"/>
      <c r="F137" s="15"/>
      <c r="G137" s="16"/>
      <c r="H137" s="16"/>
      <c r="I137" s="16"/>
      <c r="J137" s="16"/>
    </row>
    <row r="138" spans="1:10" x14ac:dyDescent="0.25">
      <c r="A138" s="13"/>
      <c r="B138" s="14"/>
      <c r="F138" s="15"/>
      <c r="G138" s="16"/>
      <c r="H138" s="16"/>
      <c r="I138" s="16"/>
      <c r="J138" s="16"/>
    </row>
    <row r="139" spans="1:10" x14ac:dyDescent="0.25">
      <c r="A139" s="13"/>
      <c r="B139" s="14"/>
      <c r="F139" s="15"/>
      <c r="G139" s="16"/>
      <c r="H139" s="16"/>
      <c r="I139" s="16"/>
      <c r="J139" s="16"/>
    </row>
    <row r="140" spans="1:10" x14ac:dyDescent="0.25">
      <c r="A140" s="13"/>
      <c r="B140" s="14"/>
      <c r="F140" s="15"/>
      <c r="G140" s="16"/>
      <c r="H140" s="16"/>
      <c r="I140" s="16"/>
      <c r="J140" s="16"/>
    </row>
    <row r="141" spans="1:10" x14ac:dyDescent="0.25">
      <c r="A141" s="13"/>
      <c r="B141" s="14"/>
      <c r="F141" s="15"/>
      <c r="G141" s="16"/>
      <c r="H141" s="16"/>
      <c r="I141" s="16"/>
      <c r="J141" s="16"/>
    </row>
    <row r="142" spans="1:10" x14ac:dyDescent="0.25">
      <c r="A142" s="13"/>
      <c r="B142" s="14"/>
      <c r="F142" s="15"/>
      <c r="G142" s="16"/>
      <c r="H142" s="16"/>
      <c r="I142" s="16"/>
      <c r="J142" s="16"/>
    </row>
    <row r="143" spans="1:10" x14ac:dyDescent="0.25">
      <c r="A143" s="13"/>
      <c r="B143" s="14"/>
      <c r="F143" s="15"/>
      <c r="G143" s="16"/>
      <c r="H143" s="16"/>
      <c r="I143" s="16"/>
      <c r="J143" s="16"/>
    </row>
    <row r="144" spans="1:10" x14ac:dyDescent="0.25">
      <c r="A144" s="13"/>
      <c r="B144" s="14"/>
      <c r="F144" s="15"/>
      <c r="G144" s="16"/>
      <c r="H144" s="16"/>
      <c r="I144" s="16"/>
      <c r="J144" s="16"/>
    </row>
    <row r="145" spans="1:10" x14ac:dyDescent="0.25">
      <c r="A145" s="13"/>
      <c r="B145" s="14"/>
      <c r="F145" s="15"/>
      <c r="G145" s="16"/>
      <c r="H145" s="16"/>
      <c r="I145" s="16"/>
      <c r="J145" s="16"/>
    </row>
    <row r="146" spans="1:10" x14ac:dyDescent="0.25">
      <c r="A146" s="13"/>
      <c r="B146" s="14"/>
      <c r="F146" s="15"/>
      <c r="G146" s="16"/>
      <c r="H146" s="16"/>
      <c r="I146" s="16"/>
      <c r="J146" s="16"/>
    </row>
    <row r="147" spans="1:10" x14ac:dyDescent="0.25">
      <c r="A147" s="13"/>
      <c r="B147" s="14"/>
      <c r="F147" s="15"/>
      <c r="G147" s="16"/>
      <c r="H147" s="16"/>
      <c r="I147" s="16"/>
      <c r="J147" s="16"/>
    </row>
    <row r="148" spans="1:10" x14ac:dyDescent="0.25">
      <c r="A148" s="13"/>
      <c r="B148" s="14"/>
      <c r="F148" s="15"/>
      <c r="G148" s="16"/>
      <c r="H148" s="16"/>
      <c r="I148" s="16"/>
      <c r="J148" s="16"/>
    </row>
    <row r="149" spans="1:10" x14ac:dyDescent="0.25">
      <c r="A149" s="13"/>
      <c r="B149" s="14"/>
      <c r="F149" s="15"/>
      <c r="G149" s="16"/>
      <c r="H149" s="16"/>
      <c r="I149" s="16"/>
      <c r="J149" s="16"/>
    </row>
    <row r="150" spans="1:10" x14ac:dyDescent="0.25">
      <c r="A150" s="13"/>
      <c r="B150" s="14"/>
      <c r="F150" s="15"/>
      <c r="G150" s="16"/>
      <c r="H150" s="16"/>
      <c r="I150" s="16"/>
      <c r="J150" s="16"/>
    </row>
    <row r="151" spans="1:10" x14ac:dyDescent="0.25">
      <c r="A151" s="13"/>
      <c r="B151" s="14"/>
      <c r="F151" s="15"/>
      <c r="G151" s="16"/>
      <c r="H151" s="16"/>
      <c r="I151" s="16"/>
      <c r="J151" s="16"/>
    </row>
    <row r="152" spans="1:10" x14ac:dyDescent="0.25">
      <c r="A152" s="13"/>
      <c r="B152" s="14"/>
      <c r="F152" s="15"/>
      <c r="G152" s="16"/>
      <c r="H152" s="16"/>
      <c r="I152" s="16"/>
      <c r="J152" s="16"/>
    </row>
    <row r="153" spans="1:10" x14ac:dyDescent="0.25">
      <c r="A153" s="13"/>
      <c r="B153" s="14"/>
      <c r="F153" s="15"/>
      <c r="G153" s="16"/>
      <c r="H153" s="16"/>
      <c r="I153" s="16"/>
      <c r="J153" s="16"/>
    </row>
    <row r="154" spans="1:10" x14ac:dyDescent="0.25">
      <c r="A154" s="13"/>
      <c r="B154" s="14"/>
      <c r="F154" s="15"/>
      <c r="G154" s="16"/>
      <c r="H154" s="16"/>
      <c r="I154" s="16"/>
      <c r="J154" s="16"/>
    </row>
    <row r="155" spans="1:10" x14ac:dyDescent="0.25">
      <c r="A155" s="13"/>
      <c r="B155" s="14"/>
      <c r="F155" s="15"/>
      <c r="G155" s="16"/>
      <c r="H155" s="16"/>
      <c r="I155" s="16"/>
      <c r="J155" s="16"/>
    </row>
    <row r="156" spans="1:10" x14ac:dyDescent="0.25">
      <c r="A156" s="13"/>
      <c r="B156" s="14"/>
      <c r="F156" s="15"/>
      <c r="G156" s="16"/>
      <c r="H156" s="16"/>
      <c r="I156" s="16"/>
      <c r="J156" s="16"/>
    </row>
    <row r="157" spans="1:10" x14ac:dyDescent="0.25">
      <c r="A157" s="13"/>
      <c r="B157" s="14"/>
      <c r="F157" s="15"/>
      <c r="G157" s="16"/>
      <c r="H157" s="16"/>
      <c r="I157" s="16"/>
      <c r="J157" s="16"/>
    </row>
    <row r="158" spans="1:10" x14ac:dyDescent="0.25">
      <c r="A158" s="13"/>
      <c r="B158" s="14"/>
      <c r="F158" s="15"/>
      <c r="G158" s="16"/>
      <c r="H158" s="16"/>
      <c r="I158" s="16"/>
      <c r="J158" s="16"/>
    </row>
    <row r="159" spans="1:10" x14ac:dyDescent="0.25">
      <c r="A159" s="13"/>
      <c r="B159" s="14"/>
      <c r="F159" s="15"/>
      <c r="G159" s="16"/>
      <c r="H159" s="16"/>
      <c r="I159" s="16"/>
      <c r="J159" s="16"/>
    </row>
    <row r="160" spans="1:10" x14ac:dyDescent="0.25">
      <c r="A160" s="13"/>
      <c r="B160" s="14"/>
      <c r="F160" s="15"/>
      <c r="G160" s="16"/>
      <c r="H160" s="16"/>
      <c r="I160" s="16"/>
      <c r="J160" s="16"/>
    </row>
    <row r="161" spans="1:10" x14ac:dyDescent="0.25">
      <c r="A161" s="13"/>
      <c r="B161" s="14"/>
      <c r="F161" s="15"/>
      <c r="G161" s="16"/>
      <c r="H161" s="16"/>
      <c r="I161" s="16"/>
      <c r="J161" s="16"/>
    </row>
    <row r="162" spans="1:10" x14ac:dyDescent="0.25">
      <c r="A162" s="13"/>
      <c r="B162" s="14"/>
      <c r="F162" s="15"/>
      <c r="G162" s="16"/>
      <c r="H162" s="16"/>
      <c r="I162" s="16"/>
      <c r="J162" s="16"/>
    </row>
    <row r="163" spans="1:10" x14ac:dyDescent="0.25">
      <c r="A163" s="13"/>
      <c r="B163" s="14"/>
      <c r="F163" s="15"/>
      <c r="G163" s="16"/>
      <c r="H163" s="16"/>
      <c r="I163" s="16"/>
      <c r="J163" s="16"/>
    </row>
    <row r="164" spans="1:10" x14ac:dyDescent="0.25">
      <c r="A164" s="13"/>
      <c r="B164" s="14"/>
      <c r="F164" s="15"/>
      <c r="G164" s="16"/>
      <c r="H164" s="16"/>
      <c r="I164" s="16"/>
      <c r="J164" s="16"/>
    </row>
    <row r="165" spans="1:10" x14ac:dyDescent="0.25">
      <c r="A165" s="13"/>
      <c r="B165" s="14"/>
      <c r="F165" s="15"/>
      <c r="G165" s="16"/>
      <c r="H165" s="16"/>
      <c r="I165" s="16"/>
      <c r="J165" s="16"/>
    </row>
    <row r="166" spans="1:10" x14ac:dyDescent="0.25">
      <c r="A166" s="13"/>
      <c r="B166" s="14"/>
      <c r="F166" s="15"/>
      <c r="G166" s="16"/>
      <c r="H166" s="16"/>
      <c r="I166" s="16"/>
      <c r="J166" s="16"/>
    </row>
    <row r="167" spans="1:10" x14ac:dyDescent="0.25">
      <c r="A167" s="13"/>
      <c r="B167" s="14"/>
      <c r="F167" s="15"/>
      <c r="G167" s="16"/>
      <c r="H167" s="16"/>
      <c r="I167" s="16"/>
      <c r="J167" s="16"/>
    </row>
    <row r="168" spans="1:10" x14ac:dyDescent="0.25">
      <c r="A168" s="13"/>
      <c r="B168" s="14"/>
      <c r="F168" s="15"/>
      <c r="G168" s="16"/>
      <c r="H168" s="16"/>
      <c r="I168" s="16"/>
      <c r="J168" s="16"/>
    </row>
    <row r="169" spans="1:10" x14ac:dyDescent="0.25">
      <c r="A169" s="13"/>
      <c r="B169" s="14"/>
      <c r="F169" s="15"/>
      <c r="G169" s="16"/>
      <c r="H169" s="16"/>
      <c r="I169" s="16"/>
      <c r="J169" s="16"/>
    </row>
    <row r="170" spans="1:10" x14ac:dyDescent="0.25">
      <c r="A170" s="13"/>
      <c r="B170" s="14"/>
      <c r="F170" s="15"/>
      <c r="G170" s="16"/>
      <c r="H170" s="16"/>
      <c r="I170" s="16"/>
      <c r="J170" s="16"/>
    </row>
    <row r="171" spans="1:10" x14ac:dyDescent="0.25">
      <c r="A171" s="13"/>
      <c r="B171" s="14"/>
      <c r="F171" s="15"/>
      <c r="G171" s="16"/>
      <c r="H171" s="16"/>
      <c r="I171" s="16"/>
      <c r="J171" s="16"/>
    </row>
    <row r="172" spans="1:10" x14ac:dyDescent="0.25">
      <c r="A172" s="13"/>
      <c r="B172" s="14"/>
      <c r="F172" s="15"/>
      <c r="G172" s="16"/>
      <c r="H172" s="16"/>
      <c r="I172" s="16"/>
      <c r="J172" s="16"/>
    </row>
    <row r="173" spans="1:10" x14ac:dyDescent="0.25">
      <c r="A173" s="13"/>
      <c r="B173" s="14"/>
      <c r="F173" s="15"/>
      <c r="G173" s="16"/>
      <c r="H173" s="16"/>
      <c r="I173" s="16"/>
      <c r="J173" s="16"/>
    </row>
    <row r="174" spans="1:10" x14ac:dyDescent="0.25">
      <c r="A174" s="13"/>
      <c r="B174" s="14"/>
      <c r="F174" s="15"/>
      <c r="G174" s="16"/>
      <c r="H174" s="16"/>
      <c r="I174" s="16"/>
      <c r="J174" s="16"/>
    </row>
    <row r="175" spans="1:10" x14ac:dyDescent="0.25">
      <c r="A175" s="13"/>
      <c r="B175" s="14"/>
      <c r="F175" s="15"/>
      <c r="G175" s="16"/>
      <c r="H175" s="16"/>
      <c r="I175" s="16"/>
      <c r="J175" s="16"/>
    </row>
    <row r="176" spans="1:10" x14ac:dyDescent="0.25">
      <c r="A176" s="13"/>
      <c r="B176" s="14"/>
      <c r="F176" s="15"/>
      <c r="G176" s="16"/>
      <c r="H176" s="16"/>
      <c r="I176" s="16"/>
      <c r="J176" s="16"/>
    </row>
    <row r="177" spans="1:10" x14ac:dyDescent="0.25">
      <c r="A177" s="13"/>
      <c r="B177" s="14"/>
      <c r="F177" s="15"/>
      <c r="G177" s="16"/>
      <c r="H177" s="16"/>
      <c r="I177" s="16"/>
      <c r="J177" s="16"/>
    </row>
    <row r="178" spans="1:10" x14ac:dyDescent="0.25">
      <c r="A178" s="13"/>
      <c r="B178" s="14"/>
      <c r="F178" s="15"/>
      <c r="G178" s="16"/>
      <c r="H178" s="16"/>
      <c r="I178" s="16"/>
      <c r="J178" s="16"/>
    </row>
    <row r="179" spans="1:10" x14ac:dyDescent="0.25">
      <c r="A179" s="13"/>
      <c r="B179" s="14"/>
      <c r="F179" s="15"/>
      <c r="G179" s="16"/>
      <c r="H179" s="16"/>
      <c r="I179" s="16"/>
      <c r="J179" s="16"/>
    </row>
    <row r="180" spans="1:10" x14ac:dyDescent="0.25">
      <c r="A180" s="13"/>
      <c r="B180" s="14"/>
      <c r="F180" s="15"/>
      <c r="G180" s="16"/>
      <c r="H180" s="16"/>
      <c r="I180" s="16"/>
      <c r="J180" s="16"/>
    </row>
    <row r="181" spans="1:10" x14ac:dyDescent="0.25">
      <c r="A181" s="13"/>
      <c r="B181" s="14"/>
      <c r="F181" s="15"/>
      <c r="G181" s="16"/>
      <c r="H181" s="16"/>
      <c r="I181" s="16"/>
      <c r="J181" s="16"/>
    </row>
    <row r="182" spans="1:10" x14ac:dyDescent="0.25">
      <c r="A182" s="13"/>
      <c r="B182" s="14"/>
      <c r="F182" s="15"/>
      <c r="G182" s="16"/>
      <c r="H182" s="16"/>
      <c r="I182" s="16"/>
      <c r="J182" s="16"/>
    </row>
    <row r="183" spans="1:10" x14ac:dyDescent="0.25">
      <c r="A183" s="13"/>
      <c r="B183" s="14"/>
      <c r="F183" s="15"/>
      <c r="G183" s="16"/>
      <c r="H183" s="16"/>
      <c r="I183" s="16"/>
      <c r="J183" s="16"/>
    </row>
    <row r="184" spans="1:10" x14ac:dyDescent="0.25">
      <c r="A184" s="13"/>
      <c r="B184" s="14"/>
      <c r="F184" s="15"/>
      <c r="G184" s="16"/>
      <c r="H184" s="16"/>
      <c r="I184" s="16"/>
      <c r="J184" s="16"/>
    </row>
    <row r="185" spans="1:10" x14ac:dyDescent="0.25">
      <c r="A185" s="13"/>
      <c r="B185" s="14"/>
      <c r="F185" s="15"/>
      <c r="G185" s="16"/>
      <c r="H185" s="16"/>
      <c r="I185" s="16"/>
      <c r="J185" s="16"/>
    </row>
    <row r="186" spans="1:10" x14ac:dyDescent="0.25">
      <c r="A186" s="13"/>
      <c r="B186" s="14"/>
      <c r="F186" s="15"/>
      <c r="G186" s="16"/>
      <c r="H186" s="16"/>
      <c r="I186" s="16"/>
      <c r="J186" s="16"/>
    </row>
    <row r="187" spans="1:10" x14ac:dyDescent="0.25">
      <c r="A187" s="13"/>
      <c r="B187" s="14"/>
      <c r="F187" s="15"/>
      <c r="G187" s="16"/>
      <c r="H187" s="16"/>
      <c r="I187" s="16"/>
      <c r="J187" s="16"/>
    </row>
    <row r="188" spans="1:10" x14ac:dyDescent="0.25">
      <c r="A188" s="13"/>
      <c r="B188" s="14"/>
      <c r="F188" s="15"/>
      <c r="G188" s="16"/>
      <c r="H188" s="16"/>
      <c r="I188" s="16"/>
      <c r="J188" s="16"/>
    </row>
    <row r="189" spans="1:10" x14ac:dyDescent="0.25">
      <c r="A189" s="13"/>
      <c r="B189" s="14"/>
      <c r="F189" s="15"/>
      <c r="G189" s="16"/>
      <c r="H189" s="16"/>
      <c r="I189" s="16"/>
      <c r="J189" s="16"/>
    </row>
    <row r="190" spans="1:10" x14ac:dyDescent="0.25">
      <c r="A190" s="13"/>
      <c r="B190" s="14"/>
      <c r="F190" s="15"/>
      <c r="G190" s="16"/>
      <c r="H190" s="16"/>
      <c r="I190" s="16"/>
      <c r="J190" s="16"/>
    </row>
    <row r="191" spans="1:10" x14ac:dyDescent="0.25">
      <c r="A191" s="13"/>
      <c r="B191" s="14"/>
      <c r="F191" s="15"/>
      <c r="G191" s="16"/>
      <c r="H191" s="16"/>
      <c r="I191" s="16"/>
      <c r="J191" s="16"/>
    </row>
    <row r="192" spans="1:10" x14ac:dyDescent="0.25">
      <c r="A192" s="13"/>
      <c r="B192" s="14"/>
      <c r="F192" s="15"/>
      <c r="G192" s="16"/>
      <c r="H192" s="16"/>
      <c r="I192" s="16"/>
      <c r="J192" s="16"/>
    </row>
    <row r="193" spans="1:10" x14ac:dyDescent="0.25">
      <c r="A193" s="13"/>
      <c r="B193" s="14"/>
      <c r="F193" s="15"/>
      <c r="G193" s="16"/>
      <c r="H193" s="16"/>
      <c r="I193" s="16"/>
      <c r="J193" s="16"/>
    </row>
    <row r="194" spans="1:10" x14ac:dyDescent="0.25">
      <c r="A194" s="13"/>
      <c r="B194" s="14"/>
      <c r="F194" s="15"/>
      <c r="G194" s="16"/>
      <c r="H194" s="16"/>
      <c r="I194" s="16"/>
      <c r="J194" s="16"/>
    </row>
    <row r="195" spans="1:10" x14ac:dyDescent="0.25">
      <c r="A195" s="13"/>
      <c r="B195" s="14"/>
      <c r="F195" s="15"/>
      <c r="G195" s="16"/>
      <c r="H195" s="16"/>
      <c r="I195" s="16"/>
      <c r="J195" s="16"/>
    </row>
    <row r="196" spans="1:10" x14ac:dyDescent="0.25">
      <c r="A196" s="13"/>
      <c r="B196" s="14"/>
      <c r="F196" s="15"/>
      <c r="G196" s="16"/>
      <c r="H196" s="16"/>
      <c r="I196" s="16"/>
      <c r="J196" s="16"/>
    </row>
    <row r="197" spans="1:10" x14ac:dyDescent="0.25">
      <c r="A197" s="13"/>
      <c r="B197" s="14"/>
      <c r="F197" s="15"/>
      <c r="G197" s="16"/>
      <c r="H197" s="16"/>
      <c r="I197" s="16"/>
      <c r="J197" s="16"/>
    </row>
    <row r="198" spans="1:10" x14ac:dyDescent="0.25">
      <c r="A198" s="13"/>
      <c r="B198" s="14"/>
      <c r="F198" s="15"/>
      <c r="G198" s="16"/>
      <c r="H198" s="16"/>
      <c r="I198" s="16"/>
      <c r="J198" s="16"/>
    </row>
    <row r="199" spans="1:10" x14ac:dyDescent="0.25">
      <c r="A199" s="13"/>
      <c r="B199" s="14"/>
      <c r="F199" s="15"/>
      <c r="G199" s="16"/>
      <c r="H199" s="16"/>
      <c r="I199" s="16"/>
      <c r="J199" s="16"/>
    </row>
    <row r="200" spans="1:10" x14ac:dyDescent="0.25">
      <c r="A200" s="13"/>
      <c r="B200" s="14"/>
      <c r="F200" s="15"/>
      <c r="G200" s="16"/>
      <c r="H200" s="16"/>
      <c r="I200" s="16"/>
      <c r="J200" s="16"/>
    </row>
    <row r="201" spans="1:10" x14ac:dyDescent="0.25">
      <c r="A201" s="13"/>
      <c r="B201" s="14"/>
      <c r="F201" s="15"/>
      <c r="G201" s="16"/>
      <c r="H201" s="16"/>
      <c r="I201" s="16"/>
      <c r="J201" s="16"/>
    </row>
    <row r="202" spans="1:10" x14ac:dyDescent="0.25">
      <c r="A202" s="13"/>
      <c r="B202" s="14"/>
      <c r="F202" s="15"/>
      <c r="G202" s="16"/>
      <c r="H202" s="16"/>
      <c r="I202" s="16"/>
      <c r="J202" s="16"/>
    </row>
    <row r="203" spans="1:10" x14ac:dyDescent="0.25">
      <c r="A203" s="13"/>
      <c r="B203" s="14"/>
      <c r="F203" s="15"/>
      <c r="G203" s="16"/>
      <c r="H203" s="16"/>
      <c r="I203" s="16"/>
      <c r="J203" s="16"/>
    </row>
    <row r="204" spans="1:10" x14ac:dyDescent="0.25">
      <c r="A204" s="13"/>
      <c r="B204" s="14"/>
      <c r="F204" s="15"/>
      <c r="G204" s="16"/>
      <c r="H204" s="16"/>
      <c r="I204" s="16"/>
      <c r="J204" s="16"/>
    </row>
    <row r="205" spans="1:10" x14ac:dyDescent="0.25">
      <c r="A205" s="13"/>
      <c r="B205" s="14"/>
      <c r="F205" s="15"/>
      <c r="G205" s="16"/>
      <c r="H205" s="16"/>
      <c r="I205" s="16"/>
      <c r="J205" s="16"/>
    </row>
    <row r="206" spans="1:10" x14ac:dyDescent="0.25">
      <c r="A206" s="13"/>
      <c r="B206" s="14"/>
      <c r="F206" s="15"/>
      <c r="G206" s="16"/>
      <c r="H206" s="16"/>
      <c r="I206" s="16"/>
      <c r="J206" s="16"/>
    </row>
    <row r="207" spans="1:10" x14ac:dyDescent="0.25">
      <c r="A207" s="13"/>
      <c r="B207" s="14"/>
      <c r="F207" s="15"/>
      <c r="G207" s="16"/>
      <c r="H207" s="16"/>
      <c r="I207" s="16"/>
      <c r="J207" s="16"/>
    </row>
    <row r="208" spans="1:10" x14ac:dyDescent="0.25">
      <c r="A208" s="13"/>
      <c r="B208" s="14"/>
      <c r="F208" s="15"/>
      <c r="G208" s="16"/>
      <c r="H208" s="16"/>
      <c r="I208" s="16"/>
      <c r="J208" s="16"/>
    </row>
    <row r="209" spans="1:10" x14ac:dyDescent="0.25">
      <c r="A209" s="13"/>
      <c r="B209" s="14"/>
      <c r="F209" s="15"/>
      <c r="G209" s="16"/>
      <c r="H209" s="16"/>
      <c r="I209" s="16"/>
      <c r="J209" s="16"/>
    </row>
    <row r="210" spans="1:10" x14ac:dyDescent="0.25">
      <c r="A210" s="13"/>
      <c r="B210" s="14"/>
      <c r="F210" s="15"/>
      <c r="G210" s="16"/>
      <c r="H210" s="16"/>
      <c r="I210" s="16"/>
      <c r="J210" s="16"/>
    </row>
    <row r="211" spans="1:10" x14ac:dyDescent="0.25">
      <c r="A211" s="13"/>
      <c r="B211" s="14"/>
      <c r="F211" s="15"/>
      <c r="G211" s="16"/>
      <c r="H211" s="16"/>
      <c r="I211" s="16"/>
      <c r="J211" s="16"/>
    </row>
    <row r="212" spans="1:10" x14ac:dyDescent="0.25">
      <c r="A212" s="13"/>
      <c r="B212" s="14"/>
      <c r="F212" s="15"/>
      <c r="G212" s="16"/>
      <c r="H212" s="16"/>
      <c r="I212" s="16"/>
      <c r="J212" s="16"/>
    </row>
    <row r="213" spans="1:10" x14ac:dyDescent="0.25">
      <c r="A213" s="13"/>
      <c r="B213" s="14"/>
      <c r="F213" s="15"/>
      <c r="G213" s="16"/>
      <c r="H213" s="16"/>
      <c r="I213" s="16"/>
      <c r="J213" s="16"/>
    </row>
    <row r="214" spans="1:10" x14ac:dyDescent="0.25">
      <c r="A214" s="13"/>
      <c r="B214" s="14"/>
      <c r="F214" s="15"/>
      <c r="G214" s="16"/>
      <c r="H214" s="16"/>
      <c r="I214" s="16"/>
      <c r="J214" s="16"/>
    </row>
    <row r="215" spans="1:10" x14ac:dyDescent="0.25">
      <c r="A215" s="13"/>
      <c r="B215" s="14"/>
      <c r="F215" s="15"/>
      <c r="G215" s="16"/>
      <c r="H215" s="16"/>
      <c r="I215" s="16"/>
      <c r="J215" s="16"/>
    </row>
    <row r="216" spans="1:10" x14ac:dyDescent="0.25">
      <c r="A216" s="13"/>
      <c r="B216" s="14"/>
      <c r="F216" s="15"/>
      <c r="G216" s="16"/>
      <c r="H216" s="16"/>
      <c r="I216" s="16"/>
      <c r="J216" s="16"/>
    </row>
    <row r="217" spans="1:10" x14ac:dyDescent="0.25">
      <c r="A217" s="13"/>
      <c r="B217" s="14"/>
      <c r="F217" s="15"/>
      <c r="G217" s="16"/>
      <c r="H217" s="16"/>
      <c r="I217" s="16"/>
      <c r="J217" s="16"/>
    </row>
    <row r="218" spans="1:10" x14ac:dyDescent="0.25">
      <c r="A218" s="13"/>
      <c r="B218" s="14"/>
      <c r="F218" s="15"/>
      <c r="G218" s="16"/>
      <c r="H218" s="16"/>
      <c r="I218" s="16"/>
      <c r="J218" s="16"/>
    </row>
    <row r="219" spans="1:10" x14ac:dyDescent="0.25">
      <c r="A219" s="13"/>
      <c r="B219" s="14"/>
      <c r="F219" s="15"/>
      <c r="G219" s="16"/>
      <c r="H219" s="16"/>
      <c r="I219" s="16"/>
      <c r="J219" s="16"/>
    </row>
    <row r="220" spans="1:10" x14ac:dyDescent="0.25">
      <c r="A220" s="13"/>
      <c r="B220" s="14"/>
      <c r="F220" s="15"/>
      <c r="G220" s="16"/>
      <c r="H220" s="16"/>
      <c r="I220" s="16"/>
      <c r="J220" s="16"/>
    </row>
    <row r="221" spans="1:10" x14ac:dyDescent="0.25">
      <c r="A221" s="13"/>
      <c r="B221" s="14"/>
      <c r="F221" s="15"/>
      <c r="G221" s="16"/>
      <c r="H221" s="16"/>
      <c r="I221" s="16"/>
      <c r="J221" s="16"/>
    </row>
    <row r="222" spans="1:10" x14ac:dyDescent="0.25">
      <c r="A222" s="13"/>
      <c r="B222" s="14"/>
      <c r="F222" s="15"/>
      <c r="G222" s="16"/>
      <c r="H222" s="16"/>
      <c r="I222" s="16"/>
      <c r="J222" s="16"/>
    </row>
    <row r="223" spans="1:10" x14ac:dyDescent="0.25">
      <c r="A223" s="13"/>
      <c r="B223" s="14"/>
      <c r="F223" s="15"/>
      <c r="G223" s="16"/>
      <c r="H223" s="16"/>
      <c r="I223" s="16"/>
      <c r="J223" s="16"/>
    </row>
    <row r="224" spans="1:10" x14ac:dyDescent="0.25">
      <c r="A224" s="13"/>
      <c r="B224" s="14"/>
      <c r="F224" s="15"/>
      <c r="G224" s="16"/>
      <c r="H224" s="16"/>
      <c r="I224" s="16"/>
      <c r="J224" s="16"/>
    </row>
    <row r="225" spans="1:10" x14ac:dyDescent="0.25">
      <c r="A225" s="13"/>
      <c r="B225" s="14"/>
      <c r="F225" s="15"/>
      <c r="G225" s="16"/>
      <c r="H225" s="16"/>
      <c r="I225" s="16"/>
      <c r="J225" s="16"/>
    </row>
    <row r="226" spans="1:10" x14ac:dyDescent="0.25">
      <c r="A226" s="13"/>
      <c r="B226" s="14"/>
      <c r="F226" s="15"/>
      <c r="G226" s="16"/>
      <c r="H226" s="16"/>
      <c r="I226" s="16"/>
      <c r="J226" s="16"/>
    </row>
    <row r="227" spans="1:10" x14ac:dyDescent="0.25">
      <c r="A227" s="13"/>
      <c r="B227" s="14"/>
      <c r="F227" s="15"/>
      <c r="G227" s="16"/>
      <c r="H227" s="16"/>
      <c r="I227" s="16"/>
      <c r="J227" s="16"/>
    </row>
    <row r="228" spans="1:10" x14ac:dyDescent="0.25">
      <c r="A228" s="13"/>
      <c r="B228" s="14"/>
      <c r="F228" s="15"/>
      <c r="G228" s="16"/>
      <c r="H228" s="16"/>
      <c r="I228" s="16"/>
      <c r="J228" s="16"/>
    </row>
    <row r="229" spans="1:10" x14ac:dyDescent="0.25">
      <c r="A229" s="13"/>
      <c r="B229" s="14"/>
      <c r="F229" s="15"/>
      <c r="G229" s="16"/>
      <c r="H229" s="16"/>
      <c r="I229" s="16"/>
      <c r="J229" s="16"/>
    </row>
    <row r="230" spans="1:10" x14ac:dyDescent="0.25">
      <c r="A230" s="13"/>
      <c r="B230" s="14"/>
      <c r="F230" s="15"/>
      <c r="G230" s="16"/>
      <c r="H230" s="16"/>
      <c r="I230" s="16"/>
      <c r="J230" s="16"/>
    </row>
    <row r="231" spans="1:10" x14ac:dyDescent="0.25">
      <c r="A231" s="13"/>
      <c r="B231" s="14"/>
      <c r="F231" s="15"/>
      <c r="G231" s="16"/>
      <c r="H231" s="16"/>
      <c r="I231" s="16"/>
      <c r="J231" s="16"/>
    </row>
    <row r="232" spans="1:10" x14ac:dyDescent="0.25">
      <c r="A232" s="13"/>
      <c r="B232" s="14"/>
      <c r="F232" s="15"/>
      <c r="G232" s="16"/>
      <c r="H232" s="16"/>
      <c r="I232" s="16"/>
      <c r="J232" s="16"/>
    </row>
    <row r="233" spans="1:10" x14ac:dyDescent="0.25">
      <c r="A233" s="13"/>
      <c r="B233" s="14"/>
      <c r="F233" s="15"/>
      <c r="G233" s="16"/>
      <c r="H233" s="16"/>
      <c r="I233" s="16"/>
      <c r="J233" s="16"/>
    </row>
    <row r="234" spans="1:10" x14ac:dyDescent="0.25">
      <c r="A234" s="13"/>
      <c r="B234" s="14"/>
      <c r="F234" s="15"/>
      <c r="G234" s="16"/>
      <c r="H234" s="16"/>
      <c r="I234" s="16"/>
      <c r="J234" s="16"/>
    </row>
    <row r="235" spans="1:10" x14ac:dyDescent="0.25">
      <c r="A235" s="13"/>
      <c r="B235" s="14"/>
      <c r="F235" s="15"/>
      <c r="G235" s="16"/>
      <c r="H235" s="16"/>
      <c r="I235" s="16"/>
      <c r="J235" s="16"/>
    </row>
    <row r="236" spans="1:10" x14ac:dyDescent="0.25">
      <c r="A236" s="13"/>
      <c r="B236" s="14"/>
      <c r="F236" s="15"/>
      <c r="G236" s="16"/>
      <c r="H236" s="16"/>
      <c r="I236" s="16"/>
      <c r="J236" s="16"/>
    </row>
    <row r="237" spans="1:10" x14ac:dyDescent="0.25">
      <c r="A237" s="13"/>
      <c r="B237" s="14"/>
      <c r="F237" s="15"/>
      <c r="G237" s="16"/>
      <c r="H237" s="16"/>
      <c r="I237" s="16"/>
      <c r="J237" s="16"/>
    </row>
    <row r="238" spans="1:10" x14ac:dyDescent="0.25">
      <c r="A238" s="13"/>
      <c r="B238" s="14"/>
      <c r="F238" s="15"/>
      <c r="G238" s="16"/>
      <c r="H238" s="16"/>
      <c r="I238" s="16"/>
      <c r="J238" s="16"/>
    </row>
    <row r="239" spans="1:10" x14ac:dyDescent="0.25">
      <c r="A239" s="13"/>
      <c r="B239" s="14"/>
      <c r="F239" s="15"/>
      <c r="G239" s="16"/>
      <c r="H239" s="16"/>
      <c r="I239" s="16"/>
      <c r="J239" s="16"/>
    </row>
    <row r="240" spans="1:10" x14ac:dyDescent="0.25">
      <c r="A240" s="13"/>
      <c r="B240" s="14"/>
      <c r="F240" s="15"/>
      <c r="G240" s="16"/>
      <c r="H240" s="16"/>
      <c r="I240" s="16"/>
      <c r="J240" s="16"/>
    </row>
    <row r="241" spans="1:10" x14ac:dyDescent="0.25">
      <c r="A241" s="13"/>
      <c r="B241" s="14"/>
      <c r="F241" s="15"/>
      <c r="G241" s="16"/>
      <c r="H241" s="16"/>
      <c r="I241" s="16"/>
      <c r="J241" s="16"/>
    </row>
    <row r="242" spans="1:10" x14ac:dyDescent="0.25">
      <c r="A242" s="13"/>
      <c r="B242" s="14"/>
      <c r="F242" s="15"/>
      <c r="G242" s="16"/>
      <c r="H242" s="16"/>
      <c r="I242" s="16"/>
      <c r="J242" s="16"/>
    </row>
    <row r="243" spans="1:10" x14ac:dyDescent="0.25">
      <c r="A243" s="13"/>
      <c r="B243" s="14"/>
      <c r="F243" s="15"/>
      <c r="G243" s="16"/>
      <c r="H243" s="16"/>
      <c r="I243" s="16"/>
      <c r="J243" s="16"/>
    </row>
    <row r="244" spans="1:10" x14ac:dyDescent="0.25">
      <c r="A244" s="13"/>
      <c r="B244" s="14"/>
      <c r="F244" s="15"/>
      <c r="G244" s="16"/>
      <c r="H244" s="16"/>
      <c r="I244" s="16"/>
      <c r="J244" s="16"/>
    </row>
    <row r="245" spans="1:10" x14ac:dyDescent="0.25">
      <c r="A245" s="13"/>
      <c r="B245" s="14"/>
      <c r="F245" s="15"/>
      <c r="G245" s="16"/>
      <c r="H245" s="16"/>
      <c r="I245" s="16"/>
      <c r="J245" s="16"/>
    </row>
    <row r="246" spans="1:10" x14ac:dyDescent="0.25">
      <c r="A246" s="13"/>
      <c r="B246" s="14"/>
      <c r="F246" s="15"/>
      <c r="G246" s="16"/>
      <c r="H246" s="16"/>
      <c r="I246" s="16"/>
      <c r="J246" s="16"/>
    </row>
    <row r="247" spans="1:10" x14ac:dyDescent="0.25">
      <c r="A247" s="13"/>
      <c r="B247" s="14"/>
      <c r="F247" s="15"/>
      <c r="G247" s="16"/>
      <c r="H247" s="16"/>
      <c r="I247" s="16"/>
      <c r="J247" s="16"/>
    </row>
    <row r="248" spans="1:10" x14ac:dyDescent="0.25">
      <c r="A248" s="13"/>
      <c r="B248" s="14"/>
      <c r="F248" s="15"/>
      <c r="G248" s="16"/>
      <c r="H248" s="16"/>
      <c r="I248" s="16"/>
      <c r="J248" s="16"/>
    </row>
    <row r="249" spans="1:10" x14ac:dyDescent="0.25">
      <c r="A249" s="13"/>
      <c r="B249" s="14"/>
      <c r="F249" s="15"/>
      <c r="G249" s="16"/>
      <c r="H249" s="16"/>
      <c r="I249" s="16"/>
      <c r="J249" s="16"/>
    </row>
    <row r="250" spans="1:10" x14ac:dyDescent="0.25">
      <c r="A250" s="13"/>
      <c r="B250" s="14"/>
      <c r="F250" s="15"/>
      <c r="G250" s="16"/>
      <c r="H250" s="16"/>
      <c r="I250" s="16"/>
      <c r="J250" s="16"/>
    </row>
    <row r="251" spans="1:10" x14ac:dyDescent="0.25">
      <c r="A251" s="13"/>
      <c r="B251" s="14"/>
      <c r="F251" s="15"/>
      <c r="G251" s="16"/>
      <c r="H251" s="16"/>
      <c r="I251" s="16"/>
      <c r="J251" s="16"/>
    </row>
    <row r="252" spans="1:10" x14ac:dyDescent="0.25">
      <c r="A252" s="13"/>
      <c r="B252" s="14"/>
      <c r="F252" s="15"/>
      <c r="G252" s="16"/>
      <c r="H252" s="16"/>
      <c r="I252" s="16"/>
      <c r="J252" s="16"/>
    </row>
    <row r="253" spans="1:10" x14ac:dyDescent="0.25">
      <c r="A253" s="13"/>
      <c r="B253" s="14"/>
      <c r="F253" s="15"/>
      <c r="G253" s="16"/>
      <c r="H253" s="16"/>
      <c r="I253" s="16"/>
      <c r="J253" s="16"/>
    </row>
    <row r="254" spans="1:10" x14ac:dyDescent="0.25">
      <c r="A254" s="13"/>
      <c r="B254" s="14"/>
      <c r="F254" s="15"/>
      <c r="G254" s="16"/>
      <c r="H254" s="16"/>
      <c r="I254" s="16"/>
      <c r="J254" s="16"/>
    </row>
    <row r="255" spans="1:10" x14ac:dyDescent="0.25">
      <c r="A255" s="13"/>
      <c r="B255" s="14"/>
      <c r="F255" s="15"/>
      <c r="G255" s="16"/>
      <c r="H255" s="16"/>
      <c r="I255" s="16"/>
      <c r="J255" s="16"/>
    </row>
    <row r="256" spans="1:10" x14ac:dyDescent="0.25">
      <c r="A256" s="13"/>
      <c r="B256" s="14"/>
      <c r="F256" s="15"/>
      <c r="G256" s="16"/>
      <c r="H256" s="16"/>
      <c r="I256" s="16"/>
      <c r="J256" s="16"/>
    </row>
    <row r="257" spans="1:10" x14ac:dyDescent="0.25">
      <c r="A257" s="13"/>
      <c r="B257" s="14"/>
      <c r="F257" s="15"/>
      <c r="G257" s="16"/>
      <c r="H257" s="16"/>
      <c r="I257" s="16"/>
      <c r="J257" s="16"/>
    </row>
    <row r="258" spans="1:10" x14ac:dyDescent="0.25">
      <c r="A258" s="13"/>
      <c r="B258" s="14"/>
      <c r="F258" s="15"/>
      <c r="G258" s="16"/>
      <c r="H258" s="16"/>
      <c r="I258" s="16"/>
      <c r="J258" s="16"/>
    </row>
    <row r="259" spans="1:10" x14ac:dyDescent="0.25">
      <c r="A259" s="13"/>
      <c r="B259" s="14"/>
      <c r="F259" s="15"/>
      <c r="G259" s="16"/>
      <c r="H259" s="16"/>
      <c r="I259" s="16"/>
      <c r="J259" s="16"/>
    </row>
    <row r="260" spans="1:10" x14ac:dyDescent="0.25">
      <c r="A260" s="13"/>
      <c r="B260" s="14"/>
      <c r="F260" s="15"/>
      <c r="G260" s="16"/>
      <c r="H260" s="16"/>
      <c r="I260" s="16"/>
      <c r="J260" s="16"/>
    </row>
    <row r="261" spans="1:10" x14ac:dyDescent="0.25">
      <c r="A261" s="13"/>
      <c r="B261" s="14"/>
      <c r="F261" s="15"/>
      <c r="G261" s="16"/>
      <c r="H261" s="16"/>
      <c r="I261" s="16"/>
      <c r="J261" s="16"/>
    </row>
    <row r="262" spans="1:10" x14ac:dyDescent="0.25">
      <c r="A262" s="13"/>
      <c r="B262" s="14"/>
      <c r="F262" s="15"/>
      <c r="G262" s="16"/>
      <c r="H262" s="16"/>
      <c r="I262" s="16"/>
      <c r="J262" s="16"/>
    </row>
    <row r="263" spans="1:10" x14ac:dyDescent="0.25">
      <c r="A263" s="13"/>
      <c r="B263" s="14"/>
      <c r="F263" s="15"/>
      <c r="G263" s="16"/>
      <c r="H263" s="16"/>
      <c r="I263" s="16"/>
      <c r="J263" s="16"/>
    </row>
    <row r="264" spans="1:10" x14ac:dyDescent="0.25">
      <c r="A264" s="13"/>
      <c r="B264" s="14"/>
      <c r="F264" s="15"/>
      <c r="G264" s="16"/>
      <c r="H264" s="16"/>
      <c r="I264" s="16"/>
      <c r="J264" s="16"/>
    </row>
    <row r="265" spans="1:10" x14ac:dyDescent="0.25">
      <c r="A265" s="13"/>
      <c r="B265" s="14"/>
      <c r="F265" s="15"/>
      <c r="G265" s="16"/>
      <c r="H265" s="16"/>
      <c r="I265" s="16"/>
      <c r="J265" s="16"/>
    </row>
    <row r="266" spans="1:10" x14ac:dyDescent="0.25">
      <c r="A266" s="13"/>
      <c r="B266" s="14"/>
      <c r="F266" s="15"/>
      <c r="G266" s="16"/>
      <c r="H266" s="16"/>
      <c r="I266" s="16"/>
      <c r="J266" s="16"/>
    </row>
    <row r="267" spans="1:10" x14ac:dyDescent="0.25">
      <c r="A267" s="13"/>
      <c r="B267" s="14"/>
      <c r="F267" s="15"/>
      <c r="G267" s="16"/>
      <c r="H267" s="16"/>
      <c r="I267" s="16"/>
      <c r="J267" s="16"/>
    </row>
    <row r="268" spans="1:10" x14ac:dyDescent="0.25">
      <c r="A268" s="13"/>
      <c r="B268" s="14"/>
      <c r="F268" s="15"/>
      <c r="G268" s="16"/>
      <c r="H268" s="16"/>
      <c r="I268" s="16"/>
      <c r="J268" s="16"/>
    </row>
    <row r="269" spans="1:10" x14ac:dyDescent="0.25">
      <c r="A269" s="13"/>
      <c r="B269" s="14"/>
      <c r="F269" s="15"/>
      <c r="G269" s="16"/>
      <c r="H269" s="16"/>
      <c r="I269" s="16"/>
      <c r="J269" s="16"/>
    </row>
    <row r="270" spans="1:10" x14ac:dyDescent="0.25">
      <c r="A270" s="13"/>
      <c r="B270" s="14"/>
      <c r="F270" s="15"/>
      <c r="G270" s="16"/>
      <c r="H270" s="16"/>
      <c r="I270" s="16"/>
      <c r="J270" s="16"/>
    </row>
    <row r="271" spans="1:10" x14ac:dyDescent="0.25">
      <c r="A271" s="13"/>
      <c r="B271" s="14"/>
      <c r="F271" s="15"/>
      <c r="G271" s="16"/>
      <c r="H271" s="16"/>
      <c r="I271" s="16"/>
      <c r="J271" s="16"/>
    </row>
    <row r="272" spans="1:10" x14ac:dyDescent="0.25">
      <c r="A272" s="13"/>
      <c r="B272" s="14"/>
      <c r="F272" s="15"/>
      <c r="G272" s="16"/>
      <c r="H272" s="16"/>
      <c r="I272" s="16"/>
      <c r="J272" s="16"/>
    </row>
    <row r="273" spans="1:10" x14ac:dyDescent="0.25">
      <c r="A273" s="13"/>
      <c r="B273" s="14"/>
      <c r="F273" s="15"/>
      <c r="G273" s="16"/>
      <c r="H273" s="16"/>
      <c r="I273" s="16"/>
      <c r="J273" s="16"/>
    </row>
    <row r="274" spans="1:10" x14ac:dyDescent="0.25">
      <c r="A274" s="13"/>
      <c r="B274" s="14"/>
      <c r="F274" s="15"/>
      <c r="G274" s="16"/>
      <c r="H274" s="16"/>
      <c r="I274" s="16"/>
      <c r="J274" s="16"/>
    </row>
    <row r="275" spans="1:10" x14ac:dyDescent="0.25">
      <c r="A275" s="13"/>
      <c r="B275" s="14"/>
      <c r="F275" s="15"/>
      <c r="G275" s="16"/>
      <c r="H275" s="16"/>
      <c r="I275" s="16"/>
      <c r="J275" s="16"/>
    </row>
    <row r="276" spans="1:10" x14ac:dyDescent="0.25">
      <c r="A276" s="13"/>
      <c r="B276" s="14"/>
      <c r="F276" s="15"/>
      <c r="G276" s="16"/>
      <c r="H276" s="16"/>
      <c r="I276" s="16"/>
      <c r="J276" s="16"/>
    </row>
    <row r="277" spans="1:10" x14ac:dyDescent="0.25">
      <c r="A277" s="13"/>
      <c r="B277" s="14"/>
      <c r="F277" s="15"/>
      <c r="G277" s="16"/>
      <c r="H277" s="16"/>
      <c r="I277" s="16"/>
      <c r="J277" s="16"/>
    </row>
    <row r="278" spans="1:10" x14ac:dyDescent="0.25">
      <c r="A278" s="13"/>
      <c r="B278" s="14"/>
      <c r="F278" s="15"/>
      <c r="G278" s="16"/>
      <c r="H278" s="16"/>
      <c r="I278" s="16"/>
      <c r="J278" s="16"/>
    </row>
    <row r="279" spans="1:10" x14ac:dyDescent="0.25">
      <c r="A279" s="13"/>
      <c r="B279" s="14"/>
      <c r="F279" s="15"/>
      <c r="G279" s="16"/>
      <c r="H279" s="16"/>
      <c r="I279" s="16"/>
      <c r="J279" s="16"/>
    </row>
    <row r="280" spans="1:10" x14ac:dyDescent="0.25">
      <c r="A280" s="13"/>
      <c r="B280" s="14"/>
      <c r="F280" s="15"/>
      <c r="G280" s="16"/>
      <c r="H280" s="16"/>
      <c r="I280" s="16"/>
      <c r="J280" s="16"/>
    </row>
    <row r="281" spans="1:10" x14ac:dyDescent="0.25">
      <c r="A281" s="13"/>
      <c r="B281" s="14"/>
      <c r="F281" s="15"/>
      <c r="G281" s="16"/>
      <c r="H281" s="16"/>
      <c r="I281" s="16"/>
      <c r="J281" s="16"/>
    </row>
    <row r="282" spans="1:10" x14ac:dyDescent="0.25">
      <c r="A282" s="13"/>
      <c r="B282" s="14"/>
      <c r="F282" s="15"/>
      <c r="G282" s="16"/>
      <c r="H282" s="16"/>
      <c r="I282" s="16"/>
      <c r="J282" s="16"/>
    </row>
    <row r="283" spans="1:10" x14ac:dyDescent="0.25">
      <c r="A283" s="13"/>
      <c r="B283" s="14"/>
      <c r="F283" s="15"/>
      <c r="G283" s="16"/>
      <c r="H283" s="16"/>
      <c r="I283" s="16"/>
      <c r="J283" s="16"/>
    </row>
    <row r="284" spans="1:10" x14ac:dyDescent="0.25">
      <c r="A284" s="13"/>
      <c r="B284" s="14"/>
      <c r="F284" s="15"/>
      <c r="G284" s="16"/>
      <c r="H284" s="16"/>
      <c r="I284" s="16"/>
      <c r="J284" s="16"/>
    </row>
    <row r="285" spans="1:10" x14ac:dyDescent="0.25">
      <c r="A285" s="13"/>
      <c r="B285" s="14"/>
      <c r="F285" s="15"/>
      <c r="G285" s="16"/>
      <c r="H285" s="16"/>
      <c r="I285" s="16"/>
      <c r="J285" s="16"/>
    </row>
    <row r="286" spans="1:10" x14ac:dyDescent="0.25">
      <c r="A286" s="13"/>
      <c r="B286" s="14"/>
      <c r="F286" s="15"/>
      <c r="G286" s="16"/>
      <c r="H286" s="16"/>
      <c r="I286" s="16"/>
      <c r="J286" s="16"/>
    </row>
    <row r="287" spans="1:10" x14ac:dyDescent="0.25">
      <c r="A287" s="13"/>
      <c r="B287" s="14"/>
      <c r="F287" s="15"/>
      <c r="G287" s="16"/>
      <c r="H287" s="16"/>
      <c r="I287" s="16"/>
      <c r="J287" s="16"/>
    </row>
    <row r="288" spans="1:10" x14ac:dyDescent="0.25">
      <c r="A288" s="13"/>
      <c r="B288" s="14"/>
      <c r="F288" s="15"/>
      <c r="G288" s="16"/>
      <c r="H288" s="16"/>
      <c r="I288" s="16"/>
      <c r="J288" s="16"/>
    </row>
    <row r="289" spans="1:10" x14ac:dyDescent="0.25">
      <c r="A289" s="13"/>
      <c r="B289" s="14"/>
      <c r="F289" s="15"/>
      <c r="G289" s="16"/>
      <c r="H289" s="16"/>
      <c r="I289" s="16"/>
      <c r="J289" s="16"/>
    </row>
    <row r="290" spans="1:10" x14ac:dyDescent="0.25">
      <c r="A290" s="13"/>
      <c r="B290" s="14"/>
      <c r="F290" s="15"/>
      <c r="G290" s="16"/>
      <c r="H290" s="16"/>
      <c r="I290" s="16"/>
      <c r="J290" s="16"/>
    </row>
    <row r="291" spans="1:10" x14ac:dyDescent="0.25">
      <c r="A291" s="13"/>
      <c r="B291" s="14"/>
      <c r="F291" s="15"/>
      <c r="G291" s="16"/>
      <c r="H291" s="16"/>
      <c r="I291" s="16"/>
      <c r="J291" s="16"/>
    </row>
    <row r="292" spans="1:10" x14ac:dyDescent="0.25">
      <c r="A292" s="13"/>
      <c r="B292" s="14"/>
      <c r="F292" s="15"/>
      <c r="G292" s="16"/>
      <c r="H292" s="16"/>
      <c r="I292" s="16"/>
      <c r="J292" s="16"/>
    </row>
    <row r="293" spans="1:10" x14ac:dyDescent="0.25">
      <c r="A293" s="13"/>
      <c r="B293" s="14"/>
      <c r="F293" s="15"/>
      <c r="G293" s="16"/>
      <c r="H293" s="16"/>
      <c r="I293" s="16"/>
      <c r="J293" s="16"/>
    </row>
    <row r="294" spans="1:10" x14ac:dyDescent="0.25">
      <c r="A294" s="13"/>
      <c r="B294" s="14"/>
      <c r="F294" s="15"/>
      <c r="G294" s="16"/>
      <c r="H294" s="16"/>
      <c r="I294" s="16"/>
      <c r="J294" s="16"/>
    </row>
    <row r="295" spans="1:10" x14ac:dyDescent="0.25">
      <c r="A295" s="13"/>
      <c r="B295" s="14"/>
      <c r="F295" s="15"/>
      <c r="G295" s="16"/>
      <c r="H295" s="16"/>
      <c r="I295" s="16"/>
      <c r="J295" s="16"/>
    </row>
    <row r="296" spans="1:10" x14ac:dyDescent="0.25">
      <c r="A296" s="13"/>
      <c r="B296" s="14"/>
      <c r="F296" s="15"/>
      <c r="G296" s="16"/>
      <c r="H296" s="16"/>
      <c r="I296" s="16"/>
      <c r="J296" s="16"/>
    </row>
    <row r="297" spans="1:10" x14ac:dyDescent="0.25">
      <c r="A297" s="13"/>
      <c r="B297" s="14"/>
      <c r="F297" s="15"/>
      <c r="G297" s="16"/>
      <c r="H297" s="16"/>
      <c r="I297" s="16"/>
      <c r="J297" s="16"/>
    </row>
    <row r="298" spans="1:10" x14ac:dyDescent="0.25">
      <c r="A298" s="13"/>
      <c r="B298" s="14"/>
      <c r="F298" s="15"/>
      <c r="G298" s="16"/>
      <c r="H298" s="16"/>
      <c r="I298" s="16"/>
      <c r="J298" s="16"/>
    </row>
    <row r="299" spans="1:10" x14ac:dyDescent="0.25">
      <c r="A299" s="13"/>
      <c r="B299" s="14"/>
      <c r="F299" s="15"/>
      <c r="G299" s="16"/>
      <c r="H299" s="16"/>
      <c r="I299" s="16"/>
      <c r="J299" s="16"/>
    </row>
    <row r="300" spans="1:10" x14ac:dyDescent="0.25">
      <c r="A300" s="13"/>
      <c r="B300" s="14"/>
      <c r="F300" s="15"/>
      <c r="G300" s="16"/>
      <c r="H300" s="16"/>
      <c r="I300" s="16"/>
      <c r="J300" s="16"/>
    </row>
    <row r="301" spans="1:10" x14ac:dyDescent="0.25">
      <c r="A301" s="13"/>
      <c r="B301" s="14"/>
      <c r="F301" s="15"/>
      <c r="G301" s="16"/>
      <c r="H301" s="16"/>
      <c r="I301" s="16"/>
      <c r="J301" s="16"/>
    </row>
    <row r="302" spans="1:10" x14ac:dyDescent="0.25">
      <c r="A302" s="13"/>
      <c r="B302" s="14"/>
      <c r="F302" s="15"/>
      <c r="G302" s="16"/>
      <c r="H302" s="16"/>
      <c r="I302" s="16"/>
      <c r="J302" s="16"/>
    </row>
    <row r="303" spans="1:10" x14ac:dyDescent="0.25">
      <c r="A303" s="13"/>
      <c r="B303" s="14"/>
      <c r="F303" s="15"/>
      <c r="G303" s="16"/>
      <c r="H303" s="16"/>
      <c r="I303" s="16"/>
      <c r="J303" s="16"/>
    </row>
    <row r="304" spans="1:10" x14ac:dyDescent="0.25">
      <c r="A304" s="13"/>
      <c r="B304" s="14"/>
      <c r="F304" s="15"/>
      <c r="G304" s="16"/>
      <c r="H304" s="16"/>
      <c r="I304" s="16"/>
      <c r="J304" s="16"/>
    </row>
    <row r="305" spans="1:10" x14ac:dyDescent="0.25">
      <c r="A305" s="13"/>
      <c r="B305" s="14"/>
      <c r="F305" s="15"/>
      <c r="G305" s="16"/>
      <c r="H305" s="16"/>
      <c r="I305" s="16"/>
      <c r="J305" s="16"/>
    </row>
    <row r="306" spans="1:10" x14ac:dyDescent="0.25">
      <c r="A306" s="13"/>
      <c r="B306" s="14"/>
      <c r="F306" s="15"/>
      <c r="G306" s="16"/>
      <c r="H306" s="16"/>
      <c r="I306" s="16"/>
      <c r="J306" s="16"/>
    </row>
    <row r="307" spans="1:10" x14ac:dyDescent="0.25">
      <c r="A307" s="13"/>
      <c r="B307" s="14"/>
      <c r="F307" s="15"/>
      <c r="G307" s="16"/>
      <c r="H307" s="16"/>
      <c r="I307" s="16"/>
      <c r="J307" s="16"/>
    </row>
    <row r="308" spans="1:10" x14ac:dyDescent="0.25">
      <c r="A308" s="13"/>
      <c r="B308" s="14"/>
      <c r="F308" s="15"/>
      <c r="G308" s="16"/>
      <c r="H308" s="16"/>
      <c r="I308" s="16"/>
      <c r="J308" s="16"/>
    </row>
    <row r="309" spans="1:10" x14ac:dyDescent="0.25">
      <c r="A309" s="13"/>
      <c r="B309" s="14"/>
      <c r="F309" s="15"/>
      <c r="G309" s="16"/>
      <c r="H309" s="16"/>
      <c r="I309" s="16"/>
      <c r="J309" s="16"/>
    </row>
    <row r="310" spans="1:10" x14ac:dyDescent="0.25">
      <c r="A310" s="13"/>
      <c r="B310" s="14"/>
      <c r="F310" s="15"/>
      <c r="G310" s="16"/>
      <c r="H310" s="16"/>
      <c r="I310" s="16"/>
      <c r="J310" s="16"/>
    </row>
    <row r="311" spans="1:10" x14ac:dyDescent="0.25">
      <c r="A311" s="13"/>
      <c r="B311" s="14"/>
      <c r="F311" s="15"/>
      <c r="G311" s="16"/>
      <c r="H311" s="16"/>
      <c r="I311" s="16"/>
      <c r="J311" s="16"/>
    </row>
    <row r="312" spans="1:10" x14ac:dyDescent="0.25">
      <c r="A312" s="13"/>
      <c r="B312" s="14"/>
      <c r="F312" s="15"/>
      <c r="G312" s="16"/>
      <c r="H312" s="16"/>
      <c r="I312" s="16"/>
      <c r="J312" s="16"/>
    </row>
    <row r="313" spans="1:10" x14ac:dyDescent="0.25">
      <c r="A313" s="13"/>
      <c r="B313" s="14"/>
      <c r="F313" s="15"/>
      <c r="G313" s="16"/>
      <c r="H313" s="16"/>
      <c r="I313" s="16"/>
      <c r="J313" s="16"/>
    </row>
    <row r="314" spans="1:10" x14ac:dyDescent="0.25">
      <c r="A314" s="13"/>
      <c r="B314" s="14"/>
      <c r="F314" s="15"/>
      <c r="G314" s="16"/>
      <c r="H314" s="16"/>
      <c r="I314" s="16"/>
      <c r="J314" s="16"/>
    </row>
    <row r="315" spans="1:10" x14ac:dyDescent="0.25">
      <c r="A315" s="13"/>
      <c r="B315" s="14"/>
      <c r="F315" s="15"/>
      <c r="G315" s="16"/>
      <c r="H315" s="16"/>
      <c r="I315" s="16"/>
      <c r="J315" s="16"/>
    </row>
    <row r="316" spans="1:10" x14ac:dyDescent="0.25">
      <c r="A316" s="13"/>
      <c r="B316" s="14"/>
      <c r="F316" s="15"/>
      <c r="G316" s="16"/>
      <c r="H316" s="16"/>
      <c r="I316" s="16"/>
      <c r="J316" s="16"/>
    </row>
    <row r="317" spans="1:10" x14ac:dyDescent="0.25">
      <c r="A317" s="13"/>
      <c r="B317" s="14"/>
      <c r="F317" s="15"/>
      <c r="G317" s="16"/>
      <c r="H317" s="16"/>
      <c r="I317" s="16"/>
      <c r="J317" s="16"/>
    </row>
    <row r="318" spans="1:10" x14ac:dyDescent="0.25">
      <c r="A318" s="13"/>
      <c r="B318" s="14"/>
      <c r="F318" s="15"/>
      <c r="G318" s="16"/>
      <c r="H318" s="16"/>
      <c r="I318" s="16"/>
      <c r="J318" s="16"/>
    </row>
    <row r="319" spans="1:10" x14ac:dyDescent="0.25">
      <c r="A319" s="13"/>
      <c r="B319" s="14"/>
      <c r="F319" s="15"/>
      <c r="G319" s="16"/>
      <c r="H319" s="16"/>
      <c r="I319" s="16"/>
      <c r="J319" s="16"/>
    </row>
    <row r="320" spans="1:10" x14ac:dyDescent="0.25">
      <c r="A320" s="13"/>
      <c r="B320" s="14"/>
      <c r="F320" s="15"/>
      <c r="G320" s="16"/>
      <c r="H320" s="16"/>
      <c r="I320" s="16"/>
      <c r="J320" s="16"/>
    </row>
    <row r="321" spans="1:10" x14ac:dyDescent="0.25">
      <c r="A321" s="13"/>
      <c r="B321" s="14"/>
      <c r="F321" s="15"/>
      <c r="G321" s="16"/>
      <c r="H321" s="16"/>
      <c r="I321" s="16"/>
      <c r="J321" s="16"/>
    </row>
    <row r="322" spans="1:10" x14ac:dyDescent="0.25">
      <c r="A322" s="13"/>
      <c r="B322" s="14"/>
      <c r="F322" s="15"/>
      <c r="G322" s="16"/>
      <c r="H322" s="16"/>
      <c r="I322" s="16"/>
      <c r="J322" s="16"/>
    </row>
    <row r="323" spans="1:10" x14ac:dyDescent="0.25">
      <c r="A323" s="13"/>
      <c r="B323" s="14"/>
      <c r="F323" s="15"/>
      <c r="G323" s="16"/>
      <c r="H323" s="16"/>
      <c r="I323" s="16"/>
      <c r="J323" s="16"/>
    </row>
    <row r="324" spans="1:10" x14ac:dyDescent="0.25">
      <c r="A324" s="13"/>
      <c r="B324" s="14"/>
      <c r="F324" s="15"/>
      <c r="G324" s="16"/>
      <c r="H324" s="16"/>
      <c r="I324" s="16"/>
      <c r="J324" s="16"/>
    </row>
    <row r="325" spans="1:10" x14ac:dyDescent="0.25">
      <c r="A325" s="13"/>
      <c r="B325" s="14"/>
      <c r="F325" s="15"/>
      <c r="G325" s="16"/>
      <c r="H325" s="16"/>
      <c r="I325" s="16"/>
      <c r="J325" s="16"/>
    </row>
    <row r="326" spans="1:10" x14ac:dyDescent="0.25">
      <c r="A326" s="13"/>
      <c r="B326" s="14"/>
      <c r="F326" s="15"/>
      <c r="G326" s="16"/>
      <c r="H326" s="16"/>
      <c r="I326" s="16"/>
      <c r="J326" s="16"/>
    </row>
    <row r="327" spans="1:10" x14ac:dyDescent="0.25">
      <c r="A327" s="13"/>
      <c r="B327" s="14"/>
      <c r="F327" s="15"/>
      <c r="G327" s="16"/>
      <c r="H327" s="16"/>
      <c r="I327" s="16"/>
      <c r="J327" s="16"/>
    </row>
    <row r="328" spans="1:10" x14ac:dyDescent="0.25">
      <c r="A328" s="13"/>
      <c r="B328" s="14"/>
      <c r="F328" s="15"/>
      <c r="G328" s="16"/>
      <c r="H328" s="16"/>
      <c r="I328" s="16"/>
      <c r="J328" s="16"/>
    </row>
    <row r="329" spans="1:10" x14ac:dyDescent="0.25">
      <c r="A329" s="13"/>
      <c r="B329" s="14"/>
      <c r="F329" s="15"/>
      <c r="G329" s="16"/>
      <c r="H329" s="16"/>
      <c r="I329" s="16"/>
      <c r="J329" s="16"/>
    </row>
    <row r="330" spans="1:10" x14ac:dyDescent="0.25">
      <c r="A330" s="13"/>
      <c r="B330" s="14"/>
      <c r="F330" s="15"/>
      <c r="G330" s="16"/>
      <c r="H330" s="16"/>
      <c r="I330" s="16"/>
      <c r="J330" s="16"/>
    </row>
    <row r="331" spans="1:10" x14ac:dyDescent="0.25">
      <c r="A331" s="13"/>
      <c r="B331" s="14"/>
      <c r="F331" s="15"/>
      <c r="G331" s="16"/>
      <c r="H331" s="16"/>
      <c r="I331" s="16"/>
      <c r="J331" s="16"/>
    </row>
    <row r="332" spans="1:10" x14ac:dyDescent="0.25">
      <c r="A332" s="13"/>
      <c r="B332" s="14"/>
      <c r="F332" s="15"/>
      <c r="G332" s="16"/>
      <c r="H332" s="16"/>
      <c r="I332" s="16"/>
      <c r="J332" s="16"/>
    </row>
    <row r="333" spans="1:10" x14ac:dyDescent="0.25">
      <c r="A333" s="13"/>
      <c r="B333" s="14"/>
      <c r="F333" s="15"/>
      <c r="G333" s="16"/>
      <c r="H333" s="16"/>
      <c r="I333" s="16"/>
      <c r="J333" s="16"/>
    </row>
    <row r="334" spans="1:10" x14ac:dyDescent="0.25">
      <c r="A334" s="13"/>
      <c r="B334" s="14"/>
      <c r="F334" s="15"/>
      <c r="G334" s="16"/>
      <c r="H334" s="16"/>
      <c r="I334" s="16"/>
      <c r="J334" s="16"/>
    </row>
    <row r="335" spans="1:10" x14ac:dyDescent="0.25">
      <c r="A335" s="13"/>
      <c r="B335" s="14"/>
      <c r="F335" s="15"/>
      <c r="G335" s="16"/>
      <c r="H335" s="16"/>
      <c r="I335" s="16"/>
      <c r="J335" s="16"/>
    </row>
    <row r="336" spans="1:10" x14ac:dyDescent="0.25">
      <c r="A336" s="13"/>
      <c r="B336" s="14"/>
      <c r="F336" s="15"/>
      <c r="G336" s="16"/>
      <c r="H336" s="16"/>
      <c r="I336" s="16"/>
      <c r="J336" s="16"/>
    </row>
    <row r="337" spans="1:10" x14ac:dyDescent="0.25">
      <c r="A337" s="13"/>
      <c r="B337" s="14"/>
      <c r="F337" s="15"/>
      <c r="G337" s="16"/>
      <c r="H337" s="16"/>
      <c r="I337" s="16"/>
      <c r="J337" s="16"/>
    </row>
    <row r="338" spans="1:10" x14ac:dyDescent="0.25">
      <c r="A338" s="13"/>
      <c r="B338" s="14"/>
      <c r="F338" s="15"/>
      <c r="G338" s="16"/>
      <c r="H338" s="16"/>
      <c r="I338" s="16"/>
      <c r="J338" s="16"/>
    </row>
    <row r="339" spans="1:10" x14ac:dyDescent="0.25">
      <c r="A339" s="13"/>
      <c r="B339" s="14"/>
      <c r="F339" s="15"/>
      <c r="G339" s="16"/>
      <c r="H339" s="16"/>
      <c r="I339" s="16"/>
      <c r="J339" s="16"/>
    </row>
  </sheetData>
  <sheetProtection selectLockedCells="1" selectUnlockedCells="1"/>
  <pageMargins left="0.7" right="0.7" top="0.75" bottom="0.75" header="0.75" footer="0.75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524"/>
  <sheetViews>
    <sheetView zoomScaleNormal="100" workbookViewId="0"/>
  </sheetViews>
  <sheetFormatPr defaultColWidth="8" defaultRowHeight="15" x14ac:dyDescent="0.25"/>
  <cols>
    <col min="1" max="1" width="12.125" style="1" customWidth="1"/>
    <col min="2" max="2" width="34.625" style="1" customWidth="1"/>
    <col min="3" max="3" width="8.375" style="2" customWidth="1"/>
    <col min="4" max="4" width="0" style="2" hidden="1" customWidth="1"/>
    <col min="5" max="6" width="8.375" style="3" customWidth="1"/>
    <col min="7" max="7" width="9.125" style="3" customWidth="1"/>
    <col min="8" max="8" width="16.125" style="3" customWidth="1"/>
    <col min="9" max="9" width="20" style="4" customWidth="1"/>
    <col min="10" max="10" width="23.75" style="3" customWidth="1"/>
    <col min="11" max="12" width="8" style="4"/>
    <col min="13" max="13" width="10.25" style="4" customWidth="1"/>
    <col min="14" max="14" width="8.375" style="4" customWidth="1"/>
    <col min="15" max="15" width="10.25" style="4" customWidth="1"/>
    <col min="16" max="16384" width="8" style="4"/>
  </cols>
  <sheetData>
    <row r="1" spans="1:16" x14ac:dyDescent="0.25">
      <c r="A1" s="5" t="s">
        <v>0</v>
      </c>
      <c r="B1" s="6">
        <v>1000</v>
      </c>
    </row>
    <row r="2" spans="1:16" x14ac:dyDescent="0.25">
      <c r="A2" s="7" t="s">
        <v>1</v>
      </c>
      <c r="B2" s="8" t="s">
        <v>2</v>
      </c>
      <c r="C2" s="9" t="s">
        <v>3</v>
      </c>
      <c r="D2" s="9" t="s">
        <v>4</v>
      </c>
      <c r="E2" s="10" t="s">
        <v>4</v>
      </c>
      <c r="F2" s="10" t="s">
        <v>6</v>
      </c>
      <c r="G2" s="11" t="s">
        <v>7</v>
      </c>
      <c r="H2" s="12" t="s">
        <v>250</v>
      </c>
      <c r="I2" s="10" t="s">
        <v>9</v>
      </c>
      <c r="J2" s="10" t="s">
        <v>251</v>
      </c>
    </row>
    <row r="3" spans="1:16" x14ac:dyDescent="0.25">
      <c r="A3" s="26"/>
      <c r="B3" s="27"/>
      <c r="C3" s="28"/>
      <c r="D3" s="28"/>
      <c r="E3" s="29"/>
      <c r="F3" s="30"/>
      <c r="G3" s="33" t="s">
        <v>252</v>
      </c>
      <c r="H3" s="31">
        <v>1027.53</v>
      </c>
      <c r="I3" s="33" t="s">
        <v>252</v>
      </c>
      <c r="J3" s="31">
        <v>1030.78</v>
      </c>
    </row>
    <row r="4" spans="1:16" x14ac:dyDescent="0.25">
      <c r="A4" s="13">
        <v>42066</v>
      </c>
      <c r="B4" s="14" t="s">
        <v>39</v>
      </c>
      <c r="C4" s="2" t="s">
        <v>12</v>
      </c>
      <c r="D4" s="2">
        <v>5.04</v>
      </c>
      <c r="E4" s="3">
        <f t="shared" ref="E4:E21" si="0">IF(D4&lt;=6.6,D4,"No Bet")</f>
        <v>5.04</v>
      </c>
      <c r="F4" s="15">
        <f t="shared" ref="F4:F21" si="1">IF(E4="No Bet",0,0.05*H3)</f>
        <v>51.3765</v>
      </c>
      <c r="G4" s="16">
        <f t="shared" ref="G4:G21" si="2">IF(E4="No Bet",0,IF(C4="1st",-F4,ROUND(F4/(E4-1)*0.95,2)))</f>
        <v>12.08</v>
      </c>
      <c r="H4" s="16">
        <f t="shared" ref="H4:H21" si="3">G4+H3</f>
        <v>1039.6099999999999</v>
      </c>
      <c r="I4" s="16">
        <f t="shared" ref="I4:I21" si="4">IF(E4="No Bet",0,IF(C4="1st",-50,ROUND(50/(E4-1)*0.95,2)))</f>
        <v>11.76</v>
      </c>
      <c r="J4" s="16">
        <f t="shared" ref="J4:J21" si="5">I4+J3</f>
        <v>1042.54</v>
      </c>
      <c r="L4" s="4" t="s">
        <v>253</v>
      </c>
      <c r="M4" s="32" t="s">
        <v>254</v>
      </c>
      <c r="O4" s="32" t="s">
        <v>255</v>
      </c>
    </row>
    <row r="5" spans="1:16" x14ac:dyDescent="0.25">
      <c r="A5" s="13">
        <v>42069</v>
      </c>
      <c r="B5" s="14" t="s">
        <v>40</v>
      </c>
      <c r="C5" s="2" t="s">
        <v>41</v>
      </c>
      <c r="D5" s="2">
        <v>5.7</v>
      </c>
      <c r="E5" s="3">
        <f t="shared" si="0"/>
        <v>5.7</v>
      </c>
      <c r="F5" s="15">
        <f t="shared" si="1"/>
        <v>51.980499999999999</v>
      </c>
      <c r="G5" s="16">
        <f t="shared" si="2"/>
        <v>10.51</v>
      </c>
      <c r="H5" s="16">
        <f t="shared" si="3"/>
        <v>1050.1199999999999</v>
      </c>
      <c r="I5" s="16">
        <f t="shared" si="4"/>
        <v>10.11</v>
      </c>
      <c r="J5" s="16">
        <f t="shared" si="5"/>
        <v>1052.6499999999999</v>
      </c>
      <c r="L5" s="19" t="s">
        <v>253</v>
      </c>
      <c r="M5" s="10" t="s">
        <v>17</v>
      </c>
      <c r="N5" s="10" t="s">
        <v>18</v>
      </c>
      <c r="O5" s="10" t="str">
        <f>complete_trial!M4</f>
        <v>variable 5%</v>
      </c>
      <c r="P5" s="10" t="str">
        <f>complete_trial!N4</f>
        <v>fixed £50</v>
      </c>
    </row>
    <row r="6" spans="1:16" x14ac:dyDescent="0.25">
      <c r="A6" s="13">
        <v>42070</v>
      </c>
      <c r="B6" s="14" t="s">
        <v>42</v>
      </c>
      <c r="C6" s="2" t="s">
        <v>12</v>
      </c>
      <c r="D6" s="2">
        <v>5.03</v>
      </c>
      <c r="E6" s="3">
        <f t="shared" si="0"/>
        <v>5.03</v>
      </c>
      <c r="F6" s="15">
        <f t="shared" si="1"/>
        <v>52.506</v>
      </c>
      <c r="G6" s="16">
        <f t="shared" si="2"/>
        <v>12.38</v>
      </c>
      <c r="H6" s="16">
        <f t="shared" si="3"/>
        <v>1062.5</v>
      </c>
      <c r="I6" s="16">
        <f t="shared" si="4"/>
        <v>11.79</v>
      </c>
      <c r="J6" s="16">
        <f t="shared" si="5"/>
        <v>1064.4399999999998</v>
      </c>
      <c r="L6" s="19" t="s">
        <v>21</v>
      </c>
      <c r="M6" s="16">
        <f>SUM(G3:G488)</f>
        <v>58.449174999999975</v>
      </c>
      <c r="N6" s="16">
        <f>SUM(I3:I488)</f>
        <v>58.909999999999982</v>
      </c>
      <c r="O6" s="16">
        <f>complete_trial!M5</f>
        <v>-27.875147245918999</v>
      </c>
      <c r="P6" s="16">
        <f>complete_trial!N5</f>
        <v>26.56000000000013</v>
      </c>
    </row>
    <row r="7" spans="1:16" x14ac:dyDescent="0.25">
      <c r="A7" s="13">
        <v>42072</v>
      </c>
      <c r="B7" s="14" t="s">
        <v>43</v>
      </c>
      <c r="C7" s="2" t="s">
        <v>44</v>
      </c>
      <c r="D7" s="2">
        <v>5.4</v>
      </c>
      <c r="E7" s="3">
        <f t="shared" si="0"/>
        <v>5.4</v>
      </c>
      <c r="F7" s="15">
        <f t="shared" si="1"/>
        <v>53.125</v>
      </c>
      <c r="G7" s="16">
        <f t="shared" si="2"/>
        <v>11.47</v>
      </c>
      <c r="H7" s="16">
        <f t="shared" si="3"/>
        <v>1073.97</v>
      </c>
      <c r="I7" s="16">
        <f t="shared" si="4"/>
        <v>10.8</v>
      </c>
      <c r="J7" s="16">
        <f t="shared" si="5"/>
        <v>1075.2399999999998</v>
      </c>
      <c r="L7" s="19" t="s">
        <v>23</v>
      </c>
      <c r="M7" s="22">
        <f>M6/B1</f>
        <v>5.8449174999999978E-2</v>
      </c>
      <c r="N7" s="22">
        <f>N6/B1</f>
        <v>5.8909999999999983E-2</v>
      </c>
      <c r="O7" s="22">
        <f>complete_trial!M6</f>
        <v>-2.7875147245919E-2</v>
      </c>
      <c r="P7" s="22">
        <f>complete_trial!N6</f>
        <v>2.6560000000000129E-2</v>
      </c>
    </row>
    <row r="8" spans="1:16" x14ac:dyDescent="0.25">
      <c r="A8" s="13">
        <v>42075</v>
      </c>
      <c r="B8" s="14" t="s">
        <v>45</v>
      </c>
      <c r="C8" s="2" t="s">
        <v>46</v>
      </c>
      <c r="D8" s="2">
        <v>5.23</v>
      </c>
      <c r="E8" s="3">
        <f t="shared" si="0"/>
        <v>5.23</v>
      </c>
      <c r="F8" s="15">
        <f t="shared" si="1"/>
        <v>53.698500000000003</v>
      </c>
      <c r="G8" s="16">
        <f t="shared" si="2"/>
        <v>12.06</v>
      </c>
      <c r="H8" s="16">
        <f t="shared" si="3"/>
        <v>1086.03</v>
      </c>
      <c r="I8" s="16">
        <f t="shared" si="4"/>
        <v>11.23</v>
      </c>
      <c r="J8" s="16">
        <f t="shared" si="5"/>
        <v>1086.4699999999998</v>
      </c>
      <c r="L8" s="19" t="s">
        <v>26</v>
      </c>
      <c r="M8" s="24">
        <f>COUNT(E3:E488)</f>
        <v>15</v>
      </c>
      <c r="N8" s="24">
        <f>M8</f>
        <v>15</v>
      </c>
      <c r="O8" s="24">
        <f>complete_trial!M7</f>
        <v>157</v>
      </c>
      <c r="P8" s="24">
        <f>complete_trial!N7</f>
        <v>157</v>
      </c>
    </row>
    <row r="9" spans="1:16" x14ac:dyDescent="0.25">
      <c r="A9" s="13">
        <v>42079</v>
      </c>
      <c r="B9" s="14" t="s">
        <v>47</v>
      </c>
      <c r="C9" s="2" t="s">
        <v>30</v>
      </c>
      <c r="D9" s="2">
        <v>4.0999999999999996</v>
      </c>
      <c r="E9" s="3">
        <f t="shared" si="0"/>
        <v>4.0999999999999996</v>
      </c>
      <c r="F9" s="15">
        <f t="shared" si="1"/>
        <v>54.301500000000004</v>
      </c>
      <c r="G9" s="16">
        <f t="shared" si="2"/>
        <v>16.64</v>
      </c>
      <c r="H9" s="16">
        <f t="shared" si="3"/>
        <v>1102.67</v>
      </c>
      <c r="I9" s="16">
        <f t="shared" si="4"/>
        <v>15.32</v>
      </c>
      <c r="J9" s="16">
        <f t="shared" si="5"/>
        <v>1101.7899999999997</v>
      </c>
      <c r="L9" s="19" t="s">
        <v>28</v>
      </c>
      <c r="M9" s="22">
        <f>M6/SUM(F3:F488)</f>
        <v>7.3957378962968154E-2</v>
      </c>
      <c r="N9" s="22">
        <f>N6/(N8*50)</f>
        <v>7.854666666666664E-2</v>
      </c>
      <c r="O9" s="22">
        <f>complete_trial!M8</f>
        <v>-3.2217770273126043E-3</v>
      </c>
      <c r="P9" s="22">
        <f>complete_trial!N8</f>
        <v>3.3834394904458764E-3</v>
      </c>
    </row>
    <row r="10" spans="1:16" x14ac:dyDescent="0.25">
      <c r="A10" s="13">
        <v>42081</v>
      </c>
      <c r="B10" s="14" t="s">
        <v>48</v>
      </c>
      <c r="C10" s="2" t="s">
        <v>41</v>
      </c>
      <c r="D10" s="2">
        <v>6.72</v>
      </c>
      <c r="E10" s="3" t="str">
        <f t="shared" si="0"/>
        <v>No Bet</v>
      </c>
      <c r="F10" s="15">
        <f t="shared" si="1"/>
        <v>0</v>
      </c>
      <c r="G10" s="16">
        <f t="shared" si="2"/>
        <v>0</v>
      </c>
      <c r="H10" s="16">
        <f t="shared" si="3"/>
        <v>1102.67</v>
      </c>
      <c r="I10" s="16">
        <f t="shared" si="4"/>
        <v>0</v>
      </c>
      <c r="J10" s="16">
        <f t="shared" si="5"/>
        <v>1101.7899999999997</v>
      </c>
      <c r="L10" s="19" t="s">
        <v>31</v>
      </c>
      <c r="M10" s="22">
        <f>1-COUNTIF($C3:$C488,"=1st")/M8</f>
        <v>0.8666666666666667</v>
      </c>
      <c r="N10" s="23">
        <f>M10</f>
        <v>0.8666666666666667</v>
      </c>
      <c r="O10" s="22">
        <f>complete_trial!M9</f>
        <v>0.74522292993630579</v>
      </c>
      <c r="P10" s="23">
        <f>complete_trial!N9</f>
        <v>0.74522292993630579</v>
      </c>
    </row>
    <row r="11" spans="1:16" x14ac:dyDescent="0.25">
      <c r="A11" s="13">
        <v>42082</v>
      </c>
      <c r="B11" s="14" t="s">
        <v>49</v>
      </c>
      <c r="C11" s="2" t="s">
        <v>34</v>
      </c>
      <c r="D11" s="2">
        <v>5.97</v>
      </c>
      <c r="E11" s="3">
        <f t="shared" si="0"/>
        <v>5.97</v>
      </c>
      <c r="F11" s="15">
        <f t="shared" si="1"/>
        <v>55.133500000000005</v>
      </c>
      <c r="G11" s="16">
        <f t="shared" si="2"/>
        <v>-55.133500000000005</v>
      </c>
      <c r="H11" s="16">
        <f t="shared" si="3"/>
        <v>1047.5365000000002</v>
      </c>
      <c r="I11" s="16">
        <f t="shared" si="4"/>
        <v>-50</v>
      </c>
      <c r="J11" s="16">
        <f t="shared" si="5"/>
        <v>1051.7899999999997</v>
      </c>
    </row>
    <row r="12" spans="1:16" x14ac:dyDescent="0.25">
      <c r="A12" s="13">
        <v>42083</v>
      </c>
      <c r="B12" s="14" t="s">
        <v>50</v>
      </c>
      <c r="C12" s="2" t="s">
        <v>44</v>
      </c>
      <c r="D12" s="2">
        <v>4.07</v>
      </c>
      <c r="E12" s="3">
        <f t="shared" si="0"/>
        <v>4.07</v>
      </c>
      <c r="F12" s="15">
        <f t="shared" si="1"/>
        <v>52.376825000000011</v>
      </c>
      <c r="G12" s="16">
        <f t="shared" si="2"/>
        <v>16.21</v>
      </c>
      <c r="H12" s="16">
        <f t="shared" si="3"/>
        <v>1063.7465000000002</v>
      </c>
      <c r="I12" s="16">
        <f t="shared" si="4"/>
        <v>15.47</v>
      </c>
      <c r="J12" s="16">
        <f t="shared" si="5"/>
        <v>1067.2599999999998</v>
      </c>
    </row>
    <row r="13" spans="1:16" x14ac:dyDescent="0.25">
      <c r="A13" s="13">
        <v>42084</v>
      </c>
      <c r="B13" s="14" t="s">
        <v>51</v>
      </c>
      <c r="C13" s="2" t="s">
        <v>30</v>
      </c>
      <c r="D13" s="2">
        <v>7.71</v>
      </c>
      <c r="E13" s="3" t="str">
        <f t="shared" si="0"/>
        <v>No Bet</v>
      </c>
      <c r="F13" s="15">
        <f t="shared" si="1"/>
        <v>0</v>
      </c>
      <c r="G13" s="16">
        <f t="shared" si="2"/>
        <v>0</v>
      </c>
      <c r="H13" s="16">
        <f t="shared" si="3"/>
        <v>1063.7465000000002</v>
      </c>
      <c r="I13" s="16">
        <f t="shared" si="4"/>
        <v>0</v>
      </c>
      <c r="J13" s="16">
        <f t="shared" si="5"/>
        <v>1067.2599999999998</v>
      </c>
    </row>
    <row r="14" spans="1:16" x14ac:dyDescent="0.25">
      <c r="A14" s="13">
        <v>42086</v>
      </c>
      <c r="B14" s="14" t="s">
        <v>52</v>
      </c>
      <c r="C14" s="2" t="s">
        <v>44</v>
      </c>
      <c r="D14" s="2">
        <v>9.85</v>
      </c>
      <c r="E14" s="3" t="str">
        <f t="shared" si="0"/>
        <v>No Bet</v>
      </c>
      <c r="F14" s="15">
        <f t="shared" si="1"/>
        <v>0</v>
      </c>
      <c r="G14" s="16">
        <f t="shared" si="2"/>
        <v>0</v>
      </c>
      <c r="H14" s="16">
        <f t="shared" si="3"/>
        <v>1063.7465000000002</v>
      </c>
      <c r="I14" s="16">
        <f t="shared" si="4"/>
        <v>0</v>
      </c>
      <c r="J14" s="16">
        <f t="shared" si="5"/>
        <v>1067.2599999999998</v>
      </c>
    </row>
    <row r="15" spans="1:16" x14ac:dyDescent="0.25">
      <c r="A15" s="13">
        <v>42087</v>
      </c>
      <c r="B15" s="14" t="s">
        <v>53</v>
      </c>
      <c r="C15" s="2" t="s">
        <v>34</v>
      </c>
      <c r="D15" s="2">
        <v>4.32</v>
      </c>
      <c r="E15" s="3">
        <f t="shared" si="0"/>
        <v>4.32</v>
      </c>
      <c r="F15" s="15">
        <f t="shared" si="1"/>
        <v>53.187325000000016</v>
      </c>
      <c r="G15" s="16">
        <f t="shared" si="2"/>
        <v>-53.187325000000016</v>
      </c>
      <c r="H15" s="16">
        <f t="shared" si="3"/>
        <v>1010.5591750000002</v>
      </c>
      <c r="I15" s="16">
        <f t="shared" si="4"/>
        <v>-50</v>
      </c>
      <c r="J15" s="16">
        <f t="shared" si="5"/>
        <v>1017.2599999999998</v>
      </c>
    </row>
    <row r="16" spans="1:16" x14ac:dyDescent="0.25">
      <c r="A16" s="13">
        <v>42088</v>
      </c>
      <c r="B16" s="14" t="s">
        <v>54</v>
      </c>
      <c r="C16" s="2" t="s">
        <v>44</v>
      </c>
      <c r="D16" s="2">
        <v>5.0999999999999996</v>
      </c>
      <c r="E16" s="3">
        <f t="shared" si="0"/>
        <v>5.0999999999999996</v>
      </c>
      <c r="F16" s="15">
        <f t="shared" si="1"/>
        <v>50.52795875000001</v>
      </c>
      <c r="G16" s="16">
        <f t="shared" si="2"/>
        <v>11.71</v>
      </c>
      <c r="H16" s="16">
        <f t="shared" si="3"/>
        <v>1022.2691750000002</v>
      </c>
      <c r="I16" s="16">
        <f t="shared" si="4"/>
        <v>11.59</v>
      </c>
      <c r="J16" s="16">
        <f t="shared" si="5"/>
        <v>1028.8499999999997</v>
      </c>
    </row>
    <row r="17" spans="1:10" x14ac:dyDescent="0.25">
      <c r="A17" s="13">
        <v>42090</v>
      </c>
      <c r="B17" s="25" t="s">
        <v>55</v>
      </c>
      <c r="C17" s="2" t="s">
        <v>30</v>
      </c>
      <c r="D17" s="2">
        <v>4.55</v>
      </c>
      <c r="E17" s="3">
        <f t="shared" si="0"/>
        <v>4.55</v>
      </c>
      <c r="F17" s="15">
        <f t="shared" si="1"/>
        <v>51.113458750000014</v>
      </c>
      <c r="G17" s="16">
        <f t="shared" si="2"/>
        <v>13.68</v>
      </c>
      <c r="H17" s="16">
        <f t="shared" si="3"/>
        <v>1035.9491750000002</v>
      </c>
      <c r="I17" s="16">
        <f t="shared" si="4"/>
        <v>13.38</v>
      </c>
      <c r="J17" s="16">
        <f t="shared" si="5"/>
        <v>1042.2299999999998</v>
      </c>
    </row>
    <row r="18" spans="1:10" x14ac:dyDescent="0.25">
      <c r="A18" s="13">
        <v>42094</v>
      </c>
      <c r="B18" s="14" t="s">
        <v>56</v>
      </c>
      <c r="C18" s="2" t="s">
        <v>38</v>
      </c>
      <c r="D18" s="2">
        <v>5.54</v>
      </c>
      <c r="E18" s="3">
        <f t="shared" si="0"/>
        <v>5.54</v>
      </c>
      <c r="F18" s="15">
        <f t="shared" si="1"/>
        <v>51.797458750000011</v>
      </c>
      <c r="G18" s="16">
        <f t="shared" si="2"/>
        <v>10.84</v>
      </c>
      <c r="H18" s="16">
        <f t="shared" si="3"/>
        <v>1046.7891750000001</v>
      </c>
      <c r="I18" s="16">
        <f t="shared" si="4"/>
        <v>10.46</v>
      </c>
      <c r="J18" s="16">
        <f t="shared" si="5"/>
        <v>1052.6899999999998</v>
      </c>
    </row>
    <row r="19" spans="1:10" x14ac:dyDescent="0.25">
      <c r="A19" s="13">
        <v>42096</v>
      </c>
      <c r="B19" s="14" t="s">
        <v>57</v>
      </c>
      <c r="C19" s="2" t="s">
        <v>30</v>
      </c>
      <c r="D19" s="2">
        <v>4</v>
      </c>
      <c r="E19" s="3">
        <f t="shared" si="0"/>
        <v>4</v>
      </c>
      <c r="F19" s="15">
        <f t="shared" si="1"/>
        <v>52.339458750000006</v>
      </c>
      <c r="G19" s="16">
        <f t="shared" si="2"/>
        <v>16.57</v>
      </c>
      <c r="H19" s="16">
        <f t="shared" si="3"/>
        <v>1063.3591750000001</v>
      </c>
      <c r="I19" s="16">
        <f t="shared" si="4"/>
        <v>15.83</v>
      </c>
      <c r="J19" s="16">
        <f t="shared" si="5"/>
        <v>1068.5199999999998</v>
      </c>
    </row>
    <row r="20" spans="1:10" x14ac:dyDescent="0.25">
      <c r="A20" s="13">
        <v>42098</v>
      </c>
      <c r="B20" s="14" t="s">
        <v>58</v>
      </c>
      <c r="C20" s="2" t="s">
        <v>59</v>
      </c>
      <c r="D20" s="2">
        <v>5.96</v>
      </c>
      <c r="E20" s="3">
        <f t="shared" si="0"/>
        <v>5.96</v>
      </c>
      <c r="F20" s="15">
        <f t="shared" si="1"/>
        <v>53.167958750000004</v>
      </c>
      <c r="G20" s="16">
        <f t="shared" si="2"/>
        <v>10.18</v>
      </c>
      <c r="H20" s="16">
        <f t="shared" si="3"/>
        <v>1073.5391750000001</v>
      </c>
      <c r="I20" s="16">
        <f t="shared" si="4"/>
        <v>9.58</v>
      </c>
      <c r="J20" s="16">
        <f t="shared" si="5"/>
        <v>1078.0999999999997</v>
      </c>
    </row>
    <row r="21" spans="1:10" x14ac:dyDescent="0.25">
      <c r="A21" s="26">
        <v>42100</v>
      </c>
      <c r="B21" s="27" t="s">
        <v>60</v>
      </c>
      <c r="C21" s="28" t="s">
        <v>25</v>
      </c>
      <c r="D21" s="28">
        <v>5.0999999999999996</v>
      </c>
      <c r="E21" s="29">
        <f t="shared" si="0"/>
        <v>5.0999999999999996</v>
      </c>
      <c r="F21" s="30">
        <f t="shared" si="1"/>
        <v>53.676958750000011</v>
      </c>
      <c r="G21" s="31">
        <f t="shared" si="2"/>
        <v>12.44</v>
      </c>
      <c r="H21" s="31">
        <f t="shared" si="3"/>
        <v>1085.9791750000002</v>
      </c>
      <c r="I21" s="31">
        <f t="shared" si="4"/>
        <v>11.59</v>
      </c>
      <c r="J21" s="31">
        <f t="shared" si="5"/>
        <v>1089.6899999999996</v>
      </c>
    </row>
    <row r="22" spans="1:10" x14ac:dyDescent="0.25">
      <c r="A22" s="13"/>
      <c r="B22" s="14"/>
      <c r="F22" s="15"/>
      <c r="G22" s="16"/>
      <c r="H22" s="16"/>
      <c r="I22" s="16"/>
      <c r="J22" s="16"/>
    </row>
    <row r="23" spans="1:10" x14ac:dyDescent="0.25">
      <c r="A23" s="13"/>
      <c r="B23" s="14"/>
      <c r="F23" s="15"/>
      <c r="G23" s="16"/>
      <c r="H23" s="16"/>
      <c r="I23" s="16"/>
      <c r="J23" s="16"/>
    </row>
    <row r="24" spans="1:10" x14ac:dyDescent="0.25">
      <c r="A24" s="13"/>
      <c r="B24" s="14"/>
      <c r="F24" s="15"/>
      <c r="G24" s="16"/>
      <c r="H24" s="16"/>
      <c r="I24" s="16"/>
      <c r="J24" s="16"/>
    </row>
    <row r="25" spans="1:10" x14ac:dyDescent="0.25">
      <c r="A25" s="13"/>
      <c r="B25" s="14"/>
      <c r="F25" s="15"/>
      <c r="G25" s="16"/>
      <c r="H25" s="16"/>
      <c r="I25" s="16"/>
      <c r="J25" s="16"/>
    </row>
    <row r="26" spans="1:10" x14ac:dyDescent="0.25">
      <c r="A26" s="13"/>
      <c r="B26" s="14"/>
      <c r="F26" s="15"/>
      <c r="G26" s="16"/>
      <c r="H26" s="16"/>
      <c r="I26" s="16"/>
      <c r="J26" s="16"/>
    </row>
    <row r="27" spans="1:10" x14ac:dyDescent="0.25">
      <c r="A27" s="13"/>
      <c r="B27" s="14"/>
      <c r="F27" s="15"/>
      <c r="G27" s="16"/>
      <c r="H27" s="16"/>
      <c r="I27" s="16"/>
      <c r="J27" s="16"/>
    </row>
    <row r="28" spans="1:10" x14ac:dyDescent="0.25">
      <c r="A28" s="13"/>
      <c r="B28" s="14"/>
      <c r="F28" s="15"/>
      <c r="G28" s="16"/>
      <c r="H28" s="16"/>
      <c r="I28" s="16"/>
      <c r="J28" s="16"/>
    </row>
    <row r="29" spans="1:10" x14ac:dyDescent="0.25">
      <c r="A29" s="13"/>
      <c r="B29" s="14"/>
      <c r="F29" s="15"/>
      <c r="G29" s="16"/>
      <c r="H29" s="16"/>
      <c r="I29" s="16"/>
      <c r="J29" s="16"/>
    </row>
    <row r="30" spans="1:10" x14ac:dyDescent="0.25">
      <c r="A30" s="13"/>
      <c r="B30" s="14"/>
      <c r="F30" s="15"/>
      <c r="G30" s="16"/>
      <c r="H30" s="16"/>
      <c r="I30" s="16"/>
      <c r="J30" s="16"/>
    </row>
    <row r="31" spans="1:10" x14ac:dyDescent="0.25">
      <c r="A31" s="13"/>
      <c r="B31" s="14"/>
      <c r="F31" s="15"/>
      <c r="G31" s="16"/>
      <c r="H31" s="16"/>
      <c r="I31" s="16"/>
      <c r="J31" s="16"/>
    </row>
    <row r="32" spans="1:10" x14ac:dyDescent="0.25">
      <c r="A32" s="13"/>
      <c r="B32" s="14"/>
      <c r="F32" s="15"/>
      <c r="G32" s="16"/>
      <c r="H32" s="16"/>
      <c r="I32" s="16"/>
      <c r="J32" s="16"/>
    </row>
    <row r="33" spans="1:10" x14ac:dyDescent="0.25">
      <c r="A33" s="13"/>
      <c r="B33" s="14"/>
      <c r="F33" s="15"/>
      <c r="G33" s="16"/>
      <c r="H33" s="16"/>
      <c r="I33" s="16"/>
      <c r="J33" s="16"/>
    </row>
    <row r="34" spans="1:10" x14ac:dyDescent="0.25">
      <c r="A34" s="13"/>
      <c r="B34" s="14"/>
      <c r="F34" s="15"/>
      <c r="G34" s="16"/>
      <c r="H34" s="16"/>
      <c r="I34" s="16"/>
      <c r="J34" s="16"/>
    </row>
    <row r="35" spans="1:10" x14ac:dyDescent="0.25">
      <c r="A35" s="13"/>
      <c r="B35" s="14"/>
      <c r="F35" s="15"/>
      <c r="G35" s="16"/>
      <c r="H35" s="16"/>
      <c r="I35" s="16"/>
      <c r="J35" s="16"/>
    </row>
    <row r="36" spans="1:10" x14ac:dyDescent="0.25">
      <c r="A36" s="13"/>
      <c r="B36" s="14"/>
      <c r="F36" s="15"/>
      <c r="G36" s="16"/>
      <c r="H36" s="16"/>
      <c r="I36" s="16"/>
      <c r="J36" s="16"/>
    </row>
    <row r="37" spans="1:10" x14ac:dyDescent="0.25">
      <c r="A37" s="13"/>
      <c r="B37" s="14"/>
      <c r="F37" s="15"/>
      <c r="G37" s="16"/>
      <c r="H37" s="16"/>
      <c r="I37" s="16"/>
      <c r="J37" s="16"/>
    </row>
    <row r="38" spans="1:10" x14ac:dyDescent="0.25">
      <c r="A38" s="13"/>
      <c r="B38" s="14"/>
      <c r="F38" s="15"/>
      <c r="G38" s="16"/>
      <c r="H38" s="16"/>
      <c r="I38" s="16"/>
      <c r="J38" s="16"/>
    </row>
    <row r="39" spans="1:10" x14ac:dyDescent="0.25">
      <c r="A39" s="13"/>
      <c r="B39" s="14"/>
      <c r="F39" s="15"/>
      <c r="G39" s="16"/>
      <c r="H39" s="16"/>
      <c r="I39" s="16"/>
      <c r="J39" s="16"/>
    </row>
    <row r="40" spans="1:10" x14ac:dyDescent="0.25">
      <c r="A40" s="13"/>
      <c r="B40" s="14"/>
      <c r="F40" s="15"/>
      <c r="G40" s="16"/>
      <c r="H40" s="16"/>
      <c r="I40" s="16"/>
      <c r="J40" s="16"/>
    </row>
    <row r="41" spans="1:10" x14ac:dyDescent="0.25">
      <c r="A41" s="13"/>
      <c r="B41" s="14"/>
      <c r="F41" s="15"/>
      <c r="G41" s="16"/>
      <c r="H41" s="16"/>
      <c r="I41" s="16"/>
      <c r="J41" s="16"/>
    </row>
    <row r="42" spans="1:10" x14ac:dyDescent="0.25">
      <c r="A42" s="13"/>
      <c r="B42" s="14"/>
      <c r="F42" s="15"/>
      <c r="G42" s="16"/>
      <c r="H42" s="16"/>
      <c r="I42" s="16"/>
      <c r="J42" s="16"/>
    </row>
    <row r="43" spans="1:10" x14ac:dyDescent="0.25">
      <c r="A43" s="13"/>
      <c r="B43" s="14"/>
      <c r="F43" s="15"/>
      <c r="G43" s="16"/>
      <c r="H43" s="16"/>
      <c r="I43" s="16"/>
      <c r="J43" s="16"/>
    </row>
    <row r="44" spans="1:10" x14ac:dyDescent="0.25">
      <c r="A44" s="13"/>
      <c r="B44" s="14"/>
      <c r="F44" s="15"/>
      <c r="G44" s="16"/>
      <c r="H44" s="16"/>
      <c r="I44" s="16"/>
      <c r="J44" s="16"/>
    </row>
    <row r="45" spans="1:10" x14ac:dyDescent="0.25">
      <c r="A45" s="13"/>
      <c r="B45" s="14"/>
      <c r="F45" s="15"/>
      <c r="G45" s="16"/>
      <c r="H45" s="16"/>
      <c r="I45" s="16"/>
      <c r="J45" s="16"/>
    </row>
    <row r="46" spans="1:10" x14ac:dyDescent="0.25">
      <c r="A46" s="13"/>
      <c r="B46" s="14"/>
      <c r="F46" s="15"/>
      <c r="G46" s="16"/>
      <c r="H46" s="16"/>
      <c r="I46" s="16"/>
      <c r="J46" s="16"/>
    </row>
    <row r="47" spans="1:10" x14ac:dyDescent="0.25">
      <c r="A47" s="13"/>
      <c r="B47" s="14"/>
      <c r="F47" s="15"/>
      <c r="G47" s="16"/>
      <c r="H47" s="16"/>
      <c r="I47" s="16"/>
      <c r="J47" s="16"/>
    </row>
    <row r="48" spans="1:10" x14ac:dyDescent="0.25">
      <c r="A48" s="13"/>
      <c r="B48" s="14"/>
      <c r="F48" s="15"/>
      <c r="G48" s="16"/>
      <c r="H48" s="16"/>
      <c r="I48" s="16"/>
      <c r="J48" s="16"/>
    </row>
    <row r="49" spans="1:10" x14ac:dyDescent="0.25">
      <c r="A49" s="13"/>
      <c r="B49" s="14"/>
      <c r="F49" s="15"/>
      <c r="G49" s="16"/>
      <c r="H49" s="16"/>
      <c r="I49" s="16"/>
      <c r="J49" s="16"/>
    </row>
    <row r="50" spans="1:10" x14ac:dyDescent="0.25">
      <c r="A50" s="13"/>
      <c r="B50" s="14"/>
      <c r="F50" s="15"/>
      <c r="G50" s="16"/>
      <c r="H50" s="16"/>
      <c r="I50" s="16"/>
      <c r="J50" s="16"/>
    </row>
    <row r="51" spans="1:10" x14ac:dyDescent="0.25">
      <c r="A51" s="13"/>
      <c r="B51" s="14"/>
      <c r="F51" s="15"/>
      <c r="G51" s="16"/>
      <c r="H51" s="16"/>
      <c r="I51" s="16"/>
      <c r="J51" s="16"/>
    </row>
    <row r="52" spans="1:10" x14ac:dyDescent="0.25">
      <c r="A52" s="13"/>
      <c r="B52" s="14"/>
      <c r="F52" s="15"/>
      <c r="G52" s="16"/>
      <c r="H52" s="16"/>
      <c r="I52" s="16"/>
      <c r="J52" s="16"/>
    </row>
    <row r="53" spans="1:10" x14ac:dyDescent="0.25">
      <c r="A53" s="13"/>
      <c r="B53" s="14"/>
      <c r="F53" s="15"/>
      <c r="G53" s="16"/>
      <c r="H53" s="16"/>
      <c r="I53" s="16"/>
      <c r="J53" s="16"/>
    </row>
    <row r="54" spans="1:10" x14ac:dyDescent="0.25">
      <c r="A54" s="13"/>
      <c r="B54" s="14"/>
      <c r="F54" s="15"/>
      <c r="G54" s="16"/>
      <c r="H54" s="16"/>
      <c r="I54" s="16"/>
      <c r="J54" s="16"/>
    </row>
    <row r="55" spans="1:10" x14ac:dyDescent="0.25">
      <c r="A55" s="13"/>
      <c r="B55" s="14"/>
      <c r="F55" s="15"/>
      <c r="G55" s="16"/>
      <c r="H55" s="16"/>
      <c r="I55" s="16"/>
      <c r="J55" s="16"/>
    </row>
    <row r="56" spans="1:10" x14ac:dyDescent="0.25">
      <c r="A56" s="13"/>
      <c r="B56" s="14"/>
      <c r="F56" s="15"/>
      <c r="G56" s="16"/>
      <c r="H56" s="16"/>
      <c r="I56" s="16"/>
      <c r="J56" s="16"/>
    </row>
    <row r="57" spans="1:10" x14ac:dyDescent="0.25">
      <c r="A57" s="13"/>
      <c r="B57" s="14"/>
      <c r="F57" s="15"/>
      <c r="G57" s="16"/>
      <c r="H57" s="16"/>
      <c r="I57" s="16"/>
      <c r="J57" s="16"/>
    </row>
    <row r="58" spans="1:10" x14ac:dyDescent="0.25">
      <c r="A58" s="13"/>
      <c r="B58" s="14"/>
      <c r="F58" s="15"/>
      <c r="G58" s="16"/>
      <c r="H58" s="16"/>
      <c r="I58" s="16"/>
      <c r="J58" s="16"/>
    </row>
    <row r="59" spans="1:10" x14ac:dyDescent="0.25">
      <c r="A59" s="13"/>
      <c r="B59" s="14"/>
      <c r="F59" s="15"/>
      <c r="G59" s="16"/>
      <c r="H59" s="16"/>
      <c r="I59" s="16"/>
      <c r="J59" s="16"/>
    </row>
    <row r="60" spans="1:10" x14ac:dyDescent="0.25">
      <c r="A60" s="13"/>
      <c r="B60" s="14"/>
      <c r="F60" s="15"/>
      <c r="G60" s="16"/>
      <c r="H60" s="16"/>
      <c r="I60" s="16"/>
      <c r="J60" s="16"/>
    </row>
    <row r="61" spans="1:10" x14ac:dyDescent="0.25">
      <c r="A61" s="13"/>
      <c r="B61" s="14"/>
      <c r="F61" s="15"/>
      <c r="G61" s="16"/>
      <c r="H61" s="16"/>
      <c r="I61" s="16"/>
      <c r="J61" s="16"/>
    </row>
    <row r="62" spans="1:10" x14ac:dyDescent="0.25">
      <c r="A62" s="13"/>
      <c r="B62" s="14"/>
      <c r="F62" s="15"/>
      <c r="G62" s="16"/>
      <c r="H62" s="16"/>
      <c r="I62" s="16"/>
      <c r="J62" s="16"/>
    </row>
    <row r="63" spans="1:10" x14ac:dyDescent="0.25">
      <c r="A63" s="13"/>
      <c r="B63" s="14"/>
      <c r="F63" s="15"/>
      <c r="G63" s="16"/>
      <c r="H63" s="16"/>
      <c r="I63" s="16"/>
      <c r="J63" s="16"/>
    </row>
    <row r="64" spans="1:10" x14ac:dyDescent="0.25">
      <c r="A64" s="13"/>
      <c r="B64" s="14"/>
      <c r="F64" s="15"/>
      <c r="G64" s="16"/>
      <c r="H64" s="16"/>
      <c r="I64" s="16"/>
      <c r="J64" s="16"/>
    </row>
    <row r="65" spans="1:10" x14ac:dyDescent="0.25">
      <c r="A65" s="13"/>
      <c r="B65" s="14"/>
      <c r="F65" s="15"/>
      <c r="G65" s="16"/>
      <c r="H65" s="16"/>
      <c r="I65" s="16"/>
      <c r="J65" s="16"/>
    </row>
    <row r="66" spans="1:10" x14ac:dyDescent="0.25">
      <c r="A66" s="13"/>
      <c r="B66" s="14"/>
      <c r="F66" s="15"/>
      <c r="G66" s="16"/>
      <c r="H66" s="16"/>
      <c r="I66" s="16"/>
      <c r="J66" s="16"/>
    </row>
    <row r="67" spans="1:10" x14ac:dyDescent="0.25">
      <c r="A67" s="13"/>
      <c r="B67" s="14"/>
      <c r="F67" s="15"/>
      <c r="G67" s="16"/>
      <c r="H67" s="16"/>
      <c r="I67" s="16"/>
      <c r="J67" s="16"/>
    </row>
    <row r="68" spans="1:10" x14ac:dyDescent="0.25">
      <c r="A68" s="13"/>
      <c r="B68" s="14"/>
      <c r="F68" s="15"/>
      <c r="G68" s="16"/>
      <c r="H68" s="16"/>
      <c r="I68" s="16"/>
      <c r="J68" s="16"/>
    </row>
    <row r="69" spans="1:10" x14ac:dyDescent="0.25">
      <c r="A69" s="13"/>
      <c r="B69" s="14"/>
      <c r="F69" s="15"/>
      <c r="G69" s="16"/>
      <c r="H69" s="16"/>
      <c r="I69" s="16"/>
      <c r="J69" s="16"/>
    </row>
    <row r="70" spans="1:10" x14ac:dyDescent="0.25">
      <c r="A70" s="13"/>
      <c r="B70" s="14"/>
      <c r="F70" s="15"/>
      <c r="G70" s="16"/>
      <c r="H70" s="16"/>
      <c r="I70" s="16"/>
      <c r="J70" s="16"/>
    </row>
    <row r="71" spans="1:10" x14ac:dyDescent="0.25">
      <c r="A71" s="13"/>
      <c r="B71" s="14"/>
      <c r="F71" s="15"/>
      <c r="G71" s="16"/>
      <c r="H71" s="16"/>
      <c r="I71" s="16"/>
      <c r="J71" s="16"/>
    </row>
    <row r="72" spans="1:10" x14ac:dyDescent="0.25">
      <c r="A72" s="13"/>
      <c r="B72" s="14"/>
      <c r="F72" s="15"/>
      <c r="G72" s="16"/>
      <c r="H72" s="16"/>
      <c r="I72" s="16"/>
      <c r="J72" s="16"/>
    </row>
    <row r="73" spans="1:10" x14ac:dyDescent="0.25">
      <c r="A73" s="13"/>
      <c r="B73" s="14"/>
      <c r="F73" s="15"/>
      <c r="G73" s="16"/>
      <c r="H73" s="16"/>
      <c r="I73" s="16"/>
      <c r="J73" s="16"/>
    </row>
    <row r="74" spans="1:10" x14ac:dyDescent="0.25">
      <c r="A74" s="13"/>
      <c r="B74" s="14"/>
      <c r="F74" s="15"/>
      <c r="G74" s="16"/>
      <c r="H74" s="16"/>
      <c r="I74" s="16"/>
      <c r="J74" s="16"/>
    </row>
    <row r="75" spans="1:10" x14ac:dyDescent="0.25">
      <c r="A75" s="13"/>
      <c r="B75" s="14"/>
      <c r="F75" s="15"/>
      <c r="G75" s="16"/>
      <c r="H75" s="16"/>
      <c r="I75" s="16"/>
      <c r="J75" s="16"/>
    </row>
    <row r="76" spans="1:10" x14ac:dyDescent="0.25">
      <c r="A76" s="13"/>
      <c r="B76" s="14"/>
      <c r="F76" s="15"/>
      <c r="G76" s="16"/>
      <c r="H76" s="16"/>
      <c r="I76" s="16"/>
      <c r="J76" s="16"/>
    </row>
    <row r="77" spans="1:10" x14ac:dyDescent="0.25">
      <c r="A77" s="13"/>
      <c r="B77" s="14"/>
      <c r="F77" s="15"/>
      <c r="G77" s="16"/>
      <c r="H77" s="16"/>
      <c r="I77" s="16"/>
      <c r="J77" s="16"/>
    </row>
    <row r="78" spans="1:10" x14ac:dyDescent="0.25">
      <c r="A78" s="13"/>
      <c r="B78" s="14"/>
      <c r="F78" s="15"/>
      <c r="G78" s="16"/>
      <c r="H78" s="16"/>
      <c r="I78" s="16"/>
      <c r="J78" s="16"/>
    </row>
    <row r="79" spans="1:10" x14ac:dyDescent="0.25">
      <c r="A79" s="13"/>
      <c r="B79" s="14"/>
      <c r="F79" s="15"/>
      <c r="G79" s="16"/>
      <c r="H79" s="16"/>
      <c r="I79" s="16"/>
      <c r="J79" s="16"/>
    </row>
    <row r="80" spans="1:10" x14ac:dyDescent="0.25">
      <c r="A80" s="13"/>
      <c r="B80" s="14"/>
      <c r="F80" s="15"/>
      <c r="G80" s="16"/>
      <c r="H80" s="16"/>
      <c r="I80" s="16"/>
      <c r="J80" s="16"/>
    </row>
    <row r="81" spans="1:10" x14ac:dyDescent="0.25">
      <c r="A81" s="13"/>
      <c r="B81" s="14"/>
      <c r="F81" s="15"/>
      <c r="G81" s="16"/>
      <c r="H81" s="16"/>
      <c r="I81" s="16"/>
      <c r="J81" s="16"/>
    </row>
    <row r="82" spans="1:10" x14ac:dyDescent="0.25">
      <c r="A82" s="13"/>
      <c r="B82" s="14"/>
      <c r="F82" s="15"/>
      <c r="G82" s="16"/>
      <c r="H82" s="16"/>
      <c r="I82" s="16"/>
      <c r="J82" s="16"/>
    </row>
    <row r="83" spans="1:10" x14ac:dyDescent="0.25">
      <c r="A83" s="13"/>
      <c r="B83" s="14"/>
      <c r="F83" s="15"/>
      <c r="G83" s="16"/>
      <c r="H83" s="16"/>
      <c r="I83" s="16"/>
      <c r="J83" s="16"/>
    </row>
    <row r="84" spans="1:10" x14ac:dyDescent="0.25">
      <c r="A84" s="13"/>
      <c r="B84" s="14"/>
      <c r="F84" s="15"/>
      <c r="G84" s="16"/>
      <c r="H84" s="16"/>
      <c r="I84" s="16"/>
      <c r="J84" s="16"/>
    </row>
    <row r="85" spans="1:10" x14ac:dyDescent="0.25">
      <c r="A85" s="13"/>
      <c r="B85" s="14"/>
      <c r="F85" s="15"/>
      <c r="G85" s="16"/>
      <c r="H85" s="16"/>
      <c r="I85" s="16"/>
      <c r="J85" s="16"/>
    </row>
    <row r="86" spans="1:10" x14ac:dyDescent="0.25">
      <c r="A86" s="13"/>
      <c r="B86" s="14"/>
      <c r="F86" s="15"/>
      <c r="G86" s="16"/>
      <c r="H86" s="16"/>
      <c r="I86" s="16"/>
      <c r="J86" s="16"/>
    </row>
    <row r="87" spans="1:10" x14ac:dyDescent="0.25">
      <c r="A87" s="13"/>
      <c r="B87" s="14"/>
      <c r="F87" s="15"/>
      <c r="G87" s="16"/>
      <c r="H87" s="16"/>
      <c r="I87" s="16"/>
      <c r="J87" s="16"/>
    </row>
    <row r="88" spans="1:10" x14ac:dyDescent="0.25">
      <c r="A88" s="13"/>
      <c r="B88" s="14"/>
      <c r="F88" s="15"/>
      <c r="G88" s="16"/>
      <c r="H88" s="16"/>
      <c r="I88" s="16"/>
      <c r="J88" s="16"/>
    </row>
    <row r="89" spans="1:10" x14ac:dyDescent="0.25">
      <c r="A89" s="13"/>
      <c r="B89" s="14"/>
      <c r="F89" s="15"/>
      <c r="G89" s="16"/>
      <c r="H89" s="16"/>
      <c r="I89" s="16"/>
      <c r="J89" s="16"/>
    </row>
    <row r="90" spans="1:10" x14ac:dyDescent="0.25">
      <c r="A90" s="13"/>
      <c r="B90" s="14"/>
      <c r="F90" s="15"/>
      <c r="G90" s="16"/>
      <c r="H90" s="16"/>
      <c r="I90" s="16"/>
      <c r="J90" s="16"/>
    </row>
    <row r="91" spans="1:10" x14ac:dyDescent="0.25">
      <c r="A91" s="13"/>
      <c r="B91" s="14"/>
      <c r="F91" s="15"/>
      <c r="G91" s="16"/>
      <c r="H91" s="16"/>
      <c r="I91" s="16"/>
      <c r="J91" s="16"/>
    </row>
    <row r="92" spans="1:10" x14ac:dyDescent="0.25">
      <c r="A92" s="13"/>
      <c r="B92" s="14"/>
      <c r="F92" s="15"/>
      <c r="G92" s="16"/>
      <c r="H92" s="16"/>
      <c r="I92" s="16"/>
      <c r="J92" s="16"/>
    </row>
    <row r="93" spans="1:10" x14ac:dyDescent="0.25">
      <c r="A93" s="13"/>
      <c r="B93" s="14"/>
      <c r="F93" s="15"/>
      <c r="G93" s="16"/>
      <c r="H93" s="16"/>
      <c r="I93" s="16"/>
      <c r="J93" s="16"/>
    </row>
    <row r="94" spans="1:10" x14ac:dyDescent="0.25">
      <c r="A94" s="13"/>
      <c r="B94" s="14"/>
      <c r="F94" s="15"/>
      <c r="G94" s="16"/>
      <c r="H94" s="16"/>
      <c r="I94" s="16"/>
      <c r="J94" s="16"/>
    </row>
    <row r="95" spans="1:10" x14ac:dyDescent="0.25">
      <c r="A95" s="13"/>
      <c r="B95" s="14"/>
      <c r="F95" s="15"/>
      <c r="G95" s="16"/>
      <c r="H95" s="16"/>
      <c r="I95" s="16"/>
      <c r="J95" s="16"/>
    </row>
    <row r="96" spans="1:10" x14ac:dyDescent="0.25">
      <c r="A96" s="13"/>
      <c r="B96" s="14"/>
      <c r="F96" s="15"/>
      <c r="G96" s="16"/>
      <c r="H96" s="16"/>
      <c r="I96" s="16"/>
      <c r="J96" s="16"/>
    </row>
    <row r="97" spans="1:10" x14ac:dyDescent="0.25">
      <c r="A97" s="13"/>
      <c r="B97" s="14"/>
      <c r="F97" s="15"/>
      <c r="G97" s="16"/>
      <c r="H97" s="16"/>
      <c r="I97" s="16"/>
      <c r="J97" s="16"/>
    </row>
    <row r="98" spans="1:10" x14ac:dyDescent="0.25">
      <c r="A98" s="13"/>
      <c r="B98" s="14"/>
      <c r="F98" s="15"/>
      <c r="G98" s="16"/>
      <c r="H98" s="16"/>
      <c r="I98" s="16"/>
      <c r="J98" s="16"/>
    </row>
    <row r="99" spans="1:10" x14ac:dyDescent="0.25">
      <c r="A99" s="13"/>
      <c r="B99" s="14"/>
      <c r="F99" s="15"/>
      <c r="G99" s="16"/>
      <c r="H99" s="16"/>
      <c r="I99" s="16"/>
      <c r="J99" s="16"/>
    </row>
    <row r="100" spans="1:10" x14ac:dyDescent="0.25">
      <c r="A100" s="13"/>
      <c r="B100" s="14"/>
      <c r="F100" s="15"/>
      <c r="G100" s="16"/>
      <c r="H100" s="16"/>
      <c r="I100" s="16"/>
      <c r="J100" s="16"/>
    </row>
    <row r="101" spans="1:10" x14ac:dyDescent="0.25">
      <c r="A101" s="13"/>
      <c r="B101" s="14"/>
      <c r="F101" s="15"/>
      <c r="G101" s="16"/>
      <c r="H101" s="16"/>
      <c r="I101" s="16"/>
      <c r="J101" s="16"/>
    </row>
    <row r="102" spans="1:10" x14ac:dyDescent="0.25">
      <c r="A102" s="13"/>
      <c r="B102" s="14"/>
      <c r="F102" s="15"/>
      <c r="G102" s="16"/>
      <c r="H102" s="16"/>
      <c r="I102" s="16"/>
      <c r="J102" s="16"/>
    </row>
    <row r="103" spans="1:10" x14ac:dyDescent="0.25">
      <c r="A103" s="13"/>
      <c r="B103" s="14"/>
      <c r="F103" s="15"/>
      <c r="G103" s="16"/>
      <c r="H103" s="16"/>
      <c r="I103" s="16"/>
      <c r="J103" s="16"/>
    </row>
    <row r="104" spans="1:10" x14ac:dyDescent="0.25">
      <c r="A104" s="13"/>
      <c r="B104" s="14"/>
      <c r="F104" s="15"/>
      <c r="G104" s="16"/>
      <c r="H104" s="16"/>
      <c r="I104" s="16"/>
      <c r="J104" s="16"/>
    </row>
    <row r="105" spans="1:10" x14ac:dyDescent="0.25">
      <c r="A105" s="13"/>
      <c r="B105" s="14"/>
      <c r="F105" s="15"/>
      <c r="G105" s="16"/>
      <c r="H105" s="16"/>
      <c r="I105" s="16"/>
      <c r="J105" s="16"/>
    </row>
    <row r="106" spans="1:10" x14ac:dyDescent="0.25">
      <c r="A106" s="13"/>
      <c r="B106" s="14"/>
      <c r="F106" s="15"/>
      <c r="G106" s="16"/>
      <c r="H106" s="16"/>
      <c r="I106" s="16"/>
      <c r="J106" s="16"/>
    </row>
    <row r="107" spans="1:10" x14ac:dyDescent="0.25">
      <c r="A107" s="13"/>
      <c r="B107" s="14"/>
      <c r="F107" s="15"/>
      <c r="G107" s="16"/>
      <c r="H107" s="16"/>
      <c r="I107" s="16"/>
      <c r="J107" s="16"/>
    </row>
    <row r="108" spans="1:10" x14ac:dyDescent="0.25">
      <c r="A108" s="13"/>
      <c r="B108" s="14"/>
      <c r="F108" s="15"/>
      <c r="G108" s="16"/>
      <c r="H108" s="16"/>
      <c r="I108" s="16"/>
      <c r="J108" s="16"/>
    </row>
    <row r="109" spans="1:10" x14ac:dyDescent="0.25">
      <c r="A109" s="13"/>
      <c r="B109" s="14"/>
      <c r="F109" s="15"/>
      <c r="G109" s="16"/>
      <c r="H109" s="16"/>
      <c r="I109" s="16"/>
      <c r="J109" s="16"/>
    </row>
    <row r="110" spans="1:10" x14ac:dyDescent="0.25">
      <c r="A110" s="13"/>
      <c r="B110" s="14"/>
      <c r="F110" s="15"/>
      <c r="G110" s="16"/>
      <c r="H110" s="16"/>
      <c r="I110" s="16"/>
      <c r="J110" s="16"/>
    </row>
    <row r="111" spans="1:10" x14ac:dyDescent="0.25">
      <c r="A111" s="13"/>
      <c r="B111" s="14"/>
      <c r="F111" s="15"/>
      <c r="G111" s="16"/>
      <c r="H111" s="16"/>
      <c r="I111" s="16"/>
      <c r="J111" s="16"/>
    </row>
    <row r="112" spans="1:10" x14ac:dyDescent="0.25">
      <c r="A112" s="13"/>
      <c r="B112" s="14"/>
      <c r="F112" s="15"/>
      <c r="G112" s="16"/>
      <c r="H112" s="16"/>
      <c r="I112" s="16"/>
      <c r="J112" s="16"/>
    </row>
    <row r="113" spans="1:10" x14ac:dyDescent="0.25">
      <c r="A113" s="13"/>
      <c r="B113" s="14"/>
      <c r="F113" s="15"/>
      <c r="G113" s="16"/>
      <c r="H113" s="16"/>
      <c r="I113" s="16"/>
      <c r="J113" s="16"/>
    </row>
    <row r="114" spans="1:10" x14ac:dyDescent="0.25">
      <c r="A114" s="13"/>
      <c r="B114" s="14"/>
      <c r="F114" s="15"/>
      <c r="G114" s="16"/>
      <c r="H114" s="16"/>
      <c r="I114" s="16"/>
      <c r="J114" s="16"/>
    </row>
    <row r="115" spans="1:10" x14ac:dyDescent="0.25">
      <c r="A115" s="13"/>
      <c r="B115" s="14"/>
      <c r="F115" s="15"/>
      <c r="G115" s="16"/>
      <c r="H115" s="16"/>
      <c r="I115" s="16"/>
      <c r="J115" s="16"/>
    </row>
    <row r="116" spans="1:10" x14ac:dyDescent="0.25">
      <c r="A116" s="13"/>
      <c r="B116" s="14"/>
      <c r="F116" s="15"/>
      <c r="G116" s="16"/>
      <c r="H116" s="16"/>
      <c r="I116" s="16"/>
      <c r="J116" s="16"/>
    </row>
    <row r="117" spans="1:10" x14ac:dyDescent="0.25">
      <c r="A117" s="13"/>
      <c r="B117" s="14"/>
      <c r="F117" s="15"/>
      <c r="G117" s="16"/>
      <c r="H117" s="16"/>
      <c r="I117" s="16"/>
      <c r="J117" s="16"/>
    </row>
    <row r="118" spans="1:10" x14ac:dyDescent="0.25">
      <c r="A118" s="13"/>
      <c r="B118" s="14"/>
      <c r="F118" s="15"/>
      <c r="G118" s="16"/>
      <c r="H118" s="16"/>
      <c r="I118" s="16"/>
      <c r="J118" s="16"/>
    </row>
    <row r="119" spans="1:10" x14ac:dyDescent="0.25">
      <c r="A119" s="13"/>
      <c r="B119" s="14"/>
      <c r="F119" s="15"/>
      <c r="G119" s="16"/>
      <c r="H119" s="16"/>
      <c r="I119" s="16"/>
      <c r="J119" s="16"/>
    </row>
    <row r="120" spans="1:10" x14ac:dyDescent="0.25">
      <c r="A120" s="13"/>
      <c r="B120" s="14"/>
      <c r="F120" s="15"/>
      <c r="G120" s="16"/>
      <c r="H120" s="16"/>
      <c r="I120" s="16"/>
      <c r="J120" s="16"/>
    </row>
    <row r="121" spans="1:10" x14ac:dyDescent="0.25">
      <c r="A121" s="13"/>
      <c r="B121" s="14"/>
      <c r="F121" s="15"/>
      <c r="G121" s="16"/>
      <c r="H121" s="16"/>
      <c r="I121" s="16"/>
      <c r="J121" s="16"/>
    </row>
    <row r="122" spans="1:10" x14ac:dyDescent="0.25">
      <c r="A122" s="13"/>
      <c r="B122" s="14"/>
      <c r="F122" s="15"/>
      <c r="G122" s="16"/>
      <c r="H122" s="16"/>
      <c r="I122" s="16"/>
      <c r="J122" s="16"/>
    </row>
    <row r="123" spans="1:10" x14ac:dyDescent="0.25">
      <c r="A123" s="13"/>
      <c r="B123" s="14"/>
      <c r="F123" s="15"/>
      <c r="G123" s="16"/>
      <c r="H123" s="16"/>
      <c r="I123" s="16"/>
      <c r="J123" s="16"/>
    </row>
    <row r="124" spans="1:10" x14ac:dyDescent="0.25">
      <c r="A124" s="13"/>
      <c r="B124" s="14"/>
      <c r="F124" s="15"/>
      <c r="G124" s="16"/>
      <c r="H124" s="16"/>
      <c r="I124" s="16"/>
      <c r="J124" s="16"/>
    </row>
    <row r="125" spans="1:10" x14ac:dyDescent="0.25">
      <c r="A125" s="13"/>
      <c r="B125" s="14"/>
      <c r="F125" s="15"/>
      <c r="G125" s="16"/>
      <c r="H125" s="16"/>
      <c r="I125" s="16"/>
      <c r="J125" s="16"/>
    </row>
    <row r="126" spans="1:10" x14ac:dyDescent="0.25">
      <c r="A126" s="13"/>
      <c r="B126" s="14"/>
      <c r="F126" s="15"/>
      <c r="G126" s="16"/>
      <c r="H126" s="16"/>
      <c r="I126" s="16"/>
      <c r="J126" s="16"/>
    </row>
    <row r="127" spans="1:10" x14ac:dyDescent="0.25">
      <c r="A127" s="13"/>
      <c r="B127" s="14"/>
      <c r="F127" s="15"/>
      <c r="G127" s="16"/>
      <c r="H127" s="16"/>
      <c r="I127" s="16"/>
      <c r="J127" s="16"/>
    </row>
    <row r="128" spans="1:10" x14ac:dyDescent="0.25">
      <c r="A128" s="13"/>
      <c r="B128" s="14"/>
      <c r="F128" s="15"/>
      <c r="G128" s="16"/>
      <c r="H128" s="16"/>
      <c r="I128" s="16"/>
      <c r="J128" s="16"/>
    </row>
    <row r="129" spans="1:10" x14ac:dyDescent="0.25">
      <c r="A129" s="13"/>
      <c r="B129" s="14"/>
      <c r="F129" s="15"/>
      <c r="G129" s="16"/>
      <c r="H129" s="16"/>
      <c r="I129" s="16"/>
      <c r="J129" s="16"/>
    </row>
    <row r="130" spans="1:10" x14ac:dyDescent="0.25">
      <c r="A130" s="13"/>
      <c r="B130" s="14"/>
      <c r="F130" s="15"/>
      <c r="G130" s="16"/>
      <c r="H130" s="16"/>
      <c r="I130" s="16"/>
      <c r="J130" s="16"/>
    </row>
    <row r="131" spans="1:10" x14ac:dyDescent="0.25">
      <c r="A131" s="13"/>
      <c r="B131" s="14"/>
      <c r="F131" s="15"/>
      <c r="G131" s="16"/>
      <c r="H131" s="16"/>
      <c r="I131" s="16"/>
      <c r="J131" s="16"/>
    </row>
    <row r="132" spans="1:10" x14ac:dyDescent="0.25">
      <c r="A132" s="13"/>
      <c r="B132" s="14"/>
      <c r="F132" s="15"/>
      <c r="G132" s="16"/>
      <c r="H132" s="16"/>
      <c r="I132" s="16"/>
      <c r="J132" s="16"/>
    </row>
    <row r="133" spans="1:10" x14ac:dyDescent="0.25">
      <c r="A133" s="13"/>
      <c r="B133" s="14"/>
      <c r="F133" s="15"/>
      <c r="G133" s="16"/>
      <c r="H133" s="16"/>
      <c r="I133" s="16"/>
      <c r="J133" s="16"/>
    </row>
    <row r="134" spans="1:10" x14ac:dyDescent="0.25">
      <c r="A134" s="13"/>
      <c r="B134" s="14"/>
      <c r="F134" s="15"/>
      <c r="G134" s="16"/>
      <c r="H134" s="16"/>
      <c r="I134" s="16"/>
      <c r="J134" s="16"/>
    </row>
    <row r="135" spans="1:10" x14ac:dyDescent="0.25">
      <c r="A135" s="13"/>
      <c r="B135" s="14"/>
      <c r="F135" s="15"/>
      <c r="G135" s="16"/>
      <c r="H135" s="16"/>
      <c r="I135" s="16"/>
      <c r="J135" s="16"/>
    </row>
    <row r="136" spans="1:10" x14ac:dyDescent="0.25">
      <c r="A136" s="13"/>
      <c r="B136" s="14"/>
      <c r="F136" s="15"/>
      <c r="G136" s="16"/>
      <c r="H136" s="16"/>
      <c r="I136" s="16"/>
      <c r="J136" s="16"/>
    </row>
    <row r="137" spans="1:10" x14ac:dyDescent="0.25">
      <c r="A137" s="13"/>
      <c r="B137" s="14"/>
      <c r="F137" s="15"/>
      <c r="G137" s="16"/>
      <c r="H137" s="16"/>
      <c r="I137" s="16"/>
      <c r="J137" s="16"/>
    </row>
    <row r="138" spans="1:10" x14ac:dyDescent="0.25">
      <c r="A138" s="13"/>
      <c r="B138" s="14"/>
      <c r="F138" s="15"/>
      <c r="G138" s="16"/>
      <c r="H138" s="16"/>
      <c r="I138" s="16"/>
      <c r="J138" s="16"/>
    </row>
    <row r="139" spans="1:10" x14ac:dyDescent="0.25">
      <c r="A139" s="13"/>
      <c r="B139" s="14"/>
      <c r="F139" s="15"/>
      <c r="G139" s="16"/>
      <c r="H139" s="16"/>
      <c r="I139" s="16"/>
      <c r="J139" s="16"/>
    </row>
    <row r="140" spans="1:10" x14ac:dyDescent="0.25">
      <c r="A140" s="13"/>
      <c r="B140" s="14"/>
      <c r="F140" s="15"/>
      <c r="G140" s="16"/>
      <c r="H140" s="16"/>
      <c r="I140" s="16"/>
      <c r="J140" s="16"/>
    </row>
    <row r="141" spans="1:10" x14ac:dyDescent="0.25">
      <c r="A141" s="13"/>
      <c r="B141" s="14"/>
      <c r="F141" s="15"/>
      <c r="G141" s="16"/>
      <c r="H141" s="16"/>
      <c r="I141" s="16"/>
      <c r="J141" s="16"/>
    </row>
    <row r="142" spans="1:10" x14ac:dyDescent="0.25">
      <c r="A142" s="13"/>
      <c r="B142" s="14"/>
      <c r="F142" s="15"/>
      <c r="G142" s="16"/>
      <c r="H142" s="16"/>
      <c r="I142" s="16"/>
      <c r="J142" s="16"/>
    </row>
    <row r="143" spans="1:10" x14ac:dyDescent="0.25">
      <c r="A143" s="13"/>
      <c r="B143" s="14"/>
      <c r="F143" s="15"/>
      <c r="G143" s="16"/>
      <c r="H143" s="16"/>
      <c r="I143" s="16"/>
      <c r="J143" s="16"/>
    </row>
    <row r="144" spans="1:10" x14ac:dyDescent="0.25">
      <c r="A144" s="13"/>
      <c r="B144" s="14"/>
      <c r="F144" s="15"/>
      <c r="G144" s="16"/>
      <c r="H144" s="16"/>
      <c r="I144" s="16"/>
      <c r="J144" s="16"/>
    </row>
    <row r="145" spans="1:10" x14ac:dyDescent="0.25">
      <c r="A145" s="13"/>
      <c r="B145" s="14"/>
      <c r="F145" s="15"/>
      <c r="G145" s="16"/>
      <c r="H145" s="16"/>
      <c r="I145" s="16"/>
      <c r="J145" s="16"/>
    </row>
    <row r="146" spans="1:10" x14ac:dyDescent="0.25">
      <c r="A146" s="13"/>
      <c r="B146" s="14"/>
      <c r="F146" s="15"/>
      <c r="G146" s="16"/>
      <c r="H146" s="16"/>
      <c r="I146" s="16"/>
      <c r="J146" s="16"/>
    </row>
    <row r="147" spans="1:10" x14ac:dyDescent="0.25">
      <c r="A147" s="13"/>
      <c r="B147" s="14"/>
      <c r="F147" s="15"/>
      <c r="G147" s="16"/>
      <c r="H147" s="16"/>
      <c r="I147" s="16"/>
      <c r="J147" s="16"/>
    </row>
    <row r="148" spans="1:10" x14ac:dyDescent="0.25">
      <c r="A148" s="13"/>
      <c r="B148" s="14"/>
      <c r="F148" s="15"/>
      <c r="G148" s="16"/>
      <c r="H148" s="16"/>
      <c r="I148" s="16"/>
      <c r="J148" s="16"/>
    </row>
    <row r="149" spans="1:10" x14ac:dyDescent="0.25">
      <c r="A149" s="13"/>
      <c r="B149" s="14"/>
      <c r="F149" s="15"/>
      <c r="G149" s="16"/>
      <c r="H149" s="16"/>
      <c r="I149" s="16"/>
      <c r="J149" s="16"/>
    </row>
    <row r="150" spans="1:10" x14ac:dyDescent="0.25">
      <c r="A150" s="13"/>
      <c r="B150" s="14"/>
      <c r="F150" s="15"/>
      <c r="G150" s="16"/>
      <c r="H150" s="16"/>
      <c r="I150" s="16"/>
      <c r="J150" s="16"/>
    </row>
    <row r="151" spans="1:10" x14ac:dyDescent="0.25">
      <c r="A151" s="13"/>
      <c r="B151" s="14"/>
      <c r="F151" s="15"/>
      <c r="G151" s="16"/>
      <c r="H151" s="16"/>
      <c r="I151" s="16"/>
      <c r="J151" s="16"/>
    </row>
    <row r="152" spans="1:10" x14ac:dyDescent="0.25">
      <c r="A152" s="13"/>
      <c r="B152" s="14"/>
      <c r="F152" s="15"/>
      <c r="G152" s="16"/>
      <c r="H152" s="16"/>
      <c r="I152" s="16"/>
      <c r="J152" s="16"/>
    </row>
    <row r="153" spans="1:10" x14ac:dyDescent="0.25">
      <c r="A153" s="13"/>
      <c r="B153" s="14"/>
      <c r="F153" s="15"/>
      <c r="G153" s="16"/>
      <c r="H153" s="16"/>
      <c r="I153" s="16"/>
      <c r="J153" s="16"/>
    </row>
    <row r="154" spans="1:10" x14ac:dyDescent="0.25">
      <c r="A154" s="13"/>
      <c r="B154" s="14"/>
      <c r="F154" s="15"/>
      <c r="G154" s="16"/>
      <c r="H154" s="16"/>
      <c r="I154" s="16"/>
      <c r="J154" s="16"/>
    </row>
    <row r="155" spans="1:10" x14ac:dyDescent="0.25">
      <c r="A155" s="13"/>
      <c r="B155" s="14"/>
      <c r="F155" s="15"/>
      <c r="G155" s="16"/>
      <c r="H155" s="16"/>
      <c r="I155" s="16"/>
      <c r="J155" s="16"/>
    </row>
    <row r="156" spans="1:10" x14ac:dyDescent="0.25">
      <c r="A156" s="13"/>
      <c r="B156" s="14"/>
      <c r="F156" s="15"/>
      <c r="G156" s="16"/>
      <c r="H156" s="16"/>
      <c r="I156" s="16"/>
      <c r="J156" s="16"/>
    </row>
    <row r="157" spans="1:10" x14ac:dyDescent="0.25">
      <c r="A157" s="13"/>
      <c r="B157" s="14"/>
      <c r="F157" s="15"/>
      <c r="G157" s="16"/>
      <c r="H157" s="16"/>
      <c r="I157" s="16"/>
      <c r="J157" s="16"/>
    </row>
    <row r="158" spans="1:10" x14ac:dyDescent="0.25">
      <c r="A158" s="13"/>
      <c r="B158" s="14"/>
      <c r="F158" s="15"/>
      <c r="G158" s="16"/>
      <c r="H158" s="16"/>
      <c r="I158" s="16"/>
      <c r="J158" s="16"/>
    </row>
    <row r="159" spans="1:10" x14ac:dyDescent="0.25">
      <c r="A159" s="13"/>
      <c r="B159" s="14"/>
      <c r="F159" s="15"/>
      <c r="G159" s="16"/>
      <c r="H159" s="16"/>
      <c r="I159" s="16"/>
      <c r="J159" s="16"/>
    </row>
    <row r="160" spans="1:10" x14ac:dyDescent="0.25">
      <c r="A160" s="13"/>
      <c r="B160" s="14"/>
      <c r="F160" s="15"/>
      <c r="G160" s="16"/>
      <c r="H160" s="16"/>
      <c r="I160" s="16"/>
      <c r="J160" s="16"/>
    </row>
    <row r="161" spans="1:10" x14ac:dyDescent="0.25">
      <c r="A161" s="13"/>
      <c r="B161" s="14"/>
      <c r="F161" s="15"/>
      <c r="G161" s="16"/>
      <c r="H161" s="16"/>
      <c r="I161" s="16"/>
      <c r="J161" s="16"/>
    </row>
    <row r="162" spans="1:10" x14ac:dyDescent="0.25">
      <c r="A162" s="13"/>
      <c r="B162" s="14"/>
      <c r="F162" s="15"/>
      <c r="G162" s="16"/>
      <c r="H162" s="16"/>
      <c r="I162" s="16"/>
      <c r="J162" s="16"/>
    </row>
    <row r="163" spans="1:10" x14ac:dyDescent="0.25">
      <c r="A163" s="13"/>
      <c r="B163" s="14"/>
      <c r="F163" s="15"/>
      <c r="G163" s="16"/>
      <c r="H163" s="16"/>
      <c r="I163" s="16"/>
      <c r="J163" s="16"/>
    </row>
    <row r="164" spans="1:10" x14ac:dyDescent="0.25">
      <c r="A164" s="13"/>
      <c r="B164" s="14"/>
      <c r="F164" s="15"/>
      <c r="G164" s="16"/>
      <c r="H164" s="16"/>
      <c r="I164" s="16"/>
      <c r="J164" s="16"/>
    </row>
    <row r="165" spans="1:10" x14ac:dyDescent="0.25">
      <c r="A165" s="13"/>
      <c r="B165" s="14"/>
      <c r="F165" s="15"/>
      <c r="G165" s="16"/>
      <c r="H165" s="16"/>
      <c r="I165" s="16"/>
      <c r="J165" s="16"/>
    </row>
    <row r="166" spans="1:10" x14ac:dyDescent="0.25">
      <c r="A166" s="13"/>
      <c r="B166" s="14"/>
      <c r="F166" s="15"/>
      <c r="G166" s="16"/>
      <c r="H166" s="16"/>
      <c r="I166" s="16"/>
      <c r="J166" s="16"/>
    </row>
    <row r="167" spans="1:10" x14ac:dyDescent="0.25">
      <c r="A167" s="13"/>
      <c r="B167" s="14"/>
      <c r="F167" s="15"/>
      <c r="G167" s="16"/>
      <c r="H167" s="16"/>
      <c r="I167" s="16"/>
      <c r="J167" s="16"/>
    </row>
    <row r="168" spans="1:10" x14ac:dyDescent="0.25">
      <c r="A168" s="13"/>
      <c r="B168" s="14"/>
      <c r="F168" s="15"/>
      <c r="G168" s="16"/>
      <c r="H168" s="16"/>
      <c r="I168" s="16"/>
      <c r="J168" s="16"/>
    </row>
    <row r="169" spans="1:10" x14ac:dyDescent="0.25">
      <c r="A169" s="13"/>
      <c r="B169" s="14"/>
      <c r="F169" s="15"/>
      <c r="G169" s="16"/>
      <c r="H169" s="16"/>
      <c r="I169" s="16"/>
      <c r="J169" s="16"/>
    </row>
    <row r="170" spans="1:10" x14ac:dyDescent="0.25">
      <c r="A170" s="13"/>
      <c r="B170" s="14"/>
      <c r="F170" s="15"/>
      <c r="G170" s="16"/>
      <c r="H170" s="16"/>
      <c r="I170" s="16"/>
      <c r="J170" s="16"/>
    </row>
    <row r="171" spans="1:10" x14ac:dyDescent="0.25">
      <c r="A171" s="13"/>
      <c r="B171" s="14"/>
      <c r="F171" s="15"/>
      <c r="G171" s="16"/>
      <c r="H171" s="16"/>
      <c r="I171" s="16"/>
      <c r="J171" s="16"/>
    </row>
    <row r="172" spans="1:10" x14ac:dyDescent="0.25">
      <c r="A172" s="13"/>
      <c r="B172" s="14"/>
      <c r="F172" s="15"/>
      <c r="G172" s="16"/>
      <c r="H172" s="16"/>
      <c r="I172" s="16"/>
      <c r="J172" s="16"/>
    </row>
    <row r="173" spans="1:10" x14ac:dyDescent="0.25">
      <c r="A173" s="13"/>
      <c r="B173" s="14"/>
      <c r="F173" s="15"/>
      <c r="G173" s="16"/>
      <c r="H173" s="16"/>
      <c r="I173" s="16"/>
      <c r="J173" s="16"/>
    </row>
    <row r="174" spans="1:10" x14ac:dyDescent="0.25">
      <c r="A174" s="13"/>
      <c r="B174" s="14"/>
      <c r="F174" s="15"/>
      <c r="G174" s="16"/>
      <c r="H174" s="16"/>
      <c r="I174" s="16"/>
      <c r="J174" s="16"/>
    </row>
    <row r="175" spans="1:10" x14ac:dyDescent="0.25">
      <c r="A175" s="13"/>
      <c r="B175" s="14"/>
      <c r="F175" s="15"/>
      <c r="G175" s="16"/>
      <c r="H175" s="16"/>
      <c r="I175" s="16"/>
      <c r="J175" s="16"/>
    </row>
    <row r="176" spans="1:10" x14ac:dyDescent="0.25">
      <c r="A176" s="13"/>
      <c r="B176" s="14"/>
      <c r="F176" s="15"/>
      <c r="G176" s="16"/>
      <c r="H176" s="16"/>
      <c r="I176" s="16"/>
      <c r="J176" s="16"/>
    </row>
    <row r="177" spans="1:10" x14ac:dyDescent="0.25">
      <c r="A177" s="13"/>
      <c r="B177" s="14"/>
      <c r="F177" s="15"/>
      <c r="G177" s="16"/>
      <c r="H177" s="16"/>
      <c r="I177" s="16"/>
      <c r="J177" s="16"/>
    </row>
    <row r="178" spans="1:10" x14ac:dyDescent="0.25">
      <c r="A178" s="13"/>
      <c r="B178" s="14"/>
      <c r="F178" s="15"/>
      <c r="G178" s="16"/>
      <c r="H178" s="16"/>
      <c r="I178" s="16"/>
      <c r="J178" s="16"/>
    </row>
    <row r="179" spans="1:10" x14ac:dyDescent="0.25">
      <c r="A179" s="13"/>
      <c r="B179" s="14"/>
      <c r="F179" s="15"/>
      <c r="G179" s="16"/>
      <c r="H179" s="16"/>
      <c r="I179" s="16"/>
      <c r="J179" s="16"/>
    </row>
    <row r="180" spans="1:10" x14ac:dyDescent="0.25">
      <c r="A180" s="13"/>
      <c r="B180" s="14"/>
      <c r="F180" s="15"/>
      <c r="G180" s="16"/>
      <c r="H180" s="16"/>
      <c r="I180" s="16"/>
      <c r="J180" s="16"/>
    </row>
    <row r="181" spans="1:10" x14ac:dyDescent="0.25">
      <c r="A181" s="13"/>
      <c r="B181" s="14"/>
      <c r="F181" s="15"/>
      <c r="G181" s="16"/>
      <c r="H181" s="16"/>
      <c r="I181" s="16"/>
      <c r="J181" s="16"/>
    </row>
    <row r="182" spans="1:10" x14ac:dyDescent="0.25">
      <c r="A182" s="13"/>
      <c r="B182" s="14"/>
      <c r="F182" s="15"/>
      <c r="G182" s="16"/>
      <c r="H182" s="16"/>
      <c r="I182" s="16"/>
      <c r="J182" s="16"/>
    </row>
    <row r="183" spans="1:10" x14ac:dyDescent="0.25">
      <c r="A183" s="13"/>
      <c r="B183" s="14"/>
      <c r="F183" s="15"/>
      <c r="G183" s="16"/>
      <c r="H183" s="16"/>
      <c r="I183" s="16"/>
      <c r="J183" s="16"/>
    </row>
    <row r="184" spans="1:10" x14ac:dyDescent="0.25">
      <c r="A184" s="13"/>
      <c r="B184" s="14"/>
      <c r="F184" s="15"/>
      <c r="G184" s="16"/>
      <c r="H184" s="16"/>
      <c r="I184" s="16"/>
      <c r="J184" s="16"/>
    </row>
    <row r="185" spans="1:10" x14ac:dyDescent="0.25">
      <c r="A185" s="13"/>
      <c r="B185" s="14"/>
      <c r="F185" s="15"/>
      <c r="G185" s="16"/>
      <c r="H185" s="16"/>
      <c r="I185" s="16"/>
      <c r="J185" s="16"/>
    </row>
    <row r="186" spans="1:10" x14ac:dyDescent="0.25">
      <c r="A186" s="13"/>
      <c r="B186" s="14"/>
      <c r="F186" s="15"/>
      <c r="G186" s="16"/>
      <c r="H186" s="16"/>
      <c r="I186" s="16"/>
      <c r="J186" s="16"/>
    </row>
    <row r="187" spans="1:10" x14ac:dyDescent="0.25">
      <c r="A187" s="13"/>
      <c r="B187" s="14"/>
      <c r="F187" s="15"/>
      <c r="G187" s="16"/>
      <c r="H187" s="16"/>
      <c r="I187" s="16"/>
      <c r="J187" s="16"/>
    </row>
    <row r="188" spans="1:10" x14ac:dyDescent="0.25">
      <c r="A188" s="13"/>
      <c r="B188" s="14"/>
      <c r="F188" s="15"/>
      <c r="G188" s="16"/>
      <c r="H188" s="16"/>
      <c r="I188" s="16"/>
      <c r="J188" s="16"/>
    </row>
    <row r="189" spans="1:10" x14ac:dyDescent="0.25">
      <c r="A189" s="13"/>
      <c r="B189" s="14"/>
      <c r="F189" s="15"/>
      <c r="G189" s="16"/>
      <c r="H189" s="16"/>
      <c r="I189" s="16"/>
      <c r="J189" s="16"/>
    </row>
    <row r="190" spans="1:10" x14ac:dyDescent="0.25">
      <c r="A190" s="13"/>
      <c r="B190" s="14"/>
      <c r="F190" s="15"/>
      <c r="G190" s="16"/>
      <c r="H190" s="16"/>
      <c r="I190" s="16"/>
      <c r="J190" s="16"/>
    </row>
    <row r="191" spans="1:10" x14ac:dyDescent="0.25">
      <c r="A191" s="13"/>
      <c r="B191" s="14"/>
      <c r="F191" s="15"/>
      <c r="G191" s="16"/>
      <c r="H191" s="16"/>
      <c r="I191" s="16"/>
      <c r="J191" s="16"/>
    </row>
    <row r="192" spans="1:10" x14ac:dyDescent="0.25">
      <c r="A192" s="13"/>
      <c r="B192" s="14"/>
      <c r="F192" s="15"/>
      <c r="G192" s="16"/>
      <c r="H192" s="16"/>
      <c r="I192" s="16"/>
      <c r="J192" s="16"/>
    </row>
    <row r="193" spans="1:10" x14ac:dyDescent="0.25">
      <c r="A193" s="13"/>
      <c r="B193" s="14"/>
      <c r="F193" s="15"/>
      <c r="G193" s="16"/>
      <c r="H193" s="16"/>
      <c r="I193" s="16"/>
      <c r="J193" s="16"/>
    </row>
    <row r="194" spans="1:10" x14ac:dyDescent="0.25">
      <c r="A194" s="13"/>
      <c r="B194" s="14"/>
      <c r="F194" s="15"/>
      <c r="G194" s="16"/>
      <c r="H194" s="16"/>
      <c r="I194" s="16"/>
      <c r="J194" s="16"/>
    </row>
    <row r="195" spans="1:10" x14ac:dyDescent="0.25">
      <c r="A195" s="13"/>
      <c r="B195" s="14"/>
      <c r="F195" s="15"/>
      <c r="G195" s="16"/>
      <c r="H195" s="16"/>
      <c r="I195" s="16"/>
      <c r="J195" s="16"/>
    </row>
    <row r="196" spans="1:10" x14ac:dyDescent="0.25">
      <c r="A196" s="13"/>
      <c r="B196" s="14"/>
      <c r="F196" s="15"/>
      <c r="G196" s="16"/>
      <c r="H196" s="16"/>
      <c r="I196" s="16"/>
      <c r="J196" s="16"/>
    </row>
    <row r="197" spans="1:10" x14ac:dyDescent="0.25">
      <c r="A197" s="13"/>
      <c r="B197" s="14"/>
      <c r="F197" s="15"/>
      <c r="G197" s="16"/>
      <c r="H197" s="16"/>
      <c r="I197" s="16"/>
      <c r="J197" s="16"/>
    </row>
    <row r="198" spans="1:10" x14ac:dyDescent="0.25">
      <c r="A198" s="13"/>
      <c r="B198" s="14"/>
      <c r="F198" s="15"/>
      <c r="G198" s="16"/>
      <c r="H198" s="16"/>
      <c r="I198" s="16"/>
      <c r="J198" s="16"/>
    </row>
    <row r="199" spans="1:10" x14ac:dyDescent="0.25">
      <c r="A199" s="13"/>
      <c r="B199" s="14"/>
      <c r="F199" s="15"/>
      <c r="G199" s="16"/>
      <c r="H199" s="16"/>
      <c r="I199" s="16"/>
      <c r="J199" s="16"/>
    </row>
    <row r="200" spans="1:10" x14ac:dyDescent="0.25">
      <c r="A200" s="13"/>
      <c r="B200" s="14"/>
      <c r="F200" s="15"/>
      <c r="G200" s="16"/>
      <c r="H200" s="16"/>
      <c r="I200" s="16"/>
      <c r="J200" s="16"/>
    </row>
    <row r="201" spans="1:10" x14ac:dyDescent="0.25">
      <c r="A201" s="13"/>
      <c r="B201" s="14"/>
      <c r="F201" s="15"/>
      <c r="G201" s="16"/>
      <c r="H201" s="16"/>
      <c r="I201" s="16"/>
      <c r="J201" s="16"/>
    </row>
    <row r="202" spans="1:10" x14ac:dyDescent="0.25">
      <c r="A202" s="13"/>
      <c r="B202" s="14"/>
      <c r="F202" s="15"/>
      <c r="G202" s="16"/>
      <c r="H202" s="16"/>
      <c r="I202" s="16"/>
      <c r="J202" s="16"/>
    </row>
    <row r="203" spans="1:10" x14ac:dyDescent="0.25">
      <c r="A203" s="13"/>
      <c r="B203" s="14"/>
      <c r="F203" s="15"/>
      <c r="G203" s="16"/>
      <c r="H203" s="16"/>
      <c r="I203" s="16"/>
      <c r="J203" s="16"/>
    </row>
    <row r="204" spans="1:10" x14ac:dyDescent="0.25">
      <c r="A204" s="13"/>
      <c r="B204" s="14"/>
      <c r="F204" s="15"/>
      <c r="G204" s="16"/>
      <c r="H204" s="16"/>
      <c r="I204" s="16"/>
      <c r="J204" s="16"/>
    </row>
    <row r="205" spans="1:10" x14ac:dyDescent="0.25">
      <c r="A205" s="13"/>
      <c r="B205" s="14"/>
      <c r="F205" s="15"/>
      <c r="G205" s="16"/>
      <c r="H205" s="16"/>
      <c r="I205" s="16"/>
      <c r="J205" s="16"/>
    </row>
    <row r="206" spans="1:10" x14ac:dyDescent="0.25">
      <c r="A206" s="13"/>
      <c r="B206" s="14"/>
      <c r="F206" s="15"/>
      <c r="G206" s="16"/>
      <c r="H206" s="16"/>
      <c r="I206" s="16"/>
      <c r="J206" s="16"/>
    </row>
    <row r="207" spans="1:10" x14ac:dyDescent="0.25">
      <c r="A207" s="13"/>
      <c r="B207" s="14"/>
      <c r="F207" s="15"/>
      <c r="G207" s="16"/>
      <c r="H207" s="16"/>
      <c r="I207" s="16"/>
      <c r="J207" s="16"/>
    </row>
    <row r="208" spans="1:10" x14ac:dyDescent="0.25">
      <c r="A208" s="13"/>
      <c r="B208" s="14"/>
      <c r="F208" s="15"/>
      <c r="G208" s="16"/>
      <c r="H208" s="16"/>
      <c r="I208" s="16"/>
      <c r="J208" s="16"/>
    </row>
    <row r="209" spans="1:10" x14ac:dyDescent="0.25">
      <c r="A209" s="13"/>
      <c r="B209" s="14"/>
      <c r="F209" s="15"/>
      <c r="G209" s="16"/>
      <c r="H209" s="16"/>
      <c r="I209" s="16"/>
      <c r="J209" s="16"/>
    </row>
    <row r="210" spans="1:10" x14ac:dyDescent="0.25">
      <c r="A210" s="13"/>
      <c r="B210" s="14"/>
      <c r="F210" s="15"/>
      <c r="G210" s="16"/>
      <c r="H210" s="16"/>
      <c r="I210" s="16"/>
      <c r="J210" s="16"/>
    </row>
    <row r="211" spans="1:10" x14ac:dyDescent="0.25">
      <c r="A211" s="13"/>
      <c r="B211" s="14"/>
      <c r="F211" s="15"/>
      <c r="G211" s="16"/>
      <c r="H211" s="16"/>
      <c r="I211" s="16"/>
      <c r="J211" s="16"/>
    </row>
    <row r="212" spans="1:10" x14ac:dyDescent="0.25">
      <c r="A212" s="13"/>
      <c r="B212" s="14"/>
      <c r="F212" s="15"/>
      <c r="G212" s="16"/>
      <c r="H212" s="16"/>
      <c r="I212" s="16"/>
      <c r="J212" s="16"/>
    </row>
    <row r="213" spans="1:10" x14ac:dyDescent="0.25">
      <c r="A213" s="13"/>
      <c r="B213" s="14"/>
      <c r="F213" s="15"/>
      <c r="G213" s="16"/>
      <c r="H213" s="16"/>
      <c r="I213" s="16"/>
      <c r="J213" s="16"/>
    </row>
    <row r="214" spans="1:10" x14ac:dyDescent="0.25">
      <c r="A214" s="13"/>
      <c r="B214" s="14"/>
      <c r="F214" s="15"/>
      <c r="G214" s="16"/>
      <c r="H214" s="16"/>
      <c r="I214" s="16"/>
      <c r="J214" s="16"/>
    </row>
    <row r="215" spans="1:10" x14ac:dyDescent="0.25">
      <c r="A215" s="13"/>
      <c r="B215" s="14"/>
      <c r="F215" s="15"/>
      <c r="G215" s="16"/>
      <c r="H215" s="16"/>
      <c r="I215" s="16"/>
      <c r="J215" s="16"/>
    </row>
    <row r="216" spans="1:10" x14ac:dyDescent="0.25">
      <c r="A216" s="13"/>
      <c r="B216" s="14"/>
      <c r="F216" s="15"/>
      <c r="G216" s="16"/>
      <c r="H216" s="16"/>
      <c r="I216" s="16"/>
      <c r="J216" s="16"/>
    </row>
    <row r="217" spans="1:10" x14ac:dyDescent="0.25">
      <c r="A217" s="13"/>
      <c r="B217" s="14"/>
      <c r="F217" s="15"/>
      <c r="G217" s="16"/>
      <c r="H217" s="16"/>
      <c r="I217" s="16"/>
      <c r="J217" s="16"/>
    </row>
    <row r="218" spans="1:10" x14ac:dyDescent="0.25">
      <c r="A218" s="13"/>
      <c r="B218" s="14"/>
      <c r="F218" s="15"/>
      <c r="G218" s="16"/>
      <c r="H218" s="16"/>
      <c r="I218" s="16"/>
      <c r="J218" s="16"/>
    </row>
    <row r="219" spans="1:10" x14ac:dyDescent="0.25">
      <c r="A219" s="13"/>
      <c r="B219" s="14"/>
      <c r="F219" s="15"/>
      <c r="G219" s="16"/>
      <c r="H219" s="16"/>
      <c r="I219" s="16"/>
      <c r="J219" s="16"/>
    </row>
    <row r="220" spans="1:10" x14ac:dyDescent="0.25">
      <c r="A220" s="13"/>
      <c r="B220" s="14"/>
      <c r="F220" s="15"/>
      <c r="G220" s="16"/>
      <c r="H220" s="16"/>
      <c r="I220" s="16"/>
      <c r="J220" s="16"/>
    </row>
    <row r="221" spans="1:10" x14ac:dyDescent="0.25">
      <c r="A221" s="13"/>
      <c r="B221" s="14"/>
      <c r="F221" s="15"/>
      <c r="G221" s="16"/>
      <c r="H221" s="16"/>
      <c r="I221" s="16"/>
      <c r="J221" s="16"/>
    </row>
    <row r="222" spans="1:10" x14ac:dyDescent="0.25">
      <c r="A222" s="13"/>
      <c r="B222" s="14"/>
      <c r="F222" s="15"/>
      <c r="G222" s="16"/>
      <c r="H222" s="16"/>
      <c r="I222" s="16"/>
      <c r="J222" s="16"/>
    </row>
    <row r="223" spans="1:10" x14ac:dyDescent="0.25">
      <c r="A223" s="13"/>
      <c r="B223" s="14"/>
      <c r="F223" s="15"/>
      <c r="G223" s="16"/>
      <c r="H223" s="16"/>
      <c r="I223" s="16"/>
      <c r="J223" s="16"/>
    </row>
    <row r="224" spans="1:10" x14ac:dyDescent="0.25">
      <c r="A224" s="13"/>
      <c r="B224" s="14"/>
      <c r="F224" s="15"/>
      <c r="G224" s="16"/>
      <c r="H224" s="16"/>
      <c r="I224" s="16"/>
      <c r="J224" s="16"/>
    </row>
    <row r="225" spans="1:10" x14ac:dyDescent="0.25">
      <c r="A225" s="13"/>
      <c r="B225" s="14"/>
      <c r="F225" s="15"/>
      <c r="G225" s="16"/>
      <c r="H225" s="16"/>
      <c r="I225" s="16"/>
      <c r="J225" s="16"/>
    </row>
    <row r="226" spans="1:10" x14ac:dyDescent="0.25">
      <c r="A226" s="13"/>
      <c r="B226" s="14"/>
      <c r="F226" s="15"/>
      <c r="G226" s="16"/>
      <c r="H226" s="16"/>
      <c r="I226" s="16"/>
      <c r="J226" s="16"/>
    </row>
    <row r="227" spans="1:10" x14ac:dyDescent="0.25">
      <c r="A227" s="13"/>
      <c r="B227" s="14"/>
      <c r="F227" s="15"/>
      <c r="G227" s="16"/>
      <c r="H227" s="16"/>
      <c r="I227" s="16"/>
      <c r="J227" s="16"/>
    </row>
    <row r="228" spans="1:10" x14ac:dyDescent="0.25">
      <c r="A228" s="13"/>
      <c r="B228" s="14"/>
      <c r="F228" s="15"/>
      <c r="G228" s="16"/>
      <c r="H228" s="16"/>
      <c r="I228" s="16"/>
      <c r="J228" s="16"/>
    </row>
    <row r="229" spans="1:10" x14ac:dyDescent="0.25">
      <c r="A229" s="13"/>
      <c r="B229" s="14"/>
      <c r="F229" s="15"/>
      <c r="G229" s="16"/>
      <c r="H229" s="16"/>
      <c r="I229" s="16"/>
      <c r="J229" s="16"/>
    </row>
    <row r="230" spans="1:10" x14ac:dyDescent="0.25">
      <c r="A230" s="13"/>
      <c r="B230" s="14"/>
      <c r="F230" s="15"/>
      <c r="G230" s="16"/>
      <c r="H230" s="16"/>
      <c r="I230" s="16"/>
      <c r="J230" s="16"/>
    </row>
    <row r="231" spans="1:10" x14ac:dyDescent="0.25">
      <c r="A231" s="13"/>
      <c r="B231" s="14"/>
      <c r="F231" s="15"/>
      <c r="G231" s="16"/>
      <c r="H231" s="16"/>
      <c r="I231" s="16"/>
      <c r="J231" s="16"/>
    </row>
    <row r="232" spans="1:10" x14ac:dyDescent="0.25">
      <c r="A232" s="13"/>
      <c r="B232" s="14"/>
      <c r="F232" s="15"/>
      <c r="G232" s="16"/>
      <c r="H232" s="16"/>
      <c r="I232" s="16"/>
      <c r="J232" s="16"/>
    </row>
    <row r="233" spans="1:10" x14ac:dyDescent="0.25">
      <c r="A233" s="13"/>
      <c r="B233" s="14"/>
      <c r="F233" s="15"/>
      <c r="G233" s="16"/>
      <c r="H233" s="16"/>
      <c r="I233" s="16"/>
      <c r="J233" s="16"/>
    </row>
    <row r="234" spans="1:10" x14ac:dyDescent="0.25">
      <c r="A234" s="13"/>
      <c r="B234" s="14"/>
      <c r="F234" s="15"/>
      <c r="G234" s="16"/>
      <c r="H234" s="16"/>
      <c r="I234" s="16"/>
      <c r="J234" s="16"/>
    </row>
    <row r="235" spans="1:10" x14ac:dyDescent="0.25">
      <c r="A235" s="13"/>
      <c r="B235" s="14"/>
      <c r="F235" s="15"/>
      <c r="G235" s="16"/>
      <c r="H235" s="16"/>
      <c r="I235" s="16"/>
      <c r="J235" s="16"/>
    </row>
    <row r="236" spans="1:10" x14ac:dyDescent="0.25">
      <c r="A236" s="13"/>
      <c r="B236" s="14"/>
      <c r="F236" s="15"/>
      <c r="G236" s="16"/>
      <c r="H236" s="16"/>
      <c r="I236" s="16"/>
      <c r="J236" s="16"/>
    </row>
    <row r="237" spans="1:10" x14ac:dyDescent="0.25">
      <c r="A237" s="13"/>
      <c r="B237" s="14"/>
      <c r="F237" s="15"/>
      <c r="G237" s="16"/>
      <c r="H237" s="16"/>
      <c r="I237" s="16"/>
      <c r="J237" s="16"/>
    </row>
    <row r="238" spans="1:10" x14ac:dyDescent="0.25">
      <c r="A238" s="13"/>
      <c r="B238" s="14"/>
      <c r="F238" s="15"/>
      <c r="G238" s="16"/>
      <c r="H238" s="16"/>
      <c r="I238" s="16"/>
      <c r="J238" s="16"/>
    </row>
    <row r="239" spans="1:10" x14ac:dyDescent="0.25">
      <c r="A239" s="13"/>
      <c r="B239" s="14"/>
      <c r="F239" s="15"/>
      <c r="G239" s="16"/>
      <c r="H239" s="16"/>
      <c r="I239" s="16"/>
      <c r="J239" s="16"/>
    </row>
    <row r="240" spans="1:10" x14ac:dyDescent="0.25">
      <c r="A240" s="13"/>
      <c r="B240" s="14"/>
      <c r="F240" s="15"/>
      <c r="G240" s="16"/>
      <c r="H240" s="16"/>
      <c r="I240" s="16"/>
      <c r="J240" s="16"/>
    </row>
    <row r="241" spans="1:10" x14ac:dyDescent="0.25">
      <c r="A241" s="13"/>
      <c r="B241" s="14"/>
      <c r="F241" s="15"/>
      <c r="G241" s="16"/>
      <c r="H241" s="16"/>
      <c r="I241" s="16"/>
      <c r="J241" s="16"/>
    </row>
    <row r="242" spans="1:10" x14ac:dyDescent="0.25">
      <c r="A242" s="13"/>
      <c r="B242" s="14"/>
      <c r="F242" s="15"/>
      <c r="G242" s="16"/>
      <c r="H242" s="16"/>
      <c r="I242" s="16"/>
      <c r="J242" s="16"/>
    </row>
    <row r="243" spans="1:10" x14ac:dyDescent="0.25">
      <c r="A243" s="13"/>
      <c r="B243" s="14"/>
      <c r="F243" s="15"/>
      <c r="G243" s="16"/>
      <c r="H243" s="16"/>
      <c r="I243" s="16"/>
      <c r="J243" s="16"/>
    </row>
    <row r="244" spans="1:10" x14ac:dyDescent="0.25">
      <c r="A244" s="13"/>
      <c r="B244" s="14"/>
      <c r="F244" s="15"/>
      <c r="G244" s="16"/>
      <c r="H244" s="16"/>
      <c r="I244" s="16"/>
      <c r="J244" s="16"/>
    </row>
    <row r="245" spans="1:10" x14ac:dyDescent="0.25">
      <c r="A245" s="13"/>
      <c r="B245" s="14"/>
      <c r="F245" s="15"/>
      <c r="G245" s="16"/>
      <c r="H245" s="16"/>
      <c r="I245" s="16"/>
      <c r="J245" s="16"/>
    </row>
    <row r="246" spans="1:10" x14ac:dyDescent="0.25">
      <c r="A246" s="13"/>
      <c r="B246" s="14"/>
      <c r="F246" s="15"/>
      <c r="G246" s="16"/>
      <c r="H246" s="16"/>
      <c r="I246" s="16"/>
      <c r="J246" s="16"/>
    </row>
    <row r="247" spans="1:10" x14ac:dyDescent="0.25">
      <c r="A247" s="13"/>
      <c r="B247" s="14"/>
      <c r="F247" s="15"/>
      <c r="G247" s="16"/>
      <c r="H247" s="16"/>
      <c r="I247" s="16"/>
      <c r="J247" s="16"/>
    </row>
    <row r="248" spans="1:10" x14ac:dyDescent="0.25">
      <c r="A248" s="13"/>
      <c r="B248" s="14"/>
      <c r="F248" s="15"/>
      <c r="G248" s="16"/>
      <c r="H248" s="16"/>
      <c r="I248" s="16"/>
      <c r="J248" s="16"/>
    </row>
    <row r="249" spans="1:10" x14ac:dyDescent="0.25">
      <c r="A249" s="13"/>
      <c r="B249" s="14"/>
      <c r="F249" s="15"/>
      <c r="G249" s="16"/>
      <c r="H249" s="16"/>
      <c r="I249" s="16"/>
      <c r="J249" s="16"/>
    </row>
    <row r="250" spans="1:10" x14ac:dyDescent="0.25">
      <c r="A250" s="13"/>
      <c r="B250" s="14"/>
      <c r="F250" s="15"/>
      <c r="G250" s="16"/>
      <c r="H250" s="16"/>
      <c r="I250" s="16"/>
      <c r="J250" s="16"/>
    </row>
    <row r="251" spans="1:10" x14ac:dyDescent="0.25">
      <c r="A251" s="13"/>
      <c r="B251" s="14"/>
      <c r="F251" s="15"/>
      <c r="G251" s="16"/>
      <c r="H251" s="16"/>
      <c r="I251" s="16"/>
      <c r="J251" s="16"/>
    </row>
    <row r="252" spans="1:10" x14ac:dyDescent="0.25">
      <c r="A252" s="13"/>
      <c r="B252" s="14"/>
      <c r="F252" s="15"/>
      <c r="G252" s="16"/>
      <c r="H252" s="16"/>
      <c r="I252" s="16"/>
      <c r="J252" s="16"/>
    </row>
    <row r="253" spans="1:10" x14ac:dyDescent="0.25">
      <c r="A253" s="13"/>
      <c r="B253" s="14"/>
      <c r="F253" s="15"/>
      <c r="G253" s="16"/>
      <c r="H253" s="16"/>
      <c r="I253" s="16"/>
      <c r="J253" s="16"/>
    </row>
    <row r="254" spans="1:10" x14ac:dyDescent="0.25">
      <c r="A254" s="13"/>
      <c r="B254" s="14"/>
      <c r="F254" s="15"/>
      <c r="G254" s="16"/>
      <c r="H254" s="16"/>
      <c r="I254" s="16"/>
      <c r="J254" s="16"/>
    </row>
    <row r="255" spans="1:10" x14ac:dyDescent="0.25">
      <c r="A255" s="13"/>
      <c r="B255" s="14"/>
      <c r="F255" s="15"/>
      <c r="G255" s="16"/>
      <c r="H255" s="16"/>
      <c r="I255" s="16"/>
      <c r="J255" s="16"/>
    </row>
    <row r="256" spans="1:10" x14ac:dyDescent="0.25">
      <c r="A256" s="13"/>
      <c r="B256" s="14"/>
      <c r="F256" s="15"/>
      <c r="G256" s="16"/>
      <c r="H256" s="16"/>
      <c r="I256" s="16"/>
      <c r="J256" s="16"/>
    </row>
    <row r="257" spans="1:10" x14ac:dyDescent="0.25">
      <c r="A257" s="13"/>
      <c r="B257" s="14"/>
      <c r="F257" s="15"/>
      <c r="G257" s="16"/>
      <c r="H257" s="16"/>
      <c r="I257" s="16"/>
      <c r="J257" s="16"/>
    </row>
    <row r="258" spans="1:10" x14ac:dyDescent="0.25">
      <c r="A258" s="13"/>
      <c r="B258" s="14"/>
      <c r="F258" s="15"/>
      <c r="G258" s="16"/>
      <c r="H258" s="16"/>
      <c r="I258" s="16"/>
      <c r="J258" s="16"/>
    </row>
    <row r="259" spans="1:10" x14ac:dyDescent="0.25">
      <c r="A259" s="13"/>
      <c r="B259" s="14"/>
      <c r="F259" s="15"/>
      <c r="G259" s="16"/>
      <c r="H259" s="16"/>
      <c r="I259" s="16"/>
      <c r="J259" s="16"/>
    </row>
    <row r="260" spans="1:10" x14ac:dyDescent="0.25">
      <c r="A260" s="13"/>
      <c r="B260" s="14"/>
      <c r="F260" s="15"/>
      <c r="G260" s="16"/>
      <c r="H260" s="16"/>
      <c r="I260" s="16"/>
      <c r="J260" s="16"/>
    </row>
    <row r="261" spans="1:10" x14ac:dyDescent="0.25">
      <c r="A261" s="13"/>
      <c r="B261" s="14"/>
      <c r="F261" s="15"/>
      <c r="G261" s="16"/>
      <c r="H261" s="16"/>
      <c r="I261" s="16"/>
      <c r="J261" s="16"/>
    </row>
    <row r="262" spans="1:10" x14ac:dyDescent="0.25">
      <c r="A262" s="13"/>
      <c r="B262" s="14"/>
      <c r="F262" s="15"/>
      <c r="G262" s="16"/>
      <c r="H262" s="16"/>
      <c r="I262" s="16"/>
      <c r="J262" s="16"/>
    </row>
    <row r="263" spans="1:10" x14ac:dyDescent="0.25">
      <c r="A263" s="13"/>
      <c r="B263" s="14"/>
      <c r="F263" s="15"/>
      <c r="G263" s="16"/>
      <c r="H263" s="16"/>
      <c r="I263" s="16"/>
      <c r="J263" s="16"/>
    </row>
    <row r="264" spans="1:10" x14ac:dyDescent="0.25">
      <c r="A264" s="13"/>
      <c r="B264" s="14"/>
      <c r="F264" s="15"/>
      <c r="G264" s="16"/>
      <c r="H264" s="16"/>
      <c r="I264" s="16"/>
      <c r="J264" s="16"/>
    </row>
    <row r="265" spans="1:10" x14ac:dyDescent="0.25">
      <c r="A265" s="13"/>
      <c r="B265" s="14"/>
      <c r="F265" s="15"/>
      <c r="G265" s="16"/>
      <c r="H265" s="16"/>
      <c r="I265" s="16"/>
      <c r="J265" s="16"/>
    </row>
    <row r="266" spans="1:10" x14ac:dyDescent="0.25">
      <c r="A266" s="13"/>
      <c r="B266" s="14"/>
      <c r="F266" s="15"/>
      <c r="G266" s="16"/>
      <c r="H266" s="16"/>
      <c r="I266" s="16"/>
      <c r="J266" s="16"/>
    </row>
    <row r="267" spans="1:10" x14ac:dyDescent="0.25">
      <c r="A267" s="13"/>
      <c r="B267" s="14"/>
      <c r="F267" s="15"/>
      <c r="G267" s="16"/>
      <c r="H267" s="16"/>
      <c r="I267" s="16"/>
      <c r="J267" s="16"/>
    </row>
    <row r="268" spans="1:10" x14ac:dyDescent="0.25">
      <c r="A268" s="13"/>
      <c r="B268" s="14"/>
      <c r="F268" s="15"/>
      <c r="G268" s="16"/>
      <c r="H268" s="16"/>
      <c r="I268" s="16"/>
      <c r="J268" s="16"/>
    </row>
    <row r="269" spans="1:10" x14ac:dyDescent="0.25">
      <c r="A269" s="13"/>
      <c r="B269" s="14"/>
      <c r="F269" s="15"/>
      <c r="G269" s="16"/>
      <c r="H269" s="16"/>
      <c r="I269" s="16"/>
      <c r="J269" s="16"/>
    </row>
    <row r="270" spans="1:10" x14ac:dyDescent="0.25">
      <c r="A270" s="13"/>
      <c r="B270" s="14"/>
      <c r="F270" s="15"/>
      <c r="G270" s="16"/>
      <c r="H270" s="16"/>
      <c r="I270" s="16"/>
      <c r="J270" s="16"/>
    </row>
    <row r="271" spans="1:10" x14ac:dyDescent="0.25">
      <c r="A271" s="13"/>
      <c r="B271" s="14"/>
      <c r="F271" s="15"/>
      <c r="G271" s="16"/>
      <c r="H271" s="16"/>
      <c r="I271" s="16"/>
      <c r="J271" s="16"/>
    </row>
    <row r="272" spans="1:10" x14ac:dyDescent="0.25">
      <c r="A272" s="13"/>
      <c r="B272" s="14"/>
      <c r="F272" s="15"/>
      <c r="G272" s="16"/>
      <c r="H272" s="16"/>
      <c r="I272" s="16"/>
      <c r="J272" s="16"/>
    </row>
    <row r="273" spans="1:10" x14ac:dyDescent="0.25">
      <c r="A273" s="13"/>
      <c r="B273" s="14"/>
      <c r="F273" s="15"/>
      <c r="G273" s="16"/>
      <c r="H273" s="16"/>
      <c r="I273" s="16"/>
      <c r="J273" s="16"/>
    </row>
    <row r="274" spans="1:10" x14ac:dyDescent="0.25">
      <c r="A274" s="13"/>
      <c r="B274" s="14"/>
      <c r="F274" s="15"/>
      <c r="G274" s="16"/>
      <c r="H274" s="16"/>
      <c r="I274" s="16"/>
      <c r="J274" s="16"/>
    </row>
    <row r="275" spans="1:10" x14ac:dyDescent="0.25">
      <c r="A275" s="13"/>
      <c r="B275" s="14"/>
      <c r="F275" s="15"/>
      <c r="G275" s="16"/>
      <c r="H275" s="16"/>
      <c r="I275" s="16"/>
      <c r="J275" s="16"/>
    </row>
    <row r="276" spans="1:10" x14ac:dyDescent="0.25">
      <c r="A276" s="13"/>
      <c r="B276" s="14"/>
      <c r="F276" s="15"/>
      <c r="G276" s="16"/>
      <c r="H276" s="16"/>
      <c r="I276" s="16"/>
      <c r="J276" s="16"/>
    </row>
    <row r="277" spans="1:10" x14ac:dyDescent="0.25">
      <c r="A277" s="13"/>
      <c r="B277" s="14"/>
      <c r="F277" s="15"/>
      <c r="G277" s="16"/>
      <c r="H277" s="16"/>
      <c r="I277" s="16"/>
      <c r="J277" s="16"/>
    </row>
    <row r="278" spans="1:10" x14ac:dyDescent="0.25">
      <c r="A278" s="13"/>
      <c r="B278" s="14"/>
      <c r="F278" s="15"/>
      <c r="G278" s="16"/>
      <c r="H278" s="16"/>
      <c r="I278" s="16"/>
      <c r="J278" s="16"/>
    </row>
    <row r="279" spans="1:10" x14ac:dyDescent="0.25">
      <c r="A279" s="13"/>
      <c r="B279" s="14"/>
      <c r="F279" s="15"/>
      <c r="G279" s="16"/>
      <c r="H279" s="16"/>
      <c r="I279" s="16"/>
      <c r="J279" s="16"/>
    </row>
    <row r="280" spans="1:10" x14ac:dyDescent="0.25">
      <c r="A280" s="13"/>
      <c r="B280" s="14"/>
      <c r="F280" s="15"/>
      <c r="G280" s="16"/>
      <c r="H280" s="16"/>
      <c r="I280" s="16"/>
      <c r="J280" s="16"/>
    </row>
    <row r="281" spans="1:10" x14ac:dyDescent="0.25">
      <c r="A281" s="13"/>
      <c r="B281" s="14"/>
      <c r="F281" s="15"/>
      <c r="G281" s="16"/>
      <c r="H281" s="16"/>
      <c r="I281" s="16"/>
      <c r="J281" s="16"/>
    </row>
    <row r="282" spans="1:10" x14ac:dyDescent="0.25">
      <c r="A282" s="13"/>
      <c r="B282" s="14"/>
      <c r="F282" s="15"/>
      <c r="G282" s="16"/>
      <c r="H282" s="16"/>
      <c r="I282" s="16"/>
      <c r="J282" s="16"/>
    </row>
    <row r="283" spans="1:10" x14ac:dyDescent="0.25">
      <c r="A283" s="13"/>
      <c r="B283" s="14"/>
      <c r="F283" s="15"/>
      <c r="G283" s="16"/>
      <c r="H283" s="16"/>
      <c r="I283" s="16"/>
      <c r="J283" s="16"/>
    </row>
    <row r="284" spans="1:10" x14ac:dyDescent="0.25">
      <c r="A284" s="13"/>
      <c r="B284" s="14"/>
      <c r="F284" s="15"/>
      <c r="G284" s="16"/>
      <c r="H284" s="16"/>
      <c r="I284" s="16"/>
      <c r="J284" s="16"/>
    </row>
    <row r="285" spans="1:10" x14ac:dyDescent="0.25">
      <c r="A285" s="13"/>
      <c r="B285" s="14"/>
      <c r="F285" s="15"/>
      <c r="G285" s="16"/>
      <c r="H285" s="16"/>
      <c r="I285" s="16"/>
      <c r="J285" s="16"/>
    </row>
    <row r="286" spans="1:10" x14ac:dyDescent="0.25">
      <c r="A286" s="13"/>
      <c r="B286" s="14"/>
      <c r="F286" s="15"/>
      <c r="G286" s="16"/>
      <c r="H286" s="16"/>
      <c r="I286" s="16"/>
      <c r="J286" s="16"/>
    </row>
    <row r="287" spans="1:10" x14ac:dyDescent="0.25">
      <c r="A287" s="13"/>
      <c r="B287" s="14"/>
      <c r="F287" s="15"/>
      <c r="G287" s="16"/>
      <c r="H287" s="16"/>
      <c r="I287" s="16"/>
      <c r="J287" s="16"/>
    </row>
    <row r="288" spans="1:10" x14ac:dyDescent="0.25">
      <c r="A288" s="13"/>
      <c r="B288" s="14"/>
      <c r="F288" s="15"/>
      <c r="G288" s="16"/>
      <c r="H288" s="16"/>
      <c r="I288" s="16"/>
      <c r="J288" s="16"/>
    </row>
    <row r="289" spans="1:10" x14ac:dyDescent="0.25">
      <c r="A289" s="13"/>
      <c r="B289" s="14"/>
      <c r="F289" s="15"/>
      <c r="G289" s="16"/>
      <c r="H289" s="16"/>
      <c r="I289" s="16"/>
      <c r="J289" s="16"/>
    </row>
    <row r="290" spans="1:10" x14ac:dyDescent="0.25">
      <c r="A290" s="13"/>
      <c r="B290" s="14"/>
      <c r="F290" s="15"/>
      <c r="G290" s="16"/>
      <c r="H290" s="16"/>
      <c r="I290" s="16"/>
      <c r="J290" s="16"/>
    </row>
    <row r="291" spans="1:10" x14ac:dyDescent="0.25">
      <c r="A291" s="13"/>
      <c r="B291" s="14"/>
      <c r="F291" s="15"/>
      <c r="G291" s="16"/>
      <c r="H291" s="16"/>
      <c r="I291" s="16"/>
      <c r="J291" s="16"/>
    </row>
    <row r="292" spans="1:10" x14ac:dyDescent="0.25">
      <c r="A292" s="13"/>
      <c r="B292" s="14"/>
      <c r="F292" s="15"/>
      <c r="G292" s="16"/>
      <c r="H292" s="16"/>
      <c r="I292" s="16"/>
      <c r="J292" s="16"/>
    </row>
    <row r="293" spans="1:10" x14ac:dyDescent="0.25">
      <c r="A293" s="13"/>
      <c r="B293" s="14"/>
      <c r="F293" s="15"/>
      <c r="G293" s="16"/>
      <c r="H293" s="16"/>
      <c r="I293" s="16"/>
      <c r="J293" s="16"/>
    </row>
    <row r="294" spans="1:10" x14ac:dyDescent="0.25">
      <c r="A294" s="13"/>
      <c r="B294" s="14"/>
      <c r="F294" s="15"/>
      <c r="G294" s="16"/>
      <c r="H294" s="16"/>
      <c r="I294" s="16"/>
      <c r="J294" s="16"/>
    </row>
    <row r="295" spans="1:10" x14ac:dyDescent="0.25">
      <c r="A295" s="13"/>
      <c r="B295" s="14"/>
      <c r="F295" s="15"/>
      <c r="G295" s="16"/>
      <c r="H295" s="16"/>
      <c r="I295" s="16"/>
      <c r="J295" s="16"/>
    </row>
    <row r="296" spans="1:10" x14ac:dyDescent="0.25">
      <c r="A296" s="13"/>
      <c r="B296" s="14"/>
      <c r="F296" s="15"/>
      <c r="G296" s="16"/>
      <c r="H296" s="16"/>
      <c r="I296" s="16"/>
      <c r="J296" s="16"/>
    </row>
    <row r="297" spans="1:10" x14ac:dyDescent="0.25">
      <c r="A297" s="13"/>
      <c r="B297" s="14"/>
      <c r="F297" s="15"/>
      <c r="G297" s="16"/>
      <c r="H297" s="16"/>
      <c r="I297" s="16"/>
      <c r="J297" s="16"/>
    </row>
    <row r="298" spans="1:10" x14ac:dyDescent="0.25">
      <c r="A298" s="13"/>
      <c r="B298" s="14"/>
      <c r="F298" s="15"/>
      <c r="G298" s="16"/>
      <c r="H298" s="16"/>
      <c r="I298" s="16"/>
      <c r="J298" s="16"/>
    </row>
    <row r="299" spans="1:10" x14ac:dyDescent="0.25">
      <c r="A299" s="13"/>
      <c r="B299" s="14"/>
      <c r="F299" s="15"/>
      <c r="G299" s="16"/>
      <c r="H299" s="16"/>
      <c r="I299" s="16"/>
      <c r="J299" s="16"/>
    </row>
    <row r="300" spans="1:10" x14ac:dyDescent="0.25">
      <c r="A300" s="13"/>
      <c r="B300" s="14"/>
      <c r="F300" s="15"/>
      <c r="G300" s="16"/>
      <c r="H300" s="16"/>
      <c r="I300" s="16"/>
      <c r="J300" s="16"/>
    </row>
    <row r="301" spans="1:10" x14ac:dyDescent="0.25">
      <c r="A301" s="13"/>
      <c r="B301" s="14"/>
      <c r="F301" s="15"/>
      <c r="G301" s="16"/>
      <c r="H301" s="16"/>
      <c r="I301" s="16"/>
      <c r="J301" s="16"/>
    </row>
    <row r="302" spans="1:10" x14ac:dyDescent="0.25">
      <c r="A302" s="13"/>
      <c r="B302" s="14"/>
      <c r="F302" s="15"/>
      <c r="G302" s="16"/>
      <c r="H302" s="16"/>
      <c r="I302" s="16"/>
      <c r="J302" s="16"/>
    </row>
    <row r="303" spans="1:10" x14ac:dyDescent="0.25">
      <c r="A303" s="13"/>
      <c r="B303" s="14"/>
      <c r="F303" s="15"/>
      <c r="G303" s="16"/>
      <c r="H303" s="16"/>
      <c r="I303" s="16"/>
      <c r="J303" s="16"/>
    </row>
    <row r="304" spans="1:10" x14ac:dyDescent="0.25">
      <c r="A304" s="13"/>
      <c r="B304" s="14"/>
      <c r="F304" s="15"/>
      <c r="G304" s="16"/>
      <c r="H304" s="16"/>
      <c r="I304" s="16"/>
      <c r="J304" s="16"/>
    </row>
    <row r="305" spans="1:10" x14ac:dyDescent="0.25">
      <c r="A305" s="13"/>
      <c r="B305" s="14"/>
      <c r="F305" s="15"/>
      <c r="G305" s="16"/>
      <c r="H305" s="16"/>
      <c r="I305" s="16"/>
      <c r="J305" s="16"/>
    </row>
    <row r="306" spans="1:10" x14ac:dyDescent="0.25">
      <c r="A306" s="13"/>
      <c r="B306" s="14"/>
      <c r="F306" s="15"/>
      <c r="G306" s="16"/>
      <c r="H306" s="16"/>
      <c r="I306" s="16"/>
      <c r="J306" s="16"/>
    </row>
    <row r="307" spans="1:10" x14ac:dyDescent="0.25">
      <c r="A307" s="13"/>
      <c r="B307" s="14"/>
      <c r="F307" s="15"/>
      <c r="G307" s="16"/>
      <c r="H307" s="16"/>
      <c r="I307" s="16"/>
      <c r="J307" s="16"/>
    </row>
    <row r="308" spans="1:10" x14ac:dyDescent="0.25">
      <c r="A308" s="13"/>
      <c r="B308" s="14"/>
      <c r="F308" s="15"/>
      <c r="G308" s="16"/>
      <c r="H308" s="16"/>
      <c r="I308" s="16"/>
      <c r="J308" s="16"/>
    </row>
    <row r="309" spans="1:10" x14ac:dyDescent="0.25">
      <c r="A309" s="13"/>
      <c r="B309" s="14"/>
      <c r="F309" s="15"/>
      <c r="G309" s="16"/>
      <c r="H309" s="16"/>
      <c r="I309" s="16"/>
      <c r="J309" s="16"/>
    </row>
    <row r="310" spans="1:10" x14ac:dyDescent="0.25">
      <c r="A310" s="13"/>
      <c r="B310" s="14"/>
      <c r="F310" s="15"/>
      <c r="G310" s="16"/>
      <c r="H310" s="16"/>
      <c r="I310" s="16"/>
      <c r="J310" s="16"/>
    </row>
    <row r="311" spans="1:10" x14ac:dyDescent="0.25">
      <c r="A311" s="13"/>
      <c r="B311" s="14"/>
      <c r="F311" s="15"/>
      <c r="G311" s="16"/>
      <c r="H311" s="16"/>
      <c r="I311" s="16"/>
      <c r="J311" s="16"/>
    </row>
    <row r="312" spans="1:10" x14ac:dyDescent="0.25">
      <c r="A312" s="13"/>
      <c r="B312" s="14"/>
      <c r="F312" s="15"/>
      <c r="G312" s="16"/>
      <c r="H312" s="16"/>
      <c r="I312" s="16"/>
      <c r="J312" s="16"/>
    </row>
    <row r="313" spans="1:10" x14ac:dyDescent="0.25">
      <c r="A313" s="13"/>
      <c r="B313" s="14"/>
      <c r="F313" s="15"/>
      <c r="G313" s="16"/>
      <c r="H313" s="16"/>
      <c r="I313" s="16"/>
      <c r="J313" s="16"/>
    </row>
    <row r="314" spans="1:10" x14ac:dyDescent="0.25">
      <c r="A314" s="13"/>
      <c r="B314" s="14"/>
      <c r="F314" s="15"/>
      <c r="G314" s="16"/>
      <c r="H314" s="16"/>
      <c r="I314" s="16"/>
      <c r="J314" s="16"/>
    </row>
    <row r="315" spans="1:10" x14ac:dyDescent="0.25">
      <c r="A315" s="13"/>
      <c r="B315" s="14"/>
      <c r="F315" s="15"/>
      <c r="G315" s="16"/>
      <c r="H315" s="16"/>
      <c r="I315" s="16"/>
      <c r="J315" s="16"/>
    </row>
    <row r="316" spans="1:10" x14ac:dyDescent="0.25">
      <c r="A316" s="13"/>
      <c r="B316" s="14"/>
      <c r="F316" s="15"/>
      <c r="G316" s="16"/>
      <c r="H316" s="16"/>
      <c r="I316" s="16"/>
      <c r="J316" s="16"/>
    </row>
    <row r="317" spans="1:10" x14ac:dyDescent="0.25">
      <c r="A317" s="13"/>
      <c r="B317" s="14"/>
      <c r="F317" s="15"/>
      <c r="G317" s="16"/>
      <c r="H317" s="16"/>
      <c r="I317" s="16"/>
      <c r="J317" s="16"/>
    </row>
    <row r="318" spans="1:10" x14ac:dyDescent="0.25">
      <c r="A318" s="13"/>
      <c r="B318" s="14"/>
      <c r="F318" s="15"/>
      <c r="G318" s="16"/>
      <c r="H318" s="16"/>
      <c r="I318" s="16"/>
      <c r="J318" s="16"/>
    </row>
    <row r="319" spans="1:10" x14ac:dyDescent="0.25">
      <c r="A319" s="13"/>
      <c r="B319" s="14"/>
      <c r="F319" s="15"/>
      <c r="G319" s="16"/>
      <c r="H319" s="16"/>
      <c r="I319" s="16"/>
      <c r="J319" s="16"/>
    </row>
    <row r="320" spans="1:10" x14ac:dyDescent="0.25">
      <c r="A320" s="13"/>
      <c r="B320" s="14"/>
      <c r="F320" s="15"/>
      <c r="G320" s="16"/>
      <c r="H320" s="16"/>
      <c r="I320" s="16"/>
      <c r="J320" s="16"/>
    </row>
    <row r="321" spans="1:10" x14ac:dyDescent="0.25">
      <c r="A321" s="13"/>
      <c r="B321" s="14"/>
      <c r="F321" s="15"/>
      <c r="G321" s="16"/>
      <c r="H321" s="16"/>
      <c r="I321" s="16"/>
      <c r="J321" s="16"/>
    </row>
    <row r="322" spans="1:10" x14ac:dyDescent="0.25">
      <c r="A322" s="13"/>
      <c r="B322" s="14"/>
      <c r="F322" s="15"/>
      <c r="G322" s="16"/>
      <c r="H322" s="16"/>
      <c r="I322" s="16"/>
      <c r="J322" s="16"/>
    </row>
    <row r="323" spans="1:10" x14ac:dyDescent="0.25">
      <c r="A323" s="13"/>
      <c r="B323" s="14"/>
      <c r="F323" s="15"/>
      <c r="G323" s="16"/>
      <c r="H323" s="16"/>
      <c r="I323" s="16"/>
      <c r="J323" s="16"/>
    </row>
    <row r="324" spans="1:10" x14ac:dyDescent="0.25">
      <c r="A324" s="13"/>
      <c r="B324" s="14"/>
      <c r="F324" s="15"/>
      <c r="G324" s="16"/>
      <c r="H324" s="16"/>
      <c r="I324" s="16"/>
      <c r="J324" s="16"/>
    </row>
    <row r="325" spans="1:10" x14ac:dyDescent="0.25">
      <c r="A325" s="13"/>
      <c r="B325" s="14"/>
      <c r="F325" s="15"/>
      <c r="G325" s="16"/>
      <c r="H325" s="16"/>
      <c r="I325" s="16"/>
      <c r="J325" s="16"/>
    </row>
    <row r="326" spans="1:10" x14ac:dyDescent="0.25">
      <c r="A326" s="13"/>
      <c r="B326" s="14"/>
      <c r="F326" s="15"/>
      <c r="G326" s="16"/>
      <c r="H326" s="16"/>
      <c r="I326" s="16"/>
      <c r="J326" s="16"/>
    </row>
    <row r="327" spans="1:10" x14ac:dyDescent="0.25">
      <c r="A327" s="13"/>
      <c r="B327" s="14"/>
      <c r="F327" s="15"/>
      <c r="G327" s="16"/>
      <c r="H327" s="16"/>
      <c r="I327" s="16"/>
      <c r="J327" s="16"/>
    </row>
    <row r="328" spans="1:10" x14ac:dyDescent="0.25">
      <c r="A328" s="13"/>
      <c r="B328" s="14"/>
      <c r="F328" s="15"/>
      <c r="G328" s="16"/>
      <c r="H328" s="16"/>
      <c r="I328" s="16"/>
      <c r="J328" s="16"/>
    </row>
    <row r="329" spans="1:10" x14ac:dyDescent="0.25">
      <c r="A329" s="13"/>
      <c r="B329" s="14"/>
      <c r="F329" s="15"/>
      <c r="G329" s="16"/>
      <c r="H329" s="16"/>
      <c r="I329" s="16"/>
      <c r="J329" s="16"/>
    </row>
    <row r="330" spans="1:10" x14ac:dyDescent="0.25">
      <c r="A330" s="13"/>
      <c r="B330" s="14"/>
      <c r="F330" s="15"/>
      <c r="G330" s="16"/>
      <c r="H330" s="16"/>
      <c r="I330" s="16"/>
      <c r="J330" s="16"/>
    </row>
    <row r="331" spans="1:10" x14ac:dyDescent="0.25">
      <c r="A331" s="13"/>
      <c r="B331" s="14"/>
      <c r="F331" s="15"/>
      <c r="G331" s="16"/>
      <c r="H331" s="16"/>
      <c r="I331" s="16"/>
      <c r="J331" s="16"/>
    </row>
    <row r="332" spans="1:10" x14ac:dyDescent="0.25">
      <c r="A332" s="13"/>
      <c r="B332" s="14"/>
      <c r="F332" s="15"/>
      <c r="G332" s="16"/>
      <c r="H332" s="16"/>
      <c r="I332" s="16"/>
      <c r="J332" s="16"/>
    </row>
    <row r="333" spans="1:10" x14ac:dyDescent="0.25">
      <c r="A333" s="13"/>
      <c r="B333" s="14"/>
      <c r="F333" s="15"/>
      <c r="G333" s="16"/>
      <c r="H333" s="16"/>
      <c r="I333" s="16"/>
      <c r="J333" s="16"/>
    </row>
    <row r="334" spans="1:10" x14ac:dyDescent="0.25">
      <c r="A334" s="13"/>
      <c r="B334" s="14"/>
      <c r="F334" s="15"/>
      <c r="G334" s="16"/>
      <c r="H334" s="16"/>
      <c r="I334" s="16"/>
      <c r="J334" s="16"/>
    </row>
    <row r="335" spans="1:10" x14ac:dyDescent="0.25">
      <c r="A335" s="13"/>
      <c r="B335" s="14"/>
      <c r="F335" s="15"/>
      <c r="G335" s="16"/>
      <c r="H335" s="16"/>
      <c r="I335" s="16"/>
      <c r="J335" s="16"/>
    </row>
    <row r="336" spans="1:10" x14ac:dyDescent="0.25">
      <c r="A336" s="13"/>
      <c r="B336" s="14"/>
      <c r="F336" s="15"/>
      <c r="G336" s="16"/>
      <c r="H336" s="16"/>
      <c r="I336" s="16"/>
      <c r="J336" s="16"/>
    </row>
    <row r="337" spans="1:10" x14ac:dyDescent="0.25">
      <c r="A337" s="13"/>
      <c r="B337" s="14"/>
      <c r="F337" s="15"/>
      <c r="G337" s="16"/>
      <c r="H337" s="16"/>
      <c r="I337" s="16"/>
      <c r="J337" s="16"/>
    </row>
    <row r="338" spans="1:10" x14ac:dyDescent="0.25">
      <c r="A338" s="13"/>
      <c r="B338" s="14"/>
      <c r="F338" s="15"/>
      <c r="G338" s="16"/>
      <c r="H338" s="16"/>
      <c r="I338" s="16"/>
      <c r="J338" s="16"/>
    </row>
    <row r="339" spans="1:10" x14ac:dyDescent="0.25">
      <c r="A339" s="13"/>
      <c r="B339" s="14"/>
      <c r="F339" s="15"/>
      <c r="G339" s="16"/>
      <c r="H339" s="16"/>
      <c r="I339" s="16"/>
      <c r="J339" s="16"/>
    </row>
    <row r="340" spans="1:10" x14ac:dyDescent="0.25">
      <c r="A340" s="13"/>
      <c r="B340" s="14"/>
      <c r="F340" s="15"/>
      <c r="G340" s="16"/>
      <c r="H340" s="16"/>
      <c r="I340" s="16"/>
      <c r="J340" s="16"/>
    </row>
    <row r="341" spans="1:10" x14ac:dyDescent="0.25">
      <c r="A341" s="13"/>
      <c r="B341" s="14"/>
      <c r="F341" s="15"/>
      <c r="G341" s="16"/>
      <c r="H341" s="16"/>
      <c r="I341" s="16"/>
      <c r="J341" s="16"/>
    </row>
    <row r="342" spans="1:10" x14ac:dyDescent="0.25">
      <c r="A342" s="13"/>
      <c r="B342" s="14"/>
      <c r="F342" s="15"/>
      <c r="G342" s="16"/>
      <c r="H342" s="16"/>
      <c r="I342" s="16"/>
      <c r="J342" s="16"/>
    </row>
    <row r="343" spans="1:10" x14ac:dyDescent="0.25">
      <c r="A343" s="13"/>
      <c r="B343" s="14"/>
      <c r="F343" s="15"/>
      <c r="G343" s="16"/>
      <c r="H343" s="16"/>
      <c r="I343" s="16"/>
      <c r="J343" s="16"/>
    </row>
    <row r="344" spans="1:10" x14ac:dyDescent="0.25">
      <c r="A344" s="13"/>
      <c r="B344" s="14"/>
      <c r="F344" s="15"/>
      <c r="G344" s="16"/>
      <c r="H344" s="16"/>
      <c r="I344" s="16"/>
      <c r="J344" s="16"/>
    </row>
    <row r="345" spans="1:10" x14ac:dyDescent="0.25">
      <c r="A345" s="13"/>
      <c r="B345" s="14"/>
      <c r="F345" s="15"/>
      <c r="G345" s="16"/>
      <c r="H345" s="16"/>
      <c r="I345" s="16"/>
      <c r="J345" s="16"/>
    </row>
    <row r="346" spans="1:10" x14ac:dyDescent="0.25">
      <c r="A346" s="13"/>
      <c r="B346" s="14"/>
      <c r="F346" s="15"/>
      <c r="G346" s="16"/>
      <c r="H346" s="16"/>
      <c r="I346" s="16"/>
      <c r="J346" s="16"/>
    </row>
    <row r="347" spans="1:10" x14ac:dyDescent="0.25">
      <c r="A347" s="13"/>
      <c r="B347" s="14"/>
      <c r="F347" s="15"/>
      <c r="G347" s="16"/>
      <c r="H347" s="16"/>
      <c r="I347" s="16"/>
      <c r="J347" s="16"/>
    </row>
    <row r="348" spans="1:10" x14ac:dyDescent="0.25">
      <c r="A348" s="13"/>
      <c r="B348" s="14"/>
      <c r="F348" s="15"/>
      <c r="G348" s="16"/>
      <c r="H348" s="16"/>
      <c r="I348" s="16"/>
      <c r="J348" s="16"/>
    </row>
    <row r="349" spans="1:10" x14ac:dyDescent="0.25">
      <c r="A349" s="13"/>
      <c r="B349" s="14"/>
      <c r="F349" s="15"/>
      <c r="G349" s="16"/>
      <c r="H349" s="16"/>
      <c r="I349" s="16"/>
      <c r="J349" s="16"/>
    </row>
    <row r="350" spans="1:10" x14ac:dyDescent="0.25">
      <c r="A350" s="13"/>
      <c r="B350" s="14"/>
      <c r="F350" s="15"/>
      <c r="G350" s="16"/>
      <c r="H350" s="16"/>
      <c r="I350" s="16"/>
      <c r="J350" s="16"/>
    </row>
    <row r="351" spans="1:10" x14ac:dyDescent="0.25">
      <c r="A351" s="13"/>
      <c r="B351" s="14"/>
      <c r="F351" s="15"/>
      <c r="G351" s="16"/>
      <c r="H351" s="16"/>
      <c r="I351" s="16"/>
      <c r="J351" s="16"/>
    </row>
    <row r="352" spans="1:10" x14ac:dyDescent="0.25">
      <c r="A352" s="13"/>
      <c r="B352" s="14"/>
      <c r="F352" s="15"/>
      <c r="G352" s="16"/>
      <c r="H352" s="16"/>
      <c r="I352" s="16"/>
      <c r="J352" s="16"/>
    </row>
    <row r="353" spans="1:10" x14ac:dyDescent="0.25">
      <c r="A353" s="13"/>
      <c r="B353" s="14"/>
      <c r="F353" s="15"/>
      <c r="G353" s="16"/>
      <c r="H353" s="16"/>
      <c r="I353" s="16"/>
      <c r="J353" s="16"/>
    </row>
    <row r="354" spans="1:10" x14ac:dyDescent="0.25">
      <c r="A354" s="13"/>
      <c r="B354" s="14"/>
      <c r="F354" s="15"/>
      <c r="G354" s="16"/>
      <c r="H354" s="16"/>
      <c r="I354" s="16"/>
      <c r="J354" s="16"/>
    </row>
    <row r="355" spans="1:10" x14ac:dyDescent="0.25">
      <c r="A355" s="13"/>
      <c r="B355" s="14"/>
      <c r="F355" s="15"/>
      <c r="G355" s="16"/>
      <c r="H355" s="16"/>
      <c r="I355" s="16"/>
      <c r="J355" s="16"/>
    </row>
    <row r="356" spans="1:10" x14ac:dyDescent="0.25">
      <c r="A356" s="13"/>
      <c r="B356" s="14"/>
      <c r="F356" s="15"/>
      <c r="G356" s="16"/>
      <c r="H356" s="16"/>
      <c r="I356" s="16"/>
      <c r="J356" s="16"/>
    </row>
    <row r="357" spans="1:10" x14ac:dyDescent="0.25">
      <c r="A357" s="13"/>
      <c r="B357" s="14"/>
      <c r="F357" s="15"/>
      <c r="G357" s="16"/>
      <c r="H357" s="16"/>
      <c r="I357" s="16"/>
      <c r="J357" s="16"/>
    </row>
    <row r="358" spans="1:10" x14ac:dyDescent="0.25">
      <c r="A358" s="13"/>
      <c r="B358" s="14"/>
      <c r="F358" s="15"/>
      <c r="G358" s="16"/>
      <c r="H358" s="16"/>
      <c r="I358" s="16"/>
      <c r="J358" s="16"/>
    </row>
    <row r="359" spans="1:10" x14ac:dyDescent="0.25">
      <c r="A359" s="13"/>
      <c r="B359" s="14"/>
      <c r="F359" s="15"/>
      <c r="G359" s="16"/>
      <c r="H359" s="16"/>
      <c r="I359" s="16"/>
      <c r="J359" s="16"/>
    </row>
    <row r="360" spans="1:10" x14ac:dyDescent="0.25">
      <c r="A360" s="13"/>
      <c r="B360" s="14"/>
      <c r="F360" s="15"/>
      <c r="G360" s="16"/>
      <c r="H360" s="16"/>
      <c r="I360" s="16"/>
      <c r="J360" s="16"/>
    </row>
    <row r="361" spans="1:10" x14ac:dyDescent="0.25">
      <c r="A361" s="13"/>
      <c r="B361" s="14"/>
      <c r="F361" s="15"/>
      <c r="G361" s="16"/>
      <c r="H361" s="16"/>
      <c r="I361" s="16"/>
      <c r="J361" s="16"/>
    </row>
    <row r="362" spans="1:10" x14ac:dyDescent="0.25">
      <c r="A362" s="13"/>
      <c r="B362" s="14"/>
      <c r="F362" s="15"/>
      <c r="G362" s="16"/>
      <c r="H362" s="16"/>
      <c r="I362" s="16"/>
      <c r="J362" s="16"/>
    </row>
    <row r="363" spans="1:10" x14ac:dyDescent="0.25">
      <c r="A363" s="13"/>
      <c r="B363" s="14"/>
      <c r="F363" s="15"/>
      <c r="G363" s="16"/>
      <c r="H363" s="16"/>
      <c r="I363" s="16"/>
      <c r="J363" s="16"/>
    </row>
    <row r="364" spans="1:10" x14ac:dyDescent="0.25">
      <c r="A364" s="13"/>
      <c r="B364" s="14"/>
      <c r="F364" s="15"/>
      <c r="G364" s="16"/>
      <c r="H364" s="16"/>
      <c r="I364" s="16"/>
      <c r="J364" s="16"/>
    </row>
    <row r="365" spans="1:10" x14ac:dyDescent="0.25">
      <c r="A365" s="13"/>
      <c r="B365" s="14"/>
      <c r="F365" s="15"/>
      <c r="G365" s="16"/>
      <c r="H365" s="16"/>
      <c r="I365" s="16"/>
      <c r="J365" s="16"/>
    </row>
    <row r="366" spans="1:10" x14ac:dyDescent="0.25">
      <c r="A366" s="13"/>
      <c r="B366" s="14"/>
      <c r="F366" s="15"/>
      <c r="G366" s="16"/>
      <c r="H366" s="16"/>
      <c r="I366" s="16"/>
      <c r="J366" s="16"/>
    </row>
    <row r="367" spans="1:10" x14ac:dyDescent="0.25">
      <c r="A367" s="13"/>
      <c r="B367" s="14"/>
      <c r="F367" s="15"/>
      <c r="G367" s="16"/>
      <c r="H367" s="16"/>
      <c r="I367" s="16"/>
      <c r="J367" s="16"/>
    </row>
    <row r="368" spans="1:10" x14ac:dyDescent="0.25">
      <c r="A368" s="13"/>
      <c r="B368" s="14"/>
      <c r="F368" s="15"/>
      <c r="G368" s="16"/>
      <c r="H368" s="16"/>
      <c r="I368" s="16"/>
      <c r="J368" s="16"/>
    </row>
    <row r="369" spans="1:10" x14ac:dyDescent="0.25">
      <c r="A369" s="13"/>
      <c r="B369" s="14"/>
      <c r="F369" s="15"/>
      <c r="G369" s="16"/>
      <c r="H369" s="16"/>
      <c r="I369" s="16"/>
      <c r="J369" s="16"/>
    </row>
    <row r="370" spans="1:10" x14ac:dyDescent="0.25">
      <c r="A370" s="13"/>
      <c r="B370" s="14"/>
      <c r="F370" s="15"/>
      <c r="G370" s="16"/>
      <c r="H370" s="16"/>
      <c r="I370" s="16"/>
      <c r="J370" s="16"/>
    </row>
    <row r="371" spans="1:10" x14ac:dyDescent="0.25">
      <c r="A371" s="13"/>
      <c r="B371" s="14"/>
      <c r="F371" s="15"/>
      <c r="G371" s="16"/>
      <c r="H371" s="16"/>
      <c r="I371" s="16"/>
      <c r="J371" s="16"/>
    </row>
    <row r="372" spans="1:10" x14ac:dyDescent="0.25">
      <c r="A372" s="13"/>
      <c r="B372" s="14"/>
      <c r="F372" s="15"/>
      <c r="G372" s="16"/>
      <c r="H372" s="16"/>
      <c r="I372" s="16"/>
      <c r="J372" s="16"/>
    </row>
    <row r="373" spans="1:10" x14ac:dyDescent="0.25">
      <c r="A373" s="13"/>
      <c r="B373" s="14"/>
      <c r="F373" s="15"/>
      <c r="G373" s="16"/>
      <c r="H373" s="16"/>
      <c r="I373" s="16"/>
      <c r="J373" s="16"/>
    </row>
    <row r="374" spans="1:10" x14ac:dyDescent="0.25">
      <c r="A374" s="13"/>
      <c r="B374" s="14"/>
      <c r="F374" s="15"/>
      <c r="G374" s="16"/>
      <c r="H374" s="16"/>
      <c r="I374" s="16"/>
      <c r="J374" s="16"/>
    </row>
    <row r="375" spans="1:10" x14ac:dyDescent="0.25">
      <c r="A375" s="13"/>
      <c r="B375" s="14"/>
      <c r="F375" s="15"/>
      <c r="G375" s="16"/>
      <c r="H375" s="16"/>
      <c r="I375" s="16"/>
      <c r="J375" s="16"/>
    </row>
    <row r="376" spans="1:10" x14ac:dyDescent="0.25">
      <c r="A376" s="13"/>
      <c r="B376" s="14"/>
      <c r="F376" s="15"/>
      <c r="G376" s="16"/>
      <c r="H376" s="16"/>
      <c r="I376" s="16"/>
      <c r="J376" s="16"/>
    </row>
    <row r="377" spans="1:10" x14ac:dyDescent="0.25">
      <c r="A377" s="13"/>
      <c r="B377" s="14"/>
      <c r="F377" s="15"/>
      <c r="G377" s="16"/>
      <c r="H377" s="16"/>
      <c r="I377" s="16"/>
      <c r="J377" s="16"/>
    </row>
    <row r="378" spans="1:10" x14ac:dyDescent="0.25">
      <c r="A378" s="13"/>
      <c r="B378" s="14"/>
      <c r="F378" s="15"/>
      <c r="G378" s="16"/>
      <c r="H378" s="16"/>
      <c r="I378" s="16"/>
      <c r="J378" s="16"/>
    </row>
    <row r="379" spans="1:10" x14ac:dyDescent="0.25">
      <c r="A379" s="13"/>
      <c r="B379" s="14"/>
      <c r="F379" s="15"/>
      <c r="G379" s="16"/>
      <c r="H379" s="16"/>
      <c r="I379" s="16"/>
      <c r="J379" s="16"/>
    </row>
    <row r="380" spans="1:10" x14ac:dyDescent="0.25">
      <c r="A380" s="13"/>
      <c r="B380" s="14"/>
      <c r="F380" s="15"/>
      <c r="G380" s="16"/>
      <c r="H380" s="16"/>
      <c r="I380" s="16"/>
      <c r="J380" s="16"/>
    </row>
    <row r="381" spans="1:10" x14ac:dyDescent="0.25">
      <c r="A381" s="13"/>
      <c r="B381" s="14"/>
      <c r="F381" s="15"/>
      <c r="G381" s="16"/>
      <c r="H381" s="16"/>
      <c r="I381" s="16"/>
      <c r="J381" s="16"/>
    </row>
    <row r="382" spans="1:10" x14ac:dyDescent="0.25">
      <c r="A382" s="13"/>
      <c r="B382" s="14"/>
      <c r="F382" s="15"/>
      <c r="G382" s="16"/>
      <c r="H382" s="16"/>
      <c r="I382" s="16"/>
      <c r="J382" s="16"/>
    </row>
    <row r="383" spans="1:10" x14ac:dyDescent="0.25">
      <c r="A383" s="13"/>
      <c r="B383" s="14"/>
      <c r="F383" s="15"/>
      <c r="G383" s="16"/>
      <c r="H383" s="16"/>
      <c r="I383" s="16"/>
      <c r="J383" s="16"/>
    </row>
    <row r="384" spans="1:10" x14ac:dyDescent="0.25">
      <c r="A384" s="13"/>
      <c r="B384" s="14"/>
      <c r="F384" s="15"/>
      <c r="G384" s="16"/>
      <c r="H384" s="16"/>
      <c r="I384" s="16"/>
      <c r="J384" s="16"/>
    </row>
    <row r="385" spans="1:10" x14ac:dyDescent="0.25">
      <c r="A385" s="13"/>
      <c r="B385" s="14"/>
      <c r="F385" s="15"/>
      <c r="G385" s="16"/>
      <c r="H385" s="16"/>
      <c r="I385" s="16"/>
      <c r="J385" s="16"/>
    </row>
    <row r="386" spans="1:10" x14ac:dyDescent="0.25">
      <c r="A386" s="13"/>
      <c r="B386" s="14"/>
      <c r="F386" s="15"/>
      <c r="G386" s="16"/>
      <c r="H386" s="16"/>
      <c r="I386" s="16"/>
      <c r="J386" s="16"/>
    </row>
    <row r="387" spans="1:10" x14ac:dyDescent="0.25">
      <c r="A387" s="13"/>
      <c r="B387" s="14"/>
      <c r="F387" s="15"/>
      <c r="G387" s="16"/>
      <c r="H387" s="16"/>
      <c r="I387" s="16"/>
      <c r="J387" s="16"/>
    </row>
    <row r="388" spans="1:10" x14ac:dyDescent="0.25">
      <c r="A388" s="13"/>
      <c r="B388" s="14"/>
      <c r="F388" s="15"/>
      <c r="G388" s="16"/>
      <c r="H388" s="16"/>
      <c r="I388" s="16"/>
      <c r="J388" s="16"/>
    </row>
    <row r="389" spans="1:10" x14ac:dyDescent="0.25">
      <c r="A389" s="13"/>
      <c r="B389" s="14"/>
      <c r="F389" s="15"/>
      <c r="G389" s="16"/>
      <c r="H389" s="16"/>
      <c r="I389" s="16"/>
      <c r="J389" s="16"/>
    </row>
    <row r="390" spans="1:10" x14ac:dyDescent="0.25">
      <c r="A390" s="13"/>
      <c r="B390" s="14"/>
      <c r="F390" s="15"/>
      <c r="G390" s="16"/>
      <c r="H390" s="16"/>
      <c r="I390" s="16"/>
      <c r="J390" s="16"/>
    </row>
    <row r="391" spans="1:10" x14ac:dyDescent="0.25">
      <c r="A391" s="13"/>
      <c r="B391" s="14"/>
      <c r="F391" s="15"/>
      <c r="G391" s="16"/>
      <c r="H391" s="16"/>
      <c r="I391" s="16"/>
      <c r="J391" s="16"/>
    </row>
    <row r="392" spans="1:10" x14ac:dyDescent="0.25">
      <c r="A392" s="13"/>
      <c r="B392" s="14"/>
      <c r="F392" s="15"/>
      <c r="G392" s="16"/>
      <c r="H392" s="16"/>
      <c r="I392" s="16"/>
      <c r="J392" s="16"/>
    </row>
    <row r="393" spans="1:10" x14ac:dyDescent="0.25">
      <c r="A393" s="13"/>
      <c r="B393" s="14"/>
      <c r="F393" s="15"/>
      <c r="G393" s="16"/>
      <c r="H393" s="16"/>
      <c r="I393" s="16"/>
      <c r="J393" s="16"/>
    </row>
    <row r="394" spans="1:10" x14ac:dyDescent="0.25">
      <c r="A394" s="13"/>
      <c r="B394" s="14"/>
      <c r="F394" s="15"/>
      <c r="G394" s="16"/>
      <c r="H394" s="16"/>
      <c r="I394" s="16"/>
      <c r="J394" s="16"/>
    </row>
    <row r="395" spans="1:10" x14ac:dyDescent="0.25">
      <c r="A395" s="13"/>
      <c r="B395" s="14"/>
      <c r="F395" s="15"/>
      <c r="G395" s="16"/>
      <c r="H395" s="16"/>
      <c r="I395" s="16"/>
      <c r="J395" s="16"/>
    </row>
    <row r="396" spans="1:10" x14ac:dyDescent="0.25">
      <c r="A396" s="13"/>
      <c r="B396" s="14"/>
      <c r="F396" s="15"/>
      <c r="G396" s="16"/>
      <c r="H396" s="16"/>
      <c r="I396" s="16"/>
      <c r="J396" s="16"/>
    </row>
    <row r="397" spans="1:10" x14ac:dyDescent="0.25">
      <c r="A397" s="13"/>
      <c r="B397" s="14"/>
      <c r="F397" s="15"/>
      <c r="G397" s="16"/>
      <c r="H397" s="16"/>
      <c r="I397" s="16"/>
      <c r="J397" s="16"/>
    </row>
    <row r="398" spans="1:10" x14ac:dyDescent="0.25">
      <c r="A398" s="13"/>
      <c r="B398" s="14"/>
      <c r="F398" s="15"/>
      <c r="G398" s="16"/>
      <c r="H398" s="16"/>
      <c r="I398" s="16"/>
      <c r="J398" s="16"/>
    </row>
    <row r="399" spans="1:10" x14ac:dyDescent="0.25">
      <c r="A399" s="13"/>
      <c r="B399" s="14"/>
      <c r="F399" s="15"/>
      <c r="G399" s="16"/>
      <c r="H399" s="16"/>
      <c r="I399" s="16"/>
      <c r="J399" s="16"/>
    </row>
    <row r="400" spans="1:10" x14ac:dyDescent="0.25">
      <c r="A400" s="13"/>
      <c r="B400" s="14"/>
      <c r="F400" s="15"/>
      <c r="G400" s="16"/>
      <c r="H400" s="16"/>
      <c r="I400" s="16"/>
      <c r="J400" s="16"/>
    </row>
    <row r="401" spans="1:10" x14ac:dyDescent="0.25">
      <c r="A401" s="13"/>
      <c r="B401" s="14"/>
      <c r="F401" s="15"/>
      <c r="G401" s="16"/>
      <c r="H401" s="16"/>
      <c r="I401" s="16"/>
      <c r="J401" s="16"/>
    </row>
    <row r="402" spans="1:10" x14ac:dyDescent="0.25">
      <c r="A402" s="13"/>
      <c r="B402" s="14"/>
      <c r="F402" s="15"/>
      <c r="G402" s="16"/>
      <c r="H402" s="16"/>
      <c r="I402" s="16"/>
      <c r="J402" s="16"/>
    </row>
    <row r="403" spans="1:10" x14ac:dyDescent="0.25">
      <c r="A403" s="13"/>
      <c r="B403" s="14"/>
      <c r="F403" s="15"/>
      <c r="G403" s="16"/>
      <c r="H403" s="16"/>
      <c r="I403" s="16"/>
      <c r="J403" s="16"/>
    </row>
    <row r="404" spans="1:10" x14ac:dyDescent="0.25">
      <c r="A404" s="13"/>
      <c r="B404" s="14"/>
      <c r="F404" s="15"/>
      <c r="G404" s="16"/>
      <c r="H404" s="16"/>
      <c r="I404" s="16"/>
      <c r="J404" s="16"/>
    </row>
    <row r="405" spans="1:10" x14ac:dyDescent="0.25">
      <c r="A405" s="13"/>
      <c r="B405" s="14"/>
      <c r="F405" s="15"/>
      <c r="G405" s="16"/>
      <c r="H405" s="16"/>
      <c r="I405" s="16"/>
      <c r="J405" s="16"/>
    </row>
    <row r="406" spans="1:10" x14ac:dyDescent="0.25">
      <c r="A406" s="13"/>
      <c r="B406" s="14"/>
      <c r="F406" s="15"/>
      <c r="G406" s="16"/>
      <c r="H406" s="16"/>
      <c r="I406" s="16"/>
      <c r="J406" s="16"/>
    </row>
    <row r="407" spans="1:10" x14ac:dyDescent="0.25">
      <c r="A407" s="13"/>
      <c r="B407" s="14"/>
      <c r="F407" s="15"/>
      <c r="G407" s="16"/>
      <c r="H407" s="16"/>
      <c r="I407" s="16"/>
      <c r="J407" s="16"/>
    </row>
    <row r="408" spans="1:10" x14ac:dyDescent="0.25">
      <c r="A408" s="13"/>
      <c r="B408" s="14"/>
      <c r="F408" s="15"/>
      <c r="G408" s="16"/>
      <c r="H408" s="16"/>
      <c r="I408" s="16"/>
      <c r="J408" s="16"/>
    </row>
    <row r="409" spans="1:10" x14ac:dyDescent="0.25">
      <c r="A409" s="13"/>
      <c r="B409" s="14"/>
      <c r="F409" s="15"/>
      <c r="G409" s="16"/>
      <c r="H409" s="16"/>
      <c r="I409" s="16"/>
      <c r="J409" s="16"/>
    </row>
    <row r="410" spans="1:10" x14ac:dyDescent="0.25">
      <c r="A410" s="13"/>
      <c r="B410" s="14"/>
      <c r="F410" s="15"/>
      <c r="G410" s="16"/>
      <c r="H410" s="16"/>
      <c r="I410" s="16"/>
      <c r="J410" s="16"/>
    </row>
    <row r="411" spans="1:10" x14ac:dyDescent="0.25">
      <c r="A411" s="13"/>
      <c r="B411" s="14"/>
      <c r="F411" s="15"/>
      <c r="G411" s="16"/>
      <c r="H411" s="16"/>
      <c r="I411" s="16"/>
      <c r="J411" s="16"/>
    </row>
    <row r="412" spans="1:10" x14ac:dyDescent="0.25">
      <c r="A412" s="13"/>
      <c r="B412" s="14"/>
      <c r="F412" s="15"/>
      <c r="G412" s="16"/>
      <c r="H412" s="16"/>
      <c r="I412" s="16"/>
      <c r="J412" s="16"/>
    </row>
    <row r="413" spans="1:10" x14ac:dyDescent="0.25">
      <c r="A413" s="13"/>
      <c r="B413" s="14"/>
      <c r="F413" s="15"/>
      <c r="G413" s="16"/>
      <c r="H413" s="16"/>
      <c r="I413" s="16"/>
      <c r="J413" s="16"/>
    </row>
    <row r="414" spans="1:10" x14ac:dyDescent="0.25">
      <c r="A414" s="13"/>
      <c r="B414" s="14"/>
      <c r="F414" s="15"/>
      <c r="G414" s="16"/>
      <c r="H414" s="16"/>
      <c r="I414" s="16"/>
      <c r="J414" s="16"/>
    </row>
    <row r="415" spans="1:10" x14ac:dyDescent="0.25">
      <c r="A415" s="13"/>
      <c r="B415" s="14"/>
      <c r="F415" s="15"/>
      <c r="G415" s="16"/>
      <c r="H415" s="16"/>
      <c r="I415" s="16"/>
      <c r="J415" s="16"/>
    </row>
    <row r="416" spans="1:10" x14ac:dyDescent="0.25">
      <c r="A416" s="13"/>
      <c r="B416" s="14"/>
      <c r="F416" s="15"/>
      <c r="G416" s="16"/>
      <c r="H416" s="16"/>
      <c r="I416" s="16"/>
      <c r="J416" s="16"/>
    </row>
    <row r="417" spans="1:10" x14ac:dyDescent="0.25">
      <c r="A417" s="13"/>
      <c r="B417" s="14"/>
      <c r="F417" s="15"/>
      <c r="G417" s="16"/>
      <c r="H417" s="16"/>
      <c r="I417" s="16"/>
      <c r="J417" s="16"/>
    </row>
    <row r="418" spans="1:10" x14ac:dyDescent="0.25">
      <c r="A418" s="13"/>
      <c r="B418" s="14"/>
      <c r="F418" s="15"/>
      <c r="G418" s="16"/>
      <c r="H418" s="16"/>
      <c r="I418" s="16"/>
      <c r="J418" s="16"/>
    </row>
    <row r="419" spans="1:10" x14ac:dyDescent="0.25">
      <c r="A419" s="13"/>
      <c r="B419" s="14"/>
      <c r="F419" s="15"/>
      <c r="G419" s="16"/>
      <c r="H419" s="16"/>
      <c r="I419" s="16"/>
      <c r="J419" s="16"/>
    </row>
    <row r="420" spans="1:10" x14ac:dyDescent="0.25">
      <c r="A420" s="13"/>
      <c r="B420" s="14"/>
      <c r="F420" s="15"/>
      <c r="G420" s="16"/>
      <c r="H420" s="16"/>
      <c r="I420" s="16"/>
      <c r="J420" s="16"/>
    </row>
    <row r="421" spans="1:10" x14ac:dyDescent="0.25">
      <c r="A421" s="13"/>
      <c r="B421" s="14"/>
      <c r="F421" s="15"/>
      <c r="G421" s="16"/>
      <c r="H421" s="16"/>
      <c r="I421" s="16"/>
      <c r="J421" s="16"/>
    </row>
    <row r="422" spans="1:10" x14ac:dyDescent="0.25">
      <c r="A422" s="13"/>
      <c r="B422" s="14"/>
      <c r="F422" s="15"/>
      <c r="G422" s="16"/>
      <c r="H422" s="16"/>
      <c r="I422" s="16"/>
      <c r="J422" s="16"/>
    </row>
    <row r="423" spans="1:10" x14ac:dyDescent="0.25">
      <c r="A423" s="13"/>
      <c r="B423" s="14"/>
      <c r="F423" s="15"/>
      <c r="G423" s="16"/>
      <c r="H423" s="16"/>
      <c r="I423" s="16"/>
      <c r="J423" s="16"/>
    </row>
    <row r="424" spans="1:10" x14ac:dyDescent="0.25">
      <c r="A424" s="13"/>
      <c r="B424" s="14"/>
      <c r="F424" s="15"/>
      <c r="G424" s="16"/>
      <c r="H424" s="16"/>
      <c r="I424" s="16"/>
      <c r="J424" s="16"/>
    </row>
    <row r="425" spans="1:10" x14ac:dyDescent="0.25">
      <c r="A425" s="13"/>
      <c r="B425" s="14"/>
      <c r="F425" s="15"/>
      <c r="G425" s="16"/>
      <c r="H425" s="16"/>
      <c r="I425" s="16"/>
      <c r="J425" s="16"/>
    </row>
    <row r="426" spans="1:10" x14ac:dyDescent="0.25">
      <c r="A426" s="13"/>
      <c r="B426" s="14"/>
      <c r="F426" s="15"/>
      <c r="G426" s="16"/>
      <c r="H426" s="16"/>
      <c r="I426" s="16"/>
      <c r="J426" s="16"/>
    </row>
    <row r="427" spans="1:10" x14ac:dyDescent="0.25">
      <c r="A427" s="13"/>
      <c r="B427" s="14"/>
      <c r="F427" s="15"/>
      <c r="G427" s="16"/>
      <c r="H427" s="16"/>
      <c r="I427" s="16"/>
      <c r="J427" s="16"/>
    </row>
    <row r="428" spans="1:10" x14ac:dyDescent="0.25">
      <c r="A428" s="13"/>
      <c r="B428" s="14"/>
      <c r="F428" s="15"/>
      <c r="G428" s="16"/>
      <c r="H428" s="16"/>
      <c r="I428" s="16"/>
      <c r="J428" s="16"/>
    </row>
    <row r="429" spans="1:10" x14ac:dyDescent="0.25">
      <c r="A429" s="13"/>
      <c r="B429" s="14"/>
      <c r="F429" s="15"/>
      <c r="G429" s="16"/>
      <c r="H429" s="16"/>
      <c r="I429" s="16"/>
      <c r="J429" s="16"/>
    </row>
    <row r="430" spans="1:10" x14ac:dyDescent="0.25">
      <c r="A430" s="13"/>
      <c r="B430" s="14"/>
      <c r="F430" s="15"/>
      <c r="G430" s="16"/>
      <c r="H430" s="16"/>
      <c r="I430" s="16"/>
      <c r="J430" s="16"/>
    </row>
    <row r="431" spans="1:10" x14ac:dyDescent="0.25">
      <c r="A431" s="13"/>
      <c r="B431" s="14"/>
      <c r="F431" s="15"/>
      <c r="G431" s="16"/>
      <c r="H431" s="16"/>
      <c r="I431" s="16"/>
      <c r="J431" s="16"/>
    </row>
    <row r="432" spans="1:10" x14ac:dyDescent="0.25">
      <c r="A432" s="13"/>
      <c r="B432" s="14"/>
      <c r="F432" s="15"/>
      <c r="G432" s="16"/>
      <c r="H432" s="16"/>
      <c r="I432" s="16"/>
      <c r="J432" s="16"/>
    </row>
    <row r="433" spans="1:10" x14ac:dyDescent="0.25">
      <c r="A433" s="13"/>
      <c r="B433" s="14"/>
      <c r="F433" s="15"/>
      <c r="G433" s="16"/>
      <c r="H433" s="16"/>
      <c r="I433" s="16"/>
      <c r="J433" s="16"/>
    </row>
    <row r="434" spans="1:10" x14ac:dyDescent="0.25">
      <c r="A434" s="13"/>
      <c r="B434" s="14"/>
      <c r="F434" s="15"/>
      <c r="G434" s="16"/>
      <c r="H434" s="16"/>
      <c r="I434" s="16"/>
      <c r="J434" s="16"/>
    </row>
    <row r="435" spans="1:10" x14ac:dyDescent="0.25">
      <c r="A435" s="13"/>
      <c r="B435" s="14"/>
      <c r="F435" s="15"/>
      <c r="G435" s="16"/>
      <c r="H435" s="16"/>
      <c r="I435" s="16"/>
      <c r="J435" s="16"/>
    </row>
    <row r="436" spans="1:10" x14ac:dyDescent="0.25">
      <c r="A436" s="13"/>
      <c r="B436" s="14"/>
      <c r="F436" s="15"/>
      <c r="G436" s="16"/>
      <c r="H436" s="16"/>
      <c r="I436" s="16"/>
      <c r="J436" s="16"/>
    </row>
    <row r="437" spans="1:10" x14ac:dyDescent="0.25">
      <c r="A437" s="13"/>
      <c r="B437" s="14"/>
      <c r="F437" s="15"/>
      <c r="G437" s="16"/>
      <c r="H437" s="16"/>
      <c r="I437" s="16"/>
      <c r="J437" s="16"/>
    </row>
    <row r="438" spans="1:10" x14ac:dyDescent="0.25">
      <c r="A438" s="13"/>
      <c r="B438" s="14"/>
      <c r="F438" s="15"/>
      <c r="G438" s="16"/>
      <c r="H438" s="16"/>
      <c r="I438" s="16"/>
      <c r="J438" s="16"/>
    </row>
    <row r="439" spans="1:10" x14ac:dyDescent="0.25">
      <c r="A439" s="13"/>
      <c r="B439" s="14"/>
      <c r="F439" s="15"/>
      <c r="G439" s="16"/>
      <c r="H439" s="16"/>
      <c r="I439" s="16"/>
      <c r="J439" s="16"/>
    </row>
    <row r="440" spans="1:10" x14ac:dyDescent="0.25">
      <c r="A440" s="13"/>
      <c r="B440" s="14"/>
      <c r="F440" s="15"/>
      <c r="G440" s="16"/>
      <c r="H440" s="16"/>
      <c r="I440" s="16"/>
      <c r="J440" s="16"/>
    </row>
    <row r="441" spans="1:10" x14ac:dyDescent="0.25">
      <c r="A441" s="13"/>
      <c r="B441" s="14"/>
      <c r="F441" s="15"/>
      <c r="G441" s="16"/>
      <c r="H441" s="16"/>
      <c r="I441" s="16"/>
      <c r="J441" s="16"/>
    </row>
    <row r="442" spans="1:10" x14ac:dyDescent="0.25">
      <c r="A442" s="13"/>
      <c r="B442" s="14"/>
      <c r="F442" s="15"/>
      <c r="G442" s="16"/>
      <c r="H442" s="16"/>
      <c r="I442" s="16"/>
      <c r="J442" s="16"/>
    </row>
    <row r="443" spans="1:10" x14ac:dyDescent="0.25">
      <c r="A443" s="13"/>
      <c r="B443" s="14"/>
      <c r="F443" s="15"/>
      <c r="G443" s="16"/>
      <c r="H443" s="16"/>
      <c r="I443" s="16"/>
      <c r="J443" s="16"/>
    </row>
    <row r="444" spans="1:10" x14ac:dyDescent="0.25">
      <c r="A444" s="13"/>
      <c r="B444" s="14"/>
      <c r="F444" s="15"/>
      <c r="G444" s="16"/>
      <c r="H444" s="16"/>
      <c r="I444" s="16"/>
      <c r="J444" s="16"/>
    </row>
    <row r="445" spans="1:10" x14ac:dyDescent="0.25">
      <c r="A445" s="13"/>
      <c r="B445" s="14"/>
      <c r="F445" s="15"/>
      <c r="G445" s="16"/>
      <c r="H445" s="16"/>
      <c r="I445" s="16"/>
      <c r="J445" s="16"/>
    </row>
    <row r="446" spans="1:10" x14ac:dyDescent="0.25">
      <c r="A446" s="13"/>
      <c r="B446" s="14"/>
      <c r="F446" s="15"/>
      <c r="G446" s="16"/>
      <c r="H446" s="16"/>
      <c r="I446" s="16"/>
      <c r="J446" s="16"/>
    </row>
    <row r="447" spans="1:10" x14ac:dyDescent="0.25">
      <c r="A447" s="13"/>
      <c r="B447" s="14"/>
      <c r="F447" s="15"/>
      <c r="G447" s="16"/>
      <c r="H447" s="16"/>
      <c r="I447" s="16"/>
      <c r="J447" s="16"/>
    </row>
    <row r="448" spans="1:10" x14ac:dyDescent="0.25">
      <c r="A448" s="13"/>
      <c r="B448" s="14"/>
      <c r="F448" s="15"/>
      <c r="G448" s="16"/>
      <c r="H448" s="16"/>
      <c r="I448" s="16"/>
      <c r="J448" s="16"/>
    </row>
    <row r="449" spans="1:10" x14ac:dyDescent="0.25">
      <c r="A449" s="13"/>
      <c r="B449" s="14"/>
      <c r="F449" s="15"/>
      <c r="G449" s="16"/>
      <c r="H449" s="16"/>
      <c r="I449" s="16"/>
      <c r="J449" s="16"/>
    </row>
    <row r="450" spans="1:10" x14ac:dyDescent="0.25">
      <c r="A450" s="13"/>
      <c r="B450" s="14"/>
      <c r="F450" s="15"/>
      <c r="G450" s="16"/>
      <c r="H450" s="16"/>
      <c r="I450" s="16"/>
      <c r="J450" s="16"/>
    </row>
    <row r="451" spans="1:10" x14ac:dyDescent="0.25">
      <c r="A451" s="13"/>
      <c r="B451" s="14"/>
      <c r="F451" s="15"/>
      <c r="G451" s="16"/>
      <c r="H451" s="16"/>
      <c r="I451" s="16"/>
      <c r="J451" s="16"/>
    </row>
    <row r="452" spans="1:10" x14ac:dyDescent="0.25">
      <c r="A452" s="13"/>
      <c r="B452" s="14"/>
      <c r="F452" s="15"/>
      <c r="G452" s="16"/>
      <c r="H452" s="16"/>
      <c r="I452" s="16"/>
      <c r="J452" s="16"/>
    </row>
    <row r="453" spans="1:10" x14ac:dyDescent="0.25">
      <c r="A453" s="13"/>
      <c r="B453" s="14"/>
      <c r="F453" s="15"/>
      <c r="G453" s="16"/>
      <c r="H453" s="16"/>
      <c r="I453" s="16"/>
      <c r="J453" s="16"/>
    </row>
    <row r="454" spans="1:10" x14ac:dyDescent="0.25">
      <c r="A454" s="13"/>
      <c r="B454" s="14"/>
      <c r="F454" s="15"/>
      <c r="G454" s="16"/>
      <c r="H454" s="16"/>
      <c r="I454" s="16"/>
      <c r="J454" s="16"/>
    </row>
    <row r="455" spans="1:10" x14ac:dyDescent="0.25">
      <c r="A455" s="13"/>
      <c r="B455" s="14"/>
      <c r="F455" s="15"/>
      <c r="G455" s="16"/>
      <c r="H455" s="16"/>
      <c r="I455" s="16"/>
      <c r="J455" s="16"/>
    </row>
    <row r="456" spans="1:10" x14ac:dyDescent="0.25">
      <c r="A456" s="13"/>
      <c r="B456" s="14"/>
      <c r="F456" s="15"/>
      <c r="G456" s="16"/>
      <c r="H456" s="16"/>
      <c r="I456" s="16"/>
      <c r="J456" s="16"/>
    </row>
    <row r="457" spans="1:10" x14ac:dyDescent="0.25">
      <c r="A457" s="13"/>
      <c r="B457" s="14"/>
      <c r="F457" s="15"/>
      <c r="G457" s="16"/>
      <c r="H457" s="16"/>
      <c r="I457" s="16"/>
      <c r="J457" s="16"/>
    </row>
    <row r="458" spans="1:10" x14ac:dyDescent="0.25">
      <c r="A458" s="13"/>
      <c r="B458" s="14"/>
      <c r="F458" s="15"/>
      <c r="G458" s="16"/>
      <c r="H458" s="16"/>
      <c r="I458" s="16"/>
      <c r="J458" s="16"/>
    </row>
    <row r="459" spans="1:10" x14ac:dyDescent="0.25">
      <c r="A459" s="13"/>
      <c r="B459" s="14"/>
      <c r="F459" s="15"/>
      <c r="G459" s="16"/>
      <c r="H459" s="16"/>
      <c r="I459" s="16"/>
      <c r="J459" s="16"/>
    </row>
    <row r="460" spans="1:10" x14ac:dyDescent="0.25">
      <c r="A460" s="13"/>
      <c r="B460" s="14"/>
      <c r="F460" s="15"/>
      <c r="G460" s="16"/>
      <c r="H460" s="16"/>
      <c r="I460" s="16"/>
      <c r="J460" s="16"/>
    </row>
    <row r="461" spans="1:10" x14ac:dyDescent="0.25">
      <c r="A461" s="13"/>
      <c r="B461" s="14"/>
      <c r="F461" s="15"/>
      <c r="G461" s="16"/>
      <c r="H461" s="16"/>
      <c r="I461" s="16"/>
      <c r="J461" s="16"/>
    </row>
    <row r="462" spans="1:10" x14ac:dyDescent="0.25">
      <c r="A462" s="13"/>
      <c r="B462" s="14"/>
      <c r="F462" s="15"/>
      <c r="G462" s="16"/>
      <c r="H462" s="16"/>
      <c r="I462" s="16"/>
      <c r="J462" s="16"/>
    </row>
    <row r="463" spans="1:10" x14ac:dyDescent="0.25">
      <c r="A463" s="13"/>
      <c r="B463" s="14"/>
      <c r="F463" s="15"/>
      <c r="G463" s="16"/>
      <c r="H463" s="16"/>
      <c r="I463" s="16"/>
      <c r="J463" s="16"/>
    </row>
    <row r="464" spans="1:10" x14ac:dyDescent="0.25">
      <c r="A464" s="13"/>
      <c r="B464" s="14"/>
      <c r="F464" s="15"/>
      <c r="G464" s="16"/>
      <c r="H464" s="16"/>
      <c r="I464" s="16"/>
      <c r="J464" s="16"/>
    </row>
    <row r="465" spans="1:10" x14ac:dyDescent="0.25">
      <c r="A465" s="13"/>
      <c r="B465" s="14"/>
      <c r="F465" s="15"/>
      <c r="G465" s="16"/>
      <c r="H465" s="16"/>
      <c r="I465" s="16"/>
      <c r="J465" s="16"/>
    </row>
    <row r="466" spans="1:10" x14ac:dyDescent="0.25">
      <c r="A466" s="13"/>
      <c r="B466" s="14"/>
      <c r="F466" s="15"/>
      <c r="G466" s="16"/>
      <c r="H466" s="16"/>
      <c r="I466" s="16"/>
      <c r="J466" s="16"/>
    </row>
    <row r="467" spans="1:10" x14ac:dyDescent="0.25">
      <c r="A467" s="13"/>
      <c r="B467" s="14"/>
      <c r="F467" s="15"/>
      <c r="G467" s="16"/>
      <c r="H467" s="16"/>
      <c r="I467" s="16"/>
      <c r="J467" s="16"/>
    </row>
    <row r="468" spans="1:10" x14ac:dyDescent="0.25">
      <c r="A468" s="13"/>
      <c r="B468" s="14"/>
      <c r="F468" s="15"/>
      <c r="G468" s="16"/>
      <c r="H468" s="16"/>
      <c r="I468" s="16"/>
      <c r="J468" s="16"/>
    </row>
    <row r="469" spans="1:10" x14ac:dyDescent="0.25">
      <c r="A469" s="13"/>
      <c r="B469" s="14"/>
      <c r="F469" s="15"/>
      <c r="G469" s="16"/>
      <c r="H469" s="16"/>
      <c r="I469" s="16"/>
      <c r="J469" s="16"/>
    </row>
    <row r="470" spans="1:10" x14ac:dyDescent="0.25">
      <c r="A470" s="13"/>
      <c r="B470" s="14"/>
      <c r="F470" s="15"/>
      <c r="G470" s="16"/>
      <c r="H470" s="16"/>
      <c r="I470" s="16"/>
      <c r="J470" s="16"/>
    </row>
    <row r="471" spans="1:10" x14ac:dyDescent="0.25">
      <c r="A471" s="13"/>
      <c r="B471" s="14"/>
      <c r="F471" s="15"/>
      <c r="G471" s="16"/>
      <c r="H471" s="16"/>
      <c r="I471" s="16"/>
      <c r="J471" s="16"/>
    </row>
    <row r="472" spans="1:10" x14ac:dyDescent="0.25">
      <c r="A472" s="13"/>
      <c r="B472" s="14"/>
      <c r="F472" s="15"/>
      <c r="G472" s="16"/>
      <c r="H472" s="16"/>
      <c r="I472" s="16"/>
      <c r="J472" s="16"/>
    </row>
    <row r="473" spans="1:10" x14ac:dyDescent="0.25">
      <c r="A473" s="13"/>
      <c r="B473" s="14"/>
      <c r="F473" s="15"/>
      <c r="G473" s="16"/>
      <c r="H473" s="16"/>
      <c r="I473" s="16"/>
      <c r="J473" s="16"/>
    </row>
    <row r="474" spans="1:10" x14ac:dyDescent="0.25">
      <c r="A474" s="13"/>
      <c r="B474" s="14"/>
      <c r="F474" s="15"/>
      <c r="G474" s="16"/>
      <c r="H474" s="16"/>
      <c r="I474" s="16"/>
      <c r="J474" s="16"/>
    </row>
    <row r="475" spans="1:10" x14ac:dyDescent="0.25">
      <c r="A475" s="13"/>
      <c r="B475" s="14"/>
      <c r="F475" s="15"/>
      <c r="G475" s="16"/>
      <c r="H475" s="16"/>
      <c r="I475" s="16"/>
      <c r="J475" s="16"/>
    </row>
    <row r="476" spans="1:10" x14ac:dyDescent="0.25">
      <c r="A476" s="13"/>
      <c r="B476" s="14"/>
      <c r="F476" s="15"/>
      <c r="G476" s="16"/>
      <c r="H476" s="16"/>
      <c r="I476" s="16"/>
      <c r="J476" s="16"/>
    </row>
    <row r="477" spans="1:10" x14ac:dyDescent="0.25">
      <c r="A477" s="13"/>
      <c r="B477" s="14"/>
      <c r="F477" s="15"/>
      <c r="G477" s="16"/>
      <c r="H477" s="16"/>
      <c r="I477" s="16"/>
      <c r="J477" s="16"/>
    </row>
    <row r="478" spans="1:10" x14ac:dyDescent="0.25">
      <c r="A478" s="13"/>
      <c r="B478" s="14"/>
      <c r="F478" s="15"/>
      <c r="G478" s="16"/>
      <c r="H478" s="16"/>
      <c r="I478" s="16"/>
      <c r="J478" s="16"/>
    </row>
    <row r="479" spans="1:10" x14ac:dyDescent="0.25">
      <c r="A479" s="13"/>
      <c r="B479" s="14"/>
      <c r="F479" s="15"/>
      <c r="G479" s="16"/>
      <c r="H479" s="16"/>
      <c r="I479" s="16"/>
      <c r="J479" s="16"/>
    </row>
    <row r="480" spans="1:10" x14ac:dyDescent="0.25">
      <c r="A480" s="13"/>
      <c r="B480" s="14"/>
      <c r="F480" s="15"/>
      <c r="G480" s="16"/>
      <c r="H480" s="16"/>
      <c r="I480" s="16"/>
      <c r="J480" s="16"/>
    </row>
    <row r="481" spans="1:10" x14ac:dyDescent="0.25">
      <c r="A481" s="13"/>
      <c r="B481" s="14"/>
      <c r="F481" s="15"/>
      <c r="G481" s="16"/>
      <c r="H481" s="16"/>
      <c r="I481" s="16"/>
      <c r="J481" s="16"/>
    </row>
    <row r="482" spans="1:10" x14ac:dyDescent="0.25">
      <c r="A482" s="13"/>
      <c r="B482" s="14"/>
      <c r="F482" s="15"/>
      <c r="G482" s="16"/>
      <c r="H482" s="16"/>
      <c r="I482" s="16"/>
      <c r="J482" s="16"/>
    </row>
    <row r="483" spans="1:10" x14ac:dyDescent="0.25">
      <c r="A483" s="13"/>
      <c r="B483" s="14"/>
      <c r="F483" s="15"/>
      <c r="G483" s="16"/>
      <c r="H483" s="16"/>
      <c r="I483" s="16"/>
      <c r="J483" s="16"/>
    </row>
    <row r="484" spans="1:10" x14ac:dyDescent="0.25">
      <c r="A484" s="13"/>
      <c r="B484" s="14"/>
      <c r="F484" s="15"/>
      <c r="G484" s="16"/>
      <c r="H484" s="16"/>
      <c r="I484" s="16"/>
      <c r="J484" s="16"/>
    </row>
    <row r="485" spans="1:10" x14ac:dyDescent="0.25">
      <c r="A485" s="13"/>
      <c r="B485" s="14"/>
      <c r="F485" s="15"/>
      <c r="G485" s="16"/>
      <c r="H485" s="16"/>
      <c r="I485" s="16"/>
      <c r="J485" s="16"/>
    </row>
    <row r="486" spans="1:10" x14ac:dyDescent="0.25">
      <c r="A486" s="13"/>
      <c r="B486" s="14"/>
      <c r="F486" s="15"/>
      <c r="G486" s="16"/>
      <c r="H486" s="16"/>
      <c r="I486" s="16"/>
      <c r="J486" s="16"/>
    </row>
    <row r="487" spans="1:10" x14ac:dyDescent="0.25">
      <c r="A487" s="13"/>
      <c r="B487" s="14"/>
      <c r="F487" s="15"/>
      <c r="G487" s="16"/>
      <c r="H487" s="16"/>
      <c r="I487" s="16"/>
      <c r="J487" s="16"/>
    </row>
    <row r="488" spans="1:10" x14ac:dyDescent="0.25">
      <c r="A488" s="13"/>
      <c r="B488" s="14"/>
      <c r="F488" s="15"/>
      <c r="G488" s="16"/>
      <c r="H488" s="16"/>
      <c r="I488" s="16"/>
      <c r="J488" s="16"/>
    </row>
    <row r="489" spans="1:10" x14ac:dyDescent="0.25">
      <c r="A489" s="13"/>
      <c r="B489" s="14"/>
      <c r="F489" s="15"/>
      <c r="G489" s="16"/>
      <c r="H489" s="16"/>
      <c r="I489" s="16"/>
      <c r="J489" s="16"/>
    </row>
    <row r="490" spans="1:10" x14ac:dyDescent="0.25">
      <c r="A490" s="13"/>
      <c r="B490" s="14"/>
      <c r="F490" s="15"/>
      <c r="G490" s="16"/>
      <c r="H490" s="16"/>
      <c r="I490" s="16"/>
      <c r="J490" s="16"/>
    </row>
    <row r="491" spans="1:10" x14ac:dyDescent="0.25">
      <c r="A491" s="13"/>
      <c r="B491" s="14"/>
      <c r="F491" s="15"/>
      <c r="G491" s="16"/>
      <c r="H491" s="16"/>
      <c r="I491" s="16"/>
      <c r="J491" s="16"/>
    </row>
    <row r="492" spans="1:10" x14ac:dyDescent="0.25">
      <c r="A492" s="13"/>
      <c r="B492" s="14"/>
      <c r="F492" s="15"/>
      <c r="G492" s="16"/>
      <c r="H492" s="16"/>
      <c r="I492" s="16"/>
      <c r="J492" s="16"/>
    </row>
    <row r="493" spans="1:10" x14ac:dyDescent="0.25">
      <c r="A493" s="13"/>
      <c r="B493" s="14"/>
      <c r="F493" s="15"/>
      <c r="G493" s="16"/>
      <c r="H493" s="16"/>
      <c r="I493" s="16"/>
      <c r="J493" s="16"/>
    </row>
    <row r="494" spans="1:10" x14ac:dyDescent="0.25">
      <c r="A494" s="13"/>
      <c r="B494" s="14"/>
      <c r="F494" s="15"/>
      <c r="G494" s="16"/>
      <c r="H494" s="16"/>
      <c r="I494" s="16"/>
      <c r="J494" s="16"/>
    </row>
    <row r="495" spans="1:10" x14ac:dyDescent="0.25">
      <c r="A495" s="13"/>
      <c r="B495" s="14"/>
      <c r="F495" s="15"/>
      <c r="G495" s="16"/>
      <c r="H495" s="16"/>
      <c r="I495" s="16"/>
      <c r="J495" s="16"/>
    </row>
    <row r="496" spans="1:10" x14ac:dyDescent="0.25">
      <c r="A496" s="13"/>
      <c r="B496" s="14"/>
      <c r="F496" s="15"/>
      <c r="G496" s="16"/>
      <c r="H496" s="16"/>
      <c r="I496" s="16"/>
      <c r="J496" s="16"/>
    </row>
    <row r="497" spans="1:10" x14ac:dyDescent="0.25">
      <c r="A497" s="13"/>
      <c r="B497" s="14"/>
      <c r="F497" s="15"/>
      <c r="G497" s="16"/>
      <c r="H497" s="16"/>
      <c r="I497" s="16"/>
      <c r="J497" s="16"/>
    </row>
    <row r="498" spans="1:10" x14ac:dyDescent="0.25">
      <c r="A498" s="13"/>
      <c r="B498" s="14"/>
      <c r="F498" s="15"/>
      <c r="G498" s="16"/>
      <c r="H498" s="16"/>
      <c r="I498" s="16"/>
      <c r="J498" s="16"/>
    </row>
    <row r="499" spans="1:10" x14ac:dyDescent="0.25">
      <c r="A499" s="13"/>
      <c r="B499" s="14"/>
      <c r="F499" s="15"/>
      <c r="G499" s="16"/>
      <c r="H499" s="16"/>
      <c r="I499" s="16"/>
      <c r="J499" s="16"/>
    </row>
    <row r="500" spans="1:10" x14ac:dyDescent="0.25">
      <c r="A500" s="13"/>
      <c r="B500" s="14"/>
      <c r="F500" s="15"/>
      <c r="G500" s="16"/>
      <c r="H500" s="16"/>
      <c r="I500" s="16"/>
      <c r="J500" s="16"/>
    </row>
    <row r="65524" spans="9:9" x14ac:dyDescent="0.25">
      <c r="I65524" s="4">
        <f>SUM(I1:I65523)</f>
        <v>58.909999999999982</v>
      </c>
    </row>
  </sheetData>
  <sheetProtection selectLockedCells="1" selectUnlockedCells="1"/>
  <pageMargins left="0.7" right="0.7" top="0.75" bottom="0.75" header="0.75" footer="0.75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complete_trial</vt:lpstr>
      <vt:lpstr>months 9 and 10 only</vt:lpstr>
      <vt:lpstr>month_2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Lucy Collins</cp:lastModifiedBy>
  <cp:revision/>
  <dcterms:created xsi:type="dcterms:W3CDTF">2015-10-29T17:12:50Z</dcterms:created>
  <dcterms:modified xsi:type="dcterms:W3CDTF">2015-12-12T12:35:00Z</dcterms:modified>
</cp:coreProperties>
</file>