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8" activeTab="1"/>
  </bookViews>
  <sheets>
    <sheet name="february 2014" sheetId="1" r:id="rId1"/>
    <sheet name="March 2014" sheetId="2" r:id="rId2"/>
  </sheets>
  <definedNames/>
  <calcPr fullCalcOnLoad="1"/>
</workbook>
</file>

<file path=xl/sharedStrings.xml><?xml version="1.0" encoding="utf-8"?>
<sst xmlns="http://schemas.openxmlformats.org/spreadsheetml/2006/main" count="226" uniqueCount="203">
  <si>
    <t>Date</t>
  </si>
  <si>
    <t>Race</t>
  </si>
  <si>
    <t>Negative</t>
  </si>
  <si>
    <t>Return</t>
  </si>
  <si>
    <t>Positive</t>
  </si>
  <si>
    <t>Stake</t>
  </si>
  <si>
    <t>SAPHIR DU RHEU</t>
  </si>
  <si>
    <t>WHISPER</t>
  </si>
  <si>
    <t>AWAYWITHTHEGREYS</t>
  </si>
  <si>
    <t>MOUNTAINOUS</t>
  </si>
  <si>
    <t>MALLER TREE</t>
  </si>
  <si>
    <t>SOLL</t>
  </si>
  <si>
    <t>THE LAST BRIDGE</t>
  </si>
  <si>
    <t>SOMERBY</t>
  </si>
  <si>
    <t>DERMATOLOGISTE</t>
  </si>
  <si>
    <t>BARTON STACEY</t>
  </si>
  <si>
    <t>SILVER WREN</t>
  </si>
  <si>
    <t>YAZDI</t>
  </si>
  <si>
    <t>CAPPIELOW PARK</t>
  </si>
  <si>
    <t>PHAR ISLE</t>
  </si>
  <si>
    <t>TAFFY THOMAS</t>
  </si>
  <si>
    <t>HONEST JOHN</t>
  </si>
  <si>
    <t>TOP BILLING</t>
  </si>
  <si>
    <t>COLEBROOKE</t>
  </si>
  <si>
    <t>JUMPS ROAD</t>
  </si>
  <si>
    <t>PROMPTER</t>
  </si>
  <si>
    <t>TULLYESKER HILL</t>
  </si>
  <si>
    <t>HE'S THE DADDY</t>
  </si>
  <si>
    <t>THE RATTLER OBRIEN</t>
  </si>
  <si>
    <t>ROCKY BENDER</t>
  </si>
  <si>
    <t>BALLYEGAN</t>
  </si>
  <si>
    <t>RADIO NOWHERE</t>
  </si>
  <si>
    <t>SOME LAD</t>
  </si>
  <si>
    <t>DASHING GEORGE</t>
  </si>
  <si>
    <t>HIGHLAND LODGE</t>
  </si>
  <si>
    <t>TEAFORTHREE</t>
  </si>
  <si>
    <t>WYCHWOODS BROOK</t>
  </si>
  <si>
    <t>MERRY KING</t>
  </si>
  <si>
    <t>SEVENTH SKY</t>
  </si>
  <si>
    <t>KAYLIF ARAMIS</t>
  </si>
  <si>
    <t>HEATH HUNTER</t>
  </si>
  <si>
    <t>SAN TELM</t>
  </si>
  <si>
    <t>HI DANCER</t>
  </si>
  <si>
    <t>BRANTINGHAM BREEZE</t>
  </si>
  <si>
    <t>OVER MY HEAD</t>
  </si>
  <si>
    <t>COMICAL RED</t>
  </si>
  <si>
    <t>LANDENSTOWN STAR</t>
  </si>
  <si>
    <t>FORTY CROWN</t>
  </si>
  <si>
    <t>COLVERHILL LAD</t>
  </si>
  <si>
    <t>PAMAK D'AIRY</t>
  </si>
  <si>
    <t>SCIMON TEMPLAR</t>
  </si>
  <si>
    <t>THE STARBOARD BOW</t>
  </si>
  <si>
    <t>CARA COURT</t>
  </si>
  <si>
    <t>BRODY BLEU</t>
  </si>
  <si>
    <t>FOUROVAKIND</t>
  </si>
  <si>
    <t>WYCK HILL</t>
  </si>
  <si>
    <t>SUN CLOUD</t>
  </si>
  <si>
    <t>JUMP CITY</t>
  </si>
  <si>
    <t>JEANRY</t>
  </si>
  <si>
    <t>MISTER WISEMAN</t>
  </si>
  <si>
    <t>ILEWIN KIM</t>
  </si>
  <si>
    <t>SUSTAINABILITY</t>
  </si>
  <si>
    <t>BE MY DEPUTY</t>
  </si>
  <si>
    <t>OH RIGHT</t>
  </si>
  <si>
    <t>NEWDANE DANCER</t>
  </si>
  <si>
    <t>BEBINN</t>
  </si>
  <si>
    <t>NIKI ROYAL</t>
  </si>
  <si>
    <t>SIR LYNX</t>
  </si>
  <si>
    <t>SMART CATCH</t>
  </si>
  <si>
    <t>WELSH BARD</t>
  </si>
  <si>
    <t>QOUBILAI</t>
  </si>
  <si>
    <t>CARMELA MARIA</t>
  </si>
  <si>
    <t>ROYAL RIVIERA</t>
  </si>
  <si>
    <t>FASCINO RUSTICO</t>
  </si>
  <si>
    <t>KEEL HAUL</t>
  </si>
  <si>
    <t>MIDNIGHT THUNDER</t>
  </si>
  <si>
    <t>EASILY PLEASED</t>
  </si>
  <si>
    <t>JUST SPOT</t>
  </si>
  <si>
    <t>DORRY K</t>
  </si>
  <si>
    <t>FLASHY STAR</t>
  </si>
  <si>
    <t>BRASS TAX</t>
  </si>
  <si>
    <t>FORGOTTEN GOLD</t>
  </si>
  <si>
    <t>LAMBORO LAD</t>
  </si>
  <si>
    <t>ROALCO DE FARGES</t>
  </si>
  <si>
    <t>COOTEHILL</t>
  </si>
  <si>
    <t>CLOUDS OF MIST</t>
  </si>
  <si>
    <t>CEASAR MILAN</t>
  </si>
  <si>
    <t>LAMPS</t>
  </si>
  <si>
    <t>SOMEMOTHERSDOHAVEM</t>
  </si>
  <si>
    <t>RECESSION PROOF</t>
  </si>
  <si>
    <t>CRACKERJACK</t>
  </si>
  <si>
    <t>Total</t>
  </si>
  <si>
    <t>Race +/- Gross</t>
  </si>
  <si>
    <t>P/L (gross)</t>
  </si>
  <si>
    <t>Race +/- (net)</t>
  </si>
  <si>
    <t>Field Profit</t>
  </si>
  <si>
    <t>WHAT AN OSCAR</t>
  </si>
  <si>
    <t>WESTAWAY</t>
  </si>
  <si>
    <t>PETE THE FEAT</t>
  </si>
  <si>
    <t>SUMMERY JUSTICE</t>
  </si>
  <si>
    <t>MONBEG DUDE</t>
  </si>
  <si>
    <t>GODSMEJUDGE</t>
  </si>
  <si>
    <t>HARRY THE VIKING</t>
  </si>
  <si>
    <t>HEADLEY'S BRIDGE</t>
  </si>
  <si>
    <t>THE OULD LAD</t>
  </si>
  <si>
    <t>ZAKATAL</t>
  </si>
  <si>
    <t>RYDALIS</t>
  </si>
  <si>
    <t>CHAPOLIMOSS</t>
  </si>
  <si>
    <t>BAILEY'S CONCERTO</t>
  </si>
  <si>
    <t>BENNY'S WELL</t>
  </si>
  <si>
    <t>ACRAI RUA</t>
  </si>
  <si>
    <t>THE MAGIC BISHOP</t>
  </si>
  <si>
    <t>GALLIC WARRIOR</t>
  </si>
  <si>
    <t>HERE'S HERBIE</t>
  </si>
  <si>
    <t>EXMOOR MIST</t>
  </si>
  <si>
    <t>MASSANNIE</t>
  </si>
  <si>
    <t>MOLLY MAID</t>
  </si>
  <si>
    <t>FLYING AWARD</t>
  </si>
  <si>
    <t>COOLKING</t>
  </si>
  <si>
    <t>ARMEDANDDANGEROUS</t>
  </si>
  <si>
    <t>SWINGBRIDGE</t>
  </si>
  <si>
    <t>TINY DANCER</t>
  </si>
  <si>
    <t>HARRIS</t>
  </si>
  <si>
    <t>DE CHISSLER</t>
  </si>
  <si>
    <t>PATAVIUM</t>
  </si>
  <si>
    <t>THE WEATHERMAN</t>
  </si>
  <si>
    <t>DILIGENT</t>
  </si>
  <si>
    <t>CANADIAN RUN</t>
  </si>
  <si>
    <t>EPIC BATTLE</t>
  </si>
  <si>
    <t>HAADEETH</t>
  </si>
  <si>
    <t>SUDSKI STAR</t>
  </si>
  <si>
    <t>HECTORS HOUSE</t>
  </si>
  <si>
    <t>CANADIAN DREAMER</t>
  </si>
  <si>
    <t>BOOMTOWN</t>
  </si>
  <si>
    <t>AMERICAN LIFE</t>
  </si>
  <si>
    <t>LACKAMAN</t>
  </si>
  <si>
    <t>PHONE HOME</t>
  </si>
  <si>
    <t>A TAIL OF INTRIGUE</t>
  </si>
  <si>
    <t>GORING ONE</t>
  </si>
  <si>
    <t>SWING BOWLER</t>
  </si>
  <si>
    <t>PRESSIES GIRL</t>
  </si>
  <si>
    <t>MERRION SQUARE</t>
  </si>
  <si>
    <t>PITTER PATTER</t>
  </si>
  <si>
    <t>CORNISH ICE</t>
  </si>
  <si>
    <t>BALLYHILTY BRIDGE</t>
  </si>
  <si>
    <t>BALINROAB</t>
  </si>
  <si>
    <t>UNION JACK D'YCY</t>
  </si>
  <si>
    <t>MUNSAAB</t>
  </si>
  <si>
    <t>SAMBULANDO</t>
  </si>
  <si>
    <t>MUBROOK</t>
  </si>
  <si>
    <t>HURRICANE FLY</t>
  </si>
  <si>
    <t>HOTGROVE BOY</t>
  </si>
  <si>
    <t>GRATE FELLA</t>
  </si>
  <si>
    <t>JEZKI</t>
  </si>
  <si>
    <t>BOB'S DREAM</t>
  </si>
  <si>
    <t>HARRY TOPPER</t>
  </si>
  <si>
    <t>BOCAMIX</t>
  </si>
  <si>
    <t>GOLDEN HOOF</t>
  </si>
  <si>
    <t>SWYNMOR</t>
  </si>
  <si>
    <t>GOULANES</t>
  </si>
  <si>
    <t>WAYWARD GLANCE</t>
  </si>
  <si>
    <t>INOOGOO</t>
  </si>
  <si>
    <t>CLOVERHILL LAD</t>
  </si>
  <si>
    <t>MUDITA MOMENT</t>
  </si>
  <si>
    <t>VINNY GAMBINI</t>
  </si>
  <si>
    <t>MOST HONOURABLE</t>
  </si>
  <si>
    <t>CARLI KING</t>
  </si>
  <si>
    <t>GEORGE NYMPTON</t>
  </si>
  <si>
    <t>MEMORABILIA</t>
  </si>
  <si>
    <t>LE BACARDY</t>
  </si>
  <si>
    <t>SHADRACK</t>
  </si>
  <si>
    <t>PRESENTED</t>
  </si>
  <si>
    <t>BENNYS WELL</t>
  </si>
  <si>
    <t>TOP GAMBLE</t>
  </si>
  <si>
    <t>HIDDEN JUSTICE</t>
  </si>
  <si>
    <t>DELPHI MOUNTAIN</t>
  </si>
  <si>
    <t>DRUMGOOLAND</t>
  </si>
  <si>
    <t>BLACKWATER KING</t>
  </si>
  <si>
    <t>PRESENTING JUNIOR</t>
  </si>
  <si>
    <t>SAMTHEMAN</t>
  </si>
  <si>
    <t>NO PLANNING</t>
  </si>
  <si>
    <t>ISLA PEARL FISHER</t>
  </si>
  <si>
    <t>LUCI DI MOZZANOTTE</t>
  </si>
  <si>
    <t>JOANNE ONE</t>
  </si>
  <si>
    <t>BALLYPATRICK</t>
  </si>
  <si>
    <t>HEAVENSTOWN</t>
  </si>
  <si>
    <t>BOURNE</t>
  </si>
  <si>
    <t>WINTER ALCHEMY</t>
  </si>
  <si>
    <t>ALDER MAIRI</t>
  </si>
  <si>
    <t>BALLINALACKEN</t>
  </si>
  <si>
    <t>RONS DREAM</t>
  </si>
  <si>
    <t>ANGLES HILL</t>
  </si>
  <si>
    <t>HENRYVILLE</t>
  </si>
  <si>
    <t>JACKIE'S SOLITAIRE</t>
  </si>
  <si>
    <t>races in March</t>
  </si>
  <si>
    <t>races in Feb</t>
  </si>
  <si>
    <t>bets in Feb</t>
  </si>
  <si>
    <t>bets in March</t>
  </si>
  <si>
    <t>traded races overall</t>
  </si>
  <si>
    <t>bets overall</t>
  </si>
  <si>
    <t>Net Profit (Feb)</t>
  </si>
  <si>
    <t>Net profit (March)</t>
  </si>
  <si>
    <t>Total Net Profit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</si>
</sst>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]#,##0.00"/>
    <numFmt numFmtId="165" formatCode="[$£]#,##0.00;[Red]&quot;-£&quot;#,##0.00"/>
    <numFmt numFmtId="166" formatCode="[$£]#,##0"/>
    <numFmt numFmtId="167" formatCode="[$£-452]#,##0.00;[Red][$£-452]#,##0.00"/>
    <numFmt numFmtId="168" formatCode="dd/mm"/>
    <numFmt numFmtId="169" formatCode="[$£-452]#,##0"/>
    <numFmt numFmtId="170" formatCode="\£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_ ;[Red]\-#,##0.00\ "/>
    <numFmt numFmtId="175" formatCode="[$£-452]#,##0.00"/>
  </numFmts>
  <fonts count="55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sz val="11"/>
      <color indexed="9"/>
      <name val="Arial1"/>
      <family val="0"/>
    </font>
    <font>
      <sz val="11"/>
      <color indexed="17"/>
      <name val="Arial1"/>
      <family val="0"/>
    </font>
    <font>
      <b/>
      <sz val="11"/>
      <color indexed="17"/>
      <name val="Arial1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 Narrow"/>
      <family val="2"/>
    </font>
    <font>
      <sz val="8"/>
      <color indexed="1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18"/>
      <name val="Arial"/>
      <family val="2"/>
    </font>
    <font>
      <b/>
      <u val="single"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1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1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1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1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2" fillId="0" borderId="0" applyBorder="0" applyProtection="0">
      <alignment/>
    </xf>
    <xf numFmtId="0" fontId="3" fillId="0" borderId="0" applyBorder="0" applyProtection="0">
      <alignment/>
    </xf>
    <xf numFmtId="0" fontId="0" fillId="28" borderId="0" applyBorder="0" applyProtection="0">
      <alignment/>
    </xf>
    <xf numFmtId="0" fontId="0" fillId="29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5" fillId="0" borderId="0" applyBorder="0" applyProtection="0">
      <alignment/>
    </xf>
    <xf numFmtId="0" fontId="40" fillId="3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0" borderId="6" applyNumberFormat="0" applyFill="0" applyAlignment="0" applyProtection="0"/>
    <xf numFmtId="0" fontId="50" fillId="33" borderId="0" applyNumberFormat="0" applyBorder="0" applyAlignment="0" applyProtection="0"/>
    <xf numFmtId="0" fontId="0" fillId="34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0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164" fontId="8" fillId="35" borderId="10" xfId="0" applyNumberFormat="1" applyFont="1" applyFill="1" applyBorder="1" applyAlignment="1">
      <alignment/>
    </xf>
    <xf numFmtId="0" fontId="8" fillId="36" borderId="11" xfId="0" applyNumberFormat="1" applyFont="1" applyFill="1" applyBorder="1" applyAlignment="1">
      <alignment/>
    </xf>
    <xf numFmtId="40" fontId="8" fillId="0" borderId="11" xfId="0" applyNumberFormat="1" applyFont="1" applyBorder="1" applyAlignment="1">
      <alignment/>
    </xf>
    <xf numFmtId="0" fontId="8" fillId="37" borderId="11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4" fontId="8" fillId="35" borderId="12" xfId="0" applyNumberFormat="1" applyFont="1" applyFill="1" applyBorder="1" applyAlignment="1">
      <alignment/>
    </xf>
    <xf numFmtId="0" fontId="8" fillId="36" borderId="13" xfId="0" applyNumberFormat="1" applyFont="1" applyFill="1" applyBorder="1" applyAlignment="1">
      <alignment/>
    </xf>
    <xf numFmtId="4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37" borderId="13" xfId="0" applyNumberFormat="1" applyFont="1" applyFill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164" fontId="8" fillId="35" borderId="13" xfId="0" applyNumberFormat="1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164" fontId="11" fillId="35" borderId="17" xfId="0" applyNumberFormat="1" applyFont="1" applyFill="1" applyBorder="1" applyAlignment="1">
      <alignment horizontal="center" vertical="center" wrapText="1"/>
    </xf>
    <xf numFmtId="0" fontId="10" fillId="29" borderId="18" xfId="0" applyNumberFormat="1" applyFont="1" applyFill="1" applyBorder="1" applyAlignment="1">
      <alignment horizontal="center" vertical="center" wrapText="1"/>
    </xf>
    <xf numFmtId="40" fontId="10" fillId="29" borderId="18" xfId="0" applyNumberFormat="1" applyFont="1" applyFill="1" applyBorder="1" applyAlignment="1">
      <alignment horizontal="center" vertical="center" wrapText="1"/>
    </xf>
    <xf numFmtId="164" fontId="10" fillId="28" borderId="1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168" fontId="0" fillId="0" borderId="0" xfId="0" applyNumberFormat="1" applyAlignment="1">
      <alignment/>
    </xf>
    <xf numFmtId="168" fontId="10" fillId="0" borderId="16" xfId="0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/>
    </xf>
    <xf numFmtId="168" fontId="8" fillId="0" borderId="14" xfId="0" applyNumberFormat="1" applyFont="1" applyBorder="1" applyAlignment="1">
      <alignment/>
    </xf>
    <xf numFmtId="169" fontId="6" fillId="0" borderId="0" xfId="0" applyNumberFormat="1" applyFont="1" applyAlignment="1">
      <alignment horizontal="center"/>
    </xf>
    <xf numFmtId="169" fontId="10" fillId="28" borderId="18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165" fontId="14" fillId="0" borderId="16" xfId="0" applyNumberFormat="1" applyFont="1" applyBorder="1" applyAlignment="1">
      <alignment horizontal="center" vertical="center" wrapText="1"/>
    </xf>
    <xf numFmtId="165" fontId="15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0" fontId="16" fillId="36" borderId="11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20" fontId="16" fillId="0" borderId="0" xfId="0" applyNumberFormat="1" applyFont="1" applyAlignment="1">
      <alignment/>
    </xf>
    <xf numFmtId="170" fontId="16" fillId="35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70" fontId="16" fillId="35" borderId="12" xfId="0" applyNumberFormat="1" applyFont="1" applyFill="1" applyBorder="1" applyAlignment="1">
      <alignment/>
    </xf>
    <xf numFmtId="0" fontId="16" fillId="36" borderId="13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6" fillId="37" borderId="1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20" fontId="16" fillId="38" borderId="0" xfId="0" applyNumberFormat="1" applyFont="1" applyFill="1" applyAlignment="1">
      <alignment/>
    </xf>
    <xf numFmtId="20" fontId="16" fillId="0" borderId="0" xfId="0" applyNumberFormat="1" applyFont="1" applyFill="1" applyAlignment="1">
      <alignment/>
    </xf>
    <xf numFmtId="164" fontId="8" fillId="35" borderId="14" xfId="0" applyNumberFormat="1" applyFont="1" applyFill="1" applyBorder="1" applyAlignment="1">
      <alignment/>
    </xf>
    <xf numFmtId="175" fontId="13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f6" xfId="46"/>
    <cellStyle name="cf7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5"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7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008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8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6F3"/>
      <rgbColor rgb="00E6F3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="90" zoomScaleNormal="90" zoomScalePageLayoutView="0" workbookViewId="0" topLeftCell="A127">
      <selection activeCell="K157" sqref="K157"/>
    </sheetView>
  </sheetViews>
  <sheetFormatPr defaultColWidth="8.296875" defaultRowHeight="12.75" customHeight="1"/>
  <cols>
    <col min="1" max="1" width="4" style="32" bestFit="1" customWidth="1"/>
    <col min="2" max="2" width="6" style="1" bestFit="1" customWidth="1"/>
    <col min="3" max="3" width="4.3984375" style="1" customWidth="1"/>
    <col min="4" max="4" width="16" style="1" bestFit="1" customWidth="1"/>
    <col min="5" max="5" width="6.19921875" style="3" customWidth="1"/>
    <col min="6" max="6" width="18" style="1" customWidth="1"/>
    <col min="7" max="7" width="4.3984375" style="36" customWidth="1"/>
    <col min="8" max="8" width="5.5" style="3" bestFit="1" customWidth="1"/>
    <col min="9" max="10" width="7.19921875" style="4" customWidth="1"/>
    <col min="11" max="11" width="7.19921875" style="23" customWidth="1"/>
    <col min="12" max="16384" width="8.19921875" style="1" customWidth="1"/>
  </cols>
  <sheetData>
    <row r="1" spans="1:11" s="31" customFormat="1" ht="21.75" customHeight="1" thickBot="1">
      <c r="A1" s="33" t="s">
        <v>0</v>
      </c>
      <c r="B1" s="24" t="s">
        <v>1</v>
      </c>
      <c r="C1" s="25" t="s">
        <v>95</v>
      </c>
      <c r="D1" s="26" t="s">
        <v>2</v>
      </c>
      <c r="E1" s="27" t="s">
        <v>3</v>
      </c>
      <c r="F1" s="28" t="s">
        <v>4</v>
      </c>
      <c r="G1" s="37" t="s">
        <v>5</v>
      </c>
      <c r="H1" s="28" t="s">
        <v>3</v>
      </c>
      <c r="I1" s="29" t="s">
        <v>93</v>
      </c>
      <c r="J1" s="30" t="s">
        <v>92</v>
      </c>
      <c r="K1" s="40" t="s">
        <v>94</v>
      </c>
    </row>
    <row r="2" spans="1:11" ht="13.5" customHeight="1" thickTop="1">
      <c r="A2" s="34">
        <v>41671</v>
      </c>
      <c r="B2" s="6">
        <v>0.5868055555555556</v>
      </c>
      <c r="C2" s="7"/>
      <c r="D2" s="8" t="s">
        <v>6</v>
      </c>
      <c r="E2" s="9">
        <v>-5</v>
      </c>
      <c r="F2" s="10"/>
      <c r="G2" s="38"/>
      <c r="H2" s="9"/>
      <c r="I2" s="11">
        <v>-5</v>
      </c>
      <c r="J2" s="12"/>
      <c r="K2" s="41"/>
    </row>
    <row r="3" spans="1:11" ht="12.75" customHeight="1">
      <c r="A3" s="34"/>
      <c r="B3" s="5"/>
      <c r="C3" s="7"/>
      <c r="D3" s="8"/>
      <c r="E3" s="9"/>
      <c r="F3" s="10" t="s">
        <v>7</v>
      </c>
      <c r="G3" s="38">
        <v>2</v>
      </c>
      <c r="H3" s="9">
        <v>0.9</v>
      </c>
      <c r="I3" s="11">
        <v>0.9</v>
      </c>
      <c r="J3" s="12"/>
      <c r="K3" s="41"/>
    </row>
    <row r="4" spans="1:11" ht="12.75" customHeight="1">
      <c r="A4" s="34"/>
      <c r="B4" s="5"/>
      <c r="C4" s="7"/>
      <c r="D4" s="8"/>
      <c r="E4" s="9"/>
      <c r="F4" s="10" t="s">
        <v>8</v>
      </c>
      <c r="G4" s="38">
        <v>2</v>
      </c>
      <c r="H4" s="9">
        <v>-2</v>
      </c>
      <c r="I4" s="11">
        <v>-2</v>
      </c>
      <c r="J4" s="12"/>
      <c r="K4" s="41"/>
    </row>
    <row r="5" spans="1:13" ht="12.75" customHeight="1">
      <c r="A5" s="34"/>
      <c r="B5" s="5"/>
      <c r="C5" s="13">
        <v>2</v>
      </c>
      <c r="D5" s="14"/>
      <c r="E5" s="15"/>
      <c r="F5" s="17"/>
      <c r="G5" s="39"/>
      <c r="H5" s="15"/>
      <c r="I5" s="18">
        <v>2</v>
      </c>
      <c r="J5" s="19">
        <f>SUM(I2:I5)</f>
        <v>-4.1</v>
      </c>
      <c r="K5" s="42">
        <f>IF(J5&gt;0,J5*0.95,J5)</f>
        <v>-4.1</v>
      </c>
      <c r="M5" s="2"/>
    </row>
    <row r="6" spans="1:13" ht="12.75" customHeight="1">
      <c r="A6" s="34"/>
      <c r="B6" s="6">
        <v>0.6111111111111112</v>
      </c>
      <c r="C6" s="7"/>
      <c r="D6" s="8"/>
      <c r="E6" s="9"/>
      <c r="F6" s="10" t="s">
        <v>9</v>
      </c>
      <c r="G6" s="38">
        <v>3</v>
      </c>
      <c r="H6" s="9">
        <v>3</v>
      </c>
      <c r="I6" s="11">
        <v>3</v>
      </c>
      <c r="J6" s="12"/>
      <c r="K6" s="41"/>
      <c r="M6" s="2"/>
    </row>
    <row r="7" spans="1:13" ht="12.75" customHeight="1">
      <c r="A7" s="34"/>
      <c r="B7" s="5"/>
      <c r="C7" s="13">
        <v>2</v>
      </c>
      <c r="D7" s="14"/>
      <c r="E7" s="15"/>
      <c r="F7" s="17"/>
      <c r="G7" s="39"/>
      <c r="H7" s="15"/>
      <c r="I7" s="18">
        <f>C7</f>
        <v>2</v>
      </c>
      <c r="J7" s="19">
        <f>I6+I7</f>
        <v>5</v>
      </c>
      <c r="K7" s="42">
        <f>IF(J7&gt;0,J7*0.95,J7)</f>
        <v>4.75</v>
      </c>
      <c r="M7" s="2"/>
    </row>
    <row r="8" spans="1:13" ht="12.75" customHeight="1">
      <c r="A8" s="34"/>
      <c r="B8" s="6">
        <v>0.6319444444444444</v>
      </c>
      <c r="C8" s="7"/>
      <c r="D8" s="8"/>
      <c r="E8" s="9"/>
      <c r="F8" s="10"/>
      <c r="G8" s="38"/>
      <c r="H8" s="9"/>
      <c r="I8" s="11"/>
      <c r="J8" s="12"/>
      <c r="K8" s="41"/>
      <c r="M8" s="2"/>
    </row>
    <row r="9" spans="1:13" ht="12.75" customHeight="1">
      <c r="A9" s="34"/>
      <c r="B9" s="5"/>
      <c r="C9" s="7"/>
      <c r="D9" s="8"/>
      <c r="E9" s="9"/>
      <c r="F9" s="10" t="s">
        <v>10</v>
      </c>
      <c r="G9" s="38">
        <v>3</v>
      </c>
      <c r="H9" s="9">
        <v>1</v>
      </c>
      <c r="I9" s="11">
        <v>1</v>
      </c>
      <c r="J9" s="12"/>
      <c r="K9" s="41"/>
      <c r="M9" s="2"/>
    </row>
    <row r="10" spans="1:13" ht="12.75" customHeight="1">
      <c r="A10" s="34"/>
      <c r="B10" s="5"/>
      <c r="C10" s="13">
        <v>1</v>
      </c>
      <c r="D10" s="14"/>
      <c r="E10" s="15"/>
      <c r="F10" s="17"/>
      <c r="G10" s="39"/>
      <c r="H10" s="15"/>
      <c r="I10" s="18">
        <v>1</v>
      </c>
      <c r="J10" s="19">
        <f>SUM(I9:I10)</f>
        <v>2</v>
      </c>
      <c r="K10" s="42">
        <f>IF(J10&gt;0,J10*0.95,J10)</f>
        <v>1.9</v>
      </c>
      <c r="M10" s="2"/>
    </row>
    <row r="11" spans="1:13" ht="12.75" customHeight="1">
      <c r="A11" s="34"/>
      <c r="B11" s="6">
        <v>0.6493055555555556</v>
      </c>
      <c r="C11" s="7"/>
      <c r="D11" s="8"/>
      <c r="E11" s="9"/>
      <c r="F11" s="10"/>
      <c r="G11" s="38"/>
      <c r="H11" s="9"/>
      <c r="I11" s="11"/>
      <c r="J11" s="12"/>
      <c r="K11" s="41"/>
      <c r="M11" s="2"/>
    </row>
    <row r="12" spans="1:13" ht="12.75" customHeight="1">
      <c r="A12" s="34"/>
      <c r="B12" s="5"/>
      <c r="C12" s="7"/>
      <c r="D12" s="8"/>
      <c r="E12" s="9"/>
      <c r="F12" s="10" t="s">
        <v>11</v>
      </c>
      <c r="G12" s="38">
        <v>2</v>
      </c>
      <c r="H12" s="9">
        <v>-2</v>
      </c>
      <c r="I12" s="11">
        <v>-2</v>
      </c>
      <c r="J12" s="12"/>
      <c r="K12" s="41"/>
      <c r="M12" s="2"/>
    </row>
    <row r="13" spans="1:13" ht="12.75" customHeight="1">
      <c r="A13" s="35"/>
      <c r="B13" s="16"/>
      <c r="C13" s="13">
        <v>3</v>
      </c>
      <c r="D13" s="14"/>
      <c r="E13" s="15"/>
      <c r="F13" s="17"/>
      <c r="G13" s="39"/>
      <c r="H13" s="15"/>
      <c r="I13" s="18">
        <v>3</v>
      </c>
      <c r="J13" s="19">
        <f>I12+I13</f>
        <v>1</v>
      </c>
      <c r="K13" s="42">
        <f>IF(J13&gt;0,J13*0.95,J13)</f>
        <v>0.95</v>
      </c>
      <c r="M13" s="2"/>
    </row>
    <row r="14" spans="1:13" ht="12.75" customHeight="1">
      <c r="A14" s="34">
        <v>41673</v>
      </c>
      <c r="B14" s="6">
        <v>0.53125</v>
      </c>
      <c r="C14" s="7"/>
      <c r="D14" s="8" t="s">
        <v>12</v>
      </c>
      <c r="E14" s="9">
        <v>-5</v>
      </c>
      <c r="F14" s="10"/>
      <c r="G14" s="38"/>
      <c r="H14" s="9"/>
      <c r="I14" s="11">
        <v>-5</v>
      </c>
      <c r="J14" s="12"/>
      <c r="K14" s="41"/>
      <c r="M14" s="2"/>
    </row>
    <row r="15" spans="1:13" ht="12.75" customHeight="1">
      <c r="A15" s="34"/>
      <c r="B15" s="5"/>
      <c r="C15" s="7"/>
      <c r="D15" s="8"/>
      <c r="E15" s="9"/>
      <c r="F15" s="10" t="s">
        <v>13</v>
      </c>
      <c r="G15" s="38">
        <v>2</v>
      </c>
      <c r="H15" s="9">
        <v>0.2</v>
      </c>
      <c r="I15" s="11">
        <v>0.2</v>
      </c>
      <c r="J15" s="12"/>
      <c r="K15" s="41"/>
      <c r="M15" s="2"/>
    </row>
    <row r="16" spans="1:13" ht="12.75" customHeight="1">
      <c r="A16" s="34"/>
      <c r="B16" s="5"/>
      <c r="C16" s="7"/>
      <c r="D16" s="8"/>
      <c r="E16" s="9"/>
      <c r="F16" s="10" t="s">
        <v>14</v>
      </c>
      <c r="G16" s="38">
        <v>1</v>
      </c>
      <c r="H16" s="9">
        <v>-1</v>
      </c>
      <c r="I16" s="11">
        <v>-1</v>
      </c>
      <c r="J16" s="12"/>
      <c r="K16" s="41"/>
      <c r="M16" s="2"/>
    </row>
    <row r="17" spans="1:13" ht="12.75" customHeight="1">
      <c r="A17" s="34"/>
      <c r="B17" s="5"/>
      <c r="C17" s="13">
        <v>2</v>
      </c>
      <c r="D17" s="14"/>
      <c r="E17" s="15"/>
      <c r="F17" s="17"/>
      <c r="G17" s="39"/>
      <c r="H17" s="15"/>
      <c r="I17" s="18">
        <v>2</v>
      </c>
      <c r="J17" s="19">
        <f>I14+I15+I16+I17</f>
        <v>-3.8</v>
      </c>
      <c r="K17" s="42">
        <f>IF(J17&gt;0,J17*0.95,J17)</f>
        <v>-3.8</v>
      </c>
      <c r="M17" s="2"/>
    </row>
    <row r="18" spans="1:13" ht="12.75" customHeight="1">
      <c r="A18" s="34"/>
      <c r="B18" s="6">
        <v>0.6180555555555556</v>
      </c>
      <c r="C18" s="7"/>
      <c r="D18" s="8"/>
      <c r="E18" s="9"/>
      <c r="F18" s="10" t="s">
        <v>15</v>
      </c>
      <c r="G18" s="38">
        <v>2</v>
      </c>
      <c r="H18" s="9">
        <v>2</v>
      </c>
      <c r="I18" s="11">
        <f>I17+H18</f>
        <v>4</v>
      </c>
      <c r="J18" s="12"/>
      <c r="K18" s="41"/>
      <c r="M18" s="2"/>
    </row>
    <row r="19" spans="1:13" ht="12.75" customHeight="1">
      <c r="A19" s="34"/>
      <c r="B19" s="5"/>
      <c r="C19" s="7"/>
      <c r="D19" s="8"/>
      <c r="E19" s="9"/>
      <c r="F19" s="10" t="s">
        <v>16</v>
      </c>
      <c r="G19" s="38">
        <v>2</v>
      </c>
      <c r="H19" s="9">
        <v>2</v>
      </c>
      <c r="I19" s="11">
        <v>2</v>
      </c>
      <c r="J19" s="12"/>
      <c r="K19" s="41"/>
      <c r="M19" s="2"/>
    </row>
    <row r="20" spans="1:13" ht="12.75" customHeight="1">
      <c r="A20" s="35"/>
      <c r="B20" s="20"/>
      <c r="C20" s="21"/>
      <c r="D20" s="14"/>
      <c r="E20" s="15"/>
      <c r="F20" s="17" t="s">
        <v>17</v>
      </c>
      <c r="G20" s="39">
        <v>2</v>
      </c>
      <c r="H20" s="15">
        <v>2</v>
      </c>
      <c r="I20" s="18">
        <f>C20</f>
        <v>0</v>
      </c>
      <c r="J20" s="19">
        <f>SUM(I18:I20)</f>
        <v>6</v>
      </c>
      <c r="K20" s="42">
        <f>IF(J20&gt;0,J20*0.95,J20)</f>
        <v>5.699999999999999</v>
      </c>
      <c r="M20" s="2"/>
    </row>
    <row r="21" spans="1:13" ht="12.75" customHeight="1">
      <c r="A21" s="34"/>
      <c r="B21" s="6">
        <v>0.6597222222222222</v>
      </c>
      <c r="C21" s="7"/>
      <c r="D21" s="8"/>
      <c r="E21" s="9"/>
      <c r="F21" s="10" t="s">
        <v>18</v>
      </c>
      <c r="G21" s="38">
        <v>2</v>
      </c>
      <c r="H21" s="9">
        <v>2</v>
      </c>
      <c r="I21" s="22">
        <v>2</v>
      </c>
      <c r="J21" s="12"/>
      <c r="K21" s="41"/>
      <c r="M21" s="2"/>
    </row>
    <row r="22" spans="1:13" ht="12.75" customHeight="1">
      <c r="A22" s="35"/>
      <c r="B22" s="16"/>
      <c r="C22" s="13">
        <v>3</v>
      </c>
      <c r="D22" s="14"/>
      <c r="E22" s="15"/>
      <c r="F22" s="17"/>
      <c r="G22" s="39"/>
      <c r="H22" s="15"/>
      <c r="I22" s="18">
        <v>3</v>
      </c>
      <c r="J22" s="19">
        <f>I21+I22</f>
        <v>5</v>
      </c>
      <c r="K22" s="42">
        <f>IF(J22&gt;0,J22*0.95,J22)</f>
        <v>4.75</v>
      </c>
      <c r="M22" s="2"/>
    </row>
    <row r="23" spans="1:13" ht="12.75" customHeight="1">
      <c r="A23" s="34">
        <v>41674</v>
      </c>
      <c r="B23" s="6">
        <v>0.6180555555555556</v>
      </c>
      <c r="C23" s="7"/>
      <c r="D23" s="8"/>
      <c r="E23" s="9"/>
      <c r="F23" s="10" t="s">
        <v>19</v>
      </c>
      <c r="G23" s="38">
        <v>3</v>
      </c>
      <c r="H23" s="9">
        <v>2</v>
      </c>
      <c r="I23" s="11">
        <v>2</v>
      </c>
      <c r="J23" s="12"/>
      <c r="K23" s="41"/>
      <c r="M23" s="2"/>
    </row>
    <row r="24" spans="1:13" ht="12.75" customHeight="1">
      <c r="A24" s="34"/>
      <c r="B24" s="5"/>
      <c r="C24" s="13">
        <v>1</v>
      </c>
      <c r="D24" s="14"/>
      <c r="E24" s="15"/>
      <c r="F24" s="17"/>
      <c r="G24" s="39"/>
      <c r="H24" s="15"/>
      <c r="I24" s="18">
        <v>1</v>
      </c>
      <c r="J24" s="19">
        <f>I23+I24</f>
        <v>3</v>
      </c>
      <c r="K24" s="42">
        <f>IF(J24&gt;0,J24*0.95,J24)</f>
        <v>2.8499999999999996</v>
      </c>
      <c r="M24" s="2"/>
    </row>
    <row r="25" spans="1:13" ht="12.75" customHeight="1">
      <c r="A25" s="34"/>
      <c r="B25" s="6">
        <v>0.6597222222222222</v>
      </c>
      <c r="C25" s="7"/>
      <c r="D25" s="8"/>
      <c r="E25" s="9"/>
      <c r="F25" s="10" t="s">
        <v>20</v>
      </c>
      <c r="G25" s="38">
        <v>2</v>
      </c>
      <c r="H25" s="9">
        <v>0.9</v>
      </c>
      <c r="I25" s="11">
        <v>0.9</v>
      </c>
      <c r="J25" s="12"/>
      <c r="K25" s="41"/>
      <c r="M25" s="2"/>
    </row>
    <row r="26" spans="1:13" ht="12.75" customHeight="1">
      <c r="A26" s="34"/>
      <c r="B26" s="5"/>
      <c r="C26" s="7"/>
      <c r="D26" s="8"/>
      <c r="E26" s="9"/>
      <c r="F26" s="10" t="s">
        <v>21</v>
      </c>
      <c r="G26" s="38">
        <v>1</v>
      </c>
      <c r="H26" s="9">
        <v>-1</v>
      </c>
      <c r="I26" s="11">
        <v>-1</v>
      </c>
      <c r="J26" s="12"/>
      <c r="K26" s="41"/>
      <c r="M26" s="2"/>
    </row>
    <row r="27" spans="1:13" ht="12.75" customHeight="1">
      <c r="A27" s="35"/>
      <c r="B27" s="16"/>
      <c r="C27" s="13">
        <v>3</v>
      </c>
      <c r="D27" s="14"/>
      <c r="E27" s="15"/>
      <c r="F27" s="17"/>
      <c r="G27" s="39"/>
      <c r="H27" s="15"/>
      <c r="I27" s="18">
        <v>3</v>
      </c>
      <c r="J27" s="19">
        <f>SUM(I25:I27)</f>
        <v>2.9</v>
      </c>
      <c r="K27" s="42">
        <f>IF(J27&gt;0,J27*0.95,J27)</f>
        <v>2.755</v>
      </c>
      <c r="M27" s="2"/>
    </row>
    <row r="28" spans="1:13" ht="12.75" customHeight="1">
      <c r="A28" s="34">
        <v>41676</v>
      </c>
      <c r="B28" s="6">
        <v>0.6493055555555556</v>
      </c>
      <c r="C28" s="7"/>
      <c r="D28" s="8" t="s">
        <v>22</v>
      </c>
      <c r="E28" s="9">
        <v>2.02459190444592</v>
      </c>
      <c r="F28" s="10"/>
      <c r="G28" s="38"/>
      <c r="H28" s="9"/>
      <c r="I28" s="11">
        <v>2.02459190444592</v>
      </c>
      <c r="J28" s="12"/>
      <c r="K28" s="41"/>
      <c r="M28" s="2"/>
    </row>
    <row r="29" spans="1:13" ht="12.75" customHeight="1">
      <c r="A29" s="34"/>
      <c r="B29" s="5"/>
      <c r="C29" s="7"/>
      <c r="D29" s="8"/>
      <c r="E29" s="9"/>
      <c r="F29" s="10" t="s">
        <v>23</v>
      </c>
      <c r="G29" s="38">
        <v>2</v>
      </c>
      <c r="H29" s="9">
        <v>2.4</v>
      </c>
      <c r="I29" s="11">
        <v>2.4</v>
      </c>
      <c r="J29" s="12"/>
      <c r="K29" s="41"/>
      <c r="M29" s="2"/>
    </row>
    <row r="30" spans="1:13" ht="12.75" customHeight="1">
      <c r="A30" s="35"/>
      <c r="B30" s="16"/>
      <c r="C30" s="13">
        <v>3</v>
      </c>
      <c r="D30" s="14"/>
      <c r="E30" s="15"/>
      <c r="F30" s="17"/>
      <c r="G30" s="39"/>
      <c r="H30" s="15"/>
      <c r="I30" s="18">
        <v>3</v>
      </c>
      <c r="J30" s="19">
        <f>SUM(I28:I30)</f>
        <v>7.42459190444592</v>
      </c>
      <c r="K30" s="42">
        <f>IF(J30&gt;0,J30*0.95,J30)</f>
        <v>7.053362309223624</v>
      </c>
      <c r="M30" s="2"/>
    </row>
    <row r="31" spans="1:13" ht="12.75" customHeight="1">
      <c r="A31" s="34">
        <v>41678</v>
      </c>
      <c r="B31" s="6">
        <v>0.6493055555555556</v>
      </c>
      <c r="C31" s="7"/>
      <c r="D31" s="8"/>
      <c r="E31" s="9"/>
      <c r="F31" s="10"/>
      <c r="G31" s="38"/>
      <c r="H31" s="9"/>
      <c r="I31" s="11"/>
      <c r="J31" s="12"/>
      <c r="K31" s="41"/>
      <c r="M31" s="2"/>
    </row>
    <row r="32" spans="1:13" ht="12.75" customHeight="1">
      <c r="A32" s="34"/>
      <c r="B32" s="5"/>
      <c r="C32" s="7"/>
      <c r="D32" s="8"/>
      <c r="E32" s="9"/>
      <c r="F32" s="10" t="s">
        <v>24</v>
      </c>
      <c r="G32" s="38">
        <v>1.5</v>
      </c>
      <c r="H32" s="9">
        <v>-1.5</v>
      </c>
      <c r="I32" s="11">
        <v>-1.5</v>
      </c>
      <c r="J32" s="12"/>
      <c r="K32" s="41"/>
      <c r="M32" s="2"/>
    </row>
    <row r="33" spans="1:13" ht="12.75" customHeight="1">
      <c r="A33" s="34"/>
      <c r="B33" s="5"/>
      <c r="C33" s="7"/>
      <c r="D33" s="8"/>
      <c r="E33" s="9"/>
      <c r="F33" s="10" t="s">
        <v>25</v>
      </c>
      <c r="G33" s="38">
        <v>1.5</v>
      </c>
      <c r="H33" s="9">
        <v>-1.5</v>
      </c>
      <c r="I33" s="11">
        <v>-1.5</v>
      </c>
      <c r="J33" s="12"/>
      <c r="K33" s="41"/>
      <c r="M33" s="2"/>
    </row>
    <row r="34" spans="1:13" ht="12.75" customHeight="1">
      <c r="A34" s="34"/>
      <c r="B34" s="6"/>
      <c r="C34" s="13">
        <v>1</v>
      </c>
      <c r="D34" s="14"/>
      <c r="E34" s="15"/>
      <c r="F34" s="17"/>
      <c r="G34" s="39"/>
      <c r="H34" s="15"/>
      <c r="I34" s="18">
        <v>1</v>
      </c>
      <c r="J34" s="19">
        <f>SUM(I32:I34)</f>
        <v>-2</v>
      </c>
      <c r="K34" s="42">
        <f>IF(J34&gt;0,J34*0.95,J34)</f>
        <v>-2</v>
      </c>
      <c r="M34" s="2"/>
    </row>
    <row r="35" spans="1:13" ht="12.75" customHeight="1">
      <c r="A35" s="34"/>
      <c r="B35" s="6">
        <v>0.6597222222222222</v>
      </c>
      <c r="C35" s="7"/>
      <c r="D35" s="8" t="s">
        <v>26</v>
      </c>
      <c r="E35" s="9">
        <v>-5</v>
      </c>
      <c r="F35" s="10"/>
      <c r="G35" s="38"/>
      <c r="H35" s="9"/>
      <c r="I35" s="11">
        <v>-5</v>
      </c>
      <c r="J35" s="12"/>
      <c r="K35" s="41"/>
      <c r="M35" s="2"/>
    </row>
    <row r="36" spans="1:13" ht="12.75" customHeight="1">
      <c r="A36" s="34"/>
      <c r="B36" s="5"/>
      <c r="C36" s="7"/>
      <c r="D36" s="8"/>
      <c r="E36" s="9"/>
      <c r="F36" s="10"/>
      <c r="G36" s="38"/>
      <c r="H36" s="9"/>
      <c r="I36" s="11"/>
      <c r="J36" s="12"/>
      <c r="K36" s="41"/>
      <c r="M36" s="2"/>
    </row>
    <row r="37" spans="1:13" ht="12.75" customHeight="1">
      <c r="A37" s="34"/>
      <c r="B37" s="5"/>
      <c r="C37" s="7"/>
      <c r="D37" s="8"/>
      <c r="E37" s="9"/>
      <c r="F37" s="10" t="s">
        <v>27</v>
      </c>
      <c r="G37" s="38">
        <v>2</v>
      </c>
      <c r="H37" s="9">
        <v>-2</v>
      </c>
      <c r="I37" s="11">
        <v>-2</v>
      </c>
      <c r="J37" s="12"/>
      <c r="K37" s="41"/>
      <c r="M37" s="2"/>
    </row>
    <row r="38" spans="1:13" ht="12.75" customHeight="1">
      <c r="A38" s="34"/>
      <c r="B38" s="5"/>
      <c r="C38" s="7"/>
      <c r="D38" s="8"/>
      <c r="E38" s="9"/>
      <c r="F38" s="10"/>
      <c r="G38" s="38"/>
      <c r="H38" s="9"/>
      <c r="I38" s="11"/>
      <c r="J38" s="12"/>
      <c r="K38" s="41"/>
      <c r="M38" s="2"/>
    </row>
    <row r="39" spans="1:13" ht="12.75" customHeight="1">
      <c r="A39" s="35"/>
      <c r="B39" s="16"/>
      <c r="C39" s="13">
        <v>3</v>
      </c>
      <c r="D39" s="14"/>
      <c r="E39" s="15"/>
      <c r="F39" s="17"/>
      <c r="G39" s="39"/>
      <c r="H39" s="15"/>
      <c r="I39" s="18">
        <v>3</v>
      </c>
      <c r="J39" s="19">
        <f>SUM(I35:I39)</f>
        <v>-4</v>
      </c>
      <c r="K39" s="42">
        <f>IF(J39&gt;0,J39*0.95,J39)</f>
        <v>-4</v>
      </c>
      <c r="M39" s="2"/>
    </row>
    <row r="40" spans="1:13" ht="12.75" customHeight="1">
      <c r="A40" s="34"/>
      <c r="B40" s="6">
        <v>0.579861111111111</v>
      </c>
      <c r="C40" s="7"/>
      <c r="D40" s="8"/>
      <c r="E40" s="9"/>
      <c r="F40" s="10" t="s">
        <v>28</v>
      </c>
      <c r="G40" s="38">
        <v>3</v>
      </c>
      <c r="H40" s="9">
        <v>-3</v>
      </c>
      <c r="I40" s="11">
        <v>-3</v>
      </c>
      <c r="J40" s="12"/>
      <c r="K40" s="41"/>
      <c r="M40" s="2"/>
    </row>
    <row r="41" spans="1:13" ht="12.75" customHeight="1">
      <c r="A41" s="34"/>
      <c r="B41" s="5"/>
      <c r="C41" s="13">
        <v>3</v>
      </c>
      <c r="D41" s="14"/>
      <c r="E41" s="15"/>
      <c r="F41" s="17"/>
      <c r="G41" s="39"/>
      <c r="H41" s="15"/>
      <c r="I41" s="18">
        <v>3</v>
      </c>
      <c r="J41" s="19">
        <v>0</v>
      </c>
      <c r="K41" s="42">
        <f>IF(J41&gt;0,J41*0.95,J41)</f>
        <v>0</v>
      </c>
      <c r="M41" s="2"/>
    </row>
    <row r="42" spans="1:13" ht="12.75" customHeight="1">
      <c r="A42" s="34"/>
      <c r="B42" s="6">
        <v>0.6666666666666666</v>
      </c>
      <c r="C42" s="7"/>
      <c r="D42" s="8"/>
      <c r="E42" s="9"/>
      <c r="F42" s="10" t="s">
        <v>29</v>
      </c>
      <c r="G42" s="38">
        <v>2</v>
      </c>
      <c r="H42" s="9">
        <v>0.9</v>
      </c>
      <c r="I42" s="11">
        <v>0.9</v>
      </c>
      <c r="J42" s="12"/>
      <c r="K42" s="41"/>
      <c r="M42" s="2"/>
    </row>
    <row r="43" spans="1:13" ht="12.75" customHeight="1">
      <c r="A43" s="34"/>
      <c r="B43" s="5"/>
      <c r="C43" s="7"/>
      <c r="D43" s="8"/>
      <c r="E43" s="9"/>
      <c r="F43" s="10"/>
      <c r="G43" s="38"/>
      <c r="H43" s="9"/>
      <c r="I43" s="11"/>
      <c r="J43" s="12"/>
      <c r="K43" s="41"/>
      <c r="M43" s="2"/>
    </row>
    <row r="44" spans="1:13" ht="12.75" customHeight="1">
      <c r="A44" s="34"/>
      <c r="B44" s="5"/>
      <c r="C44" s="7"/>
      <c r="D44" s="8"/>
      <c r="E44" s="9"/>
      <c r="F44" s="10" t="s">
        <v>30</v>
      </c>
      <c r="G44" s="38">
        <v>2</v>
      </c>
      <c r="H44" s="9">
        <v>-2</v>
      </c>
      <c r="I44" s="11">
        <v>2</v>
      </c>
      <c r="J44" s="12"/>
      <c r="K44" s="41"/>
      <c r="M44" s="2"/>
    </row>
    <row r="45" spans="1:13" ht="12.75" customHeight="1">
      <c r="A45" s="35"/>
      <c r="B45" s="16"/>
      <c r="C45" s="13">
        <v>3</v>
      </c>
      <c r="D45" s="14"/>
      <c r="E45" s="15"/>
      <c r="F45" s="17"/>
      <c r="G45" s="39"/>
      <c r="H45" s="15"/>
      <c r="I45" s="18">
        <f>C45</f>
        <v>3</v>
      </c>
      <c r="J45" s="19">
        <f>SUM(I42:I45)</f>
        <v>5.9</v>
      </c>
      <c r="K45" s="42">
        <f>IF(J45&gt;0,J45*0.95,J45)</f>
        <v>5.605</v>
      </c>
      <c r="M45" s="2"/>
    </row>
    <row r="46" spans="1:13" ht="12.75" customHeight="1">
      <c r="A46" s="34">
        <v>41682</v>
      </c>
      <c r="B46" s="6">
        <v>0.6111111111111112</v>
      </c>
      <c r="C46" s="7"/>
      <c r="D46" s="8"/>
      <c r="E46" s="9"/>
      <c r="F46" s="10"/>
      <c r="G46" s="38"/>
      <c r="H46" s="9"/>
      <c r="I46" s="11"/>
      <c r="J46" s="12"/>
      <c r="K46" s="41"/>
      <c r="M46" s="2"/>
    </row>
    <row r="47" spans="1:13" ht="12.75" customHeight="1">
      <c r="A47" s="34"/>
      <c r="B47" s="5"/>
      <c r="C47" s="7"/>
      <c r="D47" s="8"/>
      <c r="E47" s="9"/>
      <c r="F47" s="10" t="s">
        <v>31</v>
      </c>
      <c r="G47" s="38">
        <v>2</v>
      </c>
      <c r="H47" s="9">
        <v>-2</v>
      </c>
      <c r="I47" s="11">
        <v>-2</v>
      </c>
      <c r="J47" s="12"/>
      <c r="K47" s="41"/>
      <c r="M47" s="2"/>
    </row>
    <row r="48" spans="1:13" ht="12.75" customHeight="1">
      <c r="A48" s="34"/>
      <c r="B48" s="5"/>
      <c r="C48" s="13">
        <v>3</v>
      </c>
      <c r="D48" s="14"/>
      <c r="E48" s="15"/>
      <c r="F48" s="17"/>
      <c r="G48" s="39"/>
      <c r="H48" s="15"/>
      <c r="I48" s="18">
        <v>3</v>
      </c>
      <c r="J48" s="19">
        <f>SUM(I46:I49)</f>
        <v>-2</v>
      </c>
      <c r="K48" s="42">
        <f>IF(J48&gt;0,J48*0.95,J48)</f>
        <v>-2</v>
      </c>
      <c r="M48" s="2"/>
    </row>
    <row r="49" spans="1:13" ht="12.75" customHeight="1">
      <c r="A49" s="34"/>
      <c r="B49" s="6">
        <v>0.6354166666666666</v>
      </c>
      <c r="C49" s="7"/>
      <c r="D49" s="8"/>
      <c r="E49" s="9"/>
      <c r="F49" s="10" t="s">
        <v>32</v>
      </c>
      <c r="G49" s="38">
        <v>3</v>
      </c>
      <c r="H49" s="9">
        <v>-3</v>
      </c>
      <c r="I49" s="11">
        <v>-3</v>
      </c>
      <c r="J49" s="12"/>
      <c r="K49" s="41"/>
      <c r="M49" s="2"/>
    </row>
    <row r="50" spans="1:13" ht="12.75" customHeight="1">
      <c r="A50" s="35"/>
      <c r="B50" s="16"/>
      <c r="C50" s="13">
        <v>0.5</v>
      </c>
      <c r="D50" s="14"/>
      <c r="E50" s="15"/>
      <c r="F50" s="17"/>
      <c r="G50" s="39"/>
      <c r="H50" s="15"/>
      <c r="I50" s="18">
        <f>C50</f>
        <v>0.5</v>
      </c>
      <c r="J50" s="19">
        <f>SUM(I49:I50)</f>
        <v>-2.5</v>
      </c>
      <c r="K50" s="42">
        <f>IF(J50&gt;0,J50*0.95,J50)</f>
        <v>-2.5</v>
      </c>
      <c r="M50" s="2"/>
    </row>
    <row r="51" spans="1:13" ht="12.75" customHeight="1">
      <c r="A51" s="34">
        <v>41684</v>
      </c>
      <c r="B51" s="6">
        <v>0.6145833333333334</v>
      </c>
      <c r="C51" s="7"/>
      <c r="D51" s="8"/>
      <c r="E51" s="9"/>
      <c r="F51" s="10"/>
      <c r="G51" s="38"/>
      <c r="H51" s="9"/>
      <c r="I51" s="11"/>
      <c r="J51" s="12"/>
      <c r="K51" s="41"/>
      <c r="M51" s="2"/>
    </row>
    <row r="52" spans="1:13" ht="12.75" customHeight="1">
      <c r="A52" s="34"/>
      <c r="B52" s="5"/>
      <c r="C52" s="7"/>
      <c r="D52" s="8"/>
      <c r="E52" s="9"/>
      <c r="F52" s="10"/>
      <c r="G52" s="38"/>
      <c r="H52" s="9"/>
      <c r="I52" s="11"/>
      <c r="J52" s="12"/>
      <c r="K52" s="41"/>
      <c r="M52" s="2"/>
    </row>
    <row r="53" spans="1:13" ht="12.75" customHeight="1">
      <c r="A53" s="34"/>
      <c r="B53" s="5"/>
      <c r="C53" s="7"/>
      <c r="D53" s="8"/>
      <c r="E53" s="9"/>
      <c r="F53" s="10" t="s">
        <v>20</v>
      </c>
      <c r="G53" s="38">
        <v>2</v>
      </c>
      <c r="H53" s="9">
        <v>-2</v>
      </c>
      <c r="I53" s="11">
        <v>-2</v>
      </c>
      <c r="J53" s="12"/>
      <c r="K53" s="41"/>
      <c r="M53" s="2"/>
    </row>
    <row r="54" spans="1:13" ht="12.75" customHeight="1">
      <c r="A54" s="34"/>
      <c r="B54" s="5"/>
      <c r="C54" s="7"/>
      <c r="D54" s="8"/>
      <c r="E54" s="9"/>
      <c r="F54" s="10" t="s">
        <v>33</v>
      </c>
      <c r="G54" s="38">
        <v>2</v>
      </c>
      <c r="H54" s="9">
        <v>8</v>
      </c>
      <c r="I54" s="11">
        <v>8</v>
      </c>
      <c r="J54" s="12"/>
      <c r="K54" s="41"/>
      <c r="M54" s="2"/>
    </row>
    <row r="55" spans="1:13" ht="12.75" customHeight="1">
      <c r="A55" s="34"/>
      <c r="B55" s="5"/>
      <c r="C55" s="13">
        <v>3</v>
      </c>
      <c r="D55" s="14"/>
      <c r="E55" s="15"/>
      <c r="F55" s="17"/>
      <c r="G55" s="39"/>
      <c r="H55" s="15"/>
      <c r="I55" s="18">
        <f>C55</f>
        <v>3</v>
      </c>
      <c r="J55" s="19">
        <f>I53+I55+I54</f>
        <v>9</v>
      </c>
      <c r="K55" s="42">
        <f>IF(J55&gt;0,J55*0.95,J55)</f>
        <v>8.549999999999999</v>
      </c>
      <c r="M55" s="2"/>
    </row>
    <row r="56" spans="1:13" ht="12.75" customHeight="1">
      <c r="A56" s="34"/>
      <c r="B56" s="6">
        <v>0.7743055555555556</v>
      </c>
      <c r="C56" s="7"/>
      <c r="D56" s="8"/>
      <c r="E56" s="9"/>
      <c r="F56" s="10"/>
      <c r="G56" s="38"/>
      <c r="H56" s="9"/>
      <c r="I56" s="11"/>
      <c r="J56" s="12"/>
      <c r="K56" s="41"/>
      <c r="M56" s="2"/>
    </row>
    <row r="57" spans="1:13" ht="12.75" customHeight="1">
      <c r="A57" s="35"/>
      <c r="B57" s="16"/>
      <c r="C57" s="13">
        <v>2</v>
      </c>
      <c r="D57" s="14"/>
      <c r="E57" s="15"/>
      <c r="F57" s="17"/>
      <c r="G57" s="39"/>
      <c r="H57" s="15"/>
      <c r="I57" s="18">
        <v>2</v>
      </c>
      <c r="J57" s="19">
        <f>I57</f>
        <v>2</v>
      </c>
      <c r="K57" s="42">
        <f>IF(J57&gt;0,J57*0.95,J57)</f>
        <v>1.9</v>
      </c>
      <c r="M57" s="2"/>
    </row>
    <row r="58" spans="1:13" ht="12.75" customHeight="1">
      <c r="A58" s="34">
        <v>41685</v>
      </c>
      <c r="B58" s="6">
        <v>0.6111111111111112</v>
      </c>
      <c r="C58" s="7"/>
      <c r="D58" s="8"/>
      <c r="E58" s="9"/>
      <c r="F58" s="10"/>
      <c r="G58" s="38"/>
      <c r="H58" s="9"/>
      <c r="I58" s="11"/>
      <c r="J58" s="12"/>
      <c r="K58" s="41"/>
      <c r="M58" s="2"/>
    </row>
    <row r="59" spans="1:13" ht="12.75" customHeight="1">
      <c r="A59" s="34"/>
      <c r="B59" s="5"/>
      <c r="C59" s="7"/>
      <c r="D59" s="8"/>
      <c r="E59" s="9"/>
      <c r="F59" s="10" t="s">
        <v>34</v>
      </c>
      <c r="G59" s="38">
        <v>2</v>
      </c>
      <c r="H59" s="9">
        <v>-2</v>
      </c>
      <c r="I59" s="11">
        <v>-2</v>
      </c>
      <c r="J59" s="12"/>
      <c r="K59" s="41"/>
      <c r="M59" s="2"/>
    </row>
    <row r="60" spans="1:13" ht="12.75" customHeight="1">
      <c r="A60" s="34"/>
      <c r="B60" s="5"/>
      <c r="C60" s="7"/>
      <c r="D60" s="8"/>
      <c r="E60" s="9"/>
      <c r="F60" s="10" t="s">
        <v>35</v>
      </c>
      <c r="G60" s="38">
        <v>2</v>
      </c>
      <c r="H60" s="9">
        <v>2</v>
      </c>
      <c r="I60" s="11">
        <v>2</v>
      </c>
      <c r="J60" s="12"/>
      <c r="K60" s="41"/>
      <c r="M60" s="2"/>
    </row>
    <row r="61" spans="1:13" ht="12.75" customHeight="1">
      <c r="A61" s="34"/>
      <c r="B61" s="5"/>
      <c r="C61" s="13">
        <v>3</v>
      </c>
      <c r="D61" s="14"/>
      <c r="E61" s="15"/>
      <c r="F61" s="17"/>
      <c r="G61" s="39"/>
      <c r="H61" s="15"/>
      <c r="I61" s="18">
        <v>3</v>
      </c>
      <c r="J61" s="19">
        <f>I59+I60+I61</f>
        <v>3</v>
      </c>
      <c r="K61" s="42">
        <f>IF(J61&gt;0,J61*0.95,J61)</f>
        <v>2.8499999999999996</v>
      </c>
      <c r="M61" s="2"/>
    </row>
    <row r="62" spans="1:13" ht="12.75" customHeight="1">
      <c r="A62" s="34"/>
      <c r="B62" s="6">
        <v>0.6215277777777778</v>
      </c>
      <c r="C62" s="7"/>
      <c r="D62" s="8"/>
      <c r="E62" s="9"/>
      <c r="F62" s="10"/>
      <c r="G62" s="38"/>
      <c r="H62" s="9"/>
      <c r="I62" s="11"/>
      <c r="J62" s="12"/>
      <c r="K62" s="41"/>
      <c r="M62" s="2"/>
    </row>
    <row r="63" spans="1:13" ht="12.75" customHeight="1">
      <c r="A63" s="34"/>
      <c r="B63" s="5"/>
      <c r="C63" s="7"/>
      <c r="D63" s="8"/>
      <c r="E63" s="9"/>
      <c r="F63" s="10" t="s">
        <v>36</v>
      </c>
      <c r="G63" s="38">
        <v>1.5</v>
      </c>
      <c r="H63" s="9">
        <v>-1</v>
      </c>
      <c r="I63" s="11">
        <v>-1</v>
      </c>
      <c r="J63" s="12"/>
      <c r="K63" s="41"/>
      <c r="M63" s="2"/>
    </row>
    <row r="64" spans="1:13" ht="12.75" customHeight="1">
      <c r="A64" s="34"/>
      <c r="B64" s="5"/>
      <c r="C64" s="7"/>
      <c r="D64" s="8"/>
      <c r="E64" s="9"/>
      <c r="F64" s="10" t="s">
        <v>37</v>
      </c>
      <c r="G64" s="38">
        <v>1.5</v>
      </c>
      <c r="H64" s="9">
        <v>-1.5</v>
      </c>
      <c r="I64" s="11">
        <v>-1.5</v>
      </c>
      <c r="J64" s="12"/>
      <c r="K64" s="41"/>
      <c r="M64" s="2"/>
    </row>
    <row r="65" spans="1:13" ht="12.75" customHeight="1">
      <c r="A65" s="34"/>
      <c r="B65" s="5"/>
      <c r="C65" s="7"/>
      <c r="D65" s="8"/>
      <c r="E65" s="9"/>
      <c r="F65" s="10"/>
      <c r="G65" s="38"/>
      <c r="H65" s="9"/>
      <c r="I65" s="11"/>
      <c r="J65" s="12"/>
      <c r="K65" s="41"/>
      <c r="M65" s="2"/>
    </row>
    <row r="66" spans="1:13" ht="12.75" customHeight="1">
      <c r="A66" s="34"/>
      <c r="B66" s="5"/>
      <c r="C66" s="7"/>
      <c r="D66" s="8"/>
      <c r="E66" s="9"/>
      <c r="F66" s="10" t="s">
        <v>11</v>
      </c>
      <c r="G66" s="38">
        <v>1</v>
      </c>
      <c r="H66" s="9">
        <v>0.5</v>
      </c>
      <c r="I66" s="11">
        <v>0.5</v>
      </c>
      <c r="J66" s="12"/>
      <c r="K66" s="41"/>
      <c r="M66" s="2"/>
    </row>
    <row r="67" spans="1:13" ht="12.75" customHeight="1">
      <c r="A67" s="34"/>
      <c r="B67" s="5"/>
      <c r="C67" s="7"/>
      <c r="D67" s="8"/>
      <c r="E67" s="9"/>
      <c r="F67" s="10"/>
      <c r="G67" s="38"/>
      <c r="H67" s="9"/>
      <c r="I67" s="11">
        <v>-1</v>
      </c>
      <c r="J67" s="12"/>
      <c r="K67" s="41"/>
      <c r="M67" s="2"/>
    </row>
    <row r="68" spans="1:13" ht="12.75" customHeight="1">
      <c r="A68" s="34"/>
      <c r="B68" s="5"/>
      <c r="C68" s="13">
        <v>0</v>
      </c>
      <c r="D68" s="14"/>
      <c r="E68" s="15"/>
      <c r="F68" s="17"/>
      <c r="G68" s="39"/>
      <c r="H68" s="15"/>
      <c r="I68" s="18"/>
      <c r="J68" s="19">
        <f>I63+I64+I66+I67</f>
        <v>-3</v>
      </c>
      <c r="K68" s="42">
        <f>IF(J68&gt;0,J68*0.95,J68)</f>
        <v>-3</v>
      </c>
      <c r="M68" s="2"/>
    </row>
    <row r="69" spans="1:13" ht="12.75" customHeight="1">
      <c r="A69" s="34"/>
      <c r="B69" s="6">
        <v>0.6284722222222222</v>
      </c>
      <c r="C69" s="7"/>
      <c r="D69" s="8"/>
      <c r="E69" s="9"/>
      <c r="F69" s="10" t="s">
        <v>38</v>
      </c>
      <c r="G69" s="38">
        <v>3</v>
      </c>
      <c r="H69" s="9">
        <v>3</v>
      </c>
      <c r="I69" s="11">
        <v>3</v>
      </c>
      <c r="J69" s="12"/>
      <c r="K69" s="41"/>
      <c r="M69" s="2"/>
    </row>
    <row r="70" spans="1:13" ht="12.75" customHeight="1">
      <c r="A70" s="34"/>
      <c r="B70" s="5"/>
      <c r="C70" s="13">
        <v>3</v>
      </c>
      <c r="D70" s="14"/>
      <c r="E70" s="15"/>
      <c r="F70" s="17"/>
      <c r="G70" s="39"/>
      <c r="H70" s="15"/>
      <c r="I70" s="18">
        <v>3</v>
      </c>
      <c r="J70" s="19">
        <f>I69+I70</f>
        <v>6</v>
      </c>
      <c r="K70" s="42">
        <f>IF(J70&gt;0,J70*0.95,J70)</f>
        <v>5.699999999999999</v>
      </c>
      <c r="M70" s="2"/>
    </row>
    <row r="71" spans="1:13" ht="12.75" customHeight="1">
      <c r="A71" s="34"/>
      <c r="B71" s="6">
        <v>0.6354166666666666</v>
      </c>
      <c r="C71" s="7"/>
      <c r="D71" s="8"/>
      <c r="E71" s="9"/>
      <c r="F71" s="10" t="s">
        <v>39</v>
      </c>
      <c r="G71" s="38">
        <v>2</v>
      </c>
      <c r="H71" s="9">
        <v>5</v>
      </c>
      <c r="I71" s="11">
        <v>5</v>
      </c>
      <c r="J71" s="12"/>
      <c r="K71" s="41"/>
      <c r="M71" s="2"/>
    </row>
    <row r="72" spans="1:13" ht="12.75" customHeight="1">
      <c r="A72" s="34"/>
      <c r="B72" s="5"/>
      <c r="C72" s="7"/>
      <c r="D72" s="8"/>
      <c r="E72" s="9"/>
      <c r="F72" s="10" t="s">
        <v>40</v>
      </c>
      <c r="G72" s="38">
        <v>1</v>
      </c>
      <c r="H72" s="9">
        <v>1</v>
      </c>
      <c r="I72" s="11">
        <v>1</v>
      </c>
      <c r="J72" s="12"/>
      <c r="K72" s="41"/>
      <c r="M72" s="2"/>
    </row>
    <row r="73" spans="1:13" ht="12.75" customHeight="1">
      <c r="A73" s="34"/>
      <c r="B73" s="5"/>
      <c r="C73" s="13">
        <v>0</v>
      </c>
      <c r="D73" s="14"/>
      <c r="E73" s="15"/>
      <c r="F73" s="17"/>
      <c r="G73" s="39"/>
      <c r="H73" s="15"/>
      <c r="I73" s="18"/>
      <c r="J73" s="19">
        <f>I71+I72</f>
        <v>6</v>
      </c>
      <c r="K73" s="42">
        <f>IF(J73&gt;0,J73*0.95,J73)</f>
        <v>5.699999999999999</v>
      </c>
      <c r="M73" s="2"/>
    </row>
    <row r="74" spans="1:13" ht="12.75" customHeight="1">
      <c r="A74" s="34"/>
      <c r="B74" s="6">
        <v>0.6458333333333334</v>
      </c>
      <c r="C74" s="7"/>
      <c r="D74" s="8"/>
      <c r="E74" s="9"/>
      <c r="F74" s="10"/>
      <c r="G74" s="38"/>
      <c r="H74" s="9"/>
      <c r="I74" s="11"/>
      <c r="J74" s="12"/>
      <c r="K74" s="41"/>
      <c r="M74" s="2"/>
    </row>
    <row r="75" spans="1:13" ht="12.75" customHeight="1">
      <c r="A75" s="34"/>
      <c r="B75" s="5"/>
      <c r="C75" s="7"/>
      <c r="D75" s="8"/>
      <c r="E75" s="9"/>
      <c r="F75" s="10" t="s">
        <v>41</v>
      </c>
      <c r="G75" s="38">
        <v>2</v>
      </c>
      <c r="H75" s="9">
        <v>1</v>
      </c>
      <c r="I75" s="11">
        <v>1</v>
      </c>
      <c r="J75" s="12"/>
      <c r="K75" s="41"/>
      <c r="M75" s="2"/>
    </row>
    <row r="76" spans="1:13" ht="12.75" customHeight="1">
      <c r="A76" s="35"/>
      <c r="B76" s="16"/>
      <c r="C76" s="13">
        <v>0</v>
      </c>
      <c r="D76" s="14"/>
      <c r="E76" s="15"/>
      <c r="F76" s="17"/>
      <c r="G76" s="39"/>
      <c r="H76" s="15"/>
      <c r="I76" s="18">
        <v>0</v>
      </c>
      <c r="J76" s="19">
        <f>I75</f>
        <v>1</v>
      </c>
      <c r="K76" s="42">
        <f>IF(J76&gt;0,J76*0.95,J76)</f>
        <v>0.95</v>
      </c>
      <c r="M76" s="2"/>
    </row>
    <row r="77" spans="1:13" ht="12.75" customHeight="1">
      <c r="A77" s="34">
        <v>41688</v>
      </c>
      <c r="B77" s="6">
        <v>0.5729166666666666</v>
      </c>
      <c r="C77" s="7"/>
      <c r="D77" s="8"/>
      <c r="E77" s="9"/>
      <c r="F77" s="10" t="s">
        <v>42</v>
      </c>
      <c r="G77" s="38">
        <v>3</v>
      </c>
      <c r="H77" s="9">
        <v>-3</v>
      </c>
      <c r="I77" s="11">
        <v>-3</v>
      </c>
      <c r="J77" s="12"/>
      <c r="K77" s="41"/>
      <c r="M77" s="2"/>
    </row>
    <row r="78" spans="1:13" ht="12.75" customHeight="1">
      <c r="A78" s="34"/>
      <c r="B78" s="5"/>
      <c r="C78" s="13">
        <v>3</v>
      </c>
      <c r="D78" s="14"/>
      <c r="E78" s="15"/>
      <c r="F78" s="17"/>
      <c r="G78" s="39"/>
      <c r="H78" s="15"/>
      <c r="I78" s="18">
        <v>3</v>
      </c>
      <c r="J78" s="19">
        <v>0</v>
      </c>
      <c r="K78" s="42">
        <f>IF(J78&gt;0,J78*0.95,J78)</f>
        <v>0</v>
      </c>
      <c r="M78" s="2"/>
    </row>
    <row r="79" spans="1:13" ht="12.75" customHeight="1">
      <c r="A79" s="34"/>
      <c r="B79" s="6">
        <v>0.5868055555555556</v>
      </c>
      <c r="C79" s="7"/>
      <c r="D79" s="8" t="s">
        <v>43</v>
      </c>
      <c r="E79" s="9">
        <v>4</v>
      </c>
      <c r="F79" s="10"/>
      <c r="G79" s="38"/>
      <c r="H79" s="9"/>
      <c r="I79" s="11">
        <v>4</v>
      </c>
      <c r="J79" s="12"/>
      <c r="K79" s="41"/>
      <c r="M79" s="2"/>
    </row>
    <row r="80" spans="1:13" ht="12.75" customHeight="1">
      <c r="A80" s="34"/>
      <c r="B80" s="5"/>
      <c r="C80" s="7"/>
      <c r="D80" s="8"/>
      <c r="E80" s="9"/>
      <c r="F80" s="10" t="s">
        <v>44</v>
      </c>
      <c r="G80" s="38">
        <v>2</v>
      </c>
      <c r="H80" s="9">
        <v>-2</v>
      </c>
      <c r="I80" s="11">
        <v>-2</v>
      </c>
      <c r="J80" s="12"/>
      <c r="K80" s="41"/>
      <c r="M80" s="2"/>
    </row>
    <row r="81" spans="1:13" ht="12.75" customHeight="1">
      <c r="A81" s="34"/>
      <c r="B81" s="5"/>
      <c r="C81" s="7"/>
      <c r="D81" s="8"/>
      <c r="E81" s="9"/>
      <c r="F81" s="10" t="s">
        <v>45</v>
      </c>
      <c r="G81" s="38">
        <v>2</v>
      </c>
      <c r="H81" s="9">
        <v>1</v>
      </c>
      <c r="I81" s="11">
        <v>1</v>
      </c>
      <c r="J81" s="12"/>
      <c r="K81" s="41"/>
      <c r="M81" s="2"/>
    </row>
    <row r="82" spans="1:13" ht="12.75" customHeight="1">
      <c r="A82" s="34"/>
      <c r="B82" s="5"/>
      <c r="C82" s="7"/>
      <c r="D82" s="8"/>
      <c r="E82" s="9"/>
      <c r="F82" s="10" t="s">
        <v>46</v>
      </c>
      <c r="G82" s="38">
        <v>1</v>
      </c>
      <c r="H82" s="9">
        <v>-1</v>
      </c>
      <c r="I82" s="11">
        <v>-1</v>
      </c>
      <c r="J82" s="12"/>
      <c r="K82" s="41"/>
      <c r="M82" s="2"/>
    </row>
    <row r="83" spans="1:13" ht="12.75" customHeight="1">
      <c r="A83" s="34"/>
      <c r="B83" s="5"/>
      <c r="C83" s="13">
        <v>1</v>
      </c>
      <c r="D83" s="14"/>
      <c r="E83" s="15"/>
      <c r="F83" s="17"/>
      <c r="G83" s="39"/>
      <c r="H83" s="15"/>
      <c r="I83" s="18">
        <v>1</v>
      </c>
      <c r="J83" s="19">
        <f>I79+I80+I81+I82+I83</f>
        <v>3</v>
      </c>
      <c r="K83" s="42">
        <f>IF(J83&gt;0,J83*0.95,J83)</f>
        <v>2.8499999999999996</v>
      </c>
      <c r="M83" s="2"/>
    </row>
    <row r="84" spans="1:13" ht="12.75" customHeight="1">
      <c r="A84" s="34"/>
      <c r="B84" s="6">
        <v>0.6180555555555556</v>
      </c>
      <c r="C84" s="7"/>
      <c r="D84" s="8"/>
      <c r="E84" s="9"/>
      <c r="F84" s="10" t="s">
        <v>47</v>
      </c>
      <c r="G84" s="38">
        <v>3</v>
      </c>
      <c r="H84" s="9">
        <v>1</v>
      </c>
      <c r="I84" s="11">
        <v>1</v>
      </c>
      <c r="J84" s="12"/>
      <c r="K84" s="41"/>
      <c r="M84" s="2"/>
    </row>
    <row r="85" spans="1:13" ht="12.75" customHeight="1">
      <c r="A85" s="34"/>
      <c r="B85" s="5"/>
      <c r="C85" s="13">
        <v>0</v>
      </c>
      <c r="D85" s="14"/>
      <c r="E85" s="15"/>
      <c r="F85" s="17"/>
      <c r="G85" s="39"/>
      <c r="H85" s="15"/>
      <c r="I85" s="18">
        <v>0</v>
      </c>
      <c r="J85" s="19">
        <f>SUM(I84:I85)</f>
        <v>1</v>
      </c>
      <c r="K85" s="42">
        <f>IF(J85&gt;0,J85*0.95,J85)</f>
        <v>0.95</v>
      </c>
      <c r="M85" s="2"/>
    </row>
    <row r="86" spans="1:13" ht="12.75" customHeight="1">
      <c r="A86" s="34"/>
      <c r="B86" s="6">
        <v>0.6875</v>
      </c>
      <c r="C86" s="7"/>
      <c r="D86" s="8"/>
      <c r="E86" s="9"/>
      <c r="F86" s="10"/>
      <c r="G86" s="38"/>
      <c r="H86" s="9"/>
      <c r="I86" s="11"/>
      <c r="J86" s="12"/>
      <c r="K86" s="41"/>
      <c r="M86" s="2"/>
    </row>
    <row r="87" spans="1:13" ht="12.75" customHeight="1">
      <c r="A87" s="34"/>
      <c r="B87" s="5"/>
      <c r="C87" s="7"/>
      <c r="D87" s="8"/>
      <c r="E87" s="9"/>
      <c r="F87" s="10"/>
      <c r="G87" s="38"/>
      <c r="H87" s="9"/>
      <c r="I87" s="11"/>
      <c r="J87" s="12"/>
      <c r="K87" s="41"/>
      <c r="M87" s="2"/>
    </row>
    <row r="88" spans="1:13" ht="12.75" customHeight="1">
      <c r="A88" s="34"/>
      <c r="B88" s="5"/>
      <c r="C88" s="7"/>
      <c r="D88" s="8"/>
      <c r="E88" s="9"/>
      <c r="F88" s="10" t="s">
        <v>48</v>
      </c>
      <c r="G88" s="38">
        <v>2</v>
      </c>
      <c r="H88" s="9">
        <v>-2</v>
      </c>
      <c r="I88" s="11">
        <v>-2</v>
      </c>
      <c r="J88" s="12"/>
      <c r="K88" s="41"/>
      <c r="M88" s="2"/>
    </row>
    <row r="89" spans="1:13" ht="12.75" customHeight="1">
      <c r="A89" s="34"/>
      <c r="B89" s="5"/>
      <c r="C89" s="7"/>
      <c r="D89" s="8"/>
      <c r="E89" s="9"/>
      <c r="F89" s="10" t="s">
        <v>49</v>
      </c>
      <c r="G89" s="38">
        <v>2</v>
      </c>
      <c r="H89" s="9">
        <v>1</v>
      </c>
      <c r="I89" s="11">
        <v>1</v>
      </c>
      <c r="J89" s="12"/>
      <c r="K89" s="41"/>
      <c r="M89" s="2"/>
    </row>
    <row r="90" spans="1:13" ht="12.75" customHeight="1">
      <c r="A90" s="35"/>
      <c r="B90" s="16"/>
      <c r="C90" s="13">
        <v>3</v>
      </c>
      <c r="D90" s="14"/>
      <c r="E90" s="15"/>
      <c r="F90" s="17"/>
      <c r="G90" s="39"/>
      <c r="H90" s="15"/>
      <c r="I90" s="18">
        <v>3</v>
      </c>
      <c r="J90" s="19">
        <f>I88+I89+I90</f>
        <v>2</v>
      </c>
      <c r="K90" s="42">
        <f>IF(J90&gt;0,J90*0.95,J90)</f>
        <v>1.9</v>
      </c>
      <c r="M90" s="2"/>
    </row>
    <row r="91" spans="1:13" ht="12.75" customHeight="1">
      <c r="A91" s="34">
        <v>41690</v>
      </c>
      <c r="B91" s="6">
        <v>0.6388888888888888</v>
      </c>
      <c r="C91" s="7"/>
      <c r="D91" s="8" t="s">
        <v>50</v>
      </c>
      <c r="E91" s="9">
        <v>2.29885057471264</v>
      </c>
      <c r="F91" s="10"/>
      <c r="G91" s="38"/>
      <c r="H91" s="9"/>
      <c r="I91" s="11">
        <v>2.29885057471264</v>
      </c>
      <c r="J91" s="12"/>
      <c r="K91" s="41"/>
      <c r="M91" s="2"/>
    </row>
    <row r="92" spans="1:13" ht="12.75" customHeight="1">
      <c r="A92" s="34"/>
      <c r="B92" s="5"/>
      <c r="C92" s="7"/>
      <c r="D92" s="8"/>
      <c r="E92" s="9"/>
      <c r="F92" s="10" t="s">
        <v>51</v>
      </c>
      <c r="G92" s="38">
        <v>2</v>
      </c>
      <c r="H92" s="9">
        <v>-2</v>
      </c>
      <c r="I92" s="11">
        <v>-2</v>
      </c>
      <c r="J92" s="12"/>
      <c r="K92" s="41"/>
      <c r="M92" s="2"/>
    </row>
    <row r="93" spans="1:13" ht="12.75" customHeight="1">
      <c r="A93" s="34"/>
      <c r="B93" s="5"/>
      <c r="C93" s="13">
        <v>1</v>
      </c>
      <c r="D93" s="14"/>
      <c r="E93" s="15"/>
      <c r="F93" s="17"/>
      <c r="G93" s="39"/>
      <c r="H93" s="15"/>
      <c r="I93" s="18">
        <v>1</v>
      </c>
      <c r="J93" s="19">
        <f>I91+I92+I93</f>
        <v>1.29885057471264</v>
      </c>
      <c r="K93" s="42">
        <f>IF(J93&gt;0,J93*0.95,J93)</f>
        <v>1.233908045977008</v>
      </c>
      <c r="M93" s="2"/>
    </row>
    <row r="94" spans="1:13" ht="12.75" customHeight="1">
      <c r="A94" s="34"/>
      <c r="B94" s="6">
        <v>0.6875</v>
      </c>
      <c r="C94" s="7"/>
      <c r="D94" s="8"/>
      <c r="E94" s="9"/>
      <c r="F94" s="10" t="s">
        <v>52</v>
      </c>
      <c r="G94" s="38">
        <v>3</v>
      </c>
      <c r="H94" s="9">
        <v>-1.35</v>
      </c>
      <c r="I94" s="11">
        <v>-1.35</v>
      </c>
      <c r="J94" s="12"/>
      <c r="K94" s="41"/>
      <c r="M94" s="2"/>
    </row>
    <row r="95" spans="1:13" ht="12.75" customHeight="1">
      <c r="A95" s="35"/>
      <c r="B95" s="16"/>
      <c r="C95" s="13">
        <v>3</v>
      </c>
      <c r="D95" s="14"/>
      <c r="E95" s="15"/>
      <c r="F95" s="17"/>
      <c r="G95" s="39"/>
      <c r="H95" s="15"/>
      <c r="I95" s="18">
        <f>C95</f>
        <v>3</v>
      </c>
      <c r="J95" s="19">
        <f>I94+I95</f>
        <v>1.65</v>
      </c>
      <c r="K95" s="42">
        <f>IF(J95&gt;0,J95*0.95,J95)</f>
        <v>1.5675</v>
      </c>
      <c r="M95" s="2"/>
    </row>
    <row r="96" spans="1:13" ht="12.75" customHeight="1">
      <c r="A96" s="34">
        <v>41692</v>
      </c>
      <c r="B96" s="6">
        <v>0.5625</v>
      </c>
      <c r="C96" s="7"/>
      <c r="D96" s="8"/>
      <c r="E96" s="9"/>
      <c r="F96" s="10" t="s">
        <v>53</v>
      </c>
      <c r="G96" s="38">
        <v>3</v>
      </c>
      <c r="H96" s="9">
        <v>-3</v>
      </c>
      <c r="I96" s="11">
        <v>-3</v>
      </c>
      <c r="J96" s="12"/>
      <c r="K96" s="41"/>
      <c r="M96" s="2"/>
    </row>
    <row r="97" spans="1:13" ht="12.75" customHeight="1">
      <c r="A97" s="34"/>
      <c r="B97" s="5"/>
      <c r="C97" s="13">
        <v>3</v>
      </c>
      <c r="D97" s="14"/>
      <c r="E97" s="15"/>
      <c r="F97" s="17"/>
      <c r="G97" s="39"/>
      <c r="H97" s="15"/>
      <c r="I97" s="18">
        <v>3</v>
      </c>
      <c r="J97" s="19">
        <v>0</v>
      </c>
      <c r="K97" s="42">
        <f>IF(J97&gt;0,J97*0.95,J97)</f>
        <v>0</v>
      </c>
      <c r="M97" s="2"/>
    </row>
    <row r="98" spans="1:13" ht="12.75" customHeight="1">
      <c r="A98" s="34"/>
      <c r="B98" s="6">
        <v>0.579861111111111</v>
      </c>
      <c r="C98" s="7"/>
      <c r="D98" s="8" t="s">
        <v>54</v>
      </c>
      <c r="E98" s="9">
        <v>1.74721189591078</v>
      </c>
      <c r="F98" s="10"/>
      <c r="G98" s="38"/>
      <c r="H98" s="9"/>
      <c r="I98" s="11">
        <v>1.74721189591078</v>
      </c>
      <c r="J98" s="12"/>
      <c r="K98" s="41"/>
      <c r="M98" s="2"/>
    </row>
    <row r="99" spans="1:13" ht="12.75" customHeight="1">
      <c r="A99" s="34"/>
      <c r="B99" s="5"/>
      <c r="C99" s="13">
        <v>1</v>
      </c>
      <c r="D99" s="14"/>
      <c r="E99" s="15"/>
      <c r="F99" s="17"/>
      <c r="G99" s="39"/>
      <c r="H99" s="15"/>
      <c r="I99" s="18">
        <v>1</v>
      </c>
      <c r="J99" s="19">
        <f>SUM(I98:I99)</f>
        <v>2.7472118959107803</v>
      </c>
      <c r="K99" s="42">
        <f>IF(J99&gt;0,J99*0.95,J99)</f>
        <v>2.609851301115241</v>
      </c>
      <c r="M99" s="2"/>
    </row>
    <row r="100" spans="1:13" ht="12.75" customHeight="1">
      <c r="A100" s="34"/>
      <c r="B100" s="6">
        <v>0.6215277777777778</v>
      </c>
      <c r="C100" s="7"/>
      <c r="D100" s="8"/>
      <c r="E100" s="9"/>
      <c r="F100" s="10" t="s">
        <v>55</v>
      </c>
      <c r="G100" s="38">
        <v>2</v>
      </c>
      <c r="H100" s="9">
        <v>5</v>
      </c>
      <c r="I100" s="11">
        <v>5</v>
      </c>
      <c r="J100" s="12"/>
      <c r="K100" s="41"/>
      <c r="M100" s="2"/>
    </row>
    <row r="101" spans="1:13" ht="12.75" customHeight="1">
      <c r="A101" s="34"/>
      <c r="B101" s="5"/>
      <c r="C101" s="7"/>
      <c r="D101" s="8"/>
      <c r="E101" s="9"/>
      <c r="F101" s="10" t="s">
        <v>56</v>
      </c>
      <c r="G101" s="38">
        <v>2</v>
      </c>
      <c r="H101" s="9">
        <v>1</v>
      </c>
      <c r="I101" s="11">
        <v>1</v>
      </c>
      <c r="J101" s="12"/>
      <c r="K101" s="41"/>
      <c r="M101" s="2"/>
    </row>
    <row r="102" spans="1:13" ht="12.75" customHeight="1">
      <c r="A102" s="34"/>
      <c r="B102" s="5"/>
      <c r="C102" s="13">
        <v>1</v>
      </c>
      <c r="D102" s="14"/>
      <c r="E102" s="15"/>
      <c r="F102" s="17"/>
      <c r="G102" s="39"/>
      <c r="H102" s="15"/>
      <c r="I102" s="18">
        <v>1</v>
      </c>
      <c r="J102" s="19">
        <f>I100+I101+I102</f>
        <v>7</v>
      </c>
      <c r="K102" s="42">
        <f>IF(J102&gt;0,J102*0.95,J102)</f>
        <v>6.6499999999999995</v>
      </c>
      <c r="M102" s="2"/>
    </row>
    <row r="103" spans="1:13" ht="12.75" customHeight="1">
      <c r="A103" s="34"/>
      <c r="B103" s="6">
        <v>0.6597222222222222</v>
      </c>
      <c r="C103" s="7"/>
      <c r="D103" s="8"/>
      <c r="E103" s="9"/>
      <c r="F103" s="10" t="s">
        <v>57</v>
      </c>
      <c r="G103" s="38">
        <v>3</v>
      </c>
      <c r="H103" s="9">
        <v>-1</v>
      </c>
      <c r="I103" s="11">
        <v>-1</v>
      </c>
      <c r="J103" s="12"/>
      <c r="K103" s="41"/>
      <c r="M103" s="2"/>
    </row>
    <row r="104" spans="1:13" ht="12.75" customHeight="1">
      <c r="A104" s="34"/>
      <c r="B104" s="5"/>
      <c r="C104" s="13">
        <v>2</v>
      </c>
      <c r="D104" s="14"/>
      <c r="E104" s="15"/>
      <c r="F104" s="17"/>
      <c r="G104" s="39"/>
      <c r="H104" s="15"/>
      <c r="I104" s="18">
        <v>2</v>
      </c>
      <c r="J104" s="19">
        <f>I104+I103</f>
        <v>1</v>
      </c>
      <c r="K104" s="42">
        <f>IF(J104&gt;0,J104*0.95,J104)</f>
        <v>0.95</v>
      </c>
      <c r="M104" s="2"/>
    </row>
    <row r="105" spans="1:13" ht="12.75" customHeight="1">
      <c r="A105" s="34"/>
      <c r="B105" s="6">
        <v>0.673611111111111</v>
      </c>
      <c r="C105" s="7"/>
      <c r="D105" s="8" t="s">
        <v>58</v>
      </c>
      <c r="E105" s="9">
        <v>-10</v>
      </c>
      <c r="F105" s="10"/>
      <c r="G105" s="38"/>
      <c r="H105" s="9"/>
      <c r="I105" s="11">
        <v>-10</v>
      </c>
      <c r="J105" s="12"/>
      <c r="K105" s="41"/>
      <c r="M105" s="2"/>
    </row>
    <row r="106" spans="1:13" ht="12.75" customHeight="1">
      <c r="A106" s="34"/>
      <c r="B106" s="5"/>
      <c r="C106" s="7"/>
      <c r="D106" s="8"/>
      <c r="E106" s="9"/>
      <c r="F106" s="10" t="s">
        <v>59</v>
      </c>
      <c r="G106" s="38">
        <v>2</v>
      </c>
      <c r="H106" s="9">
        <v>2</v>
      </c>
      <c r="I106" s="11">
        <v>2</v>
      </c>
      <c r="J106" s="12"/>
      <c r="K106" s="41"/>
      <c r="M106" s="2"/>
    </row>
    <row r="107" spans="1:13" ht="12.75" customHeight="1">
      <c r="A107" s="34"/>
      <c r="B107" s="5"/>
      <c r="C107" s="7"/>
      <c r="D107" s="8"/>
      <c r="E107" s="9"/>
      <c r="F107" s="10" t="s">
        <v>60</v>
      </c>
      <c r="G107" s="38">
        <v>2</v>
      </c>
      <c r="H107" s="9">
        <v>2</v>
      </c>
      <c r="I107" s="11">
        <v>2</v>
      </c>
      <c r="J107" s="12"/>
      <c r="K107" s="41"/>
      <c r="M107" s="2"/>
    </row>
    <row r="108" spans="1:13" ht="12.75" customHeight="1">
      <c r="A108" s="34"/>
      <c r="B108" s="5"/>
      <c r="C108" s="13">
        <v>3</v>
      </c>
      <c r="D108" s="14"/>
      <c r="E108" s="15"/>
      <c r="F108" s="17"/>
      <c r="G108" s="39"/>
      <c r="H108" s="15"/>
      <c r="I108" s="18">
        <v>3</v>
      </c>
      <c r="J108" s="19">
        <f>I105+I106+I107+I108</f>
        <v>-3</v>
      </c>
      <c r="K108" s="42">
        <f>IF(J108&gt;0,J108*0.95,J108)</f>
        <v>-3</v>
      </c>
      <c r="M108" s="2"/>
    </row>
    <row r="109" spans="1:13" ht="12.75" customHeight="1">
      <c r="A109" s="34"/>
      <c r="B109" s="6">
        <v>0.6875</v>
      </c>
      <c r="C109" s="7"/>
      <c r="D109" s="8"/>
      <c r="E109" s="9"/>
      <c r="F109" s="10" t="s">
        <v>61</v>
      </c>
      <c r="G109" s="38">
        <v>2</v>
      </c>
      <c r="H109" s="9">
        <v>-2</v>
      </c>
      <c r="I109" s="11">
        <v>-2</v>
      </c>
      <c r="J109" s="12"/>
      <c r="K109" s="41"/>
      <c r="M109" s="2"/>
    </row>
    <row r="110" spans="1:13" ht="12.75" customHeight="1">
      <c r="A110" s="34"/>
      <c r="B110" s="5"/>
      <c r="C110" s="7"/>
      <c r="D110" s="8"/>
      <c r="E110" s="9"/>
      <c r="F110" s="10" t="s">
        <v>62</v>
      </c>
      <c r="G110" s="38">
        <v>1</v>
      </c>
      <c r="H110" s="9">
        <v>-1</v>
      </c>
      <c r="I110" s="11">
        <v>-1</v>
      </c>
      <c r="J110" s="12"/>
      <c r="K110" s="41"/>
      <c r="M110" s="2"/>
    </row>
    <row r="111" spans="1:13" ht="12.75" customHeight="1">
      <c r="A111" s="35"/>
      <c r="B111" s="16"/>
      <c r="C111" s="13">
        <v>3</v>
      </c>
      <c r="D111" s="14"/>
      <c r="E111" s="15"/>
      <c r="F111" s="17"/>
      <c r="G111" s="39"/>
      <c r="H111" s="15"/>
      <c r="I111" s="18">
        <v>3</v>
      </c>
      <c r="J111" s="19">
        <f>SUM(I109:I111)</f>
        <v>0</v>
      </c>
      <c r="K111" s="42">
        <f>IF(J111&gt;0,J111*0.95,J111)</f>
        <v>0</v>
      </c>
      <c r="M111" s="2"/>
    </row>
    <row r="112" spans="1:13" ht="12.75" customHeight="1">
      <c r="A112" s="34">
        <v>41694</v>
      </c>
      <c r="B112" s="6">
        <v>0.6180555555555556</v>
      </c>
      <c r="C112" s="7"/>
      <c r="D112" s="8" t="s">
        <v>63</v>
      </c>
      <c r="E112" s="9">
        <v>1</v>
      </c>
      <c r="F112" s="10"/>
      <c r="G112" s="38"/>
      <c r="H112" s="9"/>
      <c r="I112" s="11">
        <v>1</v>
      </c>
      <c r="J112" s="12"/>
      <c r="K112" s="41"/>
      <c r="M112" s="2"/>
    </row>
    <row r="113" spans="1:13" ht="12.75" customHeight="1">
      <c r="A113" s="34"/>
      <c r="B113" s="5"/>
      <c r="C113" s="13">
        <v>0</v>
      </c>
      <c r="D113" s="14"/>
      <c r="E113" s="15"/>
      <c r="F113" s="17"/>
      <c r="G113" s="39"/>
      <c r="H113" s="15"/>
      <c r="I113" s="18">
        <v>0</v>
      </c>
      <c r="J113" s="19">
        <f>SUM(I112:I113)</f>
        <v>1</v>
      </c>
      <c r="K113" s="42">
        <f>IF(J113&gt;0,J113*0.95,J113)</f>
        <v>0.95</v>
      </c>
      <c r="M113" s="2"/>
    </row>
    <row r="114" spans="1:13" ht="12.75" customHeight="1">
      <c r="A114" s="34"/>
      <c r="B114" s="6">
        <v>0.6805555555555555</v>
      </c>
      <c r="C114" s="7"/>
      <c r="D114" s="8"/>
      <c r="E114" s="9"/>
      <c r="F114" s="10" t="s">
        <v>64</v>
      </c>
      <c r="G114" s="38">
        <v>3</v>
      </c>
      <c r="H114" s="9">
        <v>2.7875</v>
      </c>
      <c r="I114" s="11">
        <v>2.7875</v>
      </c>
      <c r="J114" s="12"/>
      <c r="K114" s="41"/>
      <c r="M114" s="2"/>
    </row>
    <row r="115" spans="1:13" ht="12.75" customHeight="1">
      <c r="A115" s="34"/>
      <c r="B115" s="5"/>
      <c r="C115" s="13">
        <v>0</v>
      </c>
      <c r="D115" s="14"/>
      <c r="E115" s="15"/>
      <c r="F115" s="17"/>
      <c r="G115" s="39"/>
      <c r="H115" s="15"/>
      <c r="I115" s="18">
        <v>0</v>
      </c>
      <c r="J115" s="19">
        <f>SUM(I114:I115)</f>
        <v>2.7875</v>
      </c>
      <c r="K115" s="42">
        <f>IF(J115&gt;0,J115*0.95,J115)</f>
        <v>2.648125</v>
      </c>
      <c r="M115" s="2"/>
    </row>
    <row r="116" spans="1:13" ht="12.75" customHeight="1">
      <c r="A116" s="34"/>
      <c r="B116" s="6">
        <v>0.6944444444444444</v>
      </c>
      <c r="C116" s="7"/>
      <c r="D116" s="8"/>
      <c r="E116" s="9"/>
      <c r="F116" s="10"/>
      <c r="G116" s="38"/>
      <c r="H116" s="9"/>
      <c r="I116" s="11"/>
      <c r="J116" s="12"/>
      <c r="K116" s="41"/>
      <c r="M116" s="2"/>
    </row>
    <row r="117" spans="1:13" ht="12.75" customHeight="1">
      <c r="A117" s="34"/>
      <c r="B117" s="5"/>
      <c r="C117" s="7"/>
      <c r="D117" s="8"/>
      <c r="E117" s="9"/>
      <c r="F117" s="10" t="s">
        <v>65</v>
      </c>
      <c r="G117" s="38">
        <v>2</v>
      </c>
      <c r="H117" s="9">
        <v>-2</v>
      </c>
      <c r="I117" s="11">
        <v>-2</v>
      </c>
      <c r="J117" s="12"/>
      <c r="K117" s="41"/>
      <c r="M117" s="2"/>
    </row>
    <row r="118" spans="1:13" ht="12.75" customHeight="1">
      <c r="A118" s="34"/>
      <c r="B118" s="5"/>
      <c r="C118" s="7"/>
      <c r="D118" s="8"/>
      <c r="E118" s="9"/>
      <c r="F118" s="10" t="s">
        <v>66</v>
      </c>
      <c r="G118" s="38">
        <v>1</v>
      </c>
      <c r="H118" s="9">
        <v>-1</v>
      </c>
      <c r="I118" s="11">
        <v>-1</v>
      </c>
      <c r="J118" s="12"/>
      <c r="K118" s="41"/>
      <c r="M118" s="2"/>
    </row>
    <row r="119" spans="1:13" ht="12.75" customHeight="1">
      <c r="A119" s="35"/>
      <c r="B119" s="16"/>
      <c r="C119" s="13">
        <v>2</v>
      </c>
      <c r="D119" s="14"/>
      <c r="E119" s="15"/>
      <c r="F119" s="17"/>
      <c r="G119" s="39"/>
      <c r="H119" s="15"/>
      <c r="I119" s="18">
        <v>2</v>
      </c>
      <c r="J119" s="19">
        <f>SUM(I117:I119)</f>
        <v>-1</v>
      </c>
      <c r="K119" s="42">
        <f>IF(J119&gt;0,J119*0.95,J119)</f>
        <v>-1</v>
      </c>
      <c r="M119" s="2"/>
    </row>
    <row r="120" spans="1:13" ht="12.75" customHeight="1">
      <c r="A120" s="34">
        <v>41695</v>
      </c>
      <c r="B120" s="6">
        <v>0.6111111111111112</v>
      </c>
      <c r="C120" s="7"/>
      <c r="D120" s="8"/>
      <c r="E120" s="9"/>
      <c r="F120" s="10" t="s">
        <v>67</v>
      </c>
      <c r="G120" s="38">
        <v>2</v>
      </c>
      <c r="H120" s="9">
        <v>-2</v>
      </c>
      <c r="I120" s="11">
        <v>-2</v>
      </c>
      <c r="J120" s="12"/>
      <c r="K120" s="41"/>
      <c r="M120" s="2"/>
    </row>
    <row r="121" spans="1:13" ht="12.75" customHeight="1">
      <c r="A121" s="34"/>
      <c r="B121" s="5"/>
      <c r="C121" s="7"/>
      <c r="D121" s="8"/>
      <c r="E121" s="9"/>
      <c r="F121" s="10" t="s">
        <v>68</v>
      </c>
      <c r="G121" s="38">
        <v>1</v>
      </c>
      <c r="H121" s="9">
        <v>1</v>
      </c>
      <c r="I121" s="11">
        <v>1</v>
      </c>
      <c r="J121" s="12"/>
      <c r="K121" s="41"/>
      <c r="M121" s="2"/>
    </row>
    <row r="122" spans="1:13" ht="12.75" customHeight="1">
      <c r="A122" s="34"/>
      <c r="B122" s="5"/>
      <c r="C122" s="13">
        <v>1</v>
      </c>
      <c r="D122" s="14"/>
      <c r="E122" s="15"/>
      <c r="F122" s="17"/>
      <c r="G122" s="39"/>
      <c r="H122" s="15"/>
      <c r="I122" s="18">
        <v>1</v>
      </c>
      <c r="J122" s="19">
        <f>SUM(I120:I122)</f>
        <v>0</v>
      </c>
      <c r="K122" s="42">
        <f>IF(J122&gt;0,J122*0.95,J122)</f>
        <v>0</v>
      </c>
      <c r="M122" s="2"/>
    </row>
    <row r="123" spans="1:13" ht="12.75" customHeight="1">
      <c r="A123" s="34"/>
      <c r="B123" s="6">
        <v>0.6805555555555555</v>
      </c>
      <c r="C123" s="7"/>
      <c r="D123" s="8" t="s">
        <v>69</v>
      </c>
      <c r="E123" s="9">
        <v>1.28032601572739</v>
      </c>
      <c r="F123" s="10"/>
      <c r="G123" s="38"/>
      <c r="H123" s="9"/>
      <c r="I123" s="11">
        <v>1.28032601572739</v>
      </c>
      <c r="J123" s="12"/>
      <c r="K123" s="41"/>
      <c r="M123" s="2"/>
    </row>
    <row r="124" spans="1:13" ht="12.75" customHeight="1">
      <c r="A124" s="34"/>
      <c r="B124" s="5"/>
      <c r="C124" s="7"/>
      <c r="D124" s="8" t="s">
        <v>70</v>
      </c>
      <c r="E124" s="9">
        <v>0.9091452991453001</v>
      </c>
      <c r="F124" s="10"/>
      <c r="G124" s="38"/>
      <c r="H124" s="9"/>
      <c r="I124" s="11">
        <v>0.9091452991453001</v>
      </c>
      <c r="J124" s="12"/>
      <c r="K124" s="41"/>
      <c r="M124" s="2"/>
    </row>
    <row r="125" spans="1:13" ht="12.75" customHeight="1">
      <c r="A125" s="34"/>
      <c r="B125" s="5"/>
      <c r="C125" s="7"/>
      <c r="D125" s="8"/>
      <c r="E125" s="9"/>
      <c r="F125" s="10" t="s">
        <v>71</v>
      </c>
      <c r="G125" s="38">
        <v>3</v>
      </c>
      <c r="H125" s="9">
        <v>-3</v>
      </c>
      <c r="I125" s="11">
        <v>-3</v>
      </c>
      <c r="J125" s="12"/>
      <c r="K125" s="41"/>
      <c r="M125" s="2"/>
    </row>
    <row r="126" spans="1:13" ht="12.75" customHeight="1">
      <c r="A126" s="34"/>
      <c r="B126" s="5"/>
      <c r="C126" s="13">
        <v>0</v>
      </c>
      <c r="D126" s="14"/>
      <c r="E126" s="15"/>
      <c r="F126" s="17"/>
      <c r="G126" s="39"/>
      <c r="H126" s="15"/>
      <c r="I126" s="18">
        <v>0</v>
      </c>
      <c r="J126" s="19">
        <f>SUM(I123:I126)</f>
        <v>-0.8105286851273101</v>
      </c>
      <c r="K126" s="42">
        <f>IF(J126&gt;0,J126*0.95,J126)</f>
        <v>-0.8105286851273101</v>
      </c>
      <c r="M126" s="2"/>
    </row>
    <row r="127" spans="1:13" ht="12.75" customHeight="1">
      <c r="A127" s="34"/>
      <c r="B127" s="6">
        <v>0.6944444444444444</v>
      </c>
      <c r="C127" s="7"/>
      <c r="D127" s="8"/>
      <c r="E127" s="9"/>
      <c r="F127" s="10" t="s">
        <v>72</v>
      </c>
      <c r="G127" s="38">
        <v>3</v>
      </c>
      <c r="H127" s="9">
        <v>-3</v>
      </c>
      <c r="I127" s="11">
        <v>-3</v>
      </c>
      <c r="J127" s="12"/>
      <c r="K127" s="41"/>
      <c r="M127" s="2"/>
    </row>
    <row r="128" spans="1:13" ht="12.75" customHeight="1">
      <c r="A128" s="35"/>
      <c r="B128" s="16"/>
      <c r="C128" s="13">
        <v>1</v>
      </c>
      <c r="D128" s="14"/>
      <c r="E128" s="15"/>
      <c r="F128" s="17"/>
      <c r="G128" s="39"/>
      <c r="H128" s="15"/>
      <c r="I128" s="18">
        <v>1</v>
      </c>
      <c r="J128" s="19">
        <f>I127+I128</f>
        <v>-2</v>
      </c>
      <c r="K128" s="42">
        <f>IF(J128&gt;0,J128*0.95,J128)</f>
        <v>-2</v>
      </c>
      <c r="M128" s="2"/>
    </row>
    <row r="129" spans="1:13" ht="12.75" customHeight="1">
      <c r="A129" s="34">
        <v>41696</v>
      </c>
      <c r="B129" s="6">
        <v>0.6597222222222222</v>
      </c>
      <c r="C129" s="7"/>
      <c r="D129" s="8" t="s">
        <v>73</v>
      </c>
      <c r="E129" s="9">
        <v>5.67040027724831</v>
      </c>
      <c r="F129" s="10"/>
      <c r="G129" s="38"/>
      <c r="H129" s="9"/>
      <c r="I129" s="11">
        <v>5.67040027724831</v>
      </c>
      <c r="J129" s="12"/>
      <c r="K129" s="41"/>
      <c r="M129" s="2"/>
    </row>
    <row r="130" spans="1:13" ht="12.75" customHeight="1">
      <c r="A130" s="34"/>
      <c r="B130" s="5"/>
      <c r="C130" s="7"/>
      <c r="D130" s="8"/>
      <c r="E130" s="9"/>
      <c r="F130" s="10" t="s">
        <v>74</v>
      </c>
      <c r="G130" s="38">
        <v>1</v>
      </c>
      <c r="H130" s="9">
        <v>0.795</v>
      </c>
      <c r="I130" s="11">
        <v>0.795</v>
      </c>
      <c r="J130" s="12"/>
      <c r="K130" s="41"/>
      <c r="M130" s="2"/>
    </row>
    <row r="131" spans="1:13" ht="12.75" customHeight="1">
      <c r="A131" s="34"/>
      <c r="B131" s="5"/>
      <c r="C131" s="7"/>
      <c r="D131" s="8"/>
      <c r="E131" s="9"/>
      <c r="F131" s="10" t="s">
        <v>75</v>
      </c>
      <c r="G131" s="38">
        <v>1</v>
      </c>
      <c r="H131" s="9">
        <v>0.8</v>
      </c>
      <c r="I131" s="11">
        <v>0.8</v>
      </c>
      <c r="J131" s="12"/>
      <c r="K131" s="41"/>
      <c r="M131" s="2"/>
    </row>
    <row r="132" spans="1:13" ht="12.75" customHeight="1">
      <c r="A132" s="34"/>
      <c r="B132" s="5"/>
      <c r="C132" s="7"/>
      <c r="D132" s="8"/>
      <c r="E132" s="9"/>
      <c r="F132" s="10" t="s">
        <v>76</v>
      </c>
      <c r="G132" s="38">
        <v>1</v>
      </c>
      <c r="H132" s="9">
        <v>-1</v>
      </c>
      <c r="I132" s="11">
        <v>-1</v>
      </c>
      <c r="J132" s="12"/>
      <c r="K132" s="41"/>
      <c r="M132" s="2"/>
    </row>
    <row r="133" spans="1:13" ht="12.75" customHeight="1">
      <c r="A133" s="34"/>
      <c r="B133" s="5"/>
      <c r="C133" s="13">
        <v>0</v>
      </c>
      <c r="D133" s="14"/>
      <c r="E133" s="15"/>
      <c r="F133" s="17"/>
      <c r="G133" s="39"/>
      <c r="H133" s="15"/>
      <c r="I133" s="18">
        <v>0</v>
      </c>
      <c r="J133" s="19">
        <f>SUM(I129:I133)</f>
        <v>6.26540027724831</v>
      </c>
      <c r="K133" s="42">
        <f>IF(J133&gt;0,J133*0.95,J133)</f>
        <v>5.952130263385895</v>
      </c>
      <c r="M133" s="2"/>
    </row>
    <row r="134" spans="1:13" ht="12.75" customHeight="1">
      <c r="A134" s="34"/>
      <c r="B134" s="6">
        <v>0.6805555555555555</v>
      </c>
      <c r="C134" s="7"/>
      <c r="D134" s="8"/>
      <c r="E134" s="9"/>
      <c r="F134" s="10"/>
      <c r="G134" s="38"/>
      <c r="H134" s="9"/>
      <c r="I134" s="11"/>
      <c r="J134" s="12"/>
      <c r="K134" s="41"/>
      <c r="M134" s="2"/>
    </row>
    <row r="135" spans="1:13" ht="12.75" customHeight="1">
      <c r="A135" s="34"/>
      <c r="B135" s="5"/>
      <c r="C135" s="7"/>
      <c r="D135" s="8"/>
      <c r="E135" s="9"/>
      <c r="F135" s="10"/>
      <c r="G135" s="38"/>
      <c r="H135" s="9"/>
      <c r="I135" s="11"/>
      <c r="J135" s="12"/>
      <c r="K135" s="41"/>
      <c r="M135" s="2"/>
    </row>
    <row r="136" spans="1:13" ht="12.75" customHeight="1">
      <c r="A136" s="34"/>
      <c r="B136" s="5"/>
      <c r="C136" s="7"/>
      <c r="D136" s="8"/>
      <c r="E136" s="9"/>
      <c r="F136" s="10" t="s">
        <v>77</v>
      </c>
      <c r="G136" s="38">
        <v>2</v>
      </c>
      <c r="H136" s="9">
        <v>-2</v>
      </c>
      <c r="I136" s="11">
        <v>-2</v>
      </c>
      <c r="J136" s="12"/>
      <c r="K136" s="41"/>
      <c r="M136" s="2"/>
    </row>
    <row r="137" spans="1:13" ht="12.75" customHeight="1">
      <c r="A137" s="34"/>
      <c r="B137" s="5"/>
      <c r="C137" s="7"/>
      <c r="D137" s="8"/>
      <c r="E137" s="9"/>
      <c r="F137" s="10" t="s">
        <v>78</v>
      </c>
      <c r="G137" s="38">
        <v>1</v>
      </c>
      <c r="H137" s="9">
        <v>0.1</v>
      </c>
      <c r="I137" s="11">
        <v>0.1</v>
      </c>
      <c r="J137" s="12"/>
      <c r="K137" s="41"/>
      <c r="M137" s="2"/>
    </row>
    <row r="138" spans="1:13" ht="12.75" customHeight="1">
      <c r="A138" s="34"/>
      <c r="B138" s="5"/>
      <c r="C138" s="7"/>
      <c r="D138" s="8"/>
      <c r="E138" s="9"/>
      <c r="F138" s="10" t="s">
        <v>79</v>
      </c>
      <c r="G138" s="38">
        <v>2</v>
      </c>
      <c r="H138" s="9">
        <v>-2</v>
      </c>
      <c r="I138" s="11">
        <v>-2</v>
      </c>
      <c r="J138" s="12"/>
      <c r="K138" s="41"/>
      <c r="M138" s="2"/>
    </row>
    <row r="139" spans="1:13" ht="12.75" customHeight="1">
      <c r="A139" s="35"/>
      <c r="B139" s="16"/>
      <c r="C139" s="13">
        <v>1</v>
      </c>
      <c r="D139" s="14"/>
      <c r="E139" s="15"/>
      <c r="F139" s="17"/>
      <c r="G139" s="39"/>
      <c r="H139" s="15"/>
      <c r="I139" s="18">
        <v>1</v>
      </c>
      <c r="J139" s="19">
        <f>SUM(I134:I139)</f>
        <v>-2.9</v>
      </c>
      <c r="K139" s="42">
        <f>IF(J139&gt;0,J139*0.95,J139)</f>
        <v>-2.9</v>
      </c>
      <c r="M139" s="2"/>
    </row>
    <row r="140" spans="1:13" ht="12.75" customHeight="1">
      <c r="A140" s="34">
        <v>41697</v>
      </c>
      <c r="B140" s="6">
        <v>0.6458333333333334</v>
      </c>
      <c r="C140" s="7"/>
      <c r="D140" s="8" t="s">
        <v>80</v>
      </c>
      <c r="E140" s="9">
        <v>1</v>
      </c>
      <c r="F140" s="10"/>
      <c r="G140" s="38"/>
      <c r="H140" s="9"/>
      <c r="I140" s="11">
        <v>1</v>
      </c>
      <c r="J140" s="12"/>
      <c r="K140" s="41"/>
      <c r="M140" s="2"/>
    </row>
    <row r="141" spans="1:13" ht="12.75" customHeight="1">
      <c r="A141" s="34"/>
      <c r="B141" s="5"/>
      <c r="C141" s="7"/>
      <c r="D141" s="8" t="s">
        <v>81</v>
      </c>
      <c r="E141" s="9">
        <v>0.5</v>
      </c>
      <c r="F141" s="10"/>
      <c r="G141" s="38"/>
      <c r="H141" s="9"/>
      <c r="I141" s="11">
        <v>0.5</v>
      </c>
      <c r="J141" s="12"/>
      <c r="K141" s="41"/>
      <c r="M141" s="2"/>
    </row>
    <row r="142" spans="1:13" ht="12.75" customHeight="1">
      <c r="A142" s="34"/>
      <c r="B142" s="5"/>
      <c r="C142" s="7"/>
      <c r="D142" s="8"/>
      <c r="E142" s="9"/>
      <c r="F142" s="10" t="s">
        <v>82</v>
      </c>
      <c r="G142" s="38">
        <v>2</v>
      </c>
      <c r="H142" s="9">
        <v>-2</v>
      </c>
      <c r="I142" s="11">
        <v>-2</v>
      </c>
      <c r="J142" s="12"/>
      <c r="K142" s="41"/>
      <c r="M142" s="2"/>
    </row>
    <row r="143" spans="1:13" ht="12.75" customHeight="1">
      <c r="A143" s="34"/>
      <c r="B143" s="5"/>
      <c r="C143" s="7"/>
      <c r="D143" s="8"/>
      <c r="E143" s="9"/>
      <c r="F143" s="10" t="s">
        <v>83</v>
      </c>
      <c r="G143" s="38">
        <v>1</v>
      </c>
      <c r="H143" s="9">
        <v>0.1</v>
      </c>
      <c r="I143" s="11">
        <v>0.1</v>
      </c>
      <c r="J143" s="12"/>
      <c r="K143" s="41"/>
      <c r="M143" s="2"/>
    </row>
    <row r="144" spans="1:13" ht="12.75" customHeight="1">
      <c r="A144" s="34"/>
      <c r="B144" s="5"/>
      <c r="C144" s="7"/>
      <c r="D144" s="8"/>
      <c r="E144" s="9"/>
      <c r="F144" s="10" t="s">
        <v>84</v>
      </c>
      <c r="G144" s="38">
        <v>1</v>
      </c>
      <c r="H144" s="9">
        <v>-1</v>
      </c>
      <c r="I144" s="11">
        <v>-1</v>
      </c>
      <c r="J144" s="12"/>
      <c r="K144" s="41"/>
      <c r="M144" s="2"/>
    </row>
    <row r="145" spans="1:13" ht="12.75" customHeight="1">
      <c r="A145" s="34"/>
      <c r="B145" s="5"/>
      <c r="C145" s="13">
        <v>3</v>
      </c>
      <c r="D145" s="14"/>
      <c r="E145" s="15"/>
      <c r="F145" s="17"/>
      <c r="G145" s="39"/>
      <c r="H145" s="15"/>
      <c r="I145" s="18">
        <v>3</v>
      </c>
      <c r="J145" s="19">
        <f>SUM(I140:I145)</f>
        <v>1.6</v>
      </c>
      <c r="K145" s="42">
        <f>IF(J145&gt;0,J145*0.95,J145)</f>
        <v>1.52</v>
      </c>
      <c r="M145" s="2"/>
    </row>
    <row r="146" spans="1:13" ht="12.75" customHeight="1">
      <c r="A146" s="34"/>
      <c r="B146" s="6">
        <v>0.6527777777777778</v>
      </c>
      <c r="C146" s="7"/>
      <c r="D146" s="8"/>
      <c r="E146" s="9"/>
      <c r="F146" s="10" t="s">
        <v>85</v>
      </c>
      <c r="G146" s="38">
        <v>3</v>
      </c>
      <c r="H146" s="9">
        <v>3.6</v>
      </c>
      <c r="I146" s="11">
        <v>3.6</v>
      </c>
      <c r="J146" s="12"/>
      <c r="K146" s="41"/>
      <c r="M146" s="2"/>
    </row>
    <row r="147" spans="1:13" ht="12.75" customHeight="1">
      <c r="A147" s="34"/>
      <c r="B147" s="5"/>
      <c r="C147" s="13">
        <v>3</v>
      </c>
      <c r="D147" s="14"/>
      <c r="E147" s="15"/>
      <c r="F147" s="17"/>
      <c r="G147" s="39"/>
      <c r="H147" s="15"/>
      <c r="I147" s="18">
        <v>3</v>
      </c>
      <c r="J147" s="19">
        <f>I146+I147</f>
        <v>6.6</v>
      </c>
      <c r="K147" s="42">
        <f>IF(J147&gt;0,J147*0.95,J147)</f>
        <v>6.27</v>
      </c>
      <c r="M147" s="2"/>
    </row>
    <row r="148" spans="1:13" ht="12.75" customHeight="1">
      <c r="A148" s="34"/>
      <c r="B148" s="6">
        <v>0.673611111111111</v>
      </c>
      <c r="C148" s="7"/>
      <c r="D148" s="8" t="s">
        <v>86</v>
      </c>
      <c r="E148" s="9">
        <v>-5</v>
      </c>
      <c r="F148" s="10"/>
      <c r="G148" s="38"/>
      <c r="H148" s="9"/>
      <c r="I148" s="11">
        <v>-5</v>
      </c>
      <c r="J148" s="12"/>
      <c r="K148" s="41"/>
      <c r="M148" s="2"/>
    </row>
    <row r="149" spans="1:13" ht="12.75" customHeight="1">
      <c r="A149" s="34"/>
      <c r="B149" s="5"/>
      <c r="C149" s="7"/>
      <c r="D149" s="8" t="s">
        <v>10</v>
      </c>
      <c r="E149" s="9">
        <v>0.431673329525985</v>
      </c>
      <c r="F149" s="10"/>
      <c r="G149" s="38"/>
      <c r="H149" s="9"/>
      <c r="I149" s="11">
        <v>0.431673329525985</v>
      </c>
      <c r="J149" s="12"/>
      <c r="K149" s="41"/>
      <c r="M149" s="2"/>
    </row>
    <row r="150" spans="1:13" ht="12.75" customHeight="1">
      <c r="A150" s="34"/>
      <c r="B150" s="5"/>
      <c r="C150" s="7"/>
      <c r="D150" s="8" t="s">
        <v>87</v>
      </c>
      <c r="E150" s="9">
        <v>1.01493803000652</v>
      </c>
      <c r="F150" s="10"/>
      <c r="G150" s="38"/>
      <c r="H150" s="9"/>
      <c r="I150" s="11">
        <v>1.01493803000652</v>
      </c>
      <c r="J150" s="12"/>
      <c r="K150" s="41"/>
      <c r="M150" s="2"/>
    </row>
    <row r="151" spans="1:13" ht="12.75" customHeight="1">
      <c r="A151" s="34"/>
      <c r="B151" s="5"/>
      <c r="C151" s="7"/>
      <c r="D151" s="8"/>
      <c r="E151" s="9"/>
      <c r="F151" s="10" t="s">
        <v>88</v>
      </c>
      <c r="G151" s="38">
        <v>2</v>
      </c>
      <c r="H151" s="9">
        <v>0.9</v>
      </c>
      <c r="I151" s="11">
        <v>0.9</v>
      </c>
      <c r="J151" s="12"/>
      <c r="K151" s="41"/>
      <c r="M151" s="2"/>
    </row>
    <row r="152" spans="1:13" ht="12.75" customHeight="1">
      <c r="A152" s="34"/>
      <c r="B152" s="5"/>
      <c r="C152" s="7"/>
      <c r="D152" s="8"/>
      <c r="E152" s="9"/>
      <c r="F152" s="10" t="s">
        <v>89</v>
      </c>
      <c r="G152" s="38">
        <v>2</v>
      </c>
      <c r="H152" s="9">
        <v>-0.9</v>
      </c>
      <c r="I152" s="11">
        <v>-0.9</v>
      </c>
      <c r="J152" s="12"/>
      <c r="K152" s="41"/>
      <c r="M152" s="2"/>
    </row>
    <row r="153" spans="1:13" ht="12.75" customHeight="1">
      <c r="A153" s="34"/>
      <c r="B153" s="5"/>
      <c r="C153" s="13">
        <v>1</v>
      </c>
      <c r="D153" s="14"/>
      <c r="E153" s="15"/>
      <c r="F153" s="17"/>
      <c r="G153" s="39"/>
      <c r="H153" s="15"/>
      <c r="I153" s="18">
        <v>1</v>
      </c>
      <c r="J153" s="19">
        <f>I148+I149+I150+I151+I152+I153</f>
        <v>-2.553388640467495</v>
      </c>
      <c r="K153" s="42">
        <f>IF(J153&gt;0,J153*0.95,J153)</f>
        <v>-2.553388640467495</v>
      </c>
      <c r="M153" s="2"/>
    </row>
    <row r="154" spans="1:13" ht="12.75" customHeight="1">
      <c r="A154" s="34"/>
      <c r="B154" s="6">
        <v>0.7152777777777778</v>
      </c>
      <c r="C154" s="7"/>
      <c r="D154" s="8"/>
      <c r="E154" s="9"/>
      <c r="F154" s="10" t="s">
        <v>90</v>
      </c>
      <c r="G154" s="38">
        <v>3</v>
      </c>
      <c r="H154" s="9">
        <v>0.3</v>
      </c>
      <c r="I154" s="11">
        <v>0.3</v>
      </c>
      <c r="J154" s="12"/>
      <c r="K154" s="41"/>
      <c r="M154" s="2"/>
    </row>
    <row r="155" spans="1:13" ht="12.75" customHeight="1">
      <c r="A155" s="34"/>
      <c r="B155" s="5"/>
      <c r="C155" s="7"/>
      <c r="D155" s="8"/>
      <c r="E155" s="9"/>
      <c r="F155" s="10"/>
      <c r="G155" s="38"/>
      <c r="H155" s="9"/>
      <c r="I155" s="11">
        <v>0</v>
      </c>
      <c r="J155" s="12"/>
      <c r="K155" s="41"/>
      <c r="M155" s="2"/>
    </row>
    <row r="156" spans="1:13" ht="12.75" customHeight="1">
      <c r="A156" s="35"/>
      <c r="B156" s="16"/>
      <c r="C156" s="13">
        <v>0</v>
      </c>
      <c r="D156" s="14"/>
      <c r="E156" s="15"/>
      <c r="F156" s="17"/>
      <c r="G156" s="39"/>
      <c r="H156" s="15"/>
      <c r="I156" s="18">
        <v>0</v>
      </c>
      <c r="J156" s="19">
        <f>I154+I155+I156</f>
        <v>0.3</v>
      </c>
      <c r="K156" s="42">
        <f>IF(J156&gt;0,J156*0.95,J156)</f>
        <v>0.285</v>
      </c>
      <c r="M156" s="2"/>
    </row>
    <row r="157" spans="9:11" ht="12.75" customHeight="1">
      <c r="I157" s="4" t="s">
        <v>91</v>
      </c>
      <c r="J157" s="4">
        <f>SUM(J2:J156)</f>
        <v>69.80963732672284</v>
      </c>
      <c r="K157" s="42">
        <f>SUM(K2:K156)</f>
        <v>64.63595959410699</v>
      </c>
    </row>
    <row r="158" spans="2:3" ht="12.75" customHeight="1">
      <c r="B158" s="1">
        <f>COUNT(B2:B156)</f>
        <v>47</v>
      </c>
      <c r="C158" s="1" t="s">
        <v>195</v>
      </c>
    </row>
    <row r="159" spans="2:3" ht="12.75" customHeight="1">
      <c r="B159" s="1">
        <f>COUNT(E2:E156)+COUNT(H2:H156)</f>
        <v>88</v>
      </c>
      <c r="C159" s="1" t="s">
        <v>196</v>
      </c>
    </row>
  </sheetData>
  <sheetProtection selectLockedCells="1" selectUnlockedCells="1"/>
  <conditionalFormatting sqref="E2:E65341">
    <cfRule type="cellIs" priority="24" dxfId="71" operator="greaterThan" stopIfTrue="1">
      <formula>0</formula>
    </cfRule>
    <cfRule type="cellIs" priority="25" dxfId="72" operator="notEqual" stopIfTrue="1">
      <formula>0</formula>
    </cfRule>
    <cfRule type="cellIs" priority="26" dxfId="73" operator="equal" stopIfTrue="1">
      <formula>0</formula>
    </cfRule>
  </conditionalFormatting>
  <conditionalFormatting sqref="I2:K99 I158:K65341 I157:J157">
    <cfRule type="cellIs" priority="30" dxfId="74" operator="greaterThan" stopIfTrue="1">
      <formula>0</formula>
    </cfRule>
  </conditionalFormatting>
  <conditionalFormatting sqref="I100:K101 I103:K103 I102:J102 I105:K107 I104:J104 I109:K110 I108:J108 I112:K112 I111:J111 I114:K114 I113 I116:K118 I115 I120:K121 I119:J119 I123:K125 I122:J122 I127:K127 I126:J126 I129:K132 I128:J128 I134:K138 I133:J133 I140:K144 I139:J139 I146:K146 I145:J145 I148:K152 I147:J147 I154:K155 I153:J153 I156:J156">
    <cfRule type="cellIs" priority="31" dxfId="74" operator="greaterThan" stopIfTrue="1">
      <formula>0</formula>
    </cfRule>
    <cfRule type="cellIs" priority="32" dxfId="74" operator="greaterThan" stopIfTrue="1">
      <formula>0</formula>
    </cfRule>
  </conditionalFormatting>
  <conditionalFormatting sqref="H2:H157 H159:H65341">
    <cfRule type="cellIs" priority="33" dxfId="72" operator="notEqual" stopIfTrue="1">
      <formula>0</formula>
    </cfRule>
    <cfRule type="cellIs" priority="34" dxfId="73" operator="equal" stopIfTrue="1">
      <formula>0</formula>
    </cfRule>
    <cfRule type="cellIs" priority="35" dxfId="71" operator="greaterThan" stopIfTrue="1">
      <formula>0</formula>
    </cfRule>
  </conditionalFormatting>
  <conditionalFormatting sqref="K102">
    <cfRule type="cellIs" priority="22" dxfId="74" operator="greaterThan" stopIfTrue="1">
      <formula>0</formula>
    </cfRule>
  </conditionalFormatting>
  <conditionalFormatting sqref="K104">
    <cfRule type="cellIs" priority="21" dxfId="74" operator="greaterThan" stopIfTrue="1">
      <formula>0</formula>
    </cfRule>
  </conditionalFormatting>
  <conditionalFormatting sqref="K108">
    <cfRule type="cellIs" priority="20" dxfId="74" operator="greaterThan" stopIfTrue="1">
      <formula>0</formula>
    </cfRule>
  </conditionalFormatting>
  <conditionalFormatting sqref="K111">
    <cfRule type="cellIs" priority="19" dxfId="74" operator="greaterThan" stopIfTrue="1">
      <formula>0</formula>
    </cfRule>
  </conditionalFormatting>
  <conditionalFormatting sqref="K113">
    <cfRule type="cellIs" priority="18" dxfId="74" operator="greaterThan" stopIfTrue="1">
      <formula>0</formula>
    </cfRule>
  </conditionalFormatting>
  <conditionalFormatting sqref="K115">
    <cfRule type="cellIs" priority="17" dxfId="74" operator="greaterThan" stopIfTrue="1">
      <formula>0</formula>
    </cfRule>
  </conditionalFormatting>
  <conditionalFormatting sqref="K119">
    <cfRule type="cellIs" priority="16" dxfId="74" operator="greaterThan" stopIfTrue="1">
      <formula>0</formula>
    </cfRule>
  </conditionalFormatting>
  <conditionalFormatting sqref="K122">
    <cfRule type="cellIs" priority="15" dxfId="74" operator="greaterThan" stopIfTrue="1">
      <formula>0</formula>
    </cfRule>
  </conditionalFormatting>
  <conditionalFormatting sqref="K126">
    <cfRule type="cellIs" priority="14" dxfId="74" operator="greaterThan" stopIfTrue="1">
      <formula>0</formula>
    </cfRule>
  </conditionalFormatting>
  <conditionalFormatting sqref="K128">
    <cfRule type="cellIs" priority="13" dxfId="74" operator="greaterThan" stopIfTrue="1">
      <formula>0</formula>
    </cfRule>
  </conditionalFormatting>
  <conditionalFormatting sqref="K133">
    <cfRule type="cellIs" priority="12" dxfId="74" operator="greaterThan" stopIfTrue="1">
      <formula>0</formula>
    </cfRule>
  </conditionalFormatting>
  <conditionalFormatting sqref="K139">
    <cfRule type="cellIs" priority="11" dxfId="74" operator="greaterThan" stopIfTrue="1">
      <formula>0</formula>
    </cfRule>
  </conditionalFormatting>
  <conditionalFormatting sqref="K145">
    <cfRule type="cellIs" priority="10" dxfId="74" operator="greaterThan" stopIfTrue="1">
      <formula>0</formula>
    </cfRule>
  </conditionalFormatting>
  <conditionalFormatting sqref="K147">
    <cfRule type="cellIs" priority="9" dxfId="74" operator="greaterThan" stopIfTrue="1">
      <formula>0</formula>
    </cfRule>
  </conditionalFormatting>
  <conditionalFormatting sqref="K153">
    <cfRule type="cellIs" priority="8" dxfId="74" operator="greaterThan" stopIfTrue="1">
      <formula>0</formula>
    </cfRule>
  </conditionalFormatting>
  <conditionalFormatting sqref="K156">
    <cfRule type="cellIs" priority="7" dxfId="74" operator="greaterThan" stopIfTrue="1">
      <formula>0</formula>
    </cfRule>
  </conditionalFormatting>
  <conditionalFormatting sqref="J113">
    <cfRule type="cellIs" priority="6" dxfId="74" operator="greaterThan" stopIfTrue="1">
      <formula>0</formula>
    </cfRule>
  </conditionalFormatting>
  <conditionalFormatting sqref="J115">
    <cfRule type="cellIs" priority="5" dxfId="74" operator="greaterThan" stopIfTrue="1">
      <formula>0</formula>
    </cfRule>
  </conditionalFormatting>
  <conditionalFormatting sqref="K157">
    <cfRule type="cellIs" priority="4" dxfId="74" operator="greaterThan" stopIfTrue="1">
      <formula>0</formula>
    </cfRule>
  </conditionalFormatting>
  <conditionalFormatting sqref="H158">
    <cfRule type="cellIs" priority="1" dxfId="71" operator="greaterThan" stopIfTrue="1">
      <formula>0</formula>
    </cfRule>
    <cfRule type="cellIs" priority="2" dxfId="72" operator="notEqual" stopIfTrue="1">
      <formula>0</formula>
    </cfRule>
    <cfRule type="cellIs" priority="3" dxfId="73" operator="equal" stopIfTrue="1">
      <formula>0</formula>
    </cfRule>
  </conditionalFormatting>
  <printOptions/>
  <pageMargins left="0.7479166666666667" right="0.7479166666666667" top="0.9840277777777777" bottom="0.9840277777777777" header="0.9840277777777777" footer="0.9840277777777777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48">
      <selection activeCell="M167" sqref="M167"/>
    </sheetView>
  </sheetViews>
  <sheetFormatPr defaultColWidth="8.796875" defaultRowHeight="14.25"/>
  <cols>
    <col min="1" max="1" width="4.19921875" style="32" bestFit="1" customWidth="1"/>
    <col min="2" max="2" width="7.3984375" style="1" bestFit="1" customWidth="1"/>
    <col min="3" max="3" width="6.3984375" style="1" bestFit="1" customWidth="1"/>
    <col min="4" max="4" width="16" style="1" bestFit="1" customWidth="1"/>
    <col min="5" max="5" width="7.3984375" style="3" bestFit="1" customWidth="1"/>
    <col min="6" max="6" width="18" style="1" customWidth="1"/>
    <col min="7" max="7" width="4.3984375" style="36" customWidth="1"/>
    <col min="8" max="8" width="6.3984375" style="3" bestFit="1" customWidth="1"/>
    <col min="9" max="9" width="7.19921875" style="4" customWidth="1"/>
    <col min="10" max="10" width="7.19921875" style="4" hidden="1" customWidth="1"/>
    <col min="11" max="11" width="7.59765625" style="23" bestFit="1" customWidth="1"/>
  </cols>
  <sheetData>
    <row r="1" spans="1:11" ht="26.25" thickBot="1">
      <c r="A1" s="33" t="s">
        <v>0</v>
      </c>
      <c r="B1" s="24" t="s">
        <v>1</v>
      </c>
      <c r="C1" s="25" t="s">
        <v>95</v>
      </c>
      <c r="D1" s="26" t="s">
        <v>2</v>
      </c>
      <c r="E1" s="27" t="s">
        <v>3</v>
      </c>
      <c r="F1" s="28" t="s">
        <v>4</v>
      </c>
      <c r="G1" s="37" t="s">
        <v>5</v>
      </c>
      <c r="H1" s="28" t="s">
        <v>3</v>
      </c>
      <c r="I1" s="29" t="s">
        <v>93</v>
      </c>
      <c r="J1" s="30" t="s">
        <v>92</v>
      </c>
      <c r="K1" s="40" t="s">
        <v>94</v>
      </c>
    </row>
    <row r="2" spans="1:11" ht="15" thickTop="1">
      <c r="A2" s="34">
        <v>41699</v>
      </c>
      <c r="B2" s="6">
        <v>13.3</v>
      </c>
      <c r="C2" s="7"/>
      <c r="D2" s="43" t="s">
        <v>96</v>
      </c>
      <c r="E2" s="9">
        <v>2</v>
      </c>
      <c r="F2" s="10"/>
      <c r="G2" s="38"/>
      <c r="H2" s="9"/>
      <c r="I2" s="11">
        <f>C2+E2+H2</f>
        <v>2</v>
      </c>
      <c r="J2" s="12"/>
      <c r="K2" s="41"/>
    </row>
    <row r="3" spans="1:11" ht="14.25">
      <c r="A3" s="34"/>
      <c r="B3" s="5"/>
      <c r="C3" s="7"/>
      <c r="D3" s="8"/>
      <c r="E3" s="9"/>
      <c r="F3" s="44" t="s">
        <v>97</v>
      </c>
      <c r="G3" s="38">
        <v>2</v>
      </c>
      <c r="H3" s="9">
        <v>2.6</v>
      </c>
      <c r="I3" s="11">
        <f aca="true" t="shared" si="0" ref="I3:I66">C3+E3+H3</f>
        <v>2.6</v>
      </c>
      <c r="J3" s="12"/>
      <c r="K3" s="41"/>
    </row>
    <row r="4" spans="1:11" ht="14.25">
      <c r="A4" s="34"/>
      <c r="B4" s="5"/>
      <c r="C4" s="13">
        <v>3</v>
      </c>
      <c r="D4" s="14"/>
      <c r="E4" s="15"/>
      <c r="F4" s="17"/>
      <c r="G4" s="39"/>
      <c r="H4" s="15"/>
      <c r="I4" s="11">
        <f t="shared" si="0"/>
        <v>3</v>
      </c>
      <c r="J4" s="19">
        <f>SUM(I2:I4)</f>
        <v>7.6</v>
      </c>
      <c r="K4" s="42">
        <f>IF(J4&gt;0,J4*0.95,J4)</f>
        <v>7.22</v>
      </c>
    </row>
    <row r="5" spans="1:11" ht="14.25">
      <c r="A5" s="34"/>
      <c r="B5" s="45">
        <v>0.6111111111111112</v>
      </c>
      <c r="C5" s="46"/>
      <c r="D5" s="43" t="s">
        <v>98</v>
      </c>
      <c r="E5" s="9"/>
      <c r="F5" s="44" t="s">
        <v>99</v>
      </c>
      <c r="G5" s="38">
        <v>2</v>
      </c>
      <c r="H5" s="9">
        <v>8.17</v>
      </c>
      <c r="I5" s="11">
        <f t="shared" si="0"/>
        <v>8.17</v>
      </c>
      <c r="J5" s="12"/>
      <c r="K5" s="41"/>
    </row>
    <row r="6" spans="1:11" ht="14.25">
      <c r="A6" s="34"/>
      <c r="B6" s="5"/>
      <c r="C6" s="13">
        <v>1</v>
      </c>
      <c r="D6" s="14"/>
      <c r="E6" s="15"/>
      <c r="F6" s="17"/>
      <c r="G6" s="39"/>
      <c r="H6" s="15"/>
      <c r="I6" s="11">
        <f t="shared" si="0"/>
        <v>1</v>
      </c>
      <c r="J6" s="19">
        <f>I5+I6</f>
        <v>9.17</v>
      </c>
      <c r="K6" s="42">
        <f>IF(J6&gt;0,J6*0.95,J6)</f>
        <v>8.7115</v>
      </c>
    </row>
    <row r="7" spans="1:11" ht="14.25">
      <c r="A7" s="34"/>
      <c r="B7" s="45">
        <v>0.6458333333333334</v>
      </c>
      <c r="C7" s="46"/>
      <c r="D7" s="43" t="s">
        <v>100</v>
      </c>
      <c r="E7" s="9">
        <v>2</v>
      </c>
      <c r="F7" s="10"/>
      <c r="G7" s="38"/>
      <c r="H7" s="9"/>
      <c r="I7" s="11">
        <f t="shared" si="0"/>
        <v>2</v>
      </c>
      <c r="J7" s="19"/>
      <c r="K7" s="41"/>
    </row>
    <row r="8" spans="1:11" ht="14.25">
      <c r="A8" s="34"/>
      <c r="B8" s="45"/>
      <c r="C8" s="46"/>
      <c r="D8" s="43" t="s">
        <v>101</v>
      </c>
      <c r="E8" s="9">
        <v>2</v>
      </c>
      <c r="F8" s="10"/>
      <c r="G8" s="38"/>
      <c r="H8" s="9"/>
      <c r="I8" s="11">
        <f t="shared" si="0"/>
        <v>2</v>
      </c>
      <c r="J8" s="19"/>
      <c r="K8" s="41"/>
    </row>
    <row r="9" spans="1:11" ht="14.25">
      <c r="A9" s="34"/>
      <c r="B9" s="5"/>
      <c r="C9" s="7"/>
      <c r="D9" s="43"/>
      <c r="E9" s="9"/>
      <c r="F9" s="44" t="s">
        <v>102</v>
      </c>
      <c r="G9" s="39">
        <v>2</v>
      </c>
      <c r="H9" s="9">
        <v>-2</v>
      </c>
      <c r="I9" s="11">
        <f t="shared" si="0"/>
        <v>-2</v>
      </c>
      <c r="J9" s="19"/>
      <c r="K9" s="41"/>
    </row>
    <row r="10" spans="1:11" ht="14.25">
      <c r="A10" s="34"/>
      <c r="B10" s="5"/>
      <c r="C10" s="13">
        <v>1</v>
      </c>
      <c r="D10" s="14"/>
      <c r="E10" s="15"/>
      <c r="F10" s="44"/>
      <c r="G10" s="39"/>
      <c r="H10" s="15"/>
      <c r="I10" s="11">
        <f t="shared" si="0"/>
        <v>1</v>
      </c>
      <c r="J10" s="19">
        <f>SUM(I7:I10)</f>
        <v>3</v>
      </c>
      <c r="K10" s="42">
        <f>IF(J10&gt;0,J10*0.95,J10)</f>
        <v>2.8499999999999996</v>
      </c>
    </row>
    <row r="11" spans="1:11" ht="14.25">
      <c r="A11" s="34"/>
      <c r="B11" s="45">
        <v>0.6840277777777778</v>
      </c>
      <c r="C11" s="46"/>
      <c r="D11" s="43" t="s">
        <v>103</v>
      </c>
      <c r="E11" s="9">
        <v>-3</v>
      </c>
      <c r="F11" s="10"/>
      <c r="G11" s="38"/>
      <c r="H11" s="9"/>
      <c r="I11" s="11">
        <f t="shared" si="0"/>
        <v>-3</v>
      </c>
      <c r="J11" s="12"/>
      <c r="K11" s="41"/>
    </row>
    <row r="12" spans="1:11" ht="14.25">
      <c r="A12" s="34"/>
      <c r="B12" s="5"/>
      <c r="C12" s="7"/>
      <c r="D12" s="8"/>
      <c r="E12" s="9"/>
      <c r="F12" s="44" t="s">
        <v>104</v>
      </c>
      <c r="G12" s="38">
        <v>2</v>
      </c>
      <c r="H12" s="9">
        <v>0.1</v>
      </c>
      <c r="I12" s="11">
        <f t="shared" si="0"/>
        <v>0.1</v>
      </c>
      <c r="J12" s="12"/>
      <c r="K12" s="41"/>
    </row>
    <row r="13" spans="1:11" ht="14.25">
      <c r="A13" s="35"/>
      <c r="B13" s="16"/>
      <c r="C13" s="13">
        <v>2</v>
      </c>
      <c r="D13" s="14"/>
      <c r="E13" s="15"/>
      <c r="F13" s="17"/>
      <c r="G13" s="39"/>
      <c r="H13" s="15"/>
      <c r="I13" s="11">
        <f t="shared" si="0"/>
        <v>2</v>
      </c>
      <c r="J13" s="19">
        <f>I11+I12+I13</f>
        <v>-0.8999999999999999</v>
      </c>
      <c r="K13" s="42">
        <f>IF(J13&gt;0,J13*0.95,J13)</f>
        <v>-0.8999999999999999</v>
      </c>
    </row>
    <row r="14" spans="1:11" ht="14.25">
      <c r="A14" s="34">
        <v>41700</v>
      </c>
      <c r="B14" s="45">
        <v>0.625</v>
      </c>
      <c r="C14" s="7"/>
      <c r="D14" s="8"/>
      <c r="E14" s="9"/>
      <c r="F14" s="10"/>
      <c r="G14" s="38"/>
      <c r="H14" s="9"/>
      <c r="I14" s="11">
        <f t="shared" si="0"/>
        <v>0</v>
      </c>
      <c r="J14" s="12"/>
      <c r="K14" s="41"/>
    </row>
    <row r="15" spans="1:11" ht="14.25">
      <c r="A15" s="34"/>
      <c r="B15" s="5"/>
      <c r="C15" s="7"/>
      <c r="D15" s="8"/>
      <c r="E15" s="9"/>
      <c r="F15" s="44" t="s">
        <v>105</v>
      </c>
      <c r="G15" s="38">
        <v>2</v>
      </c>
      <c r="H15" s="9">
        <v>-2</v>
      </c>
      <c r="I15" s="11">
        <f t="shared" si="0"/>
        <v>-2</v>
      </c>
      <c r="J15" s="12"/>
      <c r="K15" s="41"/>
    </row>
    <row r="16" spans="1:11" ht="14.25">
      <c r="A16" s="34"/>
      <c r="B16" s="5"/>
      <c r="C16" s="13">
        <v>3</v>
      </c>
      <c r="D16" s="14"/>
      <c r="E16" s="15"/>
      <c r="F16" s="17"/>
      <c r="G16" s="39"/>
      <c r="H16" s="15"/>
      <c r="I16" s="11">
        <f t="shared" si="0"/>
        <v>3</v>
      </c>
      <c r="J16" s="19">
        <f>I14+I15+I16</f>
        <v>1</v>
      </c>
      <c r="K16" s="42">
        <f>IF(J16&gt;0,J16*0.95,J16)</f>
        <v>0.95</v>
      </c>
    </row>
    <row r="17" spans="1:11" ht="14.25">
      <c r="A17" s="34"/>
      <c r="B17" s="45">
        <v>0.6458333333333334</v>
      </c>
      <c r="C17" s="46"/>
      <c r="D17" s="43" t="s">
        <v>106</v>
      </c>
      <c r="E17" s="9">
        <v>2</v>
      </c>
      <c r="F17" s="10"/>
      <c r="G17" s="38"/>
      <c r="H17" s="9"/>
      <c r="I17" s="11">
        <f t="shared" si="0"/>
        <v>2</v>
      </c>
      <c r="J17" s="12"/>
      <c r="K17" s="41"/>
    </row>
    <row r="18" spans="1:11" ht="14.25">
      <c r="A18" s="34"/>
      <c r="B18" s="5"/>
      <c r="C18" s="7"/>
      <c r="D18" s="8"/>
      <c r="E18" s="9"/>
      <c r="F18" s="44" t="s">
        <v>107</v>
      </c>
      <c r="G18" s="38">
        <v>2</v>
      </c>
      <c r="H18" s="9">
        <v>2.6</v>
      </c>
      <c r="I18" s="11">
        <f t="shared" si="0"/>
        <v>2.6</v>
      </c>
      <c r="J18" s="12"/>
      <c r="K18" s="41"/>
    </row>
    <row r="19" spans="1:11" ht="14.25">
      <c r="A19" s="35"/>
      <c r="B19" s="20"/>
      <c r="C19" s="21"/>
      <c r="D19" s="14"/>
      <c r="E19" s="15"/>
      <c r="F19" s="17"/>
      <c r="G19" s="39"/>
      <c r="H19" s="15"/>
      <c r="I19" s="11">
        <f t="shared" si="0"/>
        <v>0</v>
      </c>
      <c r="J19" s="19">
        <f>SUM(I17:I19)</f>
        <v>4.6</v>
      </c>
      <c r="K19" s="42">
        <f>IF(J19&gt;0,J19*0.95,J19)</f>
        <v>4.369999999999999</v>
      </c>
    </row>
    <row r="20" spans="1:11" ht="14.25">
      <c r="A20" s="34"/>
      <c r="B20" s="45">
        <v>0.6527777777777778</v>
      </c>
      <c r="C20" s="46"/>
      <c r="D20" s="43"/>
      <c r="E20" s="9"/>
      <c r="F20" s="44" t="s">
        <v>108</v>
      </c>
      <c r="G20" s="38">
        <v>2</v>
      </c>
      <c r="H20" s="9">
        <v>0.5</v>
      </c>
      <c r="I20" s="11">
        <f t="shared" si="0"/>
        <v>0.5</v>
      </c>
      <c r="J20" s="12"/>
      <c r="K20" s="41"/>
    </row>
    <row r="21" spans="1:11" ht="14.25">
      <c r="A21" s="35"/>
      <c r="B21" s="16"/>
      <c r="C21" s="13">
        <v>3</v>
      </c>
      <c r="D21" s="14"/>
      <c r="E21" s="15"/>
      <c r="F21" s="17"/>
      <c r="G21" s="39"/>
      <c r="H21" s="15"/>
      <c r="I21" s="11">
        <f t="shared" si="0"/>
        <v>3</v>
      </c>
      <c r="J21" s="19">
        <f>I20+I21</f>
        <v>3.5</v>
      </c>
      <c r="K21" s="42">
        <f>IF(J21&gt;0,J21*0.95,J21)</f>
        <v>3.3249999999999997</v>
      </c>
    </row>
    <row r="22" spans="1:11" ht="14.25">
      <c r="A22" s="34"/>
      <c r="B22" s="45">
        <v>0.673611111111111</v>
      </c>
      <c r="C22" s="46"/>
      <c r="D22" s="43" t="s">
        <v>109</v>
      </c>
      <c r="E22" s="9">
        <v>2</v>
      </c>
      <c r="F22" s="10"/>
      <c r="G22" s="38"/>
      <c r="H22" s="9"/>
      <c r="I22" s="11">
        <f t="shared" si="0"/>
        <v>2</v>
      </c>
      <c r="J22" s="12"/>
      <c r="K22" s="41"/>
    </row>
    <row r="23" spans="1:11" ht="14.25">
      <c r="A23" s="34"/>
      <c r="B23" s="47"/>
      <c r="C23" s="46"/>
      <c r="D23" s="43" t="s">
        <v>110</v>
      </c>
      <c r="E23" s="9">
        <v>2</v>
      </c>
      <c r="F23" s="44"/>
      <c r="G23" s="38"/>
      <c r="H23" s="9"/>
      <c r="I23" s="11">
        <f t="shared" si="0"/>
        <v>2</v>
      </c>
      <c r="J23" s="12"/>
      <c r="K23" s="41"/>
    </row>
    <row r="24" spans="1:11" ht="14.25">
      <c r="A24" s="35"/>
      <c r="B24" s="20"/>
      <c r="C24" s="21"/>
      <c r="D24" s="14"/>
      <c r="E24" s="15"/>
      <c r="F24" s="44" t="s">
        <v>111</v>
      </c>
      <c r="G24" s="39">
        <v>2</v>
      </c>
      <c r="H24" s="15">
        <v>-2</v>
      </c>
      <c r="I24" s="11">
        <f t="shared" si="0"/>
        <v>-2</v>
      </c>
      <c r="J24" s="19">
        <f>SUM(I22:I24)</f>
        <v>2</v>
      </c>
      <c r="K24" s="42">
        <f>IF(J24&gt;0,J24*0.95,J24)</f>
        <v>1.9</v>
      </c>
    </row>
    <row r="25" spans="1:11" ht="14.25">
      <c r="A25" s="34">
        <v>41702</v>
      </c>
      <c r="B25" s="45">
        <v>0.5833333333333334</v>
      </c>
      <c r="C25" s="46"/>
      <c r="D25" s="43" t="s">
        <v>112</v>
      </c>
      <c r="E25" s="9">
        <v>2</v>
      </c>
      <c r="F25" s="10"/>
      <c r="G25" s="38"/>
      <c r="H25" s="9"/>
      <c r="I25" s="11">
        <f t="shared" si="0"/>
        <v>2</v>
      </c>
      <c r="J25" s="12"/>
      <c r="K25" s="41"/>
    </row>
    <row r="26" spans="1:11" ht="14.25">
      <c r="A26" s="34"/>
      <c r="B26" s="45"/>
      <c r="C26" s="46"/>
      <c r="D26" s="43"/>
      <c r="E26" s="9"/>
      <c r="F26" s="44" t="s">
        <v>113</v>
      </c>
      <c r="G26" s="38">
        <v>2</v>
      </c>
      <c r="H26" s="9">
        <v>2.5</v>
      </c>
      <c r="I26" s="11">
        <f t="shared" si="0"/>
        <v>2.5</v>
      </c>
      <c r="J26" s="12"/>
      <c r="K26" s="41"/>
    </row>
    <row r="27" spans="1:11" ht="14.25">
      <c r="A27" s="34"/>
      <c r="B27" s="45"/>
      <c r="C27" s="46"/>
      <c r="D27" s="43"/>
      <c r="E27" s="9"/>
      <c r="F27" s="44" t="s">
        <v>114</v>
      </c>
      <c r="G27" s="38">
        <v>2</v>
      </c>
      <c r="H27" s="9">
        <v>-2</v>
      </c>
      <c r="I27" s="11">
        <f t="shared" si="0"/>
        <v>-2</v>
      </c>
      <c r="J27" s="12"/>
      <c r="K27" s="41"/>
    </row>
    <row r="28" spans="1:11" ht="14.25">
      <c r="A28" s="34"/>
      <c r="B28" s="5"/>
      <c r="C28" s="13">
        <v>2</v>
      </c>
      <c r="D28" s="14"/>
      <c r="E28" s="15"/>
      <c r="F28" s="17"/>
      <c r="G28" s="39"/>
      <c r="H28" s="15"/>
      <c r="I28" s="11">
        <f t="shared" si="0"/>
        <v>2</v>
      </c>
      <c r="J28" s="19">
        <f>SUM(I25:I28)</f>
        <v>4.5</v>
      </c>
      <c r="K28" s="42">
        <f>IF(J28&gt;0,J28*0.95,J28)</f>
        <v>4.2749999999999995</v>
      </c>
    </row>
    <row r="29" spans="1:11" ht="14.25">
      <c r="A29" s="34"/>
      <c r="B29" s="45">
        <v>0.6041666666666667</v>
      </c>
      <c r="C29" s="46"/>
      <c r="D29" s="43" t="s">
        <v>115</v>
      </c>
      <c r="E29" s="9">
        <v>2</v>
      </c>
      <c r="F29" s="10"/>
      <c r="G29" s="38"/>
      <c r="H29" s="9"/>
      <c r="I29" s="11">
        <f t="shared" si="0"/>
        <v>2</v>
      </c>
      <c r="J29" s="12"/>
      <c r="K29" s="41"/>
    </row>
    <row r="30" spans="1:11" ht="14.25">
      <c r="A30" s="34"/>
      <c r="B30" s="5"/>
      <c r="C30" s="7"/>
      <c r="D30" s="8"/>
      <c r="E30" s="9"/>
      <c r="F30" s="44" t="s">
        <v>116</v>
      </c>
      <c r="G30" s="38">
        <v>2</v>
      </c>
      <c r="H30" s="9">
        <v>2.9</v>
      </c>
      <c r="I30" s="11">
        <f t="shared" si="0"/>
        <v>2.9</v>
      </c>
      <c r="J30" s="12"/>
      <c r="K30" s="41"/>
    </row>
    <row r="31" spans="1:11" ht="14.25">
      <c r="A31" s="35"/>
      <c r="B31" s="16"/>
      <c r="C31" s="13">
        <v>1</v>
      </c>
      <c r="D31" s="14"/>
      <c r="E31" s="15"/>
      <c r="F31" s="17"/>
      <c r="G31" s="39"/>
      <c r="H31" s="15"/>
      <c r="I31" s="11">
        <f t="shared" si="0"/>
        <v>1</v>
      </c>
      <c r="J31" s="19">
        <f>SUM(I29:I31)</f>
        <v>5.9</v>
      </c>
      <c r="K31" s="42">
        <f>IF(J31&gt;0,J31*0.95,J31)</f>
        <v>5.605</v>
      </c>
    </row>
    <row r="32" spans="1:11" ht="14.25">
      <c r="A32" s="34"/>
      <c r="B32" s="45">
        <v>0.625</v>
      </c>
      <c r="C32" s="46"/>
      <c r="D32" s="43" t="s">
        <v>117</v>
      </c>
      <c r="E32" s="9">
        <v>-8</v>
      </c>
      <c r="F32" s="10"/>
      <c r="G32" s="38"/>
      <c r="H32" s="9"/>
      <c r="I32" s="11">
        <f t="shared" si="0"/>
        <v>-8</v>
      </c>
      <c r="J32" s="12"/>
      <c r="K32" s="41"/>
    </row>
    <row r="33" spans="1:11" ht="14.25">
      <c r="A33" s="34"/>
      <c r="B33" s="45"/>
      <c r="C33" s="46"/>
      <c r="D33" s="43" t="s">
        <v>118</v>
      </c>
      <c r="E33" s="9">
        <v>2</v>
      </c>
      <c r="F33" s="44"/>
      <c r="G33" s="38"/>
      <c r="H33" s="9">
        <v>2</v>
      </c>
      <c r="I33" s="11">
        <f t="shared" si="0"/>
        <v>4</v>
      </c>
      <c r="J33" s="12"/>
      <c r="K33" s="41"/>
    </row>
    <row r="34" spans="1:11" ht="14.25">
      <c r="A34" s="34"/>
      <c r="B34" s="45"/>
      <c r="C34" s="46"/>
      <c r="D34" s="43"/>
      <c r="E34" s="9"/>
      <c r="F34" s="44" t="s">
        <v>119</v>
      </c>
      <c r="G34" s="38">
        <v>2</v>
      </c>
      <c r="H34" s="9">
        <v>-2</v>
      </c>
      <c r="I34" s="11">
        <f t="shared" si="0"/>
        <v>-2</v>
      </c>
      <c r="J34" s="12"/>
      <c r="K34" s="41"/>
    </row>
    <row r="35" spans="1:11" ht="14.25">
      <c r="A35" s="34"/>
      <c r="B35" s="5"/>
      <c r="C35" s="13">
        <v>3</v>
      </c>
      <c r="D35" s="14"/>
      <c r="E35" s="15"/>
      <c r="F35" s="17"/>
      <c r="G35" s="39"/>
      <c r="H35" s="15"/>
      <c r="I35" s="11">
        <f t="shared" si="0"/>
        <v>3</v>
      </c>
      <c r="J35" s="19">
        <f>SUM(I32:I35)</f>
        <v>-3</v>
      </c>
      <c r="K35" s="42">
        <f>IF(J35&gt;0,J35*0.95,J35)</f>
        <v>-3</v>
      </c>
    </row>
    <row r="36" spans="1:11" ht="14.25">
      <c r="A36" s="34">
        <v>41703</v>
      </c>
      <c r="B36" s="45">
        <v>0.6145833333333334</v>
      </c>
      <c r="C36" s="46"/>
      <c r="D36" s="43" t="s">
        <v>120</v>
      </c>
      <c r="E36" s="9">
        <v>2</v>
      </c>
      <c r="F36" s="10"/>
      <c r="G36" s="38"/>
      <c r="H36" s="9"/>
      <c r="I36" s="11">
        <f t="shared" si="0"/>
        <v>2</v>
      </c>
      <c r="J36" s="12"/>
      <c r="K36" s="41"/>
    </row>
    <row r="37" spans="1:11" ht="14.25">
      <c r="A37" s="34"/>
      <c r="B37" s="47"/>
      <c r="C37" s="46"/>
      <c r="D37" s="43" t="s">
        <v>121</v>
      </c>
      <c r="E37" s="9">
        <v>2</v>
      </c>
      <c r="F37" s="10"/>
      <c r="G37" s="38"/>
      <c r="H37" s="9">
        <v>2</v>
      </c>
      <c r="I37" s="11">
        <f t="shared" si="0"/>
        <v>4</v>
      </c>
      <c r="J37" s="12"/>
      <c r="K37" s="41"/>
    </row>
    <row r="38" spans="1:11" ht="14.25">
      <c r="A38" s="35"/>
      <c r="B38" s="16"/>
      <c r="C38" s="13"/>
      <c r="D38" s="14"/>
      <c r="E38" s="15"/>
      <c r="F38" s="44" t="s">
        <v>122</v>
      </c>
      <c r="G38" s="39">
        <v>2</v>
      </c>
      <c r="H38" s="15">
        <v>-2</v>
      </c>
      <c r="I38" s="11">
        <f t="shared" si="0"/>
        <v>-2</v>
      </c>
      <c r="J38" s="19">
        <f>SUM(I36:I38)</f>
        <v>4</v>
      </c>
      <c r="K38" s="42">
        <f>IF(J38&gt;0,J38*0.95,J38)</f>
        <v>3.8</v>
      </c>
    </row>
    <row r="39" spans="1:11" ht="14.25">
      <c r="A39" s="34"/>
      <c r="B39" s="45">
        <v>0.65625</v>
      </c>
      <c r="C39" s="46"/>
      <c r="D39" s="43" t="s">
        <v>123</v>
      </c>
      <c r="E39" s="9">
        <v>2</v>
      </c>
      <c r="F39" s="10"/>
      <c r="G39" s="38"/>
      <c r="H39" s="9">
        <v>2</v>
      </c>
      <c r="I39" s="11">
        <f t="shared" si="0"/>
        <v>4</v>
      </c>
      <c r="J39" s="12"/>
      <c r="K39" s="41"/>
    </row>
    <row r="40" spans="1:11" ht="14.25">
      <c r="A40" s="34"/>
      <c r="B40" s="47"/>
      <c r="C40" s="46"/>
      <c r="D40" s="43" t="s">
        <v>64</v>
      </c>
      <c r="E40" s="9">
        <v>2</v>
      </c>
      <c r="F40" s="10"/>
      <c r="G40" s="38"/>
      <c r="H40" s="9">
        <v>2</v>
      </c>
      <c r="I40" s="11">
        <f t="shared" si="0"/>
        <v>4</v>
      </c>
      <c r="J40" s="12"/>
      <c r="K40" s="41"/>
    </row>
    <row r="41" spans="1:11" ht="14.25">
      <c r="A41" s="34"/>
      <c r="B41" s="47"/>
      <c r="C41" s="46"/>
      <c r="D41" s="43"/>
      <c r="E41" s="9"/>
      <c r="F41" s="44" t="s">
        <v>124</v>
      </c>
      <c r="G41" s="38">
        <v>2</v>
      </c>
      <c r="H41" s="9">
        <v>2</v>
      </c>
      <c r="I41" s="11">
        <f t="shared" si="0"/>
        <v>2</v>
      </c>
      <c r="J41" s="12"/>
      <c r="K41" s="41"/>
    </row>
    <row r="42" spans="1:11" ht="14.25">
      <c r="A42" s="34"/>
      <c r="B42" s="47"/>
      <c r="C42" s="46"/>
      <c r="D42" s="43"/>
      <c r="E42" s="9"/>
      <c r="F42" s="44" t="s">
        <v>125</v>
      </c>
      <c r="G42" s="38">
        <v>2</v>
      </c>
      <c r="H42" s="9">
        <v>-2</v>
      </c>
      <c r="I42" s="11">
        <f t="shared" si="0"/>
        <v>-2</v>
      </c>
      <c r="J42" s="12"/>
      <c r="K42" s="41"/>
    </row>
    <row r="43" spans="1:11" ht="14.25">
      <c r="A43" s="34"/>
      <c r="B43" s="6"/>
      <c r="C43" s="13">
        <v>3</v>
      </c>
      <c r="D43" s="14"/>
      <c r="E43" s="15"/>
      <c r="F43" s="17"/>
      <c r="G43" s="39"/>
      <c r="H43" s="15"/>
      <c r="I43" s="11">
        <f t="shared" si="0"/>
        <v>3</v>
      </c>
      <c r="J43" s="19">
        <f>SUM(I39:I43)</f>
        <v>11</v>
      </c>
      <c r="K43" s="42">
        <f>IF(J43&gt;0,J43*0.95,J43)</f>
        <v>10.45</v>
      </c>
    </row>
    <row r="44" spans="1:11" ht="14.25">
      <c r="A44" s="34"/>
      <c r="B44" s="45">
        <v>0.71875</v>
      </c>
      <c r="C44" s="46"/>
      <c r="D44" s="43" t="s">
        <v>126</v>
      </c>
      <c r="E44" s="9">
        <v>1</v>
      </c>
      <c r="F44" s="10"/>
      <c r="G44" s="38"/>
      <c r="H44" s="9"/>
      <c r="I44" s="11">
        <f t="shared" si="0"/>
        <v>1</v>
      </c>
      <c r="J44" s="12"/>
      <c r="K44" s="41"/>
    </row>
    <row r="45" spans="1:11" ht="14.25">
      <c r="A45" s="35"/>
      <c r="B45" s="16"/>
      <c r="C45" s="13">
        <v>1</v>
      </c>
      <c r="D45" s="14"/>
      <c r="E45" s="15"/>
      <c r="F45" s="17"/>
      <c r="G45" s="39"/>
      <c r="H45" s="15"/>
      <c r="I45" s="11">
        <f t="shared" si="0"/>
        <v>1</v>
      </c>
      <c r="J45" s="19">
        <f>SUM(I44:I45)</f>
        <v>2</v>
      </c>
      <c r="K45" s="42">
        <f>IF(J45&gt;0,J45*0.95,J45)</f>
        <v>1.9</v>
      </c>
    </row>
    <row r="46" spans="1:11" ht="14.25">
      <c r="A46" s="34"/>
      <c r="B46" s="45">
        <v>0.7708333333333334</v>
      </c>
      <c r="C46" s="7"/>
      <c r="D46" s="8"/>
      <c r="E46" s="9"/>
      <c r="F46" s="44" t="s">
        <v>127</v>
      </c>
      <c r="G46" s="38">
        <v>2</v>
      </c>
      <c r="H46" s="9">
        <v>2</v>
      </c>
      <c r="I46" s="11">
        <f t="shared" si="0"/>
        <v>2</v>
      </c>
      <c r="J46" s="12"/>
      <c r="K46" s="41"/>
    </row>
    <row r="47" spans="1:11" ht="14.25">
      <c r="A47" s="34"/>
      <c r="B47" s="45"/>
      <c r="C47" s="7"/>
      <c r="D47" s="8"/>
      <c r="E47" s="9"/>
      <c r="F47" s="44" t="s">
        <v>128</v>
      </c>
      <c r="G47" s="38">
        <v>2</v>
      </c>
      <c r="H47" s="9">
        <v>-0.2</v>
      </c>
      <c r="I47" s="11">
        <f t="shared" si="0"/>
        <v>-0.2</v>
      </c>
      <c r="J47" s="12"/>
      <c r="K47" s="41"/>
    </row>
    <row r="48" spans="1:11" ht="14.25">
      <c r="A48" s="34"/>
      <c r="B48" s="5"/>
      <c r="C48" s="13"/>
      <c r="D48" s="14"/>
      <c r="E48" s="15"/>
      <c r="F48" s="17"/>
      <c r="G48" s="39"/>
      <c r="H48" s="15"/>
      <c r="I48" s="11">
        <f t="shared" si="0"/>
        <v>0</v>
      </c>
      <c r="J48" s="19">
        <f>SUM(I46:I48)</f>
        <v>1.8</v>
      </c>
      <c r="K48" s="42">
        <f>IF(J48&gt;0,J48*0.95,J48)</f>
        <v>1.71</v>
      </c>
    </row>
    <row r="49" spans="1:11" ht="14.25">
      <c r="A49" s="34"/>
      <c r="B49" s="45">
        <v>0.7916666666666666</v>
      </c>
      <c r="C49" s="7"/>
      <c r="D49" s="8"/>
      <c r="E49" s="9"/>
      <c r="F49" s="44" t="s">
        <v>129</v>
      </c>
      <c r="G49" s="38">
        <v>2</v>
      </c>
      <c r="H49" s="9">
        <v>-2</v>
      </c>
      <c r="I49" s="11">
        <f t="shared" si="0"/>
        <v>-2</v>
      </c>
      <c r="J49" s="12"/>
      <c r="K49" s="41"/>
    </row>
    <row r="50" spans="1:11" ht="14.25">
      <c r="A50" s="35"/>
      <c r="B50" s="16"/>
      <c r="C50" s="13">
        <v>3</v>
      </c>
      <c r="D50" s="14"/>
      <c r="E50" s="15"/>
      <c r="F50" s="17"/>
      <c r="G50" s="39"/>
      <c r="H50" s="15"/>
      <c r="I50" s="11">
        <f t="shared" si="0"/>
        <v>3</v>
      </c>
      <c r="J50" s="19">
        <f>SUM(I49:I50)</f>
        <v>1</v>
      </c>
      <c r="K50" s="42">
        <f>IF(J50&gt;0,J50*0.95,J50)</f>
        <v>0.95</v>
      </c>
    </row>
    <row r="51" spans="1:11" ht="14.25">
      <c r="A51" s="34">
        <v>41704</v>
      </c>
      <c r="B51" s="45">
        <v>0.65625</v>
      </c>
      <c r="C51" s="46"/>
      <c r="D51" s="43" t="s">
        <v>130</v>
      </c>
      <c r="E51" s="9">
        <v>2</v>
      </c>
      <c r="F51" s="10"/>
      <c r="G51" s="38"/>
      <c r="H51" s="9"/>
      <c r="I51" s="11">
        <f t="shared" si="0"/>
        <v>2</v>
      </c>
      <c r="J51" s="12"/>
      <c r="K51" s="41"/>
    </row>
    <row r="52" spans="1:11" ht="14.25">
      <c r="A52" s="47"/>
      <c r="B52" s="47"/>
      <c r="C52" s="50">
        <v>2</v>
      </c>
      <c r="D52" s="51"/>
      <c r="E52" s="15"/>
      <c r="F52" s="17"/>
      <c r="G52" s="39"/>
      <c r="H52" s="15"/>
      <c r="I52" s="11">
        <f t="shared" si="0"/>
        <v>2</v>
      </c>
      <c r="J52" s="19">
        <f>SUM(I51:I52)</f>
        <v>4</v>
      </c>
      <c r="K52" s="42">
        <f>IF(J52&gt;0,J52*0.95,J52)</f>
        <v>3.8</v>
      </c>
    </row>
    <row r="53" spans="1:11" ht="14.25">
      <c r="A53" s="47"/>
      <c r="B53" s="45">
        <v>0.6909722222222222</v>
      </c>
      <c r="C53" s="46"/>
      <c r="D53" s="43" t="s">
        <v>131</v>
      </c>
      <c r="E53" s="9">
        <v>2</v>
      </c>
      <c r="F53" s="10"/>
      <c r="G53" s="38"/>
      <c r="H53" s="9"/>
      <c r="I53" s="11">
        <f t="shared" si="0"/>
        <v>2</v>
      </c>
      <c r="J53" s="12"/>
      <c r="K53" s="41"/>
    </row>
    <row r="54" spans="1:11" ht="14.25">
      <c r="A54" s="47"/>
      <c r="B54" s="47"/>
      <c r="C54" s="46"/>
      <c r="D54" s="43"/>
      <c r="E54" s="9"/>
      <c r="F54" s="10"/>
      <c r="G54" s="38"/>
      <c r="H54" s="9"/>
      <c r="I54" s="11">
        <f t="shared" si="0"/>
        <v>0</v>
      </c>
      <c r="J54" s="12"/>
      <c r="K54" s="41"/>
    </row>
    <row r="55" spans="1:11" ht="14.25">
      <c r="A55" s="47"/>
      <c r="B55" s="47"/>
      <c r="C55" s="46"/>
      <c r="D55" s="43"/>
      <c r="E55" s="9"/>
      <c r="F55" s="44" t="s">
        <v>132</v>
      </c>
      <c r="G55" s="38">
        <v>2</v>
      </c>
      <c r="H55" s="9">
        <v>-2</v>
      </c>
      <c r="I55" s="11">
        <f t="shared" si="0"/>
        <v>-2</v>
      </c>
      <c r="J55" s="12"/>
      <c r="K55" s="41"/>
    </row>
    <row r="56" spans="1:11" ht="14.25">
      <c r="A56" s="47"/>
      <c r="B56" s="47"/>
      <c r="C56" s="46"/>
      <c r="D56" s="43"/>
      <c r="E56" s="9"/>
      <c r="F56" s="44" t="s">
        <v>133</v>
      </c>
      <c r="G56" s="38">
        <v>2</v>
      </c>
      <c r="H56" s="9">
        <v>0.5</v>
      </c>
      <c r="I56" s="11">
        <f t="shared" si="0"/>
        <v>0.5</v>
      </c>
      <c r="J56" s="12"/>
      <c r="K56" s="41"/>
    </row>
    <row r="57" spans="1:11" ht="14.25">
      <c r="A57" s="47"/>
      <c r="B57" s="47"/>
      <c r="C57" s="50">
        <v>1</v>
      </c>
      <c r="D57" s="51"/>
      <c r="E57" s="15"/>
      <c r="F57" s="17"/>
      <c r="G57" s="39"/>
      <c r="H57" s="15"/>
      <c r="I57" s="11">
        <f t="shared" si="0"/>
        <v>1</v>
      </c>
      <c r="J57" s="19">
        <f>SUM(I53:I57)</f>
        <v>1.5</v>
      </c>
      <c r="K57" s="42">
        <f>IF(J57&gt;0,J57*0.95,J57)</f>
        <v>1.4249999999999998</v>
      </c>
    </row>
    <row r="58" spans="1:11" ht="14.25">
      <c r="A58" s="34">
        <v>41705</v>
      </c>
      <c r="B58" s="45">
        <v>0.6527777777777778</v>
      </c>
      <c r="C58" s="46"/>
      <c r="D58" s="43" t="s">
        <v>134</v>
      </c>
      <c r="E58" s="9">
        <v>2</v>
      </c>
      <c r="F58" s="10"/>
      <c r="G58" s="38"/>
      <c r="H58" s="9"/>
      <c r="I58" s="11">
        <f t="shared" si="0"/>
        <v>2</v>
      </c>
      <c r="J58" s="12"/>
      <c r="K58" s="41"/>
    </row>
    <row r="59" spans="1:11" ht="14.25">
      <c r="A59" s="34"/>
      <c r="B59" s="47"/>
      <c r="C59" s="46"/>
      <c r="D59" s="43"/>
      <c r="E59" s="9"/>
      <c r="F59" s="44" t="s">
        <v>41</v>
      </c>
      <c r="G59" s="38">
        <v>2</v>
      </c>
      <c r="H59" s="9">
        <v>1</v>
      </c>
      <c r="I59" s="11">
        <f t="shared" si="0"/>
        <v>1</v>
      </c>
      <c r="J59" s="12"/>
      <c r="K59" s="41"/>
    </row>
    <row r="60" spans="1:11" ht="14.25">
      <c r="A60" s="34"/>
      <c r="B60" s="47"/>
      <c r="C60" s="46"/>
      <c r="D60" s="43"/>
      <c r="E60" s="9"/>
      <c r="F60" s="44" t="s">
        <v>136</v>
      </c>
      <c r="G60" s="38">
        <v>2</v>
      </c>
      <c r="H60" s="9">
        <v>2</v>
      </c>
      <c r="I60" s="11">
        <f t="shared" si="0"/>
        <v>2</v>
      </c>
      <c r="J60" s="12"/>
      <c r="K60" s="41"/>
    </row>
    <row r="61" spans="1:11" ht="14.25">
      <c r="A61" s="34"/>
      <c r="B61" s="47"/>
      <c r="C61" s="50">
        <v>2</v>
      </c>
      <c r="D61" s="51"/>
      <c r="E61" s="15"/>
      <c r="F61" s="17"/>
      <c r="G61" s="39"/>
      <c r="H61" s="15"/>
      <c r="I61" s="11">
        <f t="shared" si="0"/>
        <v>2</v>
      </c>
      <c r="J61" s="19">
        <f>SUM(I58:I61)</f>
        <v>7</v>
      </c>
      <c r="K61" s="42">
        <f>IF(J61&gt;0,J61*0.95,J61)</f>
        <v>6.6499999999999995</v>
      </c>
    </row>
    <row r="62" spans="1:11" ht="14.25">
      <c r="A62" s="34"/>
      <c r="B62" s="45">
        <v>0.6909722222222222</v>
      </c>
      <c r="C62" s="46"/>
      <c r="D62" s="43" t="s">
        <v>135</v>
      </c>
      <c r="E62" s="9">
        <v>2</v>
      </c>
      <c r="F62" s="10"/>
      <c r="G62" s="38"/>
      <c r="H62" s="9">
        <v>2</v>
      </c>
      <c r="I62" s="11">
        <f t="shared" si="0"/>
        <v>4</v>
      </c>
      <c r="J62" s="12"/>
      <c r="K62" s="41"/>
    </row>
    <row r="63" spans="1:11" ht="14.25">
      <c r="A63" s="34"/>
      <c r="B63" s="47"/>
      <c r="C63" s="50">
        <v>3</v>
      </c>
      <c r="D63" s="51"/>
      <c r="E63" s="15"/>
      <c r="F63" s="44"/>
      <c r="G63" s="39"/>
      <c r="H63" s="15"/>
      <c r="I63" s="11">
        <f t="shared" si="0"/>
        <v>3</v>
      </c>
      <c r="J63" s="19">
        <f>I62+I63</f>
        <v>7</v>
      </c>
      <c r="K63" s="42">
        <f>IF(J63&gt;0,J63*0.95,J63)</f>
        <v>6.6499999999999995</v>
      </c>
    </row>
    <row r="64" spans="1:11" ht="14.25">
      <c r="A64" s="34"/>
      <c r="B64" s="45">
        <v>0.7013888888888888</v>
      </c>
      <c r="C64" s="46"/>
      <c r="D64" s="43"/>
      <c r="E64" s="9">
        <v>2</v>
      </c>
      <c r="F64" s="44" t="s">
        <v>137</v>
      </c>
      <c r="G64" s="38">
        <v>2</v>
      </c>
      <c r="H64" s="9">
        <v>-2</v>
      </c>
      <c r="I64" s="11">
        <f t="shared" si="0"/>
        <v>0</v>
      </c>
      <c r="J64" s="12"/>
      <c r="K64" s="41"/>
    </row>
    <row r="65" spans="1:11" ht="14.25">
      <c r="A65" s="35"/>
      <c r="B65" s="52"/>
      <c r="C65" s="50">
        <v>1</v>
      </c>
      <c r="D65" s="51"/>
      <c r="E65" s="15"/>
      <c r="F65" s="17"/>
      <c r="G65" s="39"/>
      <c r="H65" s="15"/>
      <c r="I65" s="11">
        <f t="shared" si="0"/>
        <v>1</v>
      </c>
      <c r="J65" s="19">
        <f>I65+I64</f>
        <v>1</v>
      </c>
      <c r="K65" s="42">
        <f>IF(J65&gt;0,J65*0.95,J65)</f>
        <v>0.95</v>
      </c>
    </row>
    <row r="66" spans="1:11" ht="14.25">
      <c r="A66" s="34">
        <v>41706</v>
      </c>
      <c r="B66" s="45">
        <v>0.6111111111111112</v>
      </c>
      <c r="C66" s="46"/>
      <c r="D66" s="43" t="s">
        <v>138</v>
      </c>
      <c r="E66" s="9">
        <v>2</v>
      </c>
      <c r="F66" s="44"/>
      <c r="G66" s="38"/>
      <c r="H66" s="9"/>
      <c r="I66" s="11">
        <f t="shared" si="0"/>
        <v>2</v>
      </c>
      <c r="J66" s="49"/>
      <c r="K66" s="42"/>
    </row>
    <row r="67" spans="1:11" ht="14.25">
      <c r="A67" s="48"/>
      <c r="B67" s="47"/>
      <c r="C67" s="46"/>
      <c r="D67" s="43"/>
      <c r="E67" s="9"/>
      <c r="F67" s="44" t="s">
        <v>141</v>
      </c>
      <c r="G67" s="38">
        <v>2</v>
      </c>
      <c r="H67" s="9">
        <v>-2</v>
      </c>
      <c r="I67" s="11">
        <f aca="true" t="shared" si="1" ref="I67:I130">C67+E67+H67</f>
        <v>-2</v>
      </c>
      <c r="J67" s="49"/>
      <c r="K67" s="42"/>
    </row>
    <row r="68" spans="1:11" ht="14.25">
      <c r="A68" s="48"/>
      <c r="B68" s="47"/>
      <c r="C68" s="46"/>
      <c r="D68" s="43"/>
      <c r="E68" s="9"/>
      <c r="F68" s="44" t="s">
        <v>11</v>
      </c>
      <c r="G68" s="38">
        <v>2</v>
      </c>
      <c r="H68" s="9">
        <v>-2</v>
      </c>
      <c r="I68" s="11">
        <f t="shared" si="1"/>
        <v>-2</v>
      </c>
      <c r="J68" s="49"/>
      <c r="K68" s="42"/>
    </row>
    <row r="69" spans="1:11" ht="14.25">
      <c r="A69" s="34"/>
      <c r="B69" s="47"/>
      <c r="C69" s="50">
        <v>1</v>
      </c>
      <c r="D69" s="51"/>
      <c r="E69" s="15"/>
      <c r="F69" s="53"/>
      <c r="G69" s="39"/>
      <c r="H69" s="15"/>
      <c r="I69" s="11">
        <f t="shared" si="1"/>
        <v>1</v>
      </c>
      <c r="J69" s="19">
        <f>I66+I67+I68+I69</f>
        <v>-1</v>
      </c>
      <c r="K69" s="42">
        <f>IF(J69&gt;0,J69*0.95,J69)</f>
        <v>-1</v>
      </c>
    </row>
    <row r="70" spans="1:11" ht="14.25">
      <c r="A70" s="34"/>
      <c r="B70" s="45">
        <v>0.6354166666666666</v>
      </c>
      <c r="C70" s="46"/>
      <c r="D70" s="43" t="s">
        <v>139</v>
      </c>
      <c r="E70" s="9">
        <v>1</v>
      </c>
      <c r="F70" s="44"/>
      <c r="G70" s="38"/>
      <c r="H70" s="9"/>
      <c r="I70" s="11">
        <f t="shared" si="1"/>
        <v>1</v>
      </c>
      <c r="J70" s="12"/>
      <c r="K70" s="41"/>
    </row>
    <row r="71" spans="1:11" ht="14.25">
      <c r="A71" s="34"/>
      <c r="B71" s="47"/>
      <c r="C71" s="46"/>
      <c r="D71" s="43"/>
      <c r="E71" s="9"/>
      <c r="F71" s="44" t="s">
        <v>88</v>
      </c>
      <c r="G71" s="38">
        <v>2</v>
      </c>
      <c r="H71" s="9">
        <v>-2</v>
      </c>
      <c r="I71" s="11">
        <f t="shared" si="1"/>
        <v>-2</v>
      </c>
      <c r="J71" s="12"/>
      <c r="K71" s="41"/>
    </row>
    <row r="72" spans="1:11" ht="14.25">
      <c r="A72" s="34"/>
      <c r="B72" s="47"/>
      <c r="C72" s="46"/>
      <c r="D72" s="43"/>
      <c r="E72" s="9"/>
      <c r="F72" s="44"/>
      <c r="G72" s="38"/>
      <c r="H72" s="9"/>
      <c r="I72" s="11">
        <f t="shared" si="1"/>
        <v>0</v>
      </c>
      <c r="J72" s="12"/>
      <c r="K72" s="41"/>
    </row>
    <row r="73" spans="1:11" ht="14.25">
      <c r="A73" s="34"/>
      <c r="B73" s="47"/>
      <c r="C73" s="50">
        <v>2</v>
      </c>
      <c r="D73" s="51"/>
      <c r="E73" s="15"/>
      <c r="F73" s="53"/>
      <c r="G73" s="39"/>
      <c r="H73" s="15"/>
      <c r="I73" s="11">
        <f t="shared" si="1"/>
        <v>2</v>
      </c>
      <c r="J73" s="19">
        <f>I70+I71+I72+I73</f>
        <v>1</v>
      </c>
      <c r="K73" s="42">
        <f>IF(J73&gt;0,J73*0.95,J73)</f>
        <v>0.95</v>
      </c>
    </row>
    <row r="74" spans="1:11" ht="14.25">
      <c r="A74" s="34"/>
      <c r="B74" s="45">
        <v>0.6597222222222222</v>
      </c>
      <c r="C74" s="46"/>
      <c r="D74" s="43" t="s">
        <v>140</v>
      </c>
      <c r="E74" s="9">
        <v>2</v>
      </c>
      <c r="F74" s="44"/>
      <c r="G74" s="38"/>
      <c r="H74" s="9"/>
      <c r="I74" s="11">
        <f t="shared" si="1"/>
        <v>2</v>
      </c>
      <c r="J74" s="49"/>
      <c r="K74" s="42"/>
    </row>
    <row r="75" spans="1:11" ht="14.25">
      <c r="A75" s="34"/>
      <c r="B75" s="47"/>
      <c r="C75" s="46"/>
      <c r="D75" s="43"/>
      <c r="E75" s="9"/>
      <c r="F75" s="44" t="s">
        <v>142</v>
      </c>
      <c r="G75" s="38">
        <v>2</v>
      </c>
      <c r="H75" s="9">
        <v>0.5</v>
      </c>
      <c r="I75" s="11">
        <f t="shared" si="1"/>
        <v>0.5</v>
      </c>
      <c r="J75" s="12"/>
      <c r="K75" s="41"/>
    </row>
    <row r="76" spans="1:11" ht="14.25">
      <c r="A76" s="34"/>
      <c r="B76" s="45"/>
      <c r="C76" s="50">
        <v>3</v>
      </c>
      <c r="D76" s="51"/>
      <c r="E76" s="15"/>
      <c r="F76" s="53"/>
      <c r="G76" s="39"/>
      <c r="H76" s="15"/>
      <c r="I76" s="11">
        <f t="shared" si="1"/>
        <v>3</v>
      </c>
      <c r="J76" s="19">
        <f>I74+I75+I76</f>
        <v>5.5</v>
      </c>
      <c r="K76" s="42">
        <f>IF(J76&gt;0,J76*0.95,J76)</f>
        <v>5.225</v>
      </c>
    </row>
    <row r="77" spans="1:11" ht="14.25">
      <c r="A77" s="34"/>
      <c r="B77" s="45">
        <v>0.732638888888889</v>
      </c>
      <c r="C77" s="46"/>
      <c r="D77" s="43"/>
      <c r="E77" s="9"/>
      <c r="F77" s="44" t="s">
        <v>143</v>
      </c>
      <c r="G77" s="38">
        <v>2</v>
      </c>
      <c r="H77" s="9">
        <v>-2</v>
      </c>
      <c r="I77" s="11">
        <f t="shared" si="1"/>
        <v>-2</v>
      </c>
      <c r="J77" s="12"/>
      <c r="K77" s="41"/>
    </row>
    <row r="78" spans="1:11" ht="14.25">
      <c r="A78" s="35"/>
      <c r="B78" s="52"/>
      <c r="C78" s="50">
        <v>1</v>
      </c>
      <c r="D78" s="51"/>
      <c r="E78" s="15"/>
      <c r="F78" s="53"/>
      <c r="G78" s="39"/>
      <c r="H78" s="15"/>
      <c r="I78" s="11">
        <f t="shared" si="1"/>
        <v>1</v>
      </c>
      <c r="J78" s="19">
        <f>SUM(I77:I78)</f>
        <v>-1</v>
      </c>
      <c r="K78" s="42">
        <f>IF(J78&gt;0,J78*0.95,J78)</f>
        <v>-1</v>
      </c>
    </row>
    <row r="79" spans="1:11" ht="14.25">
      <c r="A79" s="34">
        <v>41707</v>
      </c>
      <c r="B79" s="45">
        <v>0.6319444444444444</v>
      </c>
      <c r="C79" s="46"/>
      <c r="D79" s="43" t="s">
        <v>144</v>
      </c>
      <c r="E79" s="9">
        <v>2</v>
      </c>
      <c r="F79" s="44"/>
      <c r="G79" s="38"/>
      <c r="H79" s="9"/>
      <c r="I79" s="11">
        <f t="shared" si="1"/>
        <v>2</v>
      </c>
      <c r="J79" s="12"/>
      <c r="K79" s="41"/>
    </row>
    <row r="80" spans="1:11" ht="14.25">
      <c r="A80" s="34"/>
      <c r="B80" s="47"/>
      <c r="C80" s="50">
        <v>1</v>
      </c>
      <c r="D80" s="51"/>
      <c r="E80" s="15"/>
      <c r="F80" s="53"/>
      <c r="G80" s="39"/>
      <c r="H80" s="15"/>
      <c r="I80" s="11">
        <f t="shared" si="1"/>
        <v>1</v>
      </c>
      <c r="J80" s="19">
        <f>I80+I79</f>
        <v>3</v>
      </c>
      <c r="K80" s="42">
        <f>IF(J80&gt;0,J80*0.95,J80)</f>
        <v>2.8499999999999996</v>
      </c>
    </row>
    <row r="81" spans="1:11" ht="14.25">
      <c r="A81" s="34"/>
      <c r="B81" s="45">
        <v>0.6527777777777778</v>
      </c>
      <c r="C81" s="46"/>
      <c r="D81" s="43" t="s">
        <v>145</v>
      </c>
      <c r="E81" s="15">
        <v>2</v>
      </c>
      <c r="F81" s="44"/>
      <c r="G81" s="38"/>
      <c r="H81" s="9"/>
      <c r="I81" s="11">
        <f t="shared" si="1"/>
        <v>2</v>
      </c>
      <c r="J81" s="12"/>
      <c r="K81" s="41"/>
    </row>
    <row r="82" spans="1:11" ht="14.25">
      <c r="A82" s="34"/>
      <c r="B82" s="47"/>
      <c r="C82" s="46"/>
      <c r="D82" s="43"/>
      <c r="E82" s="9"/>
      <c r="F82" s="44" t="s">
        <v>147</v>
      </c>
      <c r="G82" s="38">
        <v>2</v>
      </c>
      <c r="H82" s="9">
        <v>-2</v>
      </c>
      <c r="I82" s="11">
        <f t="shared" si="1"/>
        <v>-2</v>
      </c>
      <c r="J82" s="12"/>
      <c r="K82" s="41"/>
    </row>
    <row r="83" spans="1:11" ht="14.25">
      <c r="A83" s="35"/>
      <c r="B83" s="47"/>
      <c r="C83" s="50">
        <v>3</v>
      </c>
      <c r="D83" s="51"/>
      <c r="E83" s="15"/>
      <c r="F83" s="53"/>
      <c r="G83" s="39"/>
      <c r="H83" s="15"/>
      <c r="I83" s="11">
        <f t="shared" si="1"/>
        <v>3</v>
      </c>
      <c r="J83" s="19">
        <f>SUM(I81:I83)</f>
        <v>3</v>
      </c>
      <c r="K83" s="42">
        <f>IF(J83&gt;0,J83*0.95,J83)</f>
        <v>2.8499999999999996</v>
      </c>
    </row>
    <row r="84" spans="1:11" ht="14.25">
      <c r="A84" s="34"/>
      <c r="B84" s="45">
        <v>0.6597222222222222</v>
      </c>
      <c r="C84" s="46"/>
      <c r="D84" s="43"/>
      <c r="E84" s="9"/>
      <c r="F84" s="44" t="s">
        <v>148</v>
      </c>
      <c r="G84" s="38">
        <v>2</v>
      </c>
      <c r="H84" s="9">
        <v>4.5</v>
      </c>
      <c r="I84" s="11">
        <f t="shared" si="1"/>
        <v>4.5</v>
      </c>
      <c r="J84" s="12"/>
      <c r="K84" s="41"/>
    </row>
    <row r="85" spans="1:11" ht="14.25">
      <c r="A85" s="34"/>
      <c r="B85" s="47"/>
      <c r="C85" s="50">
        <v>3</v>
      </c>
      <c r="D85" s="51"/>
      <c r="E85" s="15"/>
      <c r="F85" s="53"/>
      <c r="G85" s="39"/>
      <c r="H85" s="15"/>
      <c r="I85" s="11">
        <f t="shared" si="1"/>
        <v>3</v>
      </c>
      <c r="J85" s="19">
        <f>SUM(I84:I85)</f>
        <v>7.5</v>
      </c>
      <c r="K85" s="42">
        <f>IF(J85&gt;0,J85*0.95,J85)</f>
        <v>7.125</v>
      </c>
    </row>
    <row r="86" spans="1:11" ht="14.25">
      <c r="A86" s="34"/>
      <c r="B86" s="45">
        <v>0.673611111111111</v>
      </c>
      <c r="C86" s="46"/>
      <c r="D86" s="43"/>
      <c r="E86" s="9"/>
      <c r="F86" s="44"/>
      <c r="G86" s="38"/>
      <c r="H86" s="9"/>
      <c r="I86" s="11">
        <f t="shared" si="1"/>
        <v>0</v>
      </c>
      <c r="J86" s="12"/>
      <c r="K86" s="41"/>
    </row>
    <row r="87" spans="1:11" ht="14.25">
      <c r="A87" s="34"/>
      <c r="B87" s="47"/>
      <c r="C87" s="46"/>
      <c r="D87" s="43"/>
      <c r="E87" s="15"/>
      <c r="F87" s="44" t="s">
        <v>149</v>
      </c>
      <c r="G87" s="39">
        <v>2</v>
      </c>
      <c r="H87" s="15">
        <v>2</v>
      </c>
      <c r="I87" s="11">
        <f t="shared" si="1"/>
        <v>2</v>
      </c>
      <c r="J87" s="42"/>
      <c r="K87" s="42"/>
    </row>
    <row r="88" spans="1:11" ht="14.25">
      <c r="A88" s="34"/>
      <c r="B88" s="47"/>
      <c r="C88" s="50">
        <v>2</v>
      </c>
      <c r="D88" s="51"/>
      <c r="E88" s="9"/>
      <c r="F88" s="53"/>
      <c r="G88" s="39"/>
      <c r="H88" s="15"/>
      <c r="I88" s="11">
        <f t="shared" si="1"/>
        <v>2</v>
      </c>
      <c r="J88" s="19">
        <f>SUM(I86:I88)</f>
        <v>4</v>
      </c>
      <c r="K88" s="42">
        <f>IF(J88&gt;0,J88*0.95,J88)</f>
        <v>3.8</v>
      </c>
    </row>
    <row r="89" spans="1:11" ht="14.25">
      <c r="A89" s="34"/>
      <c r="B89" s="45">
        <v>0.6805555555555555</v>
      </c>
      <c r="C89" s="46"/>
      <c r="D89" s="43" t="s">
        <v>146</v>
      </c>
      <c r="E89" s="9">
        <v>2</v>
      </c>
      <c r="F89" s="44"/>
      <c r="G89" s="38"/>
      <c r="H89" s="9"/>
      <c r="I89" s="11">
        <f t="shared" si="1"/>
        <v>2</v>
      </c>
      <c r="J89" s="12"/>
      <c r="K89" s="41"/>
    </row>
    <row r="90" spans="1:11" ht="14.25">
      <c r="A90" s="34"/>
      <c r="B90" s="47"/>
      <c r="C90" s="50">
        <v>3</v>
      </c>
      <c r="D90" s="43"/>
      <c r="E90" s="15"/>
      <c r="F90" s="44"/>
      <c r="G90" s="39"/>
      <c r="H90" s="15"/>
      <c r="I90" s="11">
        <f t="shared" si="1"/>
        <v>3</v>
      </c>
      <c r="J90" s="19">
        <f>I90+I89</f>
        <v>5</v>
      </c>
      <c r="K90" s="42">
        <f>IF(J90&gt;0,J90*0.95,J90)</f>
        <v>4.75</v>
      </c>
    </row>
    <row r="91" spans="1:11" ht="14.25">
      <c r="A91" s="34">
        <v>41709</v>
      </c>
      <c r="B91" s="45">
        <v>0.6215277777777778</v>
      </c>
      <c r="C91" s="46"/>
      <c r="D91" s="43"/>
      <c r="E91" s="9"/>
      <c r="F91" s="44" t="s">
        <v>152</v>
      </c>
      <c r="G91" s="38">
        <v>2</v>
      </c>
      <c r="H91" s="9"/>
      <c r="I91" s="11">
        <f t="shared" si="1"/>
        <v>0</v>
      </c>
      <c r="J91" s="12"/>
      <c r="K91" s="41"/>
    </row>
    <row r="92" spans="1:11" ht="14.25">
      <c r="A92" s="34"/>
      <c r="B92" s="47"/>
      <c r="C92" s="50">
        <v>1</v>
      </c>
      <c r="D92" s="51"/>
      <c r="E92" s="9"/>
      <c r="F92" s="53"/>
      <c r="G92" s="39"/>
      <c r="H92" s="15"/>
      <c r="I92" s="11">
        <f t="shared" si="1"/>
        <v>1</v>
      </c>
      <c r="J92" s="19">
        <f>SUM(I91:I92)</f>
        <v>1</v>
      </c>
      <c r="K92" s="42">
        <f>IF(J92&gt;0,J92*0.95,J92)</f>
        <v>0.95</v>
      </c>
    </row>
    <row r="93" spans="1:9" ht="14.25">
      <c r="A93" s="34"/>
      <c r="B93" s="45">
        <v>0.6388888888888888</v>
      </c>
      <c r="C93" s="46"/>
      <c r="D93" s="43" t="s">
        <v>150</v>
      </c>
      <c r="E93" s="15">
        <v>2</v>
      </c>
      <c r="F93" s="44"/>
      <c r="I93" s="11">
        <f t="shared" si="1"/>
        <v>2</v>
      </c>
    </row>
    <row r="94" spans="1:11" ht="14.25">
      <c r="A94" s="34"/>
      <c r="B94" s="47"/>
      <c r="C94" s="46"/>
      <c r="D94" s="43"/>
      <c r="E94" s="9"/>
      <c r="F94" s="44" t="s">
        <v>153</v>
      </c>
      <c r="G94" s="38">
        <v>2</v>
      </c>
      <c r="H94" s="9">
        <v>18</v>
      </c>
      <c r="I94" s="11">
        <f t="shared" si="1"/>
        <v>18</v>
      </c>
      <c r="J94" s="12"/>
      <c r="K94" s="41"/>
    </row>
    <row r="95" spans="1:11" ht="14.25">
      <c r="A95" s="34"/>
      <c r="B95" s="47"/>
      <c r="C95" s="50">
        <v>1</v>
      </c>
      <c r="D95" s="51"/>
      <c r="E95" s="9"/>
      <c r="F95" s="53"/>
      <c r="G95" s="39"/>
      <c r="H95" s="15"/>
      <c r="I95" s="11">
        <f t="shared" si="1"/>
        <v>1</v>
      </c>
      <c r="J95" s="19">
        <f>SUM(I93:I95)</f>
        <v>21</v>
      </c>
      <c r="K95" s="42">
        <f>IF(J95&gt;0,J95*0.95,J95)</f>
        <v>19.95</v>
      </c>
    </row>
    <row r="96" spans="1:11" ht="14.25">
      <c r="A96" s="35"/>
      <c r="B96" s="45">
        <v>0.704861111111111</v>
      </c>
      <c r="C96" s="46"/>
      <c r="D96" s="43" t="s">
        <v>151</v>
      </c>
      <c r="E96" s="15">
        <v>2</v>
      </c>
      <c r="F96" s="44"/>
      <c r="G96" s="38"/>
      <c r="H96" s="9"/>
      <c r="I96" s="11">
        <f t="shared" si="1"/>
        <v>2</v>
      </c>
      <c r="J96" s="49"/>
      <c r="K96" s="42"/>
    </row>
    <row r="97" spans="1:11" ht="14.25">
      <c r="A97" s="34"/>
      <c r="B97" s="47"/>
      <c r="C97" s="46"/>
      <c r="D97" s="43"/>
      <c r="E97" s="9"/>
      <c r="F97" s="44" t="s">
        <v>154</v>
      </c>
      <c r="G97" s="38">
        <v>2</v>
      </c>
      <c r="H97" s="9">
        <v>-2</v>
      </c>
      <c r="I97" s="11">
        <f t="shared" si="1"/>
        <v>-2</v>
      </c>
      <c r="J97" s="12"/>
      <c r="K97" s="41"/>
    </row>
    <row r="98" spans="1:11" ht="14.25">
      <c r="A98" s="34"/>
      <c r="B98" s="47"/>
      <c r="C98" s="50">
        <v>3</v>
      </c>
      <c r="D98" s="51"/>
      <c r="E98" s="9"/>
      <c r="F98" s="53"/>
      <c r="G98" s="38"/>
      <c r="H98" s="9"/>
      <c r="I98" s="11">
        <f t="shared" si="1"/>
        <v>3</v>
      </c>
      <c r="J98" s="19">
        <f>SUM(I96:I98)</f>
        <v>3</v>
      </c>
      <c r="K98" s="42">
        <f>IF(J98&gt;0,J98*0.95,J98)</f>
        <v>2.8499999999999996</v>
      </c>
    </row>
    <row r="99" spans="1:11" ht="14.25">
      <c r="A99" s="34">
        <v>41713</v>
      </c>
      <c r="B99" s="45">
        <v>0.6215277777777778</v>
      </c>
      <c r="C99" s="46"/>
      <c r="D99" s="43"/>
      <c r="E99" s="9"/>
      <c r="F99" s="44" t="s">
        <v>157</v>
      </c>
      <c r="G99" s="38">
        <v>2</v>
      </c>
      <c r="H99" s="9">
        <v>-0.1</v>
      </c>
      <c r="I99" s="11">
        <f t="shared" si="1"/>
        <v>-0.1</v>
      </c>
      <c r="J99" s="12"/>
      <c r="K99" s="41"/>
    </row>
    <row r="100" spans="1:11" ht="14.25">
      <c r="A100" s="34"/>
      <c r="B100" s="47"/>
      <c r="C100" s="50">
        <v>1</v>
      </c>
      <c r="D100" s="51"/>
      <c r="E100" s="15"/>
      <c r="F100" s="53"/>
      <c r="G100" s="39"/>
      <c r="H100" s="15"/>
      <c r="I100" s="11">
        <f t="shared" si="1"/>
        <v>1</v>
      </c>
      <c r="J100" s="19">
        <f>SUM(I99:I100)</f>
        <v>0.9</v>
      </c>
      <c r="K100" s="42">
        <f>IF(J100&gt;0,J100*0.95,J100)</f>
        <v>0.855</v>
      </c>
    </row>
    <row r="101" spans="1:11" ht="14.25">
      <c r="A101" s="34"/>
      <c r="B101" s="45">
        <v>0.6354166666666666</v>
      </c>
      <c r="C101" s="46"/>
      <c r="D101" s="43"/>
      <c r="E101" s="9"/>
      <c r="F101" s="44" t="s">
        <v>158</v>
      </c>
      <c r="G101" s="38">
        <v>2</v>
      </c>
      <c r="H101" s="9">
        <v>4</v>
      </c>
      <c r="I101" s="11">
        <f t="shared" si="1"/>
        <v>4</v>
      </c>
      <c r="J101" s="12"/>
      <c r="K101" s="41"/>
    </row>
    <row r="102" spans="1:11" ht="14.25">
      <c r="A102" s="34"/>
      <c r="B102" s="47"/>
      <c r="C102" s="50">
        <f>$G$5</f>
        <v>2</v>
      </c>
      <c r="D102" s="51"/>
      <c r="E102" s="15"/>
      <c r="F102" s="53"/>
      <c r="G102" s="39"/>
      <c r="H102" s="15"/>
      <c r="I102" s="11">
        <f t="shared" si="1"/>
        <v>2</v>
      </c>
      <c r="J102" s="19">
        <f>SUM(I101:I102)</f>
        <v>6</v>
      </c>
      <c r="K102" s="42">
        <f>IF(J102&gt;0,J102*0.95,J102)</f>
        <v>5.699999999999999</v>
      </c>
    </row>
    <row r="103" spans="1:11" ht="14.25">
      <c r="A103" s="34"/>
      <c r="B103" s="45">
        <v>0.6597222222222222</v>
      </c>
      <c r="C103" s="46"/>
      <c r="D103" s="43" t="s">
        <v>155</v>
      </c>
      <c r="E103" s="9">
        <v>1</v>
      </c>
      <c r="F103" s="44"/>
      <c r="G103" s="38"/>
      <c r="H103" s="9"/>
      <c r="I103" s="11">
        <f t="shared" si="1"/>
        <v>1</v>
      </c>
      <c r="J103" s="49"/>
      <c r="K103" s="42"/>
    </row>
    <row r="104" spans="1:11" ht="14.25">
      <c r="A104" s="34"/>
      <c r="B104" s="47"/>
      <c r="C104" s="46"/>
      <c r="D104" s="43"/>
      <c r="E104" s="9"/>
      <c r="F104" s="44" t="s">
        <v>159</v>
      </c>
      <c r="G104" s="38">
        <v>2</v>
      </c>
      <c r="H104" s="9">
        <v>6</v>
      </c>
      <c r="I104" s="11">
        <f t="shared" si="1"/>
        <v>6</v>
      </c>
      <c r="J104" s="49"/>
      <c r="K104" s="42"/>
    </row>
    <row r="105" spans="1:11" ht="14.25">
      <c r="A105" s="34"/>
      <c r="B105" s="47"/>
      <c r="C105" s="46"/>
      <c r="D105" s="43"/>
      <c r="E105" s="9"/>
      <c r="F105" s="44"/>
      <c r="G105" s="38"/>
      <c r="H105" s="9"/>
      <c r="I105" s="11">
        <f t="shared" si="1"/>
        <v>0</v>
      </c>
      <c r="J105" s="12"/>
      <c r="K105" s="41"/>
    </row>
    <row r="106" spans="1:11" ht="14.25">
      <c r="A106" s="35"/>
      <c r="B106" s="47"/>
      <c r="C106" s="50">
        <f>$G$5</f>
        <v>2</v>
      </c>
      <c r="D106" s="51"/>
      <c r="E106" s="15"/>
      <c r="F106" s="53"/>
      <c r="G106" s="39"/>
      <c r="H106" s="15"/>
      <c r="I106" s="11">
        <f t="shared" si="1"/>
        <v>2</v>
      </c>
      <c r="J106" s="19">
        <f>SUM(I103:I106)</f>
        <v>9</v>
      </c>
      <c r="K106" s="42">
        <f>IF(J106&gt;0,J106*0.95,J106)</f>
        <v>8.549999999999999</v>
      </c>
    </row>
    <row r="107" spans="1:11" ht="14.25">
      <c r="A107" s="34"/>
      <c r="B107" s="45">
        <v>0.6666666666666666</v>
      </c>
      <c r="C107" s="46"/>
      <c r="D107" s="43"/>
      <c r="E107" s="9"/>
      <c r="F107" s="44" t="s">
        <v>160</v>
      </c>
      <c r="G107" s="38">
        <v>2</v>
      </c>
      <c r="H107" s="9">
        <v>7</v>
      </c>
      <c r="I107" s="11">
        <f t="shared" si="1"/>
        <v>7</v>
      </c>
      <c r="J107" s="12"/>
      <c r="K107" s="41"/>
    </row>
    <row r="108" spans="1:11" ht="14.25">
      <c r="A108" s="34"/>
      <c r="B108" s="47"/>
      <c r="C108" s="50">
        <f>$G$5</f>
        <v>2</v>
      </c>
      <c r="D108" s="51"/>
      <c r="E108" s="15"/>
      <c r="F108" s="53"/>
      <c r="G108" s="39"/>
      <c r="H108" s="15"/>
      <c r="I108" s="11">
        <f t="shared" si="1"/>
        <v>2</v>
      </c>
      <c r="J108" s="19">
        <f>SUM(I107:I108)</f>
        <v>9</v>
      </c>
      <c r="K108" s="42">
        <f>IF(J108&gt;0,J108*0.95,J108)</f>
        <v>8.549999999999999</v>
      </c>
    </row>
    <row r="109" spans="1:11" ht="14.25">
      <c r="A109" s="34"/>
      <c r="B109" s="45">
        <v>0.6909722222222222</v>
      </c>
      <c r="C109" s="46"/>
      <c r="D109" s="43" t="s">
        <v>156</v>
      </c>
      <c r="E109" s="9">
        <v>2</v>
      </c>
      <c r="F109" s="44"/>
      <c r="G109" s="38"/>
      <c r="H109" s="9"/>
      <c r="I109" s="11">
        <f t="shared" si="1"/>
        <v>2</v>
      </c>
      <c r="J109" s="12"/>
      <c r="K109" s="41"/>
    </row>
    <row r="110" spans="1:11" ht="14.25">
      <c r="A110" s="34"/>
      <c r="B110" s="47"/>
      <c r="C110" s="46"/>
      <c r="D110" s="43" t="s">
        <v>49</v>
      </c>
      <c r="E110" s="9">
        <v>-11</v>
      </c>
      <c r="F110" s="44"/>
      <c r="G110" s="38"/>
      <c r="H110" s="9"/>
      <c r="I110" s="11">
        <f t="shared" si="1"/>
        <v>-11</v>
      </c>
      <c r="J110" s="12"/>
      <c r="K110" s="41"/>
    </row>
    <row r="111" spans="1:11" ht="14.25">
      <c r="A111" s="34"/>
      <c r="B111" s="47"/>
      <c r="C111" s="46"/>
      <c r="D111" s="43"/>
      <c r="E111" s="9"/>
      <c r="F111" s="44" t="s">
        <v>161</v>
      </c>
      <c r="G111" s="38">
        <v>2</v>
      </c>
      <c r="H111" s="9">
        <v>0.5</v>
      </c>
      <c r="I111" s="11">
        <f t="shared" si="1"/>
        <v>0.5</v>
      </c>
      <c r="J111" s="12"/>
      <c r="K111" s="41"/>
    </row>
    <row r="112" spans="1:11" ht="14.25">
      <c r="A112" s="34"/>
      <c r="B112" s="47"/>
      <c r="C112" s="46"/>
      <c r="D112" s="43"/>
      <c r="E112" s="9"/>
      <c r="F112" s="44" t="s">
        <v>162</v>
      </c>
      <c r="G112" s="38">
        <v>2</v>
      </c>
      <c r="H112" s="9">
        <v>-2</v>
      </c>
      <c r="I112" s="11">
        <f t="shared" si="1"/>
        <v>-2</v>
      </c>
      <c r="J112" s="12"/>
      <c r="K112" s="41"/>
    </row>
    <row r="113" spans="1:11" ht="14.25">
      <c r="A113" s="34"/>
      <c r="B113" s="47"/>
      <c r="C113" s="50">
        <f>$G$5</f>
        <v>2</v>
      </c>
      <c r="D113" s="51"/>
      <c r="E113" s="15"/>
      <c r="F113" s="53"/>
      <c r="G113" s="39"/>
      <c r="H113" s="15"/>
      <c r="I113" s="11">
        <f t="shared" si="1"/>
        <v>2</v>
      </c>
      <c r="J113" s="19">
        <f>SUM(I109:I113)</f>
        <v>-8.5</v>
      </c>
      <c r="K113" s="42">
        <f>IF(J113&gt;0,J113*0.95,J113)</f>
        <v>-8.5</v>
      </c>
    </row>
    <row r="114" spans="1:11" ht="14.25">
      <c r="A114" s="34">
        <v>41714</v>
      </c>
      <c r="B114" s="57">
        <v>0.6284722222222222</v>
      </c>
      <c r="C114" s="56"/>
      <c r="D114" s="43" t="s">
        <v>163</v>
      </c>
      <c r="E114" s="54">
        <v>2</v>
      </c>
      <c r="F114" s="10"/>
      <c r="G114" s="38"/>
      <c r="H114" s="9"/>
      <c r="I114" s="11">
        <f t="shared" si="1"/>
        <v>2</v>
      </c>
      <c r="J114" s="12"/>
      <c r="K114" s="41"/>
    </row>
    <row r="115" spans="1:11" ht="14.25">
      <c r="A115" s="34"/>
      <c r="B115" s="5"/>
      <c r="C115" s="7"/>
      <c r="D115" s="8"/>
      <c r="E115" s="9"/>
      <c r="F115" s="44" t="s">
        <v>164</v>
      </c>
      <c r="G115" s="38">
        <v>2</v>
      </c>
      <c r="H115" s="9">
        <v>-2</v>
      </c>
      <c r="I115" s="11">
        <f t="shared" si="1"/>
        <v>-2</v>
      </c>
      <c r="J115" s="12"/>
      <c r="K115" s="41"/>
    </row>
    <row r="116" spans="1:11" ht="14.25">
      <c r="A116" s="34"/>
      <c r="B116" s="5"/>
      <c r="C116" s="7"/>
      <c r="D116" s="8"/>
      <c r="E116" s="9"/>
      <c r="F116" s="44" t="s">
        <v>165</v>
      </c>
      <c r="G116" s="38">
        <v>2</v>
      </c>
      <c r="H116" s="9">
        <v>-1.28</v>
      </c>
      <c r="I116" s="11">
        <f t="shared" si="1"/>
        <v>-1.28</v>
      </c>
      <c r="J116" s="12"/>
      <c r="K116" s="41"/>
    </row>
    <row r="117" spans="1:11" ht="14.25">
      <c r="A117" s="34"/>
      <c r="B117" s="5"/>
      <c r="C117" s="7">
        <v>0</v>
      </c>
      <c r="D117" s="8"/>
      <c r="E117" s="9"/>
      <c r="F117" s="44"/>
      <c r="G117" s="38"/>
      <c r="H117" s="9"/>
      <c r="I117" s="11">
        <f t="shared" si="1"/>
        <v>0</v>
      </c>
      <c r="J117" s="12"/>
      <c r="K117" s="41"/>
    </row>
    <row r="118" spans="1:11" ht="14.25">
      <c r="A118" s="34"/>
      <c r="B118" s="5"/>
      <c r="C118" s="13"/>
      <c r="D118" s="14"/>
      <c r="E118" s="15"/>
      <c r="F118" s="17"/>
      <c r="G118" s="39"/>
      <c r="H118" s="15"/>
      <c r="I118" s="11">
        <f t="shared" si="1"/>
        <v>0</v>
      </c>
      <c r="J118" s="19">
        <f>SUM(I114:I118)</f>
        <v>-1.28</v>
      </c>
      <c r="K118" s="42">
        <f>IF(J118&gt;0,J118*0.95,J118)</f>
        <v>-1.28</v>
      </c>
    </row>
    <row r="119" spans="1:11" ht="14.25">
      <c r="A119" s="34">
        <v>41715</v>
      </c>
      <c r="B119" s="45">
        <v>0.5868055555555556</v>
      </c>
      <c r="C119" s="46"/>
      <c r="D119" s="43" t="s">
        <v>167</v>
      </c>
      <c r="E119" s="9">
        <v>-5</v>
      </c>
      <c r="F119" s="10"/>
      <c r="G119" s="38"/>
      <c r="H119" s="9"/>
      <c r="I119" s="11">
        <f t="shared" si="1"/>
        <v>-5</v>
      </c>
      <c r="J119" s="12"/>
      <c r="K119" s="41"/>
    </row>
    <row r="120" spans="1:11" ht="14.25">
      <c r="A120" s="34"/>
      <c r="B120" s="47"/>
      <c r="C120" s="46"/>
      <c r="D120" s="43" t="s">
        <v>168</v>
      </c>
      <c r="E120" s="9">
        <v>-8</v>
      </c>
      <c r="F120" s="10"/>
      <c r="G120" s="38"/>
      <c r="H120" s="9"/>
      <c r="I120" s="11">
        <f t="shared" si="1"/>
        <v>-8</v>
      </c>
      <c r="J120" s="12"/>
      <c r="K120" s="41"/>
    </row>
    <row r="121" spans="1:11" ht="14.25">
      <c r="A121" s="34"/>
      <c r="B121" s="47"/>
      <c r="C121" s="46"/>
      <c r="D121" s="43"/>
      <c r="E121" s="9"/>
      <c r="F121" s="44" t="s">
        <v>169</v>
      </c>
      <c r="G121" s="38">
        <v>2</v>
      </c>
      <c r="H121" s="9">
        <v>-2</v>
      </c>
      <c r="I121" s="11">
        <f t="shared" si="1"/>
        <v>-2</v>
      </c>
      <c r="J121" s="12"/>
      <c r="K121" s="41"/>
    </row>
    <row r="122" spans="1:11" ht="14.25">
      <c r="A122" s="34"/>
      <c r="B122" s="47"/>
      <c r="C122" s="46"/>
      <c r="D122" s="43"/>
      <c r="E122" s="9"/>
      <c r="F122" s="44" t="s">
        <v>170</v>
      </c>
      <c r="G122" s="38">
        <v>-1.6</v>
      </c>
      <c r="H122" s="9">
        <v>-1.6</v>
      </c>
      <c r="I122" s="11">
        <f t="shared" si="1"/>
        <v>-1.6</v>
      </c>
      <c r="J122" s="12"/>
      <c r="K122" s="41"/>
    </row>
    <row r="123" spans="1:11" ht="14.25">
      <c r="A123" s="35"/>
      <c r="B123" s="16"/>
      <c r="C123" s="13">
        <v>0</v>
      </c>
      <c r="D123" s="14"/>
      <c r="E123" s="15"/>
      <c r="F123" s="17"/>
      <c r="G123" s="39"/>
      <c r="H123" s="15"/>
      <c r="I123" s="11">
        <f t="shared" si="1"/>
        <v>0</v>
      </c>
      <c r="J123" s="19">
        <f>SUM(I119:I123)</f>
        <v>-16.6</v>
      </c>
      <c r="K123" s="42">
        <f>IF(J123&gt;0,J123*0.95,J123)</f>
        <v>-16.6</v>
      </c>
    </row>
    <row r="124" spans="1:11" ht="14.25">
      <c r="A124" s="34">
        <v>41717</v>
      </c>
      <c r="B124" s="45">
        <v>0.5902777777777778</v>
      </c>
      <c r="C124" s="46"/>
      <c r="D124" s="43" t="s">
        <v>166</v>
      </c>
      <c r="E124" s="9">
        <v>2</v>
      </c>
      <c r="F124" s="10"/>
      <c r="G124" s="38"/>
      <c r="H124" s="9"/>
      <c r="I124" s="11">
        <f t="shared" si="1"/>
        <v>2</v>
      </c>
      <c r="J124" s="12"/>
      <c r="K124" s="41"/>
    </row>
    <row r="125" spans="1:11" ht="14.25">
      <c r="A125" s="34"/>
      <c r="B125" s="45"/>
      <c r="C125" s="46"/>
      <c r="D125" s="43"/>
      <c r="E125" s="9"/>
      <c r="F125" s="44" t="s">
        <v>171</v>
      </c>
      <c r="G125" s="38">
        <v>2</v>
      </c>
      <c r="H125" s="9">
        <v>0.35</v>
      </c>
      <c r="I125" s="11">
        <f t="shared" si="1"/>
        <v>0.35</v>
      </c>
      <c r="J125" s="12"/>
      <c r="K125" s="41"/>
    </row>
    <row r="126" spans="1:11" ht="14.25">
      <c r="A126" s="34"/>
      <c r="B126" s="45"/>
      <c r="C126" s="46"/>
      <c r="D126" s="43"/>
      <c r="E126" s="9"/>
      <c r="F126" s="44" t="s">
        <v>172</v>
      </c>
      <c r="G126" s="38">
        <v>2</v>
      </c>
      <c r="H126" s="9">
        <v>2.8</v>
      </c>
      <c r="I126" s="11">
        <f t="shared" si="1"/>
        <v>2.8</v>
      </c>
      <c r="J126" s="12"/>
      <c r="K126" s="41"/>
    </row>
    <row r="127" spans="1:11" ht="14.25">
      <c r="A127" s="34"/>
      <c r="B127" s="47"/>
      <c r="C127" s="50">
        <v>1</v>
      </c>
      <c r="D127" s="51"/>
      <c r="E127" s="15"/>
      <c r="F127" s="53"/>
      <c r="G127" s="39"/>
      <c r="H127" s="15"/>
      <c r="I127" s="11">
        <f t="shared" si="1"/>
        <v>1</v>
      </c>
      <c r="J127" s="19">
        <f>SUM(I124:I127)</f>
        <v>6.15</v>
      </c>
      <c r="K127" s="42">
        <f>IF(J127&gt;0,J127*0.95,J127)</f>
        <v>5.8425</v>
      </c>
    </row>
    <row r="128" spans="1:11" ht="14.25">
      <c r="A128" s="34"/>
      <c r="B128" s="45">
        <v>0.6111111111111112</v>
      </c>
      <c r="C128" s="46"/>
      <c r="D128" s="43" t="s">
        <v>173</v>
      </c>
      <c r="E128" s="9">
        <v>3</v>
      </c>
      <c r="F128" s="44"/>
      <c r="G128" s="38"/>
      <c r="H128" s="9"/>
      <c r="I128" s="11">
        <f t="shared" si="1"/>
        <v>3</v>
      </c>
      <c r="J128" s="49"/>
      <c r="K128" s="42"/>
    </row>
    <row r="129" spans="1:11" ht="14.25">
      <c r="A129" s="34"/>
      <c r="B129" s="47"/>
      <c r="C129" s="46"/>
      <c r="D129" s="43" t="s">
        <v>174</v>
      </c>
      <c r="E129" s="9">
        <v>-4.14</v>
      </c>
      <c r="F129" s="44"/>
      <c r="G129" s="38"/>
      <c r="H129" s="9"/>
      <c r="I129" s="11">
        <f t="shared" si="1"/>
        <v>-4.14</v>
      </c>
      <c r="J129" s="49"/>
      <c r="K129" s="42"/>
    </row>
    <row r="130" spans="2:11" ht="14.25">
      <c r="B130" s="16"/>
      <c r="C130" s="13">
        <v>2</v>
      </c>
      <c r="D130" s="14"/>
      <c r="E130" s="15"/>
      <c r="F130" s="17"/>
      <c r="G130" s="39"/>
      <c r="H130" s="15"/>
      <c r="I130" s="11">
        <f t="shared" si="1"/>
        <v>2</v>
      </c>
      <c r="J130" s="19">
        <f>SUM(I128:I130)</f>
        <v>0.8600000000000003</v>
      </c>
      <c r="K130" s="42">
        <f>IF(J130&gt;0,J130*0.95,J130)</f>
        <v>0.8170000000000003</v>
      </c>
    </row>
    <row r="131" spans="1:11" ht="14.25">
      <c r="A131" s="34">
        <v>41718</v>
      </c>
      <c r="B131" s="45">
        <v>0.6041666666666667</v>
      </c>
      <c r="C131" s="46"/>
      <c r="D131" s="43" t="s">
        <v>175</v>
      </c>
      <c r="E131" s="9">
        <v>2</v>
      </c>
      <c r="F131" s="10"/>
      <c r="G131" s="38"/>
      <c r="H131" s="9"/>
      <c r="I131" s="11">
        <f aca="true" t="shared" si="2" ref="I131:I168">C131+E131+H131</f>
        <v>2</v>
      </c>
      <c r="J131" s="49"/>
      <c r="K131" s="42"/>
    </row>
    <row r="132" spans="2:11" ht="14.25">
      <c r="B132" s="47"/>
      <c r="C132" s="46"/>
      <c r="D132" s="43"/>
      <c r="E132" s="9"/>
      <c r="F132" s="44" t="s">
        <v>176</v>
      </c>
      <c r="G132" s="38">
        <v>2</v>
      </c>
      <c r="H132" s="9">
        <v>-2</v>
      </c>
      <c r="I132" s="11">
        <f t="shared" si="2"/>
        <v>-2</v>
      </c>
      <c r="J132" s="49"/>
      <c r="K132" s="42"/>
    </row>
    <row r="133" spans="2:11" ht="14.25">
      <c r="B133" s="5"/>
      <c r="C133" s="7"/>
      <c r="D133" s="8"/>
      <c r="E133" s="9"/>
      <c r="F133" s="44" t="s">
        <v>90</v>
      </c>
      <c r="G133" s="38">
        <v>-1.44</v>
      </c>
      <c r="H133" s="9">
        <v>-1.44</v>
      </c>
      <c r="I133" s="11">
        <f t="shared" si="2"/>
        <v>-1.44</v>
      </c>
      <c r="J133" s="12"/>
      <c r="K133" s="41"/>
    </row>
    <row r="134" spans="2:11" ht="14.25">
      <c r="B134" s="5"/>
      <c r="C134" s="13">
        <v>1</v>
      </c>
      <c r="D134" s="14"/>
      <c r="E134" s="15"/>
      <c r="F134" s="17"/>
      <c r="G134" s="39"/>
      <c r="H134" s="15"/>
      <c r="I134" s="11">
        <f t="shared" si="2"/>
        <v>1</v>
      </c>
      <c r="J134" s="19">
        <f>SUM(I131:I134)</f>
        <v>-0.43999999999999995</v>
      </c>
      <c r="K134" s="42">
        <f>IF(J134&gt;0,J134*0.95,J134)</f>
        <v>-0.43999999999999995</v>
      </c>
    </row>
    <row r="135" spans="2:11" ht="14.25">
      <c r="B135" s="45">
        <v>0.6458333333333334</v>
      </c>
      <c r="C135" s="46"/>
      <c r="D135" s="43" t="s">
        <v>177</v>
      </c>
      <c r="E135" s="9">
        <v>1.5</v>
      </c>
      <c r="F135" s="44"/>
      <c r="G135" s="38"/>
      <c r="H135" s="9"/>
      <c r="I135" s="11">
        <f t="shared" si="2"/>
        <v>1.5</v>
      </c>
      <c r="J135" s="12"/>
      <c r="K135" s="41"/>
    </row>
    <row r="136" spans="2:11" ht="14.25">
      <c r="B136" s="5"/>
      <c r="C136" s="7"/>
      <c r="D136" s="8"/>
      <c r="E136" s="9"/>
      <c r="F136" s="44"/>
      <c r="G136" s="38"/>
      <c r="H136" s="9"/>
      <c r="I136" s="11">
        <f t="shared" si="2"/>
        <v>0</v>
      </c>
      <c r="J136" s="12"/>
      <c r="K136" s="41"/>
    </row>
    <row r="137" spans="2:11" ht="14.25">
      <c r="B137" s="16"/>
      <c r="C137" s="13">
        <v>1</v>
      </c>
      <c r="D137" s="14"/>
      <c r="E137" s="15"/>
      <c r="F137" s="17"/>
      <c r="G137" s="39"/>
      <c r="H137" s="15"/>
      <c r="I137" s="11">
        <f t="shared" si="2"/>
        <v>1</v>
      </c>
      <c r="J137" s="19">
        <f>SUM(I135:I137)</f>
        <v>2.5</v>
      </c>
      <c r="K137" s="42">
        <f>IF(J137&gt;0,J137*0.95,J137)</f>
        <v>2.375</v>
      </c>
    </row>
    <row r="138" spans="1:11" ht="14.25">
      <c r="A138" s="34">
        <v>41719</v>
      </c>
      <c r="B138" s="45">
        <v>0.6180555555555556</v>
      </c>
      <c r="C138" s="46"/>
      <c r="D138" s="43" t="s">
        <v>178</v>
      </c>
      <c r="E138" s="9">
        <v>2</v>
      </c>
      <c r="F138" s="10"/>
      <c r="G138" s="38"/>
      <c r="H138" s="9"/>
      <c r="I138" s="11">
        <f t="shared" si="2"/>
        <v>2</v>
      </c>
      <c r="J138" s="49"/>
      <c r="K138" s="42"/>
    </row>
    <row r="139" spans="2:11" ht="14.25">
      <c r="B139" s="47"/>
      <c r="C139" s="46"/>
      <c r="D139" s="43"/>
      <c r="E139" s="9"/>
      <c r="F139" s="44" t="s">
        <v>179</v>
      </c>
      <c r="G139" s="38">
        <v>2</v>
      </c>
      <c r="H139" s="9">
        <v>1.75</v>
      </c>
      <c r="I139" s="11">
        <f t="shared" si="2"/>
        <v>1.75</v>
      </c>
      <c r="J139" s="12"/>
      <c r="K139" s="41"/>
    </row>
    <row r="140" spans="2:11" ht="14.25">
      <c r="B140" s="5"/>
      <c r="C140" s="7"/>
      <c r="D140" s="8"/>
      <c r="E140" s="9"/>
      <c r="F140" s="10"/>
      <c r="G140" s="38"/>
      <c r="H140" s="9"/>
      <c r="I140" s="11">
        <f t="shared" si="2"/>
        <v>0</v>
      </c>
      <c r="J140" s="12"/>
      <c r="K140" s="41"/>
    </row>
    <row r="141" spans="2:11" ht="14.25">
      <c r="B141" s="16"/>
      <c r="C141" s="13">
        <v>0</v>
      </c>
      <c r="D141" s="14"/>
      <c r="E141" s="15"/>
      <c r="F141" s="17"/>
      <c r="G141" s="39"/>
      <c r="H141" s="15"/>
      <c r="I141" s="11">
        <f t="shared" si="2"/>
        <v>0</v>
      </c>
      <c r="J141" s="19">
        <f>SUM(I138:I141)</f>
        <v>3.75</v>
      </c>
      <c r="K141" s="42">
        <f>IF(J141&gt;0,J141*0.95,J141)</f>
        <v>3.5625</v>
      </c>
    </row>
    <row r="142" spans="1:11" ht="14.25">
      <c r="A142" s="34">
        <v>41720</v>
      </c>
      <c r="B142" s="45">
        <v>0.5833333333333334</v>
      </c>
      <c r="C142" s="46"/>
      <c r="D142" s="43" t="s">
        <v>180</v>
      </c>
      <c r="E142" s="9">
        <v>2</v>
      </c>
      <c r="F142" s="10"/>
      <c r="G142" s="38"/>
      <c r="H142" s="9"/>
      <c r="I142" s="11">
        <f t="shared" si="2"/>
        <v>2</v>
      </c>
      <c r="J142" s="12"/>
      <c r="K142" s="41"/>
    </row>
    <row r="143" spans="2:11" ht="14.25">
      <c r="B143" s="47"/>
      <c r="C143" s="46"/>
      <c r="D143" s="43" t="s">
        <v>181</v>
      </c>
      <c r="E143" s="9">
        <v>1.75</v>
      </c>
      <c r="F143" s="10"/>
      <c r="G143" s="38"/>
      <c r="H143" s="9"/>
      <c r="I143" s="11">
        <f t="shared" si="2"/>
        <v>1.75</v>
      </c>
      <c r="J143" s="12"/>
      <c r="K143" s="41"/>
    </row>
    <row r="144" spans="2:11" ht="14.25">
      <c r="B144" s="55"/>
      <c r="C144" s="58">
        <v>0</v>
      </c>
      <c r="D144" s="14"/>
      <c r="E144" s="15"/>
      <c r="F144" s="17"/>
      <c r="G144" s="39"/>
      <c r="H144" s="15"/>
      <c r="I144" s="11">
        <f t="shared" si="2"/>
        <v>0</v>
      </c>
      <c r="J144" s="19">
        <f>I142+I143+I144</f>
        <v>3.75</v>
      </c>
      <c r="K144" s="42">
        <f>IF(J144&gt;0,J144*0.95,J144)</f>
        <v>3.5625</v>
      </c>
    </row>
    <row r="145" spans="2:11" ht="14.25">
      <c r="B145" s="45">
        <v>0.6215277777777778</v>
      </c>
      <c r="C145" s="7"/>
      <c r="D145" s="8"/>
      <c r="E145" s="9"/>
      <c r="F145" s="44" t="s">
        <v>182</v>
      </c>
      <c r="G145" s="38">
        <v>2</v>
      </c>
      <c r="H145" s="9">
        <v>-2</v>
      </c>
      <c r="I145" s="11">
        <f t="shared" si="2"/>
        <v>-2</v>
      </c>
      <c r="J145" s="12"/>
      <c r="K145" s="41"/>
    </row>
    <row r="146" spans="2:11" ht="14.25">
      <c r="B146" s="5"/>
      <c r="C146" s="7"/>
      <c r="D146" s="8"/>
      <c r="E146" s="9"/>
      <c r="F146" s="44" t="s">
        <v>183</v>
      </c>
      <c r="G146" s="38">
        <v>2</v>
      </c>
      <c r="H146" s="9">
        <v>-2</v>
      </c>
      <c r="I146" s="11">
        <f t="shared" si="2"/>
        <v>-2</v>
      </c>
      <c r="J146" s="12"/>
      <c r="K146" s="41"/>
    </row>
    <row r="147" spans="2:11" ht="14.25">
      <c r="B147" s="55"/>
      <c r="C147" s="58">
        <v>1</v>
      </c>
      <c r="D147" s="14"/>
      <c r="E147" s="15"/>
      <c r="F147" s="17"/>
      <c r="G147" s="39"/>
      <c r="H147" s="15"/>
      <c r="I147" s="11">
        <f t="shared" si="2"/>
        <v>1</v>
      </c>
      <c r="J147" s="19">
        <f>I145+I146+I147</f>
        <v>-3</v>
      </c>
      <c r="K147" s="42">
        <f>IF(J147&gt;0,J147*0.95,J147)</f>
        <v>-3</v>
      </c>
    </row>
    <row r="148" spans="2:11" ht="14.25">
      <c r="B148" s="45">
        <v>0.6458333333333334</v>
      </c>
      <c r="C148" s="7"/>
      <c r="D148" s="8"/>
      <c r="E148" s="9"/>
      <c r="F148" s="44" t="s">
        <v>184</v>
      </c>
      <c r="G148" s="38">
        <v>2</v>
      </c>
      <c r="H148" s="9">
        <v>-2</v>
      </c>
      <c r="I148" s="11">
        <f t="shared" si="2"/>
        <v>-2</v>
      </c>
      <c r="J148" s="12"/>
      <c r="K148" s="41"/>
    </row>
    <row r="149" spans="2:11" ht="14.25">
      <c r="B149" s="5"/>
      <c r="C149" s="7"/>
      <c r="D149" s="8"/>
      <c r="E149" s="9"/>
      <c r="F149" s="44" t="s">
        <v>83</v>
      </c>
      <c r="G149" s="38">
        <v>2</v>
      </c>
      <c r="H149" s="9">
        <v>3.5</v>
      </c>
      <c r="I149" s="11">
        <f t="shared" si="2"/>
        <v>3.5</v>
      </c>
      <c r="J149" s="12"/>
      <c r="K149" s="41"/>
    </row>
    <row r="150" spans="2:11" ht="14.25">
      <c r="B150" s="55"/>
      <c r="C150" s="58">
        <v>2</v>
      </c>
      <c r="D150" s="14"/>
      <c r="E150" s="15"/>
      <c r="F150" s="17"/>
      <c r="G150" s="39"/>
      <c r="H150" s="15"/>
      <c r="I150" s="11">
        <f t="shared" si="2"/>
        <v>2</v>
      </c>
      <c r="J150" s="19">
        <f>I148+I149+I150</f>
        <v>3.5</v>
      </c>
      <c r="K150" s="42">
        <f>IF(J150&gt;0,J150*0.95,J150)</f>
        <v>3.3249999999999997</v>
      </c>
    </row>
    <row r="151" spans="2:11" ht="14.25">
      <c r="B151" s="45">
        <v>0.6875</v>
      </c>
      <c r="C151" s="7"/>
      <c r="D151" s="8"/>
      <c r="E151" s="9"/>
      <c r="F151" s="44" t="s">
        <v>185</v>
      </c>
      <c r="G151" s="38">
        <v>2</v>
      </c>
      <c r="H151" s="9">
        <v>3.5</v>
      </c>
      <c r="I151" s="11">
        <f t="shared" si="2"/>
        <v>3.5</v>
      </c>
      <c r="J151" s="12"/>
      <c r="K151" s="41"/>
    </row>
    <row r="152" spans="2:11" ht="14.25">
      <c r="B152" s="5"/>
      <c r="C152" s="7"/>
      <c r="D152" s="8"/>
      <c r="E152" s="9"/>
      <c r="F152" s="44" t="s">
        <v>186</v>
      </c>
      <c r="G152" s="38">
        <v>2</v>
      </c>
      <c r="H152" s="9">
        <v>-2</v>
      </c>
      <c r="I152" s="11">
        <f t="shared" si="2"/>
        <v>-2</v>
      </c>
      <c r="J152" s="12"/>
      <c r="K152" s="41"/>
    </row>
    <row r="153" spans="2:11" ht="14.25">
      <c r="B153" s="16"/>
      <c r="C153" s="13">
        <v>3</v>
      </c>
      <c r="D153" s="14"/>
      <c r="E153" s="15"/>
      <c r="F153" s="17"/>
      <c r="G153" s="39"/>
      <c r="H153" s="15"/>
      <c r="I153" s="11">
        <f t="shared" si="2"/>
        <v>3</v>
      </c>
      <c r="J153" s="19">
        <f>I151+I152+I153</f>
        <v>4.5</v>
      </c>
      <c r="K153" s="42">
        <f>IF(J153&gt;0,J153*0.95,J153)</f>
        <v>4.2749999999999995</v>
      </c>
    </row>
    <row r="154" spans="1:11" ht="14.25">
      <c r="A154" s="34">
        <v>41721</v>
      </c>
      <c r="B154" s="45">
        <v>0.625</v>
      </c>
      <c r="C154" s="7"/>
      <c r="D154" s="8"/>
      <c r="E154" s="9"/>
      <c r="F154" s="44" t="s">
        <v>187</v>
      </c>
      <c r="G154" s="38">
        <v>1</v>
      </c>
      <c r="H154" s="9">
        <v>-1</v>
      </c>
      <c r="I154" s="11">
        <f t="shared" si="2"/>
        <v>-1</v>
      </c>
      <c r="J154" s="12"/>
      <c r="K154" s="41"/>
    </row>
    <row r="155" spans="2:11" ht="14.25">
      <c r="B155" s="5"/>
      <c r="C155" s="7"/>
      <c r="D155" s="8"/>
      <c r="E155" s="9"/>
      <c r="F155" s="10"/>
      <c r="G155" s="38"/>
      <c r="H155" s="9"/>
      <c r="I155" s="11">
        <f t="shared" si="2"/>
        <v>0</v>
      </c>
      <c r="J155" s="12"/>
      <c r="K155" s="41"/>
    </row>
    <row r="156" spans="2:11" ht="14.25">
      <c r="B156" s="55"/>
      <c r="C156" s="58">
        <v>0.5</v>
      </c>
      <c r="D156" s="14"/>
      <c r="E156" s="15"/>
      <c r="F156" s="17"/>
      <c r="G156" s="39"/>
      <c r="H156" s="15"/>
      <c r="I156" s="11">
        <f t="shared" si="2"/>
        <v>0.5</v>
      </c>
      <c r="J156" s="19">
        <f>I154+I155+I156</f>
        <v>-0.5</v>
      </c>
      <c r="K156" s="42">
        <f>IF(J156&gt;0,J156*0.95,J156)</f>
        <v>-0.5</v>
      </c>
    </row>
    <row r="157" spans="2:11" ht="14.25">
      <c r="B157" s="45">
        <v>0.6770833333333333</v>
      </c>
      <c r="C157" s="7"/>
      <c r="D157" s="8"/>
      <c r="E157" s="9"/>
      <c r="F157" s="44" t="s">
        <v>188</v>
      </c>
      <c r="G157" s="38">
        <v>1</v>
      </c>
      <c r="H157" s="9">
        <v>-1</v>
      </c>
      <c r="I157" s="11">
        <f t="shared" si="2"/>
        <v>-1</v>
      </c>
      <c r="J157" s="12"/>
      <c r="K157" s="41"/>
    </row>
    <row r="158" spans="2:11" ht="14.25">
      <c r="B158" s="5"/>
      <c r="C158" s="7"/>
      <c r="D158" s="8"/>
      <c r="E158" s="9"/>
      <c r="F158" s="44" t="s">
        <v>189</v>
      </c>
      <c r="G158" s="38">
        <v>1</v>
      </c>
      <c r="H158" s="9">
        <v>-1</v>
      </c>
      <c r="I158" s="11">
        <f t="shared" si="2"/>
        <v>-1</v>
      </c>
      <c r="J158" s="12"/>
      <c r="K158" s="41"/>
    </row>
    <row r="159" spans="2:11" ht="14.25">
      <c r="B159" s="55"/>
      <c r="C159" s="58">
        <v>1</v>
      </c>
      <c r="D159" s="14"/>
      <c r="E159" s="15"/>
      <c r="F159" s="17"/>
      <c r="G159" s="39"/>
      <c r="H159" s="15"/>
      <c r="I159" s="11">
        <f t="shared" si="2"/>
        <v>1</v>
      </c>
      <c r="J159" s="19">
        <f>I157+I158+I159</f>
        <v>-1</v>
      </c>
      <c r="K159" s="42">
        <f>IF(J159&gt;0,J159*0.95,J159)</f>
        <v>-1</v>
      </c>
    </row>
    <row r="160" spans="2:11" ht="14.25">
      <c r="B160" s="45">
        <v>0.7083333333333334</v>
      </c>
      <c r="C160" s="7"/>
      <c r="D160" s="8"/>
      <c r="E160" s="9"/>
      <c r="F160" s="44" t="s">
        <v>190</v>
      </c>
      <c r="G160" s="38">
        <v>2</v>
      </c>
      <c r="H160" s="9">
        <v>-2</v>
      </c>
      <c r="I160" s="11">
        <f t="shared" si="2"/>
        <v>-2</v>
      </c>
      <c r="J160" s="12"/>
      <c r="K160" s="41"/>
    </row>
    <row r="161" spans="2:11" ht="14.25">
      <c r="B161" s="5"/>
      <c r="C161" s="7"/>
      <c r="D161" s="8"/>
      <c r="E161" s="9"/>
      <c r="F161" s="10"/>
      <c r="G161" s="38"/>
      <c r="H161" s="9"/>
      <c r="I161" s="11">
        <f t="shared" si="2"/>
        <v>0</v>
      </c>
      <c r="J161" s="12"/>
      <c r="K161" s="41"/>
    </row>
    <row r="162" spans="2:11" ht="14.25">
      <c r="B162" s="16"/>
      <c r="C162" s="13">
        <v>2</v>
      </c>
      <c r="D162" s="14"/>
      <c r="E162" s="15"/>
      <c r="F162" s="17"/>
      <c r="G162" s="39"/>
      <c r="H162" s="15"/>
      <c r="I162" s="11">
        <f t="shared" si="2"/>
        <v>2</v>
      </c>
      <c r="J162" s="19">
        <f>I160+I161+I162</f>
        <v>0</v>
      </c>
      <c r="K162" s="42">
        <f>IF(J162&gt;0,J162*0.95,J162)</f>
        <v>0</v>
      </c>
    </row>
    <row r="163" spans="1:11" ht="14.25">
      <c r="A163" s="34">
        <v>41724</v>
      </c>
      <c r="B163" s="45">
        <v>0.611111111111111</v>
      </c>
      <c r="C163" s="7"/>
      <c r="D163" s="43" t="s">
        <v>191</v>
      </c>
      <c r="E163" s="9">
        <v>2</v>
      </c>
      <c r="F163" s="10"/>
      <c r="G163" s="38"/>
      <c r="H163" s="9"/>
      <c r="I163" s="11">
        <f t="shared" si="2"/>
        <v>2</v>
      </c>
      <c r="J163" s="12"/>
      <c r="K163" s="41"/>
    </row>
    <row r="164" spans="1:11" ht="14.25">
      <c r="A164" s="34"/>
      <c r="B164" s="6"/>
      <c r="C164" s="7"/>
      <c r="D164" s="43" t="s">
        <v>192</v>
      </c>
      <c r="E164" s="9">
        <v>2</v>
      </c>
      <c r="F164" s="10"/>
      <c r="G164" s="38"/>
      <c r="H164" s="9"/>
      <c r="I164" s="11">
        <f t="shared" si="2"/>
        <v>2</v>
      </c>
      <c r="J164" s="12"/>
      <c r="K164" s="41"/>
    </row>
    <row r="165" spans="1:11" ht="14.25">
      <c r="A165" s="34"/>
      <c r="B165" s="6"/>
      <c r="C165" s="7"/>
      <c r="D165" s="43" t="s">
        <v>193</v>
      </c>
      <c r="E165" s="9">
        <v>2</v>
      </c>
      <c r="F165" s="10"/>
      <c r="G165" s="38"/>
      <c r="H165" s="9"/>
      <c r="I165" s="11">
        <f t="shared" si="2"/>
        <v>2</v>
      </c>
      <c r="J165" s="12"/>
      <c r="K165" s="41"/>
    </row>
    <row r="166" spans="1:11" ht="14.25">
      <c r="A166" s="34"/>
      <c r="B166" s="6"/>
      <c r="C166" s="7"/>
      <c r="D166" s="8"/>
      <c r="E166" s="9"/>
      <c r="F166" s="10"/>
      <c r="G166" s="38"/>
      <c r="H166" s="9"/>
      <c r="I166" s="11">
        <f t="shared" si="2"/>
        <v>0</v>
      </c>
      <c r="J166" s="12"/>
      <c r="K166" s="41"/>
    </row>
    <row r="167" spans="2:11" ht="14.25">
      <c r="B167" s="5"/>
      <c r="C167" s="7"/>
      <c r="D167" s="8"/>
      <c r="E167" s="9"/>
      <c r="F167" s="10"/>
      <c r="G167" s="38"/>
      <c r="H167" s="9"/>
      <c r="I167" s="11">
        <f t="shared" si="2"/>
        <v>0</v>
      </c>
      <c r="J167" s="12"/>
      <c r="K167" s="41"/>
    </row>
    <row r="168" spans="2:11" ht="14.25">
      <c r="B168" s="16"/>
      <c r="C168" s="13">
        <v>0</v>
      </c>
      <c r="D168" s="14"/>
      <c r="E168" s="15"/>
      <c r="F168" s="17"/>
      <c r="G168" s="39"/>
      <c r="H168" s="15"/>
      <c r="I168" s="11">
        <f t="shared" si="2"/>
        <v>0</v>
      </c>
      <c r="J168" s="19">
        <f>SUM(I163:I168)</f>
        <v>6</v>
      </c>
      <c r="K168" s="42">
        <f>IF(J168&gt;0,J168*0.95,J168)</f>
        <v>5.699999999999999</v>
      </c>
    </row>
    <row r="169" spans="2:11" ht="14.25">
      <c r="B169" s="55"/>
      <c r="C169" s="2">
        <f>SUM(C2:C167)</f>
        <v>82.5</v>
      </c>
      <c r="E169" s="2">
        <f>SUM(E2:E167)</f>
        <v>38.11</v>
      </c>
      <c r="H169" s="2">
        <f>SUM(H2:H167)</f>
        <v>33.64999999999999</v>
      </c>
      <c r="I169" s="4" t="s">
        <v>91</v>
      </c>
      <c r="J169" s="4">
        <f>SUM(J2:J168)</f>
        <v>154.26000000000002</v>
      </c>
      <c r="K169" s="4">
        <f>SUM(K2:K168)</f>
        <v>144.686</v>
      </c>
    </row>
    <row r="172" spans="5:6" ht="14.25">
      <c r="E172" s="1">
        <f>'february 2014'!B158</f>
        <v>47</v>
      </c>
      <c r="F172" s="1" t="str">
        <f>'february 2014'!C158</f>
        <v>races in Feb</v>
      </c>
    </row>
    <row r="173" spans="5:6" ht="14.25">
      <c r="E173" s="1">
        <f>'february 2014'!B159</f>
        <v>88</v>
      </c>
      <c r="F173" s="1" t="str">
        <f>'february 2014'!C159</f>
        <v>bets in Feb</v>
      </c>
    </row>
    <row r="174" spans="5:6" ht="14.25">
      <c r="E174" s="1">
        <f>COUNT(B2:B168)</f>
        <v>53</v>
      </c>
      <c r="F174" s="1" t="s">
        <v>194</v>
      </c>
    </row>
    <row r="175" spans="5:11" ht="14.25">
      <c r="E175" s="1">
        <f>COUNT(E2:E169)+COUNT(H2:H169)</f>
        <v>111</v>
      </c>
      <c r="F175" s="1" t="s">
        <v>197</v>
      </c>
      <c r="K175" s="59"/>
    </row>
    <row r="176" spans="5:6" ht="14.25">
      <c r="E176" s="1">
        <f>E174+E172</f>
        <v>100</v>
      </c>
      <c r="F176" s="1" t="s">
        <v>198</v>
      </c>
    </row>
    <row r="177" spans="5:6" ht="14.25">
      <c r="E177" s="1">
        <f>SUM(E172:E175)</f>
        <v>299</v>
      </c>
      <c r="F177" s="1" t="s">
        <v>199</v>
      </c>
    </row>
    <row r="179" spans="5:6" ht="14.25">
      <c r="E179" s="4">
        <f>'february 2014'!K157</f>
        <v>64.63595959410699</v>
      </c>
      <c r="F179" s="1" t="s">
        <v>200</v>
      </c>
    </row>
    <row r="180" spans="5:6" ht="14.25">
      <c r="E180" s="4">
        <f>K169</f>
        <v>144.686</v>
      </c>
      <c r="F180" s="1" t="s">
        <v>201</v>
      </c>
    </row>
    <row r="182" spans="5:6" ht="14.25">
      <c r="E182" s="23">
        <f>SUM(E179:E180)</f>
        <v>209.321959594107</v>
      </c>
      <c r="F182" s="1" t="s">
        <v>202</v>
      </c>
    </row>
  </sheetData>
  <sheetProtection/>
  <conditionalFormatting sqref="E2:E79 E115:E168 E178 E181 E183:E65353 E81:E113 E170:E171">
    <cfRule type="cellIs" priority="35" dxfId="71" operator="greaterThan" stopIfTrue="1">
      <formula>0</formula>
    </cfRule>
    <cfRule type="cellIs" priority="36" dxfId="72" operator="notEqual" stopIfTrue="1">
      <formula>0</formula>
    </cfRule>
    <cfRule type="cellIs" priority="37" dxfId="73" operator="equal" stopIfTrue="1">
      <formula>0</formula>
    </cfRule>
  </conditionalFormatting>
  <conditionalFormatting sqref="J98:K98 K90 K100 K102:K104 K106 K108 K113 K118 K95 K141 K144 K147 K150 K153 K156 K159 K162 J123:K123 J127:K132 J137:K138 J134:K134 J168:K168 I2:K2 J83:K88 J3:K80 I3:I168 I169:K65353">
    <cfRule type="cellIs" priority="38" dxfId="74" operator="greaterThan" stopIfTrue="1">
      <formula>0</formula>
    </cfRule>
  </conditionalFormatting>
  <conditionalFormatting sqref="J89:K89 J113 J97:K97 J99:K99 J101:K101 J100 J105:K105 J102:J104 J107:K107 J108 J109:K112 J114:K117 J106 J118:J122 J139:K140 J141 J142:K143 J144 J145:K146 J147 J148:K149 J150 J151:K152 J153 J154:K155 J156 J157:K158 J159 J160:K161 J162 J163:K167 J124:K126 J133:K133 J135:K136 J90 J91:K91 J94:K94 J119:K122">
    <cfRule type="cellIs" priority="39" dxfId="74" operator="greaterThan" stopIfTrue="1">
      <formula>0</formula>
    </cfRule>
    <cfRule type="cellIs" priority="40" dxfId="74" operator="greaterThan" stopIfTrue="1">
      <formula>0</formula>
    </cfRule>
  </conditionalFormatting>
  <conditionalFormatting sqref="H2:H79 H94 H83:H92 H97:H168 H170:H65353">
    <cfRule type="cellIs" priority="41" dxfId="72" operator="notEqual" stopIfTrue="1">
      <formula>0</formula>
    </cfRule>
    <cfRule type="cellIs" priority="42" dxfId="73" operator="equal" stopIfTrue="1">
      <formula>0</formula>
    </cfRule>
    <cfRule type="cellIs" priority="43" dxfId="71" operator="greaterThan" stopIfTrue="1">
      <formula>0</formula>
    </cfRule>
  </conditionalFormatting>
  <conditionalFormatting sqref="E179:E180">
    <cfRule type="cellIs" priority="34" dxfId="74" operator="greaterThan" stopIfTrue="1">
      <formula>0</formula>
    </cfRule>
  </conditionalFormatting>
  <conditionalFormatting sqref="E182">
    <cfRule type="cellIs" priority="33" dxfId="74" operator="greaterThan" stopIfTrue="1">
      <formula>0</formula>
    </cfRule>
  </conditionalFormatting>
  <conditionalFormatting sqref="E80">
    <cfRule type="cellIs" priority="26" dxfId="71" operator="greaterThan" stopIfTrue="1">
      <formula>0</formula>
    </cfRule>
    <cfRule type="cellIs" priority="27" dxfId="72" operator="notEqual" stopIfTrue="1">
      <formula>0</formula>
    </cfRule>
    <cfRule type="cellIs" priority="28" dxfId="73" operator="equal" stopIfTrue="1">
      <formula>0</formula>
    </cfRule>
  </conditionalFormatting>
  <conditionalFormatting sqref="H80">
    <cfRule type="cellIs" priority="30" dxfId="72" operator="notEqual" stopIfTrue="1">
      <formula>0</formula>
    </cfRule>
    <cfRule type="cellIs" priority="31" dxfId="73" operator="equal" stopIfTrue="1">
      <formula>0</formula>
    </cfRule>
    <cfRule type="cellIs" priority="32" dxfId="71" operator="greaterThan" stopIfTrue="1">
      <formula>0</formula>
    </cfRule>
  </conditionalFormatting>
  <conditionalFormatting sqref="J82:K82">
    <cfRule type="cellIs" priority="21" dxfId="74" operator="greaterThan" stopIfTrue="1">
      <formula>0</formula>
    </cfRule>
    <cfRule type="cellIs" priority="22" dxfId="74" operator="greaterThan" stopIfTrue="1">
      <formula>0</formula>
    </cfRule>
  </conditionalFormatting>
  <conditionalFormatting sqref="H82">
    <cfRule type="cellIs" priority="23" dxfId="72" operator="notEqual" stopIfTrue="1">
      <formula>0</formula>
    </cfRule>
    <cfRule type="cellIs" priority="24" dxfId="73" operator="equal" stopIfTrue="1">
      <formula>0</formula>
    </cfRule>
    <cfRule type="cellIs" priority="25" dxfId="71" operator="greaterThan" stopIfTrue="1">
      <formula>0</formula>
    </cfRule>
  </conditionalFormatting>
  <conditionalFormatting sqref="J81:K81">
    <cfRule type="cellIs" priority="17" dxfId="74" operator="greaterThan" stopIfTrue="1">
      <formula>0</formula>
    </cfRule>
  </conditionalFormatting>
  <conditionalFormatting sqref="H81">
    <cfRule type="cellIs" priority="18" dxfId="72" operator="notEqual" stopIfTrue="1">
      <formula>0</formula>
    </cfRule>
    <cfRule type="cellIs" priority="19" dxfId="73" operator="equal" stopIfTrue="1">
      <formula>0</formula>
    </cfRule>
    <cfRule type="cellIs" priority="20" dxfId="71" operator="greaterThan" stopIfTrue="1">
      <formula>0</formula>
    </cfRule>
  </conditionalFormatting>
  <conditionalFormatting sqref="K92">
    <cfRule type="cellIs" priority="14" dxfId="74" operator="greaterThan" stopIfTrue="1">
      <formula>0</formula>
    </cfRule>
  </conditionalFormatting>
  <conditionalFormatting sqref="J92">
    <cfRule type="cellIs" priority="15" dxfId="74" operator="greaterThan" stopIfTrue="1">
      <formula>0</formula>
    </cfRule>
    <cfRule type="cellIs" priority="16" dxfId="74" operator="greaterThan" stopIfTrue="1">
      <formula>0</formula>
    </cfRule>
  </conditionalFormatting>
  <conditionalFormatting sqref="J95">
    <cfRule type="cellIs" priority="7" dxfId="74" operator="greaterThan" stopIfTrue="1">
      <formula>0</formula>
    </cfRule>
    <cfRule type="cellIs" priority="8" dxfId="74" operator="greaterThan" stopIfTrue="1">
      <formula>0</formula>
    </cfRule>
  </conditionalFormatting>
  <conditionalFormatting sqref="H95">
    <cfRule type="cellIs" priority="9" dxfId="72" operator="notEqual" stopIfTrue="1">
      <formula>0</formula>
    </cfRule>
    <cfRule type="cellIs" priority="10" dxfId="73" operator="equal" stopIfTrue="1">
      <formula>0</formula>
    </cfRule>
    <cfRule type="cellIs" priority="11" dxfId="71" operator="greaterThan" stopIfTrue="1">
      <formula>0</formula>
    </cfRule>
  </conditionalFormatting>
  <conditionalFormatting sqref="K96">
    <cfRule type="cellIs" priority="1" dxfId="74" operator="greaterThan" stopIfTrue="1">
      <formula>0</formula>
    </cfRule>
  </conditionalFormatting>
  <conditionalFormatting sqref="J96">
    <cfRule type="cellIs" priority="2" dxfId="74" operator="greaterThan" stopIfTrue="1">
      <formula>0</formula>
    </cfRule>
    <cfRule type="cellIs" priority="3" dxfId="74" operator="greaterThan" stopIfTrue="1">
      <formula>0</formula>
    </cfRule>
  </conditionalFormatting>
  <conditionalFormatting sqref="H96">
    <cfRule type="cellIs" priority="4" dxfId="72" operator="notEqual" stopIfTrue="1">
      <formula>0</formula>
    </cfRule>
    <cfRule type="cellIs" priority="5" dxfId="73" operator="equal" stopIfTrue="1">
      <formula>0</formula>
    </cfRule>
    <cfRule type="cellIs" priority="6" dxfId="71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2014-05-20T00:06:29Z</dcterms:created>
  <dcterms:modified xsi:type="dcterms:W3CDTF">2014-05-27T20:25:20Z</dcterms:modified>
  <cp:category/>
  <cp:version/>
  <cp:contentType/>
  <cp:contentStatus/>
</cp:coreProperties>
</file>