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705" windowHeight="6720" activeTab="0"/>
  </bookViews>
  <sheets>
    <sheet name="Global" sheetId="1" r:id="rId1"/>
    <sheet name="Weeks 10-13" sheetId="2" r:id="rId2"/>
    <sheet name="Weeks 6-9" sheetId="3" r:id="rId3"/>
    <sheet name="Weeks 2-5" sheetId="4" r:id="rId4"/>
    <sheet name="Week 1" sheetId="5" r:id="rId5"/>
    <sheet name="Sheet3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<sst xmlns="http://schemas.openxmlformats.org/spreadsheetml/2006/main" count="1824" uniqueCount="279">
  <si>
    <t>Date</t>
  </si>
  <si>
    <t>Match</t>
  </si>
  <si>
    <t>Stake</t>
  </si>
  <si>
    <t>Emmen v Sparta Rotterdam</t>
  </si>
  <si>
    <t>win</t>
  </si>
  <si>
    <t>Odd</t>
  </si>
  <si>
    <t>At Risk</t>
  </si>
  <si>
    <t>Result</t>
  </si>
  <si>
    <t>Running bank</t>
  </si>
  <si>
    <t>Flat Stakes</t>
  </si>
  <si>
    <t>Fibonacci</t>
  </si>
  <si>
    <t>Units</t>
  </si>
  <si>
    <t>2 steps back</t>
  </si>
  <si>
    <t>Football Bank Builder</t>
  </si>
  <si>
    <t>Profit</t>
  </si>
  <si>
    <t>New Balance</t>
  </si>
  <si>
    <t>%age Bank Growth</t>
  </si>
  <si>
    <t>Average Price</t>
  </si>
  <si>
    <t>No of bets placed</t>
  </si>
  <si>
    <t>Strike rate</t>
  </si>
  <si>
    <t>Arsenal x Liverpool</t>
  </si>
  <si>
    <t>o</t>
  </si>
  <si>
    <t>Getafe x Valência</t>
  </si>
  <si>
    <t>u</t>
  </si>
  <si>
    <t>Spain 1</t>
  </si>
  <si>
    <t>England 1</t>
  </si>
  <si>
    <t>lose</t>
  </si>
  <si>
    <t>Lazio x Génova</t>
  </si>
  <si>
    <t>Italy 1</t>
  </si>
  <si>
    <t>W Bremen x Hannover</t>
  </si>
  <si>
    <t>Germany 1</t>
  </si>
  <si>
    <t>FC Vestsjaelland v Brondby</t>
  </si>
  <si>
    <t>Elche x Villarreal</t>
  </si>
  <si>
    <t>Denmark 1</t>
  </si>
  <si>
    <t>Juventus x Real Madrid</t>
  </si>
  <si>
    <t>Netherlands 2</t>
  </si>
  <si>
    <t>Europe 1</t>
  </si>
  <si>
    <t>Balikesirspor v Sanliurfaspor</t>
  </si>
  <si>
    <t>Turkey 2</t>
  </si>
  <si>
    <t>Avg. price of Winners</t>
  </si>
  <si>
    <t>Portugal 2</t>
  </si>
  <si>
    <t>Beira-Mar v Academico de Viseu</t>
  </si>
  <si>
    <t>1860 Munich II v B Munich II</t>
  </si>
  <si>
    <t>Tavsanli Linyitspor v Istanbul BB</t>
  </si>
  <si>
    <t>Rubin Kazan v Wigan</t>
  </si>
  <si>
    <t>Europe 2</t>
  </si>
  <si>
    <t>Germany 2</t>
  </si>
  <si>
    <t>Thun v Dinamo Kiev</t>
  </si>
  <si>
    <t>G Furth x Paderborn</t>
  </si>
  <si>
    <t>Kryliya Sovetov x Dinamo Moscovo</t>
  </si>
  <si>
    <t>Russia 1</t>
  </si>
  <si>
    <t>Hoffenheim v Hertha Berlin</t>
  </si>
  <si>
    <t>Mgladbach x Nurnberg</t>
  </si>
  <si>
    <t>Celta Vigo v Rayo Vallecano</t>
  </si>
  <si>
    <t>Zwolle x Twente</t>
  </si>
  <si>
    <t>Netherlands 1</t>
  </si>
  <si>
    <t>Chievo x AC Milan</t>
  </si>
  <si>
    <t>Global bank</t>
  </si>
  <si>
    <t>Feyenoord x AZ Alkmaar</t>
  </si>
  <si>
    <t>Villarreal x Atl Madrid</t>
  </si>
  <si>
    <t>Lokomotiv Plovdiv x Cherno More</t>
  </si>
  <si>
    <t>Bulgaria 1</t>
  </si>
  <si>
    <t>Randers x AaB</t>
  </si>
  <si>
    <t>Lanus x Arsenal FC</t>
  </si>
  <si>
    <t>Argentina 1</t>
  </si>
  <si>
    <t>Chaves v Benfica B</t>
  </si>
  <si>
    <t>Gloucester v Colwyn Bay</t>
  </si>
  <si>
    <t>England 2</t>
  </si>
  <si>
    <t>ASA x Guaratinguetá</t>
  </si>
  <si>
    <t>Brazil 2</t>
  </si>
  <si>
    <t>Grêmio x Vasco da Gama</t>
  </si>
  <si>
    <t>Vitoria BA v Cruzeiro</t>
  </si>
  <si>
    <t>Brazil 1</t>
  </si>
  <si>
    <t>Hobro v Lyngby</t>
  </si>
  <si>
    <t>Belgium v Colombia</t>
  </si>
  <si>
    <t>Int</t>
  </si>
  <si>
    <t>Atlético MG x Internacional</t>
  </si>
  <si>
    <t>Dinamarca x Noruega</t>
  </si>
  <si>
    <t>ABC x ASA</t>
  </si>
  <si>
    <t>Alfreton Town v Braintree</t>
  </si>
  <si>
    <t>spain 2</t>
  </si>
  <si>
    <t>Girona x Barcelona B</t>
  </si>
  <si>
    <t>Belgium 2</t>
  </si>
  <si>
    <t>FC Brussels v Eupen</t>
  </si>
  <si>
    <t>Deportivo x Maiorca</t>
  </si>
  <si>
    <t>Bradford v Coventry</t>
  </si>
  <si>
    <t>Numancia x Tenerife</t>
  </si>
  <si>
    <t>Fredericia x Vejle</t>
  </si>
  <si>
    <t>Walsall v Peterborough</t>
  </si>
  <si>
    <t>Egipto x Gana</t>
  </si>
  <si>
    <t>Suécia x Portugal</t>
  </si>
  <si>
    <t>Berwick v Montrose</t>
  </si>
  <si>
    <t>Scotland 2</t>
  </si>
  <si>
    <t>Lyngby x AC Horsens</t>
  </si>
  <si>
    <t>Wins</t>
  </si>
  <si>
    <t>Lokomotiv Sofia x Slavia Sofia</t>
  </si>
  <si>
    <t>Croatia 1</t>
  </si>
  <si>
    <t>Slaven Belupo v Zadar</t>
  </si>
  <si>
    <t>Stuttgart x Mgladbach</t>
  </si>
  <si>
    <t>Kaiserslautern x Union Berlin</t>
  </si>
  <si>
    <t>Benfica B v Oliveirense</t>
  </si>
  <si>
    <t>Sociedad x Celta Vigo</t>
  </si>
  <si>
    <t>Utrecht x ADO Den Haag</t>
  </si>
  <si>
    <t>Rapid Vienna v Red Bull Salzburg</t>
  </si>
  <si>
    <t>V. Guimarães x Sporting</t>
  </si>
  <si>
    <t>Portugal 1</t>
  </si>
  <si>
    <t>Austria 1</t>
  </si>
  <si>
    <t>AaB v FC Nordsjaelland</t>
  </si>
  <si>
    <t>FC Basel v Chelsea</t>
  </si>
  <si>
    <t>Feirense x Benfica B</t>
  </si>
  <si>
    <t>Sturm Graz x SV Ried</t>
  </si>
  <si>
    <t>Shakhter Karagandy v PAOK</t>
  </si>
  <si>
    <t>Lyon v Betis</t>
  </si>
  <si>
    <t>Union Berlin x Aalen</t>
  </si>
  <si>
    <t>Sporting B x Marítimo B</t>
  </si>
  <si>
    <t>Palermo x Novara</t>
  </si>
  <si>
    <t>Italy 2</t>
  </si>
  <si>
    <t>Parma x Bologna</t>
  </si>
  <si>
    <t>Bochum x 1860 Munich</t>
  </si>
  <si>
    <t>Young Boys v FC Basel </t>
  </si>
  <si>
    <t>Rostov x CSKA Moscovo</t>
  </si>
  <si>
    <t>Switzerland 1</t>
  </si>
  <si>
    <t>PAS Giannina v PAOK</t>
  </si>
  <si>
    <t>Greece 1</t>
  </si>
  <si>
    <t>Defensa y Justicia v Douglas Haig</t>
  </si>
  <si>
    <t>Argentina 2</t>
  </si>
  <si>
    <t>Nantes x Valenciennes </t>
  </si>
  <si>
    <t>France 1</t>
  </si>
  <si>
    <t>Moreirense x Penafiel</t>
  </si>
  <si>
    <t>Lyon x Toulouse</t>
  </si>
  <si>
    <t>Freiburg II v Kaiserslautern II</t>
  </si>
  <si>
    <t>Erzgebirge x St Pauli</t>
  </si>
  <si>
    <t>Derby x Blackpool</t>
  </si>
  <si>
    <t>Eintracht Frankfurt x Hoffenheim</t>
  </si>
  <si>
    <t>Livorno x AC Milan</t>
  </si>
  <si>
    <t>Global</t>
  </si>
  <si>
    <t>Weeks 2-5</t>
  </si>
  <si>
    <t>Terek Grozni x Tomsk</t>
  </si>
  <si>
    <t>Zaragoza v Cordoba</t>
  </si>
  <si>
    <t>Inter x Parma</t>
  </si>
  <si>
    <t>Swansea x Hull</t>
  </si>
  <si>
    <t>Benfica x Paris St-G</t>
  </si>
  <si>
    <t>Benfica B x Sporting B</t>
  </si>
  <si>
    <t>Wolfsberger AC v Sturm Graz</t>
  </si>
  <si>
    <t>Atl Madrid x Porto </t>
  </si>
  <si>
    <t>Fiorentina v Dnipro</t>
  </si>
  <si>
    <t>Aalen x SV Sandhausen</t>
  </si>
  <si>
    <t>Bochum x Union Berlin</t>
  </si>
  <si>
    <t>Empoli v Cesena</t>
  </si>
  <si>
    <t>SV Ried v Wolfsberger AC</t>
  </si>
  <si>
    <t>Oliveirense x Portimonense</t>
  </si>
  <si>
    <t>Parma x Cagliari</t>
  </si>
  <si>
    <t>Gent x Anderlecht</t>
  </si>
  <si>
    <t>Belgium 1</t>
  </si>
  <si>
    <t>Sporting B x Braga B</t>
  </si>
  <si>
    <t>Trabzonspor x Bursaspor</t>
  </si>
  <si>
    <t>Turkey 1</t>
  </si>
  <si>
    <t>Estoril x Gil Vicente</t>
  </si>
  <si>
    <t>Dover v Eastleigh</t>
  </si>
  <si>
    <t>Ergotelis v Apollon Smirnis</t>
  </si>
  <si>
    <t>Panthrakikos v AEL Kalloni</t>
  </si>
  <si>
    <t>Levadiakos v Panathinaikos</t>
  </si>
  <si>
    <t>Marítimo x Braga</t>
  </si>
  <si>
    <t>AZAL Baku v Neftchi Baku</t>
  </si>
  <si>
    <t>Azerbaijan 1</t>
  </si>
  <si>
    <t>Rizespor v Kasimpasa</t>
  </si>
  <si>
    <t>Clermont v CA Bastia</t>
  </si>
  <si>
    <t>France 2</t>
  </si>
  <si>
    <t>Union Berlin v Arminia Bielefeld</t>
  </si>
  <si>
    <t>Braunschweig v Hoffenheim</t>
  </si>
  <si>
    <t>Nurnberg x Schalke</t>
  </si>
  <si>
    <t>Espanyol x Valladolid</t>
  </si>
  <si>
    <t>Mgladbach x Wolfsburg</t>
  </si>
  <si>
    <t>Ponferradina v Real Jaen</t>
  </si>
  <si>
    <t>Spain 2</t>
  </si>
  <si>
    <t>PAS Giannina v Aris</t>
  </si>
  <si>
    <t>Coventry x Peterborough</t>
  </si>
  <si>
    <t>Gillingham v Leyton Orient</t>
  </si>
  <si>
    <t>Israel 1</t>
  </si>
  <si>
    <t>Hapoel Beit Shean v Hapoel Asi Gilboa FC</t>
  </si>
  <si>
    <t>Al-Wahda (KSA) v Al Quadisiya Al Khubar</t>
  </si>
  <si>
    <t>Saudi 1</t>
  </si>
  <si>
    <t>Genclerbirligi x Besiktas</t>
  </si>
  <si>
    <t>Kahramanmarasspor v Samsunspor </t>
  </si>
  <si>
    <t>Gaziantepspor x Bursaspor</t>
  </si>
  <si>
    <t>Karsiyaka v Ankaraspor</t>
  </si>
  <si>
    <t>Hapoel Ashkelon v Maccabi Yavne</t>
  </si>
  <si>
    <t>Al-Fateh (KSA) v Al-Ittihad </t>
  </si>
  <si>
    <t>Kilmarnock x St Mirren</t>
  </si>
  <si>
    <t>Scotland 1</t>
  </si>
  <si>
    <t>Hibernian x Hearts</t>
  </si>
  <si>
    <t>Hakoah Ramat Gan v Hapoel Afula</t>
  </si>
  <si>
    <t>Gillingham v Wolves</t>
  </si>
  <si>
    <t>Lincoln v Luton</t>
  </si>
  <si>
    <t>Wrexham v Aldershot</t>
  </si>
  <si>
    <t>Lecce v Salernitana</t>
  </si>
  <si>
    <t>Alcorcón x Barcelona B</t>
  </si>
  <si>
    <t>Udinese v Verona</t>
  </si>
  <si>
    <t>Aris v Apollon Smirnis</t>
  </si>
  <si>
    <t>Rayo Vallecano x Villarreal</t>
  </si>
  <si>
    <t>Shrewsbury v Leyton Orient</t>
  </si>
  <si>
    <t>Ceske Budejovice v Pardubice</t>
  </si>
  <si>
    <t>Czech 2</t>
  </si>
  <si>
    <t>SD Gama v Ribamontan Al Mar CF</t>
  </si>
  <si>
    <t>Najran (KSA) v Al-Shoalah (KSA)</t>
  </si>
  <si>
    <t>Al-Ittifaq (KSA) v Al-Taawon (KSA)</t>
  </si>
  <si>
    <t>Weeks 6 to 9</t>
  </si>
  <si>
    <t>Hull x Chelsea</t>
  </si>
  <si>
    <t>Southampton x West Brom</t>
  </si>
  <si>
    <t>Atlético Madrid x Barcelona</t>
  </si>
  <si>
    <t>Inverness CT x Dundee Utd </t>
  </si>
  <si>
    <t>Coventry v Crawley Town</t>
  </si>
  <si>
    <t>Atromitos v Olympiakos</t>
  </si>
  <si>
    <t>Israel 2</t>
  </si>
  <si>
    <t>Hapoel Ramat Gan v Hapoel Katamon</t>
  </si>
  <si>
    <t>Adana Demirspor v Boluspor</t>
  </si>
  <si>
    <t>Villarreal x Sociedad</t>
  </si>
  <si>
    <t>Al Manama v Al Najma Manama</t>
  </si>
  <si>
    <t>Bahrein</t>
  </si>
  <si>
    <t>Gateshead v Aldershot</t>
  </si>
  <si>
    <t>Ohiggins v Audax Italiano</t>
  </si>
  <si>
    <t>Chile 1</t>
  </si>
  <si>
    <t>Al-Ittifaq (KSA) v Najran (KSA)</t>
  </si>
  <si>
    <t>Maastricht x FC Eindhoven</t>
  </si>
  <si>
    <t>Leeds x Leicester</t>
  </si>
  <si>
    <t>Aberdeen x Inverness CT</t>
  </si>
  <si>
    <t>Portimonense x Benfica B</t>
  </si>
  <si>
    <t>Cambuur x Go Ahead Eagles</t>
  </si>
  <si>
    <t>Chelsea x Manchester United</t>
  </si>
  <si>
    <t>Beitar Jerusalem v Ironi Ramat HaSharon</t>
  </si>
  <si>
    <t>Hakoah Ramat Gan v Hapoel Jerusalem</t>
  </si>
  <si>
    <t>Jong PSV v De Graafschap</t>
  </si>
  <si>
    <t>Tamworth v Cambridge Utd </t>
  </si>
  <si>
    <t>Benfica B v Penafiel</t>
  </si>
  <si>
    <t>Brasil2</t>
  </si>
  <si>
    <t>XV de Piracicaba v Sao Bernardo</t>
  </si>
  <si>
    <t>Comercial SP v Palmeiras</t>
  </si>
  <si>
    <t>Al-Shabab (KSA) v Al-Ittifaq (KSA)</t>
  </si>
  <si>
    <t>Al Ahli v Al-Ittihad</t>
  </si>
  <si>
    <t>Genclerbirligi x Rizespor</t>
  </si>
  <si>
    <t>Bari v Reggina</t>
  </si>
  <si>
    <t>Lazio x Juventus</t>
  </si>
  <si>
    <t>Verona v Roma</t>
  </si>
  <si>
    <t>Hamburg x Schalke</t>
  </si>
  <si>
    <t>Mónaco x Marselha</t>
  </si>
  <si>
    <t>Orlando Pirates (SA) v Ajax Cape Town</t>
  </si>
  <si>
    <t>South Africa</t>
  </si>
  <si>
    <t>Scunthorpe v Fleetwood Town</t>
  </si>
  <si>
    <t>Santiago Wanderers v Cobreloa</t>
  </si>
  <si>
    <t>Moreirense v Porto B</t>
  </si>
  <si>
    <t>Swansea x Fulham</t>
  </si>
  <si>
    <t>El Minya v Zamalek</t>
  </si>
  <si>
    <t>Egypt 1</t>
  </si>
  <si>
    <t>Portimonense x Beira-Mar</t>
  </si>
  <si>
    <t>Sunderland x Stoke</t>
  </si>
  <si>
    <t>Al-Shoalah (KSA) v Al Ahli</t>
  </si>
  <si>
    <t>Najran (KSA) v Al-Shabab (KSA) </t>
  </si>
  <si>
    <t>Al-Ittihad v Al-Faisaly (KSA)</t>
  </si>
  <si>
    <t>VVV v FC Eindhoven</t>
  </si>
  <si>
    <t>SV Darmstadt v Unterhaching</t>
  </si>
  <si>
    <t>Schalke x Wolfsburg</t>
  </si>
  <si>
    <t>Hannover x Mgladbach</t>
  </si>
  <si>
    <t>Den Bosch x Willem II</t>
  </si>
  <si>
    <t>Porto B x Marítimo B</t>
  </si>
  <si>
    <t>Marselha x Toulouse</t>
  </si>
  <si>
    <t>Sp Lisbon B v Portimonense</t>
  </si>
  <si>
    <t>Beitar Jerusalem v Hapoel Akko</t>
  </si>
  <si>
    <t>ADO Den Haag x Heracles</t>
  </si>
  <si>
    <t>Xanthi v PAS Giannina</t>
  </si>
  <si>
    <t>Cambuur v PSV</t>
  </si>
  <si>
    <t>Hajer (KSA) v Abha Club</t>
  </si>
  <si>
    <t>Utrecht v Zwolle</t>
  </si>
  <si>
    <t>Maccabi Yavne v Hapoel Petach Tikva</t>
  </si>
  <si>
    <t>Union Berlin x Dynamo Dresden</t>
  </si>
  <si>
    <t>Wolfsburg x Mainz</t>
  </si>
  <si>
    <t>Rayo Vallecano v Malaga</t>
  </si>
  <si>
    <t>Res</t>
  </si>
  <si>
    <t>Cumul</t>
  </si>
  <si>
    <t>Bank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</si>
</sst>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£&quot;#,##0.00"/>
    <numFmt numFmtId="174" formatCode="[$-816]dddd\,\ d&quot; de &quot;mmmm&quot; de &quot;yyyy"/>
    <numFmt numFmtId="175" formatCode="dd/mm/yyyy;@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€-2]\ #,##0.00_);[Red]\([$€-2]\ #,##0.00\)"/>
    <numFmt numFmtId="180" formatCode="0.00_ ;[Red]\-0.00\ "/>
    <numFmt numFmtId="181" formatCode="#,##0.00_ ;[Red]\-#,##0.00\ "/>
    <numFmt numFmtId="182" formatCode="#,##0.000_ ;[Red]\-#,##0.000\ "/>
    <numFmt numFmtId="183" formatCode="#,##0_ ;[Red]\-#,##0\ "/>
    <numFmt numFmtId="184" formatCode="#,##0.00\ &quot;€&quot;"/>
    <numFmt numFmtId="185" formatCode="&quot;€&quot;#,##0.00;[Red]\-&quot;€&quot;#,##0.00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3"/>
      <name val="Tahoma"/>
      <family val="2"/>
    </font>
    <font>
      <sz val="8"/>
      <color indexed="8"/>
      <name val="Calibri"/>
      <family val="2"/>
    </font>
    <font>
      <sz val="16"/>
      <color indexed="10"/>
      <name val="Arial"/>
      <family val="2"/>
    </font>
    <font>
      <sz val="8"/>
      <color indexed="63"/>
      <name val="Tahoma"/>
      <family val="2"/>
    </font>
    <font>
      <sz val="8"/>
      <color indexed="8"/>
      <name val="Tahoma"/>
      <family val="2"/>
    </font>
    <font>
      <b/>
      <i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273A47"/>
      <name val="Tahoma"/>
      <family val="2"/>
    </font>
    <font>
      <sz val="8"/>
      <color theme="1"/>
      <name val="Calibri"/>
      <family val="2"/>
    </font>
    <font>
      <sz val="16"/>
      <color rgb="FFFF0000"/>
      <name val="Arial"/>
      <family val="2"/>
    </font>
    <font>
      <sz val="8"/>
      <color rgb="FF273A47"/>
      <name val="Tahoma"/>
      <family val="2"/>
    </font>
    <font>
      <sz val="8"/>
      <color rgb="FF000000"/>
      <name val="Tahoma"/>
      <family val="2"/>
    </font>
    <font>
      <b/>
      <i/>
      <sz val="1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50" fillId="0" borderId="0" xfId="0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18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 quotePrefix="1">
      <alignment horizontal="right"/>
    </xf>
    <xf numFmtId="17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75" fontId="2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5" fontId="2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75" fontId="2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 quotePrefix="1">
      <alignment horizontal="right"/>
    </xf>
    <xf numFmtId="18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 quotePrefix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18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5" fontId="2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 horizontal="right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55" fillId="0" borderId="0" xfId="53" applyNumberFormat="1" applyFont="1" applyAlignment="1" applyProtection="1">
      <alignment horizontal="center"/>
      <protection/>
    </xf>
    <xf numFmtId="172" fontId="1" fillId="34" borderId="0" xfId="0" applyNumberFormat="1" applyFont="1" applyFill="1" applyAlignment="1">
      <alignment horizontal="center"/>
    </xf>
    <xf numFmtId="17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1075"/>
          <c:w val="0.730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Global!$H$5:$H$215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Global!$M$5:$M$215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Global!$R$5:$R$215</c:f>
              <c:numCache/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 val="autoZero"/>
        <c:auto val="1"/>
        <c:lblOffset val="100"/>
        <c:tickLblSkip val="12"/>
        <c:noMultiLvlLbl val="0"/>
      </c:catAx>
      <c:valAx>
        <c:axId val="17835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075"/>
          <c:w val="0.766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10-13'!$H$6:$H$70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10-13'!$M$6:$M$70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10-13'!$R$6:$R$70</c:f>
              <c:numCache/>
            </c:numRef>
          </c:val>
          <c:smooth val="0"/>
        </c:ser>
        <c:marker val="1"/>
        <c:axId val="26305067"/>
        <c:axId val="35419012"/>
      </c:line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9012"/>
        <c:crosses val="autoZero"/>
        <c:auto val="1"/>
        <c:lblOffset val="100"/>
        <c:tickLblSkip val="3"/>
        <c:noMultiLvlLbl val="0"/>
      </c:catAx>
      <c:valAx>
        <c:axId val="35419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015"/>
          <c:w val="0.18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075"/>
          <c:w val="0.7662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6-9'!$H$6:$H$69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6-9'!$M$6:$M$69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6-9'!$R$6:$R$69</c:f>
              <c:numCache/>
            </c:numRef>
          </c:val>
          <c:smooth val="0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 val="autoZero"/>
        <c:auto val="1"/>
        <c:lblOffset val="100"/>
        <c:tickLblSkip val="3"/>
        <c:noMultiLvlLbl val="0"/>
      </c:catAx>
      <c:valAx>
        <c:axId val="5036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75"/>
          <c:w val="0.761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2-5'!$H$5:$H$74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2-5'!$M$5:$M$74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2-5'!$R$5:$R$74</c:f>
              <c:numCache/>
            </c:numRef>
          </c:val>
          <c:smooth val="0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 val="autoZero"/>
        <c:auto val="1"/>
        <c:lblOffset val="100"/>
        <c:tickLblSkip val="3"/>
        <c:noMultiLvlLbl val="0"/>
      </c:catAx>
      <c:valAx>
        <c:axId val="5325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75"/>
          <c:w val="0.7535"/>
          <c:h val="0.98425"/>
        </c:manualLayout>
      </c:layout>
      <c:lineChart>
        <c:grouping val="standard"/>
        <c:varyColors val="0"/>
        <c:ser>
          <c:idx val="0"/>
          <c:order val="0"/>
          <c:tx>
            <c:v>Flat Stakes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1'!$H$5:$H$30</c:f>
              <c:numCache/>
            </c:numRef>
          </c:val>
          <c:smooth val="0"/>
        </c:ser>
        <c:ser>
          <c:idx val="1"/>
          <c:order val="1"/>
          <c:tx>
            <c:v>Fibonacci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1'!$M$5:$M$30</c:f>
              <c:numCache/>
            </c:numRef>
          </c:val>
          <c:smooth val="0"/>
        </c:ser>
        <c:ser>
          <c:idx val="2"/>
          <c:order val="2"/>
          <c:tx>
            <c:v>Two Steps Back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1'!$R$5:$R$30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015"/>
          <c:w val="0.155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227</xdr:row>
      <xdr:rowOff>28575</xdr:rowOff>
    </xdr:from>
    <xdr:to>
      <xdr:col>12</xdr:col>
      <xdr:colOff>695325</xdr:colOff>
      <xdr:row>246</xdr:row>
      <xdr:rowOff>57150</xdr:rowOff>
    </xdr:to>
    <xdr:graphicFrame>
      <xdr:nvGraphicFramePr>
        <xdr:cNvPr id="1" name="Gráfico 1"/>
        <xdr:cNvGraphicFramePr/>
      </xdr:nvGraphicFramePr>
      <xdr:xfrm>
        <a:off x="1638300" y="326040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82</xdr:row>
      <xdr:rowOff>28575</xdr:rowOff>
    </xdr:from>
    <xdr:to>
      <xdr:col>12</xdr:col>
      <xdr:colOff>457200</xdr:colOff>
      <xdr:row>101</xdr:row>
      <xdr:rowOff>57150</xdr:rowOff>
    </xdr:to>
    <xdr:graphicFrame>
      <xdr:nvGraphicFramePr>
        <xdr:cNvPr id="1" name="Gráfico 1"/>
        <xdr:cNvGraphicFramePr/>
      </xdr:nvGraphicFramePr>
      <xdr:xfrm>
        <a:off x="1019175" y="11868150"/>
        <a:ext cx="4733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81</xdr:row>
      <xdr:rowOff>28575</xdr:rowOff>
    </xdr:from>
    <xdr:to>
      <xdr:col>12</xdr:col>
      <xdr:colOff>695325</xdr:colOff>
      <xdr:row>100</xdr:row>
      <xdr:rowOff>57150</xdr:rowOff>
    </xdr:to>
    <xdr:graphicFrame>
      <xdr:nvGraphicFramePr>
        <xdr:cNvPr id="1" name="Gráfico 1"/>
        <xdr:cNvGraphicFramePr/>
      </xdr:nvGraphicFramePr>
      <xdr:xfrm>
        <a:off x="1638300" y="117252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86</xdr:row>
      <xdr:rowOff>28575</xdr:rowOff>
    </xdr:from>
    <xdr:to>
      <xdr:col>12</xdr:col>
      <xdr:colOff>695325</xdr:colOff>
      <xdr:row>105</xdr:row>
      <xdr:rowOff>57150</xdr:rowOff>
    </xdr:to>
    <xdr:graphicFrame>
      <xdr:nvGraphicFramePr>
        <xdr:cNvPr id="1" name="Gráfico 1"/>
        <xdr:cNvGraphicFramePr/>
      </xdr:nvGraphicFramePr>
      <xdr:xfrm>
        <a:off x="1638300" y="1248727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42</xdr:row>
      <xdr:rowOff>28575</xdr:rowOff>
    </xdr:from>
    <xdr:to>
      <xdr:col>12</xdr:col>
      <xdr:colOff>695325</xdr:colOff>
      <xdr:row>61</xdr:row>
      <xdr:rowOff>57150</xdr:rowOff>
    </xdr:to>
    <xdr:graphicFrame>
      <xdr:nvGraphicFramePr>
        <xdr:cNvPr id="1" name="Gráfico 1"/>
        <xdr:cNvGraphicFramePr/>
      </xdr:nvGraphicFramePr>
      <xdr:xfrm>
        <a:off x="1638300" y="618172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zoomScalePageLayoutView="0" workbookViewId="0" topLeftCell="A1">
      <pane ySplit="1620" topLeftCell="A76" activePane="bottomLeft" state="split"/>
      <selection pane="topLeft" activeCell="Y1" sqref="Y1:AD16384"/>
      <selection pane="bottomLeft" activeCell="AB201" sqref="AB201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1" customHeight="1">
      <c r="B1" s="55" t="s">
        <v>135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ht="11.25">
      <c r="A6" s="17">
        <v>41580</v>
      </c>
      <c r="B6" s="18" t="s">
        <v>3</v>
      </c>
      <c r="C6" s="12">
        <v>1.73</v>
      </c>
      <c r="D6" s="27">
        <v>1</v>
      </c>
      <c r="E6" s="19">
        <f aca="true" t="shared" si="0" ref="E6:E208">-(D6*(C6-1))</f>
        <v>-0.73</v>
      </c>
      <c r="F6" s="13" t="s">
        <v>4</v>
      </c>
      <c r="G6" s="20">
        <f aca="true" t="shared" si="1" ref="G6:G13">IF(F6&lt;&gt;"Win",E6,D6*0.95)</f>
        <v>0.95</v>
      </c>
      <c r="H6" s="20">
        <f aca="true" t="shared" si="2" ref="H6:H13">H5+G6</f>
        <v>20.95</v>
      </c>
      <c r="J6" s="28">
        <v>1</v>
      </c>
      <c r="K6" s="19">
        <f aca="true" t="shared" si="3" ref="K6:K16">-(J6*(C6-1))</f>
        <v>-0.73</v>
      </c>
      <c r="L6" s="19">
        <f aca="true" t="shared" si="4" ref="L6:L13">IF(F6&lt;&gt;"Win",K6,J6*0.95)</f>
        <v>0.95</v>
      </c>
      <c r="M6" s="19">
        <f aca="true" t="shared" si="5" ref="M6:M13">M5+L6</f>
        <v>176.95</v>
      </c>
      <c r="O6" s="27">
        <v>1</v>
      </c>
      <c r="P6" s="19">
        <f aca="true" t="shared" si="6" ref="P6:P16">-(O6*(C6-1))</f>
        <v>-0.73</v>
      </c>
      <c r="Q6" s="19">
        <f aca="true" t="shared" si="7" ref="Q6:Q13">IF(F6&lt;&gt;"Win",P6,O6*0.95)</f>
        <v>0.95</v>
      </c>
      <c r="R6" s="19">
        <f aca="true" t="shared" si="8" ref="R6:R13">R5+Q6</f>
        <v>176.95</v>
      </c>
      <c r="T6" s="5" t="s">
        <v>21</v>
      </c>
      <c r="U6" s="31">
        <f>R6+M6+H6</f>
        <v>374.84999999999997</v>
      </c>
      <c r="W6" s="5" t="s">
        <v>35</v>
      </c>
    </row>
    <row r="7" spans="2:23" ht="11.25">
      <c r="B7" s="18" t="s">
        <v>20</v>
      </c>
      <c r="C7" s="10">
        <v>1.71</v>
      </c>
      <c r="D7" s="27">
        <v>1</v>
      </c>
      <c r="E7" s="19">
        <f t="shared" si="0"/>
        <v>-0.71</v>
      </c>
      <c r="F7" s="13" t="s">
        <v>4</v>
      </c>
      <c r="G7" s="20">
        <f t="shared" si="1"/>
        <v>0.95</v>
      </c>
      <c r="H7" s="20">
        <f t="shared" si="2"/>
        <v>21.9</v>
      </c>
      <c r="J7" s="28">
        <v>1</v>
      </c>
      <c r="K7" s="19">
        <f t="shared" si="3"/>
        <v>-0.71</v>
      </c>
      <c r="L7" s="19">
        <f t="shared" si="4"/>
        <v>0.95</v>
      </c>
      <c r="M7" s="19">
        <f t="shared" si="5"/>
        <v>177.89999999999998</v>
      </c>
      <c r="O7" s="27">
        <v>1</v>
      </c>
      <c r="P7" s="19">
        <f t="shared" si="6"/>
        <v>-0.71</v>
      </c>
      <c r="Q7" s="19">
        <f t="shared" si="7"/>
        <v>0.95</v>
      </c>
      <c r="R7" s="19">
        <f t="shared" si="8"/>
        <v>177.89999999999998</v>
      </c>
      <c r="T7" s="5" t="s">
        <v>21</v>
      </c>
      <c r="U7" s="31">
        <f>R7+M7+H7</f>
        <v>377.69999999999993</v>
      </c>
      <c r="W7" s="5" t="s">
        <v>25</v>
      </c>
    </row>
    <row r="8" spans="1:23" ht="11.25">
      <c r="A8" s="17">
        <v>41581</v>
      </c>
      <c r="B8" s="18" t="s">
        <v>22</v>
      </c>
      <c r="C8" s="10">
        <v>1.93</v>
      </c>
      <c r="D8" s="27">
        <v>1</v>
      </c>
      <c r="E8" s="19">
        <f t="shared" si="0"/>
        <v>-0.9299999999999999</v>
      </c>
      <c r="F8" s="13" t="s">
        <v>26</v>
      </c>
      <c r="G8" s="20">
        <f t="shared" si="1"/>
        <v>-0.9299999999999999</v>
      </c>
      <c r="H8" s="20">
        <f t="shared" si="2"/>
        <v>20.97</v>
      </c>
      <c r="J8" s="28">
        <v>1</v>
      </c>
      <c r="K8" s="19">
        <f t="shared" si="3"/>
        <v>-0.9299999999999999</v>
      </c>
      <c r="L8" s="19">
        <f t="shared" si="4"/>
        <v>-0.9299999999999999</v>
      </c>
      <c r="M8" s="19">
        <f t="shared" si="5"/>
        <v>176.96999999999997</v>
      </c>
      <c r="O8" s="27">
        <v>1</v>
      </c>
      <c r="P8" s="19">
        <f t="shared" si="6"/>
        <v>-0.9299999999999999</v>
      </c>
      <c r="Q8" s="19">
        <f t="shared" si="7"/>
        <v>-0.9299999999999999</v>
      </c>
      <c r="R8" s="19">
        <f t="shared" si="8"/>
        <v>176.96999999999997</v>
      </c>
      <c r="T8" s="5" t="s">
        <v>23</v>
      </c>
      <c r="U8" s="31">
        <f aca="true" t="shared" si="9" ref="U8:U122">R8+M8+H8</f>
        <v>374.90999999999997</v>
      </c>
      <c r="W8" s="5" t="s">
        <v>24</v>
      </c>
    </row>
    <row r="9" spans="2:23" ht="11.25">
      <c r="B9" s="18" t="s">
        <v>27</v>
      </c>
      <c r="C9" s="10">
        <v>1.68</v>
      </c>
      <c r="D9" s="27">
        <v>1</v>
      </c>
      <c r="E9" s="19">
        <f t="shared" si="0"/>
        <v>-0.6799999999999999</v>
      </c>
      <c r="F9" s="13" t="s">
        <v>26</v>
      </c>
      <c r="G9" s="20">
        <f t="shared" si="1"/>
        <v>-0.6799999999999999</v>
      </c>
      <c r="H9" s="20">
        <f t="shared" si="2"/>
        <v>20.29</v>
      </c>
      <c r="J9" s="28">
        <v>1</v>
      </c>
      <c r="K9" s="19">
        <f t="shared" si="3"/>
        <v>-0.6799999999999999</v>
      </c>
      <c r="L9" s="19">
        <f t="shared" si="4"/>
        <v>-0.6799999999999999</v>
      </c>
      <c r="M9" s="19">
        <f t="shared" si="5"/>
        <v>176.28999999999996</v>
      </c>
      <c r="O9" s="27">
        <v>1</v>
      </c>
      <c r="P9" s="19">
        <f t="shared" si="6"/>
        <v>-0.6799999999999999</v>
      </c>
      <c r="Q9" s="19">
        <f t="shared" si="7"/>
        <v>-0.6799999999999999</v>
      </c>
      <c r="R9" s="19">
        <f t="shared" si="8"/>
        <v>176.28999999999996</v>
      </c>
      <c r="T9" s="5" t="s">
        <v>23</v>
      </c>
      <c r="U9" s="31">
        <f t="shared" si="9"/>
        <v>372.86999999999995</v>
      </c>
      <c r="W9" s="5" t="s">
        <v>28</v>
      </c>
    </row>
    <row r="10" spans="2:23" ht="11.25">
      <c r="B10" s="18" t="s">
        <v>29</v>
      </c>
      <c r="C10" s="10">
        <v>1.89</v>
      </c>
      <c r="D10" s="27">
        <v>1</v>
      </c>
      <c r="E10" s="19">
        <f t="shared" si="0"/>
        <v>-0.8899999999999999</v>
      </c>
      <c r="F10" s="13" t="s">
        <v>26</v>
      </c>
      <c r="G10" s="20">
        <f t="shared" si="1"/>
        <v>-0.8899999999999999</v>
      </c>
      <c r="H10" s="20">
        <f t="shared" si="2"/>
        <v>19.4</v>
      </c>
      <c r="J10" s="29">
        <v>2</v>
      </c>
      <c r="K10" s="21">
        <f t="shared" si="3"/>
        <v>-1.7799999999999998</v>
      </c>
      <c r="L10" s="19">
        <f t="shared" si="4"/>
        <v>-1.7799999999999998</v>
      </c>
      <c r="M10" s="19">
        <f t="shared" si="5"/>
        <v>174.50999999999996</v>
      </c>
      <c r="O10" s="27">
        <v>2</v>
      </c>
      <c r="P10" s="19">
        <f t="shared" si="6"/>
        <v>-1.7799999999999998</v>
      </c>
      <c r="Q10" s="19">
        <f t="shared" si="7"/>
        <v>-1.7799999999999998</v>
      </c>
      <c r="R10" s="19">
        <f t="shared" si="8"/>
        <v>174.50999999999996</v>
      </c>
      <c r="T10" s="5" t="s">
        <v>21</v>
      </c>
      <c r="U10" s="31">
        <f t="shared" si="9"/>
        <v>368.4199999999999</v>
      </c>
      <c r="W10" s="5" t="s">
        <v>30</v>
      </c>
    </row>
    <row r="11" spans="1:23" ht="11.25">
      <c r="A11" s="17">
        <v>41582</v>
      </c>
      <c r="B11" s="18" t="s">
        <v>31</v>
      </c>
      <c r="C11" s="10">
        <v>1.77</v>
      </c>
      <c r="D11" s="27">
        <v>1</v>
      </c>
      <c r="E11" s="19">
        <f t="shared" si="0"/>
        <v>-0.77</v>
      </c>
      <c r="F11" s="13" t="s">
        <v>26</v>
      </c>
      <c r="G11" s="20">
        <f t="shared" si="1"/>
        <v>-0.77</v>
      </c>
      <c r="H11" s="20">
        <f t="shared" si="2"/>
        <v>18.63</v>
      </c>
      <c r="J11" s="28">
        <v>3</v>
      </c>
      <c r="K11" s="21">
        <f t="shared" si="3"/>
        <v>-2.31</v>
      </c>
      <c r="L11" s="19">
        <f t="shared" si="4"/>
        <v>-2.31</v>
      </c>
      <c r="M11" s="19">
        <f t="shared" si="5"/>
        <v>172.19999999999996</v>
      </c>
      <c r="O11" s="27">
        <v>3</v>
      </c>
      <c r="P11" s="19">
        <f t="shared" si="6"/>
        <v>-2.31</v>
      </c>
      <c r="Q11" s="19">
        <f t="shared" si="7"/>
        <v>-2.31</v>
      </c>
      <c r="R11" s="19">
        <f t="shared" si="8"/>
        <v>172.19999999999996</v>
      </c>
      <c r="T11" s="5" t="s">
        <v>23</v>
      </c>
      <c r="U11" s="31">
        <f t="shared" si="9"/>
        <v>363.0299999999999</v>
      </c>
      <c r="W11" s="5" t="s">
        <v>33</v>
      </c>
    </row>
    <row r="12" spans="2:23" ht="11.25">
      <c r="B12" s="18" t="s">
        <v>32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17.939999999999998</v>
      </c>
      <c r="J12" s="28">
        <v>5</v>
      </c>
      <c r="K12" s="21">
        <f t="shared" si="3"/>
        <v>-3.4499999999999997</v>
      </c>
      <c r="L12" s="19">
        <f t="shared" si="4"/>
        <v>-3.4499999999999997</v>
      </c>
      <c r="M12" s="19">
        <f t="shared" si="5"/>
        <v>168.74999999999997</v>
      </c>
      <c r="O12" s="27">
        <v>5</v>
      </c>
      <c r="P12" s="19">
        <f t="shared" si="6"/>
        <v>-3.4499999999999997</v>
      </c>
      <c r="Q12" s="19">
        <f t="shared" si="7"/>
        <v>-3.4499999999999997</v>
      </c>
      <c r="R12" s="19">
        <f t="shared" si="8"/>
        <v>168.74999999999997</v>
      </c>
      <c r="T12" s="5" t="s">
        <v>23</v>
      </c>
      <c r="U12" s="31">
        <f t="shared" si="9"/>
        <v>355.43999999999994</v>
      </c>
      <c r="W12" s="5" t="s">
        <v>24</v>
      </c>
    </row>
    <row r="13" spans="1:23" ht="11.25">
      <c r="A13" s="17">
        <v>41583</v>
      </c>
      <c r="B13" s="18" t="s">
        <v>34</v>
      </c>
      <c r="C13" s="10">
        <v>1.67</v>
      </c>
      <c r="D13" s="27">
        <v>1</v>
      </c>
      <c r="E13" s="19">
        <f t="shared" si="0"/>
        <v>-0.6699999999999999</v>
      </c>
      <c r="F13" s="13" t="s">
        <v>26</v>
      </c>
      <c r="G13" s="20">
        <f t="shared" si="1"/>
        <v>-0.6699999999999999</v>
      </c>
      <c r="H13" s="20">
        <f t="shared" si="2"/>
        <v>17.269999999999996</v>
      </c>
      <c r="J13" s="28">
        <v>8</v>
      </c>
      <c r="K13" s="21">
        <f t="shared" si="3"/>
        <v>-5.359999999999999</v>
      </c>
      <c r="L13" s="19">
        <f t="shared" si="4"/>
        <v>-5.359999999999999</v>
      </c>
      <c r="M13" s="19">
        <f t="shared" si="5"/>
        <v>163.39</v>
      </c>
      <c r="O13" s="27">
        <v>8</v>
      </c>
      <c r="P13" s="19">
        <f t="shared" si="6"/>
        <v>-5.359999999999999</v>
      </c>
      <c r="Q13" s="19">
        <f t="shared" si="7"/>
        <v>-5.359999999999999</v>
      </c>
      <c r="R13" s="19">
        <f t="shared" si="8"/>
        <v>163.39</v>
      </c>
      <c r="T13" s="5" t="s">
        <v>21</v>
      </c>
      <c r="U13" s="31">
        <f t="shared" si="9"/>
        <v>344.04999999999995</v>
      </c>
      <c r="W13" s="5" t="s">
        <v>36</v>
      </c>
    </row>
    <row r="14" spans="1:23" ht="11.25">
      <c r="A14" s="17">
        <v>41584</v>
      </c>
      <c r="B14" s="18" t="s">
        <v>37</v>
      </c>
      <c r="C14" s="10">
        <v>1.67</v>
      </c>
      <c r="D14" s="27">
        <v>1</v>
      </c>
      <c r="E14" s="19">
        <f t="shared" si="0"/>
        <v>-0.6699999999999999</v>
      </c>
      <c r="F14" s="13" t="s">
        <v>4</v>
      </c>
      <c r="G14" s="20">
        <f aca="true" t="shared" si="10" ref="G14:G40">IF(F14&lt;&gt;"Win",E14,D14*0.95)</f>
        <v>0.95</v>
      </c>
      <c r="H14" s="20">
        <f aca="true" t="shared" si="11" ref="H14:H40">H13+G14</f>
        <v>18.219999999999995</v>
      </c>
      <c r="J14" s="28">
        <v>13</v>
      </c>
      <c r="K14" s="21">
        <f t="shared" si="3"/>
        <v>-8.709999999999999</v>
      </c>
      <c r="L14" s="19">
        <f aca="true" t="shared" si="12" ref="L14:L30">IF(F14&lt;&gt;"Win",K14,J14*0.95)</f>
        <v>12.35</v>
      </c>
      <c r="M14" s="19">
        <f aca="true" t="shared" si="13" ref="M14:M30">M13+L14</f>
        <v>175.73999999999998</v>
      </c>
      <c r="O14" s="27">
        <v>13</v>
      </c>
      <c r="P14" s="19">
        <f t="shared" si="6"/>
        <v>-8.709999999999999</v>
      </c>
      <c r="Q14" s="19">
        <f aca="true" t="shared" si="14" ref="Q14:Q30">IF(F14&lt;&gt;"Win",P14,O14*0.95)</f>
        <v>12.35</v>
      </c>
      <c r="R14" s="19">
        <f aca="true" t="shared" si="15" ref="R14:R30">R13+Q14</f>
        <v>175.73999999999998</v>
      </c>
      <c r="T14" s="5" t="s">
        <v>23</v>
      </c>
      <c r="U14" s="31">
        <f t="shared" si="9"/>
        <v>369.69999999999993</v>
      </c>
      <c r="W14" s="5" t="s">
        <v>38</v>
      </c>
    </row>
    <row r="15" spans="2:23" ht="11.25">
      <c r="B15" s="18" t="s">
        <v>41</v>
      </c>
      <c r="C15" s="10">
        <v>1.72</v>
      </c>
      <c r="D15" s="27">
        <v>1</v>
      </c>
      <c r="E15" s="19">
        <f t="shared" si="0"/>
        <v>-0.72</v>
      </c>
      <c r="F15" s="13" t="s">
        <v>26</v>
      </c>
      <c r="G15" s="20">
        <f t="shared" si="10"/>
        <v>-0.72</v>
      </c>
      <c r="H15" s="20">
        <f t="shared" si="11"/>
        <v>17.499999999999996</v>
      </c>
      <c r="J15" s="28">
        <v>1</v>
      </c>
      <c r="K15" s="21">
        <f t="shared" si="3"/>
        <v>-0.72</v>
      </c>
      <c r="L15" s="19">
        <f t="shared" si="12"/>
        <v>-0.72</v>
      </c>
      <c r="M15" s="19">
        <f t="shared" si="13"/>
        <v>175.01999999999998</v>
      </c>
      <c r="O15" s="27">
        <v>5</v>
      </c>
      <c r="P15" s="19">
        <f t="shared" si="6"/>
        <v>-3.5999999999999996</v>
      </c>
      <c r="Q15" s="19">
        <f t="shared" si="14"/>
        <v>-3.5999999999999996</v>
      </c>
      <c r="R15" s="19">
        <f t="shared" si="15"/>
        <v>172.14</v>
      </c>
      <c r="T15" s="5" t="s">
        <v>23</v>
      </c>
      <c r="U15" s="31">
        <f t="shared" si="9"/>
        <v>364.65999999999997</v>
      </c>
      <c r="W15" s="5" t="s">
        <v>40</v>
      </c>
    </row>
    <row r="16" spans="2:23" ht="11.25">
      <c r="B16" s="18" t="s">
        <v>42</v>
      </c>
      <c r="C16" s="10">
        <v>1.64</v>
      </c>
      <c r="D16" s="27">
        <v>1</v>
      </c>
      <c r="E16" s="19">
        <f t="shared" si="0"/>
        <v>-0.6399999999999999</v>
      </c>
      <c r="F16" s="13" t="s">
        <v>26</v>
      </c>
      <c r="G16" s="20">
        <f t="shared" si="10"/>
        <v>-0.6399999999999999</v>
      </c>
      <c r="H16" s="20">
        <f t="shared" si="11"/>
        <v>16.859999999999996</v>
      </c>
      <c r="J16" s="28">
        <v>1</v>
      </c>
      <c r="K16" s="21">
        <f t="shared" si="3"/>
        <v>-0.6399999999999999</v>
      </c>
      <c r="L16" s="19">
        <f t="shared" si="12"/>
        <v>-0.6399999999999999</v>
      </c>
      <c r="M16" s="19">
        <f t="shared" si="13"/>
        <v>174.38</v>
      </c>
      <c r="O16" s="27">
        <v>8</v>
      </c>
      <c r="P16" s="19">
        <f t="shared" si="6"/>
        <v>-5.119999999999999</v>
      </c>
      <c r="Q16" s="19">
        <f t="shared" si="14"/>
        <v>-5.119999999999999</v>
      </c>
      <c r="R16" s="19">
        <f t="shared" si="15"/>
        <v>167.01999999999998</v>
      </c>
      <c r="T16" s="5" t="s">
        <v>21</v>
      </c>
      <c r="U16" s="31">
        <f t="shared" si="9"/>
        <v>358.26</v>
      </c>
      <c r="W16" s="5" t="s">
        <v>46</v>
      </c>
    </row>
    <row r="17" spans="1:23" ht="11.25">
      <c r="A17" s="17">
        <v>41585</v>
      </c>
      <c r="B17" s="18" t="s">
        <v>43</v>
      </c>
      <c r="C17" s="10">
        <v>1.76</v>
      </c>
      <c r="D17" s="27">
        <v>1</v>
      </c>
      <c r="E17" s="19">
        <f t="shared" si="0"/>
        <v>-0.76</v>
      </c>
      <c r="F17" s="13" t="s">
        <v>4</v>
      </c>
      <c r="G17" s="20">
        <f t="shared" si="10"/>
        <v>0.95</v>
      </c>
      <c r="H17" s="20">
        <f t="shared" si="11"/>
        <v>17.809999999999995</v>
      </c>
      <c r="J17" s="28">
        <v>2</v>
      </c>
      <c r="K17" s="21">
        <f aca="true" t="shared" si="16" ref="K17:K208">-(J17*(C17-1))</f>
        <v>-1.52</v>
      </c>
      <c r="L17" s="19">
        <f t="shared" si="12"/>
        <v>1.9</v>
      </c>
      <c r="M17" s="19">
        <f t="shared" si="13"/>
        <v>176.28</v>
      </c>
      <c r="O17" s="27">
        <v>13</v>
      </c>
      <c r="P17" s="19">
        <f aca="true" t="shared" si="17" ref="P17:P208">-(O17*(C17-1))</f>
        <v>-9.88</v>
      </c>
      <c r="Q17" s="19">
        <f t="shared" si="14"/>
        <v>12.35</v>
      </c>
      <c r="R17" s="19">
        <f t="shared" si="15"/>
        <v>179.36999999999998</v>
      </c>
      <c r="T17" s="5" t="s">
        <v>23</v>
      </c>
      <c r="U17" s="31">
        <f t="shared" si="9"/>
        <v>373.46</v>
      </c>
      <c r="W17" s="5" t="s">
        <v>38</v>
      </c>
    </row>
    <row r="18" spans="2:23" ht="11.25">
      <c r="B18" s="18" t="s">
        <v>44</v>
      </c>
      <c r="C18" s="10">
        <v>1.72</v>
      </c>
      <c r="D18" s="27">
        <v>1</v>
      </c>
      <c r="E18" s="19">
        <f t="shared" si="0"/>
        <v>-0.72</v>
      </c>
      <c r="F18" s="13" t="s">
        <v>26</v>
      </c>
      <c r="G18" s="20">
        <f t="shared" si="10"/>
        <v>-0.72</v>
      </c>
      <c r="H18" s="20">
        <f t="shared" si="11"/>
        <v>17.089999999999996</v>
      </c>
      <c r="J18" s="29">
        <v>1</v>
      </c>
      <c r="K18" s="21">
        <f t="shared" si="16"/>
        <v>-0.72</v>
      </c>
      <c r="L18" s="19">
        <f t="shared" si="12"/>
        <v>-0.72</v>
      </c>
      <c r="M18" s="19">
        <f t="shared" si="13"/>
        <v>175.56</v>
      </c>
      <c r="O18" s="27">
        <v>5</v>
      </c>
      <c r="P18" s="19">
        <f t="shared" si="17"/>
        <v>-3.5999999999999996</v>
      </c>
      <c r="Q18" s="19">
        <f t="shared" si="14"/>
        <v>-3.5999999999999996</v>
      </c>
      <c r="R18" s="19">
        <f t="shared" si="15"/>
        <v>175.76999999999998</v>
      </c>
      <c r="T18" s="5" t="s">
        <v>23</v>
      </c>
      <c r="U18" s="31">
        <f t="shared" si="9"/>
        <v>368.41999999999996</v>
      </c>
      <c r="W18" s="5" t="s">
        <v>45</v>
      </c>
    </row>
    <row r="19" spans="2:23" ht="11.25">
      <c r="B19" s="18" t="s">
        <v>47</v>
      </c>
      <c r="C19" s="10">
        <v>1.8</v>
      </c>
      <c r="D19" s="27">
        <v>1</v>
      </c>
      <c r="E19" s="19">
        <f t="shared" si="0"/>
        <v>-0.8</v>
      </c>
      <c r="F19" s="13" t="s">
        <v>26</v>
      </c>
      <c r="G19" s="20">
        <f t="shared" si="10"/>
        <v>-0.8</v>
      </c>
      <c r="H19" s="20">
        <f t="shared" si="11"/>
        <v>16.289999999999996</v>
      </c>
      <c r="J19" s="29">
        <v>1</v>
      </c>
      <c r="K19" s="21">
        <f t="shared" si="16"/>
        <v>-0.8</v>
      </c>
      <c r="L19" s="19">
        <f t="shared" si="12"/>
        <v>-0.8</v>
      </c>
      <c r="M19" s="19">
        <f t="shared" si="13"/>
        <v>174.76</v>
      </c>
      <c r="O19" s="27">
        <v>8</v>
      </c>
      <c r="P19" s="19">
        <f t="shared" si="17"/>
        <v>-6.4</v>
      </c>
      <c r="Q19" s="19">
        <f t="shared" si="14"/>
        <v>-6.4</v>
      </c>
      <c r="R19" s="19">
        <f t="shared" si="15"/>
        <v>169.36999999999998</v>
      </c>
      <c r="T19" s="5" t="s">
        <v>23</v>
      </c>
      <c r="U19" s="31">
        <f t="shared" si="9"/>
        <v>360.42</v>
      </c>
      <c r="W19" s="5" t="s">
        <v>45</v>
      </c>
    </row>
    <row r="20" spans="1:23" ht="11.25">
      <c r="A20" s="17">
        <v>41586</v>
      </c>
      <c r="B20" s="18" t="s">
        <v>48</v>
      </c>
      <c r="C20" s="10">
        <v>1.74</v>
      </c>
      <c r="D20" s="27">
        <v>1</v>
      </c>
      <c r="E20" s="19">
        <f t="shared" si="0"/>
        <v>-0.74</v>
      </c>
      <c r="F20" s="13" t="s">
        <v>26</v>
      </c>
      <c r="G20" s="20">
        <f t="shared" si="10"/>
        <v>-0.74</v>
      </c>
      <c r="H20" s="20">
        <f t="shared" si="11"/>
        <v>15.549999999999995</v>
      </c>
      <c r="J20" s="29">
        <v>2</v>
      </c>
      <c r="K20" s="21">
        <f t="shared" si="16"/>
        <v>-1.48</v>
      </c>
      <c r="L20" s="19">
        <f t="shared" si="12"/>
        <v>-1.48</v>
      </c>
      <c r="M20" s="19">
        <f t="shared" si="13"/>
        <v>173.28</v>
      </c>
      <c r="O20" s="27">
        <v>13</v>
      </c>
      <c r="P20" s="19">
        <f t="shared" si="17"/>
        <v>-9.62</v>
      </c>
      <c r="Q20" s="19">
        <f t="shared" si="14"/>
        <v>-9.62</v>
      </c>
      <c r="R20" s="19">
        <f t="shared" si="15"/>
        <v>159.74999999999997</v>
      </c>
      <c r="T20" s="5" t="s">
        <v>21</v>
      </c>
      <c r="U20" s="31">
        <f t="shared" si="9"/>
        <v>348.58</v>
      </c>
      <c r="W20" s="5" t="s">
        <v>46</v>
      </c>
    </row>
    <row r="21" spans="1:23" ht="11.25">
      <c r="A21" s="17">
        <v>41587</v>
      </c>
      <c r="B21" s="18" t="s">
        <v>49</v>
      </c>
      <c r="C21" s="10">
        <v>1.72</v>
      </c>
      <c r="D21" s="27">
        <v>1</v>
      </c>
      <c r="E21" s="19">
        <f t="shared" si="0"/>
        <v>-0.72</v>
      </c>
      <c r="F21" s="13" t="s">
        <v>4</v>
      </c>
      <c r="G21" s="20">
        <f t="shared" si="10"/>
        <v>0.95</v>
      </c>
      <c r="H21" s="20">
        <f t="shared" si="11"/>
        <v>16.499999999999996</v>
      </c>
      <c r="J21" s="29">
        <v>3</v>
      </c>
      <c r="K21" s="21">
        <f t="shared" si="16"/>
        <v>-2.16</v>
      </c>
      <c r="L21" s="19">
        <f t="shared" si="12"/>
        <v>2.8499999999999996</v>
      </c>
      <c r="M21" s="19">
        <f t="shared" si="13"/>
        <v>176.13</v>
      </c>
      <c r="O21" s="27">
        <v>21</v>
      </c>
      <c r="P21" s="19">
        <f t="shared" si="17"/>
        <v>-15.12</v>
      </c>
      <c r="Q21" s="19">
        <f t="shared" si="14"/>
        <v>19.95</v>
      </c>
      <c r="R21" s="19">
        <f t="shared" si="15"/>
        <v>179.69999999999996</v>
      </c>
      <c r="T21" s="5" t="s">
        <v>23</v>
      </c>
      <c r="U21" s="31">
        <f t="shared" si="9"/>
        <v>372.3299999999999</v>
      </c>
      <c r="W21" s="5" t="s">
        <v>50</v>
      </c>
    </row>
    <row r="22" spans="2:23" ht="11.25">
      <c r="B22" s="18" t="s">
        <v>51</v>
      </c>
      <c r="C22" s="10">
        <v>1.78</v>
      </c>
      <c r="D22" s="27">
        <v>1</v>
      </c>
      <c r="E22" s="19">
        <f t="shared" si="0"/>
        <v>-0.78</v>
      </c>
      <c r="F22" s="13" t="s">
        <v>26</v>
      </c>
      <c r="G22" s="20">
        <f t="shared" si="10"/>
        <v>-0.78</v>
      </c>
      <c r="H22" s="20">
        <f t="shared" si="11"/>
        <v>15.719999999999997</v>
      </c>
      <c r="J22" s="29">
        <v>1</v>
      </c>
      <c r="K22" s="21">
        <f t="shared" si="16"/>
        <v>-0.78</v>
      </c>
      <c r="L22" s="19">
        <f t="shared" si="12"/>
        <v>-0.78</v>
      </c>
      <c r="M22" s="19">
        <f t="shared" si="13"/>
        <v>175.35</v>
      </c>
      <c r="O22" s="27">
        <v>8</v>
      </c>
      <c r="P22" s="19">
        <f t="shared" si="17"/>
        <v>-6.24</v>
      </c>
      <c r="Q22" s="19">
        <f t="shared" si="14"/>
        <v>-6.24</v>
      </c>
      <c r="R22" s="19">
        <f t="shared" si="15"/>
        <v>173.45999999999995</v>
      </c>
      <c r="T22" s="5" t="s">
        <v>21</v>
      </c>
      <c r="U22" s="31">
        <f t="shared" si="9"/>
        <v>364.5299999999999</v>
      </c>
      <c r="W22" s="5" t="s">
        <v>30</v>
      </c>
    </row>
    <row r="23" spans="2:23" ht="11.25">
      <c r="B23" s="18" t="s">
        <v>52</v>
      </c>
      <c r="C23" s="10">
        <v>1.7</v>
      </c>
      <c r="D23" s="27">
        <v>1</v>
      </c>
      <c r="E23" s="19">
        <f t="shared" si="0"/>
        <v>-0.7</v>
      </c>
      <c r="F23" s="13" t="s">
        <v>26</v>
      </c>
      <c r="G23" s="20">
        <f t="shared" si="10"/>
        <v>-0.7</v>
      </c>
      <c r="H23" s="20">
        <f t="shared" si="11"/>
        <v>15.019999999999998</v>
      </c>
      <c r="J23" s="29">
        <v>1</v>
      </c>
      <c r="K23" s="21">
        <f t="shared" si="16"/>
        <v>-0.7</v>
      </c>
      <c r="L23" s="19">
        <f t="shared" si="12"/>
        <v>-0.7</v>
      </c>
      <c r="M23" s="19">
        <f t="shared" si="13"/>
        <v>174.65</v>
      </c>
      <c r="O23" s="27">
        <v>13</v>
      </c>
      <c r="P23" s="19">
        <f t="shared" si="17"/>
        <v>-9.1</v>
      </c>
      <c r="Q23" s="19">
        <f t="shared" si="14"/>
        <v>-9.1</v>
      </c>
      <c r="R23" s="19">
        <f t="shared" si="15"/>
        <v>164.35999999999996</v>
      </c>
      <c r="T23" s="5" t="s">
        <v>21</v>
      </c>
      <c r="U23" s="31">
        <f t="shared" si="9"/>
        <v>354.03</v>
      </c>
      <c r="W23" s="5" t="s">
        <v>30</v>
      </c>
    </row>
    <row r="24" spans="2:23" ht="11.25">
      <c r="B24" s="18" t="s">
        <v>53</v>
      </c>
      <c r="C24" s="10">
        <v>1.88</v>
      </c>
      <c r="D24" s="27">
        <v>1</v>
      </c>
      <c r="E24" s="19">
        <f t="shared" si="0"/>
        <v>-0.8799999999999999</v>
      </c>
      <c r="F24" s="13" t="s">
        <v>4</v>
      </c>
      <c r="G24" s="20">
        <f t="shared" si="10"/>
        <v>0.95</v>
      </c>
      <c r="H24" s="20">
        <f t="shared" si="11"/>
        <v>15.969999999999997</v>
      </c>
      <c r="J24" s="28">
        <v>2</v>
      </c>
      <c r="K24" s="21">
        <f t="shared" si="16"/>
        <v>-1.7599999999999998</v>
      </c>
      <c r="L24" s="19">
        <f t="shared" si="12"/>
        <v>1.9</v>
      </c>
      <c r="M24" s="19">
        <f t="shared" si="13"/>
        <v>176.55</v>
      </c>
      <c r="O24" s="27">
        <v>21</v>
      </c>
      <c r="P24" s="19">
        <f t="shared" si="17"/>
        <v>-18.479999999999997</v>
      </c>
      <c r="Q24" s="19">
        <f t="shared" si="14"/>
        <v>19.95</v>
      </c>
      <c r="R24" s="19">
        <f t="shared" si="15"/>
        <v>184.30999999999995</v>
      </c>
      <c r="T24" s="5" t="s">
        <v>21</v>
      </c>
      <c r="U24" s="31">
        <f t="shared" si="9"/>
        <v>376.8299999999999</v>
      </c>
      <c r="W24" s="5" t="s">
        <v>24</v>
      </c>
    </row>
    <row r="25" spans="1:23" ht="11.25">
      <c r="A25" s="17">
        <v>41588</v>
      </c>
      <c r="B25" s="18" t="s">
        <v>54</v>
      </c>
      <c r="C25" s="10">
        <v>1.78</v>
      </c>
      <c r="D25" s="27">
        <v>1</v>
      </c>
      <c r="E25" s="19">
        <f t="shared" si="0"/>
        <v>-0.78</v>
      </c>
      <c r="F25" s="13" t="s">
        <v>4</v>
      </c>
      <c r="G25" s="20">
        <f t="shared" si="10"/>
        <v>0.95</v>
      </c>
      <c r="H25" s="20">
        <f t="shared" si="11"/>
        <v>16.919999999999998</v>
      </c>
      <c r="J25" s="28">
        <v>1</v>
      </c>
      <c r="K25" s="21">
        <f t="shared" si="16"/>
        <v>-0.78</v>
      </c>
      <c r="L25" s="19">
        <f t="shared" si="12"/>
        <v>0.95</v>
      </c>
      <c r="M25" s="19">
        <f t="shared" si="13"/>
        <v>177.5</v>
      </c>
      <c r="O25" s="27">
        <v>8</v>
      </c>
      <c r="P25" s="19">
        <f t="shared" si="17"/>
        <v>-6.24</v>
      </c>
      <c r="Q25" s="19">
        <f t="shared" si="14"/>
        <v>7.6</v>
      </c>
      <c r="R25" s="19">
        <f t="shared" si="15"/>
        <v>191.90999999999994</v>
      </c>
      <c r="T25" s="5" t="s">
        <v>21</v>
      </c>
      <c r="U25" s="31">
        <f t="shared" si="9"/>
        <v>386.33</v>
      </c>
      <c r="W25" s="5" t="s">
        <v>55</v>
      </c>
    </row>
    <row r="26" spans="2:23" ht="11.25">
      <c r="B26" s="18" t="s">
        <v>56</v>
      </c>
      <c r="C26" s="10">
        <v>1.64</v>
      </c>
      <c r="D26" s="27">
        <v>1</v>
      </c>
      <c r="E26" s="19">
        <f t="shared" si="0"/>
        <v>-0.6399999999999999</v>
      </c>
      <c r="F26" s="13" t="s">
        <v>26</v>
      </c>
      <c r="G26" s="20">
        <f t="shared" si="10"/>
        <v>-0.6399999999999999</v>
      </c>
      <c r="H26" s="20">
        <f t="shared" si="11"/>
        <v>16.279999999999998</v>
      </c>
      <c r="J26" s="28">
        <v>1</v>
      </c>
      <c r="K26" s="21">
        <f t="shared" si="16"/>
        <v>-0.6399999999999999</v>
      </c>
      <c r="L26" s="19">
        <f t="shared" si="12"/>
        <v>-0.6399999999999999</v>
      </c>
      <c r="M26" s="19">
        <f t="shared" si="13"/>
        <v>176.86</v>
      </c>
      <c r="O26" s="27">
        <v>3</v>
      </c>
      <c r="P26" s="19">
        <f t="shared" si="17"/>
        <v>-1.9199999999999997</v>
      </c>
      <c r="Q26" s="19">
        <f t="shared" si="14"/>
        <v>-1.9199999999999997</v>
      </c>
      <c r="R26" s="19">
        <f t="shared" si="15"/>
        <v>189.98999999999995</v>
      </c>
      <c r="T26" s="5" t="s">
        <v>23</v>
      </c>
      <c r="U26" s="31">
        <f t="shared" si="9"/>
        <v>383.12999999999994</v>
      </c>
      <c r="W26" s="5" t="s">
        <v>28</v>
      </c>
    </row>
    <row r="27" spans="2:23" ht="11.25">
      <c r="B27" s="18" t="s">
        <v>58</v>
      </c>
      <c r="C27" s="10">
        <v>1.65</v>
      </c>
      <c r="D27" s="27">
        <v>1</v>
      </c>
      <c r="E27" s="19">
        <f t="shared" si="0"/>
        <v>-0.6499999999999999</v>
      </c>
      <c r="F27" s="13" t="s">
        <v>26</v>
      </c>
      <c r="G27" s="20">
        <f t="shared" si="10"/>
        <v>-0.6499999999999999</v>
      </c>
      <c r="H27" s="20">
        <f t="shared" si="11"/>
        <v>15.629999999999997</v>
      </c>
      <c r="J27" s="28">
        <v>1</v>
      </c>
      <c r="K27" s="21">
        <f t="shared" si="16"/>
        <v>-0.6499999999999999</v>
      </c>
      <c r="L27" s="19">
        <f t="shared" si="12"/>
        <v>-0.6499999999999999</v>
      </c>
      <c r="M27" s="19">
        <f t="shared" si="13"/>
        <v>176.21</v>
      </c>
      <c r="O27" s="27">
        <v>5</v>
      </c>
      <c r="P27" s="19">
        <f t="shared" si="17"/>
        <v>-3.2499999999999996</v>
      </c>
      <c r="Q27" s="19">
        <f t="shared" si="14"/>
        <v>-3.2499999999999996</v>
      </c>
      <c r="R27" s="19">
        <f t="shared" si="15"/>
        <v>186.73999999999995</v>
      </c>
      <c r="T27" s="5" t="s">
        <v>21</v>
      </c>
      <c r="U27" s="31">
        <f t="shared" si="9"/>
        <v>378.5799999999999</v>
      </c>
      <c r="W27" s="5" t="s">
        <v>55</v>
      </c>
    </row>
    <row r="28" spans="2:23" ht="11.25">
      <c r="B28" s="18" t="s">
        <v>59</v>
      </c>
      <c r="C28" s="10">
        <v>1.73</v>
      </c>
      <c r="D28" s="27">
        <v>1</v>
      </c>
      <c r="E28" s="19">
        <f t="shared" si="0"/>
        <v>-0.73</v>
      </c>
      <c r="F28" s="13" t="s">
        <v>26</v>
      </c>
      <c r="G28" s="20">
        <f t="shared" si="10"/>
        <v>-0.73</v>
      </c>
      <c r="H28" s="20">
        <f t="shared" si="11"/>
        <v>14.899999999999997</v>
      </c>
      <c r="J28" s="28">
        <v>2</v>
      </c>
      <c r="K28" s="21">
        <f t="shared" si="16"/>
        <v>-1.46</v>
      </c>
      <c r="L28" s="19">
        <f t="shared" si="12"/>
        <v>-1.46</v>
      </c>
      <c r="M28" s="19">
        <f t="shared" si="13"/>
        <v>174.75</v>
      </c>
      <c r="O28" s="27">
        <v>8</v>
      </c>
      <c r="P28" s="19">
        <f t="shared" si="17"/>
        <v>-5.84</v>
      </c>
      <c r="Q28" s="19">
        <f t="shared" si="14"/>
        <v>-5.84</v>
      </c>
      <c r="R28" s="19">
        <f t="shared" si="15"/>
        <v>180.89999999999995</v>
      </c>
      <c r="T28" s="5" t="s">
        <v>23</v>
      </c>
      <c r="U28" s="31">
        <f t="shared" si="9"/>
        <v>370.54999999999995</v>
      </c>
      <c r="W28" s="5" t="s">
        <v>24</v>
      </c>
    </row>
    <row r="29" spans="1:23" ht="11.25">
      <c r="A29" s="17">
        <v>41589</v>
      </c>
      <c r="B29" s="18" t="s">
        <v>60</v>
      </c>
      <c r="C29" s="10">
        <v>1.65</v>
      </c>
      <c r="D29" s="27">
        <v>1</v>
      </c>
      <c r="E29" s="19">
        <f t="shared" si="0"/>
        <v>-0.6499999999999999</v>
      </c>
      <c r="F29" s="13" t="s">
        <v>26</v>
      </c>
      <c r="G29" s="20">
        <f t="shared" si="10"/>
        <v>-0.6499999999999999</v>
      </c>
      <c r="H29" s="20">
        <f t="shared" si="11"/>
        <v>14.249999999999996</v>
      </c>
      <c r="J29" s="28">
        <v>3</v>
      </c>
      <c r="K29" s="21">
        <f t="shared" si="16"/>
        <v>-1.9499999999999997</v>
      </c>
      <c r="L29" s="19">
        <f t="shared" si="12"/>
        <v>-1.9499999999999997</v>
      </c>
      <c r="M29" s="19">
        <f t="shared" si="13"/>
        <v>172.8</v>
      </c>
      <c r="O29" s="27">
        <v>13</v>
      </c>
      <c r="P29" s="19">
        <f t="shared" si="17"/>
        <v>-8.45</v>
      </c>
      <c r="Q29" s="19">
        <f t="shared" si="14"/>
        <v>-8.45</v>
      </c>
      <c r="R29" s="19">
        <f t="shared" si="15"/>
        <v>172.44999999999996</v>
      </c>
      <c r="T29" s="5" t="s">
        <v>23</v>
      </c>
      <c r="U29" s="31">
        <f t="shared" si="9"/>
        <v>359.5</v>
      </c>
      <c r="W29" s="5" t="s">
        <v>61</v>
      </c>
    </row>
    <row r="30" spans="2:23" ht="12.75">
      <c r="B30" s="32" t="s">
        <v>62</v>
      </c>
      <c r="C30" s="10">
        <v>1.93</v>
      </c>
      <c r="D30" s="27">
        <v>1</v>
      </c>
      <c r="E30" s="19">
        <f t="shared" si="0"/>
        <v>-0.9299999999999999</v>
      </c>
      <c r="F30" s="13" t="s">
        <v>26</v>
      </c>
      <c r="G30" s="20">
        <f t="shared" si="10"/>
        <v>-0.9299999999999999</v>
      </c>
      <c r="H30" s="20">
        <f t="shared" si="11"/>
        <v>13.319999999999997</v>
      </c>
      <c r="J30" s="28">
        <v>5</v>
      </c>
      <c r="K30" s="21">
        <f t="shared" si="16"/>
        <v>-4.6499999999999995</v>
      </c>
      <c r="L30" s="19">
        <f t="shared" si="12"/>
        <v>-4.6499999999999995</v>
      </c>
      <c r="M30" s="19">
        <f t="shared" si="13"/>
        <v>168.15</v>
      </c>
      <c r="O30" s="27">
        <v>21</v>
      </c>
      <c r="P30" s="19">
        <f t="shared" si="17"/>
        <v>-19.529999999999998</v>
      </c>
      <c r="Q30" s="19">
        <f t="shared" si="14"/>
        <v>-19.529999999999998</v>
      </c>
      <c r="R30" s="19">
        <f t="shared" si="15"/>
        <v>152.91999999999996</v>
      </c>
      <c r="T30" s="5" t="s">
        <v>21</v>
      </c>
      <c r="U30" s="31">
        <f t="shared" si="9"/>
        <v>334.38999999999993</v>
      </c>
      <c r="W30" s="5" t="s">
        <v>33</v>
      </c>
    </row>
    <row r="31" spans="2:23" ht="11.25">
      <c r="B31" s="18" t="s">
        <v>63</v>
      </c>
      <c r="C31" s="10">
        <v>1.74</v>
      </c>
      <c r="D31" s="27">
        <v>1</v>
      </c>
      <c r="E31" s="19">
        <f t="shared" si="0"/>
        <v>-0.74</v>
      </c>
      <c r="F31" s="13" t="s">
        <v>26</v>
      </c>
      <c r="G31" s="20">
        <f t="shared" si="10"/>
        <v>-0.74</v>
      </c>
      <c r="H31" s="20">
        <f t="shared" si="11"/>
        <v>12.579999999999997</v>
      </c>
      <c r="J31" s="28">
        <v>8</v>
      </c>
      <c r="K31" s="21">
        <f t="shared" si="16"/>
        <v>-5.92</v>
      </c>
      <c r="L31" s="19">
        <f aca="true" t="shared" si="18" ref="L31:L40">IF(F31&lt;&gt;"Win",K31,J31*0.95)</f>
        <v>-5.92</v>
      </c>
      <c r="M31" s="19">
        <f aca="true" t="shared" si="19" ref="M31:M40">M30+L31</f>
        <v>162.23000000000002</v>
      </c>
      <c r="O31" s="27">
        <v>34</v>
      </c>
      <c r="P31" s="19">
        <f t="shared" si="17"/>
        <v>-25.16</v>
      </c>
      <c r="Q31" s="19">
        <f aca="true" t="shared" si="20" ref="Q31:Q40">IF(F31&lt;&gt;"Win",P31,O31*0.95)</f>
        <v>-25.16</v>
      </c>
      <c r="R31" s="19">
        <f aca="true" t="shared" si="21" ref="R31:R40">R30+Q31</f>
        <v>127.75999999999996</v>
      </c>
      <c r="T31" s="5" t="s">
        <v>23</v>
      </c>
      <c r="U31" s="31">
        <f t="shared" si="9"/>
        <v>302.57</v>
      </c>
      <c r="W31" s="5" t="s">
        <v>64</v>
      </c>
    </row>
    <row r="32" spans="1:23" ht="11.25">
      <c r="A32" s="17">
        <v>41590</v>
      </c>
      <c r="B32" s="18" t="s">
        <v>65</v>
      </c>
      <c r="C32" s="10">
        <v>1.86</v>
      </c>
      <c r="D32" s="27">
        <v>1</v>
      </c>
      <c r="E32" s="19">
        <f t="shared" si="0"/>
        <v>-0.8600000000000001</v>
      </c>
      <c r="F32" s="13" t="s">
        <v>26</v>
      </c>
      <c r="G32" s="20">
        <f t="shared" si="10"/>
        <v>-0.8600000000000001</v>
      </c>
      <c r="H32" s="20">
        <f t="shared" si="11"/>
        <v>11.719999999999997</v>
      </c>
      <c r="J32" s="28">
        <v>13</v>
      </c>
      <c r="K32" s="21">
        <f t="shared" si="16"/>
        <v>-11.180000000000001</v>
      </c>
      <c r="L32" s="19">
        <f t="shared" si="18"/>
        <v>-11.180000000000001</v>
      </c>
      <c r="M32" s="19">
        <f t="shared" si="19"/>
        <v>151.05</v>
      </c>
      <c r="O32" s="27">
        <v>1</v>
      </c>
      <c r="P32" s="19">
        <f t="shared" si="17"/>
        <v>-0.8600000000000001</v>
      </c>
      <c r="Q32" s="19">
        <f t="shared" si="20"/>
        <v>-0.8600000000000001</v>
      </c>
      <c r="R32" s="19">
        <f t="shared" si="21"/>
        <v>126.89999999999996</v>
      </c>
      <c r="T32" s="5" t="s">
        <v>21</v>
      </c>
      <c r="U32" s="31">
        <f t="shared" si="9"/>
        <v>289.66999999999996</v>
      </c>
      <c r="W32" s="5" t="s">
        <v>40</v>
      </c>
    </row>
    <row r="33" spans="1:23" s="91" customFormat="1" ht="11.25">
      <c r="A33" s="82"/>
      <c r="B33" s="83" t="s">
        <v>66</v>
      </c>
      <c r="C33" s="84">
        <v>1.69</v>
      </c>
      <c r="D33" s="85">
        <v>1</v>
      </c>
      <c r="E33" s="86">
        <f t="shared" si="0"/>
        <v>-0.69</v>
      </c>
      <c r="F33" s="87" t="s">
        <v>26</v>
      </c>
      <c r="G33" s="88">
        <f t="shared" si="10"/>
        <v>-0.69</v>
      </c>
      <c r="H33" s="88">
        <f t="shared" si="11"/>
        <v>11.029999999999998</v>
      </c>
      <c r="I33" s="84"/>
      <c r="J33" s="89">
        <v>21</v>
      </c>
      <c r="K33" s="90">
        <f t="shared" si="16"/>
        <v>-14.489999999999998</v>
      </c>
      <c r="L33" s="86">
        <f t="shared" si="18"/>
        <v>-14.489999999999998</v>
      </c>
      <c r="M33" s="86">
        <f t="shared" si="19"/>
        <v>136.56</v>
      </c>
      <c r="O33" s="85">
        <v>1</v>
      </c>
      <c r="P33" s="86">
        <f t="shared" si="17"/>
        <v>-0.69</v>
      </c>
      <c r="Q33" s="86">
        <f t="shared" si="20"/>
        <v>-0.69</v>
      </c>
      <c r="R33" s="86">
        <f t="shared" si="21"/>
        <v>126.20999999999997</v>
      </c>
      <c r="T33" s="91" t="s">
        <v>21</v>
      </c>
      <c r="U33" s="81">
        <f t="shared" si="9"/>
        <v>273.79999999999995</v>
      </c>
      <c r="W33" s="91" t="s">
        <v>67</v>
      </c>
    </row>
    <row r="34" spans="1:23" s="65" customFormat="1" ht="11.25">
      <c r="A34" s="56"/>
      <c r="B34" s="57" t="s">
        <v>68</v>
      </c>
      <c r="C34" s="58">
        <v>1.88</v>
      </c>
      <c r="D34" s="59">
        <v>1</v>
      </c>
      <c r="E34" s="60">
        <f t="shared" si="0"/>
        <v>-0.8799999999999999</v>
      </c>
      <c r="F34" s="61" t="s">
        <v>4</v>
      </c>
      <c r="G34" s="62">
        <f t="shared" si="10"/>
        <v>0.95</v>
      </c>
      <c r="H34" s="62">
        <f t="shared" si="11"/>
        <v>11.979999999999997</v>
      </c>
      <c r="I34" s="58"/>
      <c r="J34" s="80">
        <v>34</v>
      </c>
      <c r="K34" s="64">
        <f t="shared" si="16"/>
        <v>-29.919999999999995</v>
      </c>
      <c r="L34" s="60">
        <f t="shared" si="18"/>
        <v>32.3</v>
      </c>
      <c r="M34" s="60">
        <f t="shared" si="19"/>
        <v>168.86</v>
      </c>
      <c r="O34" s="59">
        <v>2</v>
      </c>
      <c r="P34" s="60">
        <f t="shared" si="17"/>
        <v>-1.7599999999999998</v>
      </c>
      <c r="Q34" s="60">
        <f t="shared" si="20"/>
        <v>1.9</v>
      </c>
      <c r="R34" s="60">
        <f t="shared" si="21"/>
        <v>128.10999999999996</v>
      </c>
      <c r="T34" s="65" t="s">
        <v>23</v>
      </c>
      <c r="U34" s="81">
        <f t="shared" si="9"/>
        <v>308.95</v>
      </c>
      <c r="V34" s="60"/>
      <c r="W34" s="65" t="s">
        <v>69</v>
      </c>
    </row>
    <row r="35" spans="1:23" ht="11.25">
      <c r="A35" s="17">
        <v>41591</v>
      </c>
      <c r="B35" s="18" t="s">
        <v>70</v>
      </c>
      <c r="C35" s="10">
        <v>1.73</v>
      </c>
      <c r="D35" s="27">
        <v>1</v>
      </c>
      <c r="E35" s="19">
        <f t="shared" si="0"/>
        <v>-0.73</v>
      </c>
      <c r="F35" s="13" t="s">
        <v>26</v>
      </c>
      <c r="G35" s="20">
        <f t="shared" si="10"/>
        <v>-0.73</v>
      </c>
      <c r="H35" s="20">
        <f t="shared" si="11"/>
        <v>11.249999999999996</v>
      </c>
      <c r="J35" s="28">
        <v>1</v>
      </c>
      <c r="K35" s="21">
        <f t="shared" si="16"/>
        <v>-0.73</v>
      </c>
      <c r="L35" s="19">
        <f t="shared" si="18"/>
        <v>-0.73</v>
      </c>
      <c r="M35" s="19">
        <f t="shared" si="19"/>
        <v>168.13000000000002</v>
      </c>
      <c r="O35" s="27">
        <v>1</v>
      </c>
      <c r="P35" s="19">
        <f t="shared" si="17"/>
        <v>-0.73</v>
      </c>
      <c r="Q35" s="19">
        <f t="shared" si="20"/>
        <v>-0.73</v>
      </c>
      <c r="R35" s="19">
        <f t="shared" si="21"/>
        <v>127.37999999999995</v>
      </c>
      <c r="T35" s="5" t="s">
        <v>23</v>
      </c>
      <c r="U35" s="31">
        <f t="shared" si="9"/>
        <v>306.76</v>
      </c>
      <c r="W35" s="5" t="s">
        <v>72</v>
      </c>
    </row>
    <row r="36" spans="2:23" ht="11.25">
      <c r="B36" s="18" t="s">
        <v>71</v>
      </c>
      <c r="C36" s="10">
        <v>1.93</v>
      </c>
      <c r="D36" s="27">
        <v>1</v>
      </c>
      <c r="E36" s="19">
        <f t="shared" si="0"/>
        <v>-0.9299999999999999</v>
      </c>
      <c r="F36" s="13" t="s">
        <v>4</v>
      </c>
      <c r="G36" s="20">
        <f t="shared" si="10"/>
        <v>0.95</v>
      </c>
      <c r="H36" s="20">
        <f t="shared" si="11"/>
        <v>12.199999999999996</v>
      </c>
      <c r="J36" s="28">
        <v>1</v>
      </c>
      <c r="K36" s="21">
        <f t="shared" si="16"/>
        <v>-0.9299999999999999</v>
      </c>
      <c r="L36" s="19">
        <f t="shared" si="18"/>
        <v>0.95</v>
      </c>
      <c r="M36" s="19">
        <f t="shared" si="19"/>
        <v>169.08</v>
      </c>
      <c r="O36" s="27">
        <v>1</v>
      </c>
      <c r="P36" s="19">
        <f t="shared" si="17"/>
        <v>-0.9299999999999999</v>
      </c>
      <c r="Q36" s="19">
        <f t="shared" si="20"/>
        <v>0.95</v>
      </c>
      <c r="R36" s="19">
        <f t="shared" si="21"/>
        <v>128.32999999999996</v>
      </c>
      <c r="T36" s="5" t="s">
        <v>23</v>
      </c>
      <c r="U36" s="31">
        <f t="shared" si="9"/>
        <v>309.60999999999996</v>
      </c>
      <c r="W36" s="5" t="s">
        <v>72</v>
      </c>
    </row>
    <row r="37" spans="1:23" ht="11.25">
      <c r="A37" s="17">
        <v>41592</v>
      </c>
      <c r="B37" s="18" t="s">
        <v>73</v>
      </c>
      <c r="C37" s="10">
        <v>1.81</v>
      </c>
      <c r="D37" s="27">
        <v>1</v>
      </c>
      <c r="E37" s="19">
        <f t="shared" si="0"/>
        <v>-0.81</v>
      </c>
      <c r="F37" s="13" t="s">
        <v>26</v>
      </c>
      <c r="G37" s="20">
        <f t="shared" si="10"/>
        <v>-0.81</v>
      </c>
      <c r="H37" s="20">
        <f t="shared" si="11"/>
        <v>11.389999999999995</v>
      </c>
      <c r="J37" s="28">
        <v>1</v>
      </c>
      <c r="K37" s="21">
        <f t="shared" si="16"/>
        <v>-0.81</v>
      </c>
      <c r="L37" s="19">
        <f t="shared" si="18"/>
        <v>-0.81</v>
      </c>
      <c r="M37" s="19">
        <f t="shared" si="19"/>
        <v>168.27</v>
      </c>
      <c r="O37" s="27">
        <v>1</v>
      </c>
      <c r="P37" s="19">
        <f t="shared" si="17"/>
        <v>-0.81</v>
      </c>
      <c r="Q37" s="19">
        <f t="shared" si="20"/>
        <v>-0.81</v>
      </c>
      <c r="R37" s="19">
        <f t="shared" si="21"/>
        <v>127.51999999999995</v>
      </c>
      <c r="T37" s="5" t="s">
        <v>21</v>
      </c>
      <c r="U37" s="31">
        <f t="shared" si="9"/>
        <v>307.17999999999995</v>
      </c>
      <c r="W37" s="5" t="s">
        <v>33</v>
      </c>
    </row>
    <row r="38" spans="2:23" ht="11.25">
      <c r="B38" s="18" t="s">
        <v>74</v>
      </c>
      <c r="C38" s="10">
        <v>1.89</v>
      </c>
      <c r="D38" s="27">
        <v>1</v>
      </c>
      <c r="E38" s="19">
        <f t="shared" si="0"/>
        <v>-0.8899999999999999</v>
      </c>
      <c r="F38" s="13" t="s">
        <v>26</v>
      </c>
      <c r="G38" s="20">
        <f t="shared" si="10"/>
        <v>-0.8899999999999999</v>
      </c>
      <c r="H38" s="20">
        <f t="shared" si="11"/>
        <v>10.499999999999995</v>
      </c>
      <c r="J38" s="28">
        <v>1</v>
      </c>
      <c r="K38" s="21">
        <f t="shared" si="16"/>
        <v>-0.8899999999999999</v>
      </c>
      <c r="L38" s="19">
        <f t="shared" si="18"/>
        <v>-0.8899999999999999</v>
      </c>
      <c r="M38" s="19">
        <f t="shared" si="19"/>
        <v>167.38000000000002</v>
      </c>
      <c r="O38" s="27">
        <v>1</v>
      </c>
      <c r="P38" s="19">
        <f t="shared" si="17"/>
        <v>-0.8899999999999999</v>
      </c>
      <c r="Q38" s="19">
        <f t="shared" si="20"/>
        <v>-0.8899999999999999</v>
      </c>
      <c r="R38" s="19">
        <f t="shared" si="21"/>
        <v>126.62999999999995</v>
      </c>
      <c r="T38" s="5" t="s">
        <v>23</v>
      </c>
      <c r="U38" s="31">
        <f t="shared" si="9"/>
        <v>304.51</v>
      </c>
      <c r="W38" s="5" t="s">
        <v>75</v>
      </c>
    </row>
    <row r="39" spans="2:23" ht="11.25">
      <c r="B39" s="18" t="s">
        <v>76</v>
      </c>
      <c r="C39" s="10">
        <v>1.74</v>
      </c>
      <c r="D39" s="27">
        <v>1</v>
      </c>
      <c r="E39" s="19">
        <f t="shared" si="0"/>
        <v>-0.74</v>
      </c>
      <c r="F39" s="13" t="s">
        <v>4</v>
      </c>
      <c r="G39" s="20">
        <f t="shared" si="10"/>
        <v>0.95</v>
      </c>
      <c r="H39" s="20">
        <f t="shared" si="11"/>
        <v>11.449999999999994</v>
      </c>
      <c r="J39" s="28">
        <v>2</v>
      </c>
      <c r="K39" s="21">
        <f t="shared" si="16"/>
        <v>-1.48</v>
      </c>
      <c r="L39" s="19">
        <f t="shared" si="18"/>
        <v>1.9</v>
      </c>
      <c r="M39" s="19">
        <f t="shared" si="19"/>
        <v>169.28000000000003</v>
      </c>
      <c r="O39" s="27">
        <v>2</v>
      </c>
      <c r="P39" s="19">
        <f t="shared" si="17"/>
        <v>-1.48</v>
      </c>
      <c r="Q39" s="19">
        <f t="shared" si="20"/>
        <v>1.9</v>
      </c>
      <c r="R39" s="19">
        <f t="shared" si="21"/>
        <v>128.52999999999994</v>
      </c>
      <c r="T39" s="5" t="s">
        <v>23</v>
      </c>
      <c r="U39" s="31">
        <f t="shared" si="9"/>
        <v>309.25999999999993</v>
      </c>
      <c r="W39" s="5" t="s">
        <v>72</v>
      </c>
    </row>
    <row r="40" spans="1:23" ht="11.25">
      <c r="A40" s="17">
        <v>41593</v>
      </c>
      <c r="B40" s="18" t="s">
        <v>77</v>
      </c>
      <c r="C40" s="10">
        <v>1.76</v>
      </c>
      <c r="D40" s="27">
        <v>1</v>
      </c>
      <c r="E40" s="19">
        <f t="shared" si="0"/>
        <v>-0.76</v>
      </c>
      <c r="F40" s="13" t="s">
        <v>4</v>
      </c>
      <c r="G40" s="20">
        <f t="shared" si="10"/>
        <v>0.95</v>
      </c>
      <c r="H40" s="20">
        <f t="shared" si="11"/>
        <v>12.399999999999993</v>
      </c>
      <c r="J40" s="28">
        <v>1</v>
      </c>
      <c r="K40" s="21">
        <f t="shared" si="16"/>
        <v>-0.76</v>
      </c>
      <c r="L40" s="19">
        <f t="shared" si="18"/>
        <v>0.95</v>
      </c>
      <c r="M40" s="19">
        <f t="shared" si="19"/>
        <v>170.23000000000002</v>
      </c>
      <c r="O40" s="27">
        <v>1</v>
      </c>
      <c r="P40" s="19">
        <f t="shared" si="17"/>
        <v>-0.76</v>
      </c>
      <c r="Q40" s="19">
        <f t="shared" si="20"/>
        <v>0.95</v>
      </c>
      <c r="R40" s="19">
        <f t="shared" si="21"/>
        <v>129.47999999999993</v>
      </c>
      <c r="T40" s="5" t="s">
        <v>23</v>
      </c>
      <c r="U40" s="31">
        <f t="shared" si="9"/>
        <v>312.1099999999999</v>
      </c>
      <c r="W40" s="5" t="s">
        <v>75</v>
      </c>
    </row>
    <row r="41" spans="2:23" ht="11.25">
      <c r="B41" s="18" t="s">
        <v>78</v>
      </c>
      <c r="C41" s="10">
        <v>1.92</v>
      </c>
      <c r="D41" s="27">
        <v>1</v>
      </c>
      <c r="E41" s="19">
        <f t="shared" si="0"/>
        <v>-0.9199999999999999</v>
      </c>
      <c r="F41" s="13" t="s">
        <v>26</v>
      </c>
      <c r="G41" s="20">
        <f aca="true" t="shared" si="22" ref="G41:G208">IF(F41&lt;&gt;"Win",E41,D41*0.95)</f>
        <v>-0.9199999999999999</v>
      </c>
      <c r="H41" s="20">
        <f aca="true" t="shared" si="23" ref="H41:H149">H40+G41</f>
        <v>11.479999999999993</v>
      </c>
      <c r="J41" s="28">
        <v>1</v>
      </c>
      <c r="K41" s="21">
        <f t="shared" si="16"/>
        <v>-0.9199999999999999</v>
      </c>
      <c r="L41" s="19">
        <f aca="true" t="shared" si="24" ref="L41:L208">IF(F41&lt;&gt;"Win",K41,J41*0.95)</f>
        <v>-0.9199999999999999</v>
      </c>
      <c r="M41" s="19">
        <f aca="true" t="shared" si="25" ref="M41:M149">M40+L41</f>
        <v>169.31000000000003</v>
      </c>
      <c r="O41" s="27">
        <v>1</v>
      </c>
      <c r="P41" s="19">
        <f t="shared" si="17"/>
        <v>-0.9199999999999999</v>
      </c>
      <c r="Q41" s="19">
        <f aca="true" t="shared" si="26" ref="Q41:Q208">IF(F41&lt;&gt;"Win",P41,O41*0.95)</f>
        <v>-0.9199999999999999</v>
      </c>
      <c r="R41" s="19">
        <f aca="true" t="shared" si="27" ref="R41:R122">R40+Q41</f>
        <v>128.55999999999995</v>
      </c>
      <c r="T41" s="5" t="s">
        <v>21</v>
      </c>
      <c r="U41" s="31">
        <f t="shared" si="9"/>
        <v>309.35</v>
      </c>
      <c r="W41" s="5" t="s">
        <v>69</v>
      </c>
    </row>
    <row r="42" spans="1:23" ht="11.25">
      <c r="A42" s="17">
        <v>41594</v>
      </c>
      <c r="B42" s="18" t="s">
        <v>79</v>
      </c>
      <c r="C42" s="10">
        <v>1.8</v>
      </c>
      <c r="D42" s="27">
        <v>1</v>
      </c>
      <c r="E42" s="19">
        <f t="shared" si="0"/>
        <v>-0.8</v>
      </c>
      <c r="F42" s="13" t="s">
        <v>26</v>
      </c>
      <c r="G42" s="20">
        <f t="shared" si="22"/>
        <v>-0.8</v>
      </c>
      <c r="H42" s="20">
        <f t="shared" si="23"/>
        <v>10.679999999999993</v>
      </c>
      <c r="J42" s="28">
        <v>1</v>
      </c>
      <c r="K42" s="21">
        <f t="shared" si="16"/>
        <v>-0.8</v>
      </c>
      <c r="L42" s="19">
        <f t="shared" si="24"/>
        <v>-0.8</v>
      </c>
      <c r="M42" s="19">
        <f t="shared" si="25"/>
        <v>168.51000000000002</v>
      </c>
      <c r="O42" s="27">
        <v>1</v>
      </c>
      <c r="P42" s="19">
        <f t="shared" si="17"/>
        <v>-0.8</v>
      </c>
      <c r="Q42" s="19">
        <f t="shared" si="26"/>
        <v>-0.8</v>
      </c>
      <c r="R42" s="19">
        <f t="shared" si="27"/>
        <v>127.75999999999995</v>
      </c>
      <c r="T42" s="5" t="s">
        <v>21</v>
      </c>
      <c r="U42" s="31">
        <f t="shared" si="9"/>
        <v>306.95</v>
      </c>
      <c r="W42" s="5" t="s">
        <v>67</v>
      </c>
    </row>
    <row r="43" spans="2:23" ht="11.25">
      <c r="B43" s="18" t="s">
        <v>81</v>
      </c>
      <c r="C43" s="10">
        <v>1.8</v>
      </c>
      <c r="D43" s="27">
        <v>1</v>
      </c>
      <c r="E43" s="19">
        <f t="shared" si="0"/>
        <v>-0.8</v>
      </c>
      <c r="F43" s="13" t="s">
        <v>26</v>
      </c>
      <c r="G43" s="20">
        <f t="shared" si="22"/>
        <v>-0.8</v>
      </c>
      <c r="H43" s="20">
        <f t="shared" si="23"/>
        <v>9.879999999999992</v>
      </c>
      <c r="J43" s="28">
        <v>2</v>
      </c>
      <c r="K43" s="21">
        <f t="shared" si="16"/>
        <v>-1.6</v>
      </c>
      <c r="L43" s="19">
        <f t="shared" si="24"/>
        <v>-1.6</v>
      </c>
      <c r="M43" s="19">
        <f t="shared" si="25"/>
        <v>166.91000000000003</v>
      </c>
      <c r="O43" s="27">
        <v>2</v>
      </c>
      <c r="P43" s="19">
        <f t="shared" si="17"/>
        <v>-1.6</v>
      </c>
      <c r="Q43" s="19">
        <f t="shared" si="26"/>
        <v>-1.6</v>
      </c>
      <c r="R43" s="19">
        <f t="shared" si="27"/>
        <v>126.15999999999995</v>
      </c>
      <c r="T43" s="5" t="s">
        <v>21</v>
      </c>
      <c r="U43" s="31">
        <f t="shared" si="9"/>
        <v>302.95</v>
      </c>
      <c r="W43" s="5" t="s">
        <v>80</v>
      </c>
    </row>
    <row r="44" spans="2:23" ht="11.25">
      <c r="B44" s="18" t="s">
        <v>83</v>
      </c>
      <c r="C44" s="10">
        <v>1.8</v>
      </c>
      <c r="D44" s="27">
        <v>1</v>
      </c>
      <c r="E44" s="19">
        <f t="shared" si="0"/>
        <v>-0.8</v>
      </c>
      <c r="F44" s="13" t="s">
        <v>4</v>
      </c>
      <c r="G44" s="20">
        <f t="shared" si="22"/>
        <v>0.95</v>
      </c>
      <c r="H44" s="20">
        <f t="shared" si="23"/>
        <v>10.829999999999991</v>
      </c>
      <c r="J44" s="28">
        <v>3</v>
      </c>
      <c r="K44" s="21">
        <f t="shared" si="16"/>
        <v>-2.4000000000000004</v>
      </c>
      <c r="L44" s="19">
        <f t="shared" si="24"/>
        <v>2.8499999999999996</v>
      </c>
      <c r="M44" s="19">
        <f t="shared" si="25"/>
        <v>169.76000000000002</v>
      </c>
      <c r="O44" s="27">
        <v>3</v>
      </c>
      <c r="P44" s="19">
        <f t="shared" si="17"/>
        <v>-2.4000000000000004</v>
      </c>
      <c r="Q44" s="19">
        <f t="shared" si="26"/>
        <v>2.8499999999999996</v>
      </c>
      <c r="R44" s="19">
        <f t="shared" si="27"/>
        <v>129.00999999999996</v>
      </c>
      <c r="T44" s="5" t="s">
        <v>23</v>
      </c>
      <c r="U44" s="31">
        <f t="shared" si="9"/>
        <v>309.59999999999997</v>
      </c>
      <c r="W44" s="5" t="s">
        <v>82</v>
      </c>
    </row>
    <row r="45" spans="1:23" ht="11.25">
      <c r="A45" s="17">
        <v>41595</v>
      </c>
      <c r="B45" s="18" t="s">
        <v>84</v>
      </c>
      <c r="C45" s="10">
        <v>1.72</v>
      </c>
      <c r="D45" s="27">
        <v>1</v>
      </c>
      <c r="E45" s="19">
        <f t="shared" si="0"/>
        <v>-0.72</v>
      </c>
      <c r="F45" s="13" t="s">
        <v>4</v>
      </c>
      <c r="G45" s="20">
        <f t="shared" si="22"/>
        <v>0.95</v>
      </c>
      <c r="H45" s="20">
        <f t="shared" si="23"/>
        <v>11.77999999999999</v>
      </c>
      <c r="J45" s="28">
        <v>1</v>
      </c>
      <c r="K45" s="21">
        <f t="shared" si="16"/>
        <v>-0.72</v>
      </c>
      <c r="L45" s="19">
        <f t="shared" si="24"/>
        <v>0.95</v>
      </c>
      <c r="M45" s="19">
        <f t="shared" si="25"/>
        <v>170.71</v>
      </c>
      <c r="O45" s="27">
        <v>1</v>
      </c>
      <c r="P45" s="19">
        <f t="shared" si="17"/>
        <v>-0.72</v>
      </c>
      <c r="Q45" s="19">
        <f t="shared" si="26"/>
        <v>0.95</v>
      </c>
      <c r="R45" s="19">
        <f t="shared" si="27"/>
        <v>129.95999999999995</v>
      </c>
      <c r="T45" s="5" t="s">
        <v>23</v>
      </c>
      <c r="U45" s="31">
        <f t="shared" si="9"/>
        <v>312.44999999999993</v>
      </c>
      <c r="W45" s="5" t="s">
        <v>80</v>
      </c>
    </row>
    <row r="46" spans="2:23" ht="11.25">
      <c r="B46" s="18" t="s">
        <v>85</v>
      </c>
      <c r="C46" s="10">
        <v>1.91</v>
      </c>
      <c r="D46" s="27">
        <v>1</v>
      </c>
      <c r="E46" s="19">
        <f t="shared" si="0"/>
        <v>-0.9099999999999999</v>
      </c>
      <c r="F46" s="13" t="s">
        <v>26</v>
      </c>
      <c r="G46" s="20">
        <f t="shared" si="22"/>
        <v>-0.9099999999999999</v>
      </c>
      <c r="H46" s="20">
        <f t="shared" si="23"/>
        <v>10.86999999999999</v>
      </c>
      <c r="J46" s="28">
        <v>1</v>
      </c>
      <c r="K46" s="21">
        <f t="shared" si="16"/>
        <v>-0.9099999999999999</v>
      </c>
      <c r="L46" s="19">
        <f t="shared" si="24"/>
        <v>-0.9099999999999999</v>
      </c>
      <c r="M46" s="19">
        <f t="shared" si="25"/>
        <v>169.8</v>
      </c>
      <c r="O46" s="27">
        <v>1</v>
      </c>
      <c r="P46" s="19">
        <f t="shared" si="17"/>
        <v>-0.9099999999999999</v>
      </c>
      <c r="Q46" s="19">
        <f t="shared" si="26"/>
        <v>-0.9099999999999999</v>
      </c>
      <c r="R46" s="19">
        <f t="shared" si="27"/>
        <v>129.04999999999995</v>
      </c>
      <c r="T46" s="5" t="s">
        <v>21</v>
      </c>
      <c r="U46" s="31">
        <f t="shared" si="9"/>
        <v>309.71999999999997</v>
      </c>
      <c r="W46" s="5" t="s">
        <v>67</v>
      </c>
    </row>
    <row r="47" spans="2:23" ht="11.25">
      <c r="B47" s="18" t="s">
        <v>86</v>
      </c>
      <c r="C47" s="10">
        <v>1.68</v>
      </c>
      <c r="D47" s="27">
        <v>1</v>
      </c>
      <c r="E47" s="19">
        <f t="shared" si="0"/>
        <v>-0.6799999999999999</v>
      </c>
      <c r="F47" s="13" t="s">
        <v>26</v>
      </c>
      <c r="G47" s="20">
        <f t="shared" si="22"/>
        <v>-0.6799999999999999</v>
      </c>
      <c r="H47" s="20">
        <f t="shared" si="23"/>
        <v>10.18999999999999</v>
      </c>
      <c r="J47" s="28">
        <v>1</v>
      </c>
      <c r="K47" s="21">
        <f t="shared" si="16"/>
        <v>-0.6799999999999999</v>
      </c>
      <c r="L47" s="19">
        <f t="shared" si="24"/>
        <v>-0.6799999999999999</v>
      </c>
      <c r="M47" s="19">
        <f t="shared" si="25"/>
        <v>169.12</v>
      </c>
      <c r="O47" s="27">
        <v>1</v>
      </c>
      <c r="P47" s="19">
        <f t="shared" si="17"/>
        <v>-0.6799999999999999</v>
      </c>
      <c r="Q47" s="19">
        <f t="shared" si="26"/>
        <v>-0.6799999999999999</v>
      </c>
      <c r="R47" s="19">
        <f t="shared" si="27"/>
        <v>128.36999999999995</v>
      </c>
      <c r="T47" s="5" t="s">
        <v>23</v>
      </c>
      <c r="U47" s="31">
        <f t="shared" si="9"/>
        <v>307.67999999999995</v>
      </c>
      <c r="W47" s="5" t="s">
        <v>80</v>
      </c>
    </row>
    <row r="48" spans="1:23" ht="11.25">
      <c r="A48" s="17">
        <v>41596</v>
      </c>
      <c r="B48" s="18" t="s">
        <v>87</v>
      </c>
      <c r="C48" s="10">
        <v>1.78</v>
      </c>
      <c r="D48" s="27">
        <v>1</v>
      </c>
      <c r="E48" s="19">
        <f t="shared" si="0"/>
        <v>-0.78</v>
      </c>
      <c r="F48" s="13" t="s">
        <v>26</v>
      </c>
      <c r="G48" s="20">
        <f t="shared" si="22"/>
        <v>-0.78</v>
      </c>
      <c r="H48" s="20">
        <f t="shared" si="23"/>
        <v>9.409999999999991</v>
      </c>
      <c r="J48" s="28">
        <v>2</v>
      </c>
      <c r="K48" s="21">
        <f t="shared" si="16"/>
        <v>-1.56</v>
      </c>
      <c r="L48" s="19">
        <f t="shared" si="24"/>
        <v>-1.56</v>
      </c>
      <c r="M48" s="19">
        <f t="shared" si="25"/>
        <v>167.56</v>
      </c>
      <c r="O48" s="27">
        <v>2</v>
      </c>
      <c r="P48" s="19">
        <f t="shared" si="17"/>
        <v>-1.56</v>
      </c>
      <c r="Q48" s="19">
        <f t="shared" si="26"/>
        <v>-1.56</v>
      </c>
      <c r="R48" s="19">
        <f t="shared" si="27"/>
        <v>126.80999999999995</v>
      </c>
      <c r="T48" s="5" t="s">
        <v>21</v>
      </c>
      <c r="U48" s="31">
        <f t="shared" si="9"/>
        <v>303.7799999999999</v>
      </c>
      <c r="W48" s="5" t="s">
        <v>33</v>
      </c>
    </row>
    <row r="49" spans="2:23" ht="11.25">
      <c r="B49" s="18" t="s">
        <v>88</v>
      </c>
      <c r="C49" s="10">
        <v>1.95</v>
      </c>
      <c r="D49" s="27">
        <v>1</v>
      </c>
      <c r="E49" s="19">
        <f t="shared" si="0"/>
        <v>-0.95</v>
      </c>
      <c r="F49" s="13" t="s">
        <v>4</v>
      </c>
      <c r="G49" s="20">
        <f t="shared" si="22"/>
        <v>0.95</v>
      </c>
      <c r="H49" s="20">
        <f t="shared" si="23"/>
        <v>10.35999999999999</v>
      </c>
      <c r="J49" s="29">
        <v>3</v>
      </c>
      <c r="K49" s="21">
        <f t="shared" si="16"/>
        <v>-2.8499999999999996</v>
      </c>
      <c r="L49" s="19">
        <f t="shared" si="24"/>
        <v>2.8499999999999996</v>
      </c>
      <c r="M49" s="19">
        <f t="shared" si="25"/>
        <v>170.41</v>
      </c>
      <c r="O49" s="27">
        <v>3</v>
      </c>
      <c r="P49" s="19">
        <f t="shared" si="17"/>
        <v>-2.8499999999999996</v>
      </c>
      <c r="Q49" s="19">
        <f t="shared" si="26"/>
        <v>2.8499999999999996</v>
      </c>
      <c r="R49" s="19">
        <f t="shared" si="27"/>
        <v>129.65999999999994</v>
      </c>
      <c r="T49" s="5" t="s">
        <v>21</v>
      </c>
      <c r="U49" s="31">
        <f t="shared" si="9"/>
        <v>310.42999999999995</v>
      </c>
      <c r="W49" s="5" t="s">
        <v>67</v>
      </c>
    </row>
    <row r="50" spans="1:23" ht="11.25">
      <c r="A50" s="17">
        <v>41597</v>
      </c>
      <c r="B50" s="18" t="s">
        <v>89</v>
      </c>
      <c r="C50" s="10">
        <v>1.78</v>
      </c>
      <c r="D50" s="27">
        <v>1</v>
      </c>
      <c r="E50" s="19">
        <f t="shared" si="0"/>
        <v>-0.78</v>
      </c>
      <c r="F50" s="13" t="s">
        <v>4</v>
      </c>
      <c r="G50" s="20">
        <f t="shared" si="22"/>
        <v>0.95</v>
      </c>
      <c r="H50" s="20">
        <f t="shared" si="23"/>
        <v>11.30999999999999</v>
      </c>
      <c r="J50" s="29">
        <v>1</v>
      </c>
      <c r="K50" s="21">
        <f t="shared" si="16"/>
        <v>-0.78</v>
      </c>
      <c r="L50" s="19">
        <f t="shared" si="24"/>
        <v>0.95</v>
      </c>
      <c r="M50" s="19">
        <f t="shared" si="25"/>
        <v>171.35999999999999</v>
      </c>
      <c r="O50" s="27">
        <v>1</v>
      </c>
      <c r="P50" s="19">
        <f t="shared" si="17"/>
        <v>-0.78</v>
      </c>
      <c r="Q50" s="19">
        <f t="shared" si="26"/>
        <v>0.95</v>
      </c>
      <c r="R50" s="19">
        <f t="shared" si="27"/>
        <v>130.60999999999993</v>
      </c>
      <c r="T50" s="5" t="s">
        <v>23</v>
      </c>
      <c r="U50" s="31">
        <f t="shared" si="9"/>
        <v>313.2799999999999</v>
      </c>
      <c r="W50" s="5" t="s">
        <v>75</v>
      </c>
    </row>
    <row r="51" spans="2:23" ht="11.25">
      <c r="B51" s="18" t="s">
        <v>90</v>
      </c>
      <c r="C51" s="10">
        <v>1.78</v>
      </c>
      <c r="D51" s="27">
        <v>1</v>
      </c>
      <c r="E51" s="19">
        <f t="shared" si="0"/>
        <v>-0.78</v>
      </c>
      <c r="F51" s="13" t="s">
        <v>4</v>
      </c>
      <c r="G51" s="20">
        <f t="shared" si="22"/>
        <v>0.95</v>
      </c>
      <c r="H51" s="20">
        <f t="shared" si="23"/>
        <v>12.25999999999999</v>
      </c>
      <c r="J51" s="29">
        <v>1</v>
      </c>
      <c r="K51" s="21">
        <f t="shared" si="16"/>
        <v>-0.78</v>
      </c>
      <c r="L51" s="19">
        <f t="shared" si="24"/>
        <v>0.95</v>
      </c>
      <c r="M51" s="19">
        <f t="shared" si="25"/>
        <v>172.30999999999997</v>
      </c>
      <c r="O51" s="27">
        <v>1</v>
      </c>
      <c r="P51" s="19">
        <f t="shared" si="17"/>
        <v>-0.78</v>
      </c>
      <c r="Q51" s="19">
        <f t="shared" si="26"/>
        <v>0.95</v>
      </c>
      <c r="R51" s="19">
        <f t="shared" si="27"/>
        <v>131.55999999999992</v>
      </c>
      <c r="T51" s="5" t="s">
        <v>23</v>
      </c>
      <c r="U51" s="31">
        <f t="shared" si="9"/>
        <v>316.1299999999999</v>
      </c>
      <c r="W51" s="5" t="s">
        <v>75</v>
      </c>
    </row>
    <row r="52" spans="1:23" ht="11.25">
      <c r="A52" s="17">
        <v>41598</v>
      </c>
      <c r="B52" s="18" t="s">
        <v>91</v>
      </c>
      <c r="C52" s="10">
        <v>1.62</v>
      </c>
      <c r="D52" s="27">
        <v>1</v>
      </c>
      <c r="E52" s="19">
        <f t="shared" si="0"/>
        <v>-0.6200000000000001</v>
      </c>
      <c r="F52" s="13" t="s">
        <v>4</v>
      </c>
      <c r="G52" s="20">
        <f t="shared" si="22"/>
        <v>0.95</v>
      </c>
      <c r="H52" s="20">
        <f t="shared" si="23"/>
        <v>13.209999999999988</v>
      </c>
      <c r="J52" s="29">
        <v>1</v>
      </c>
      <c r="K52" s="21">
        <f t="shared" si="16"/>
        <v>-0.6200000000000001</v>
      </c>
      <c r="L52" s="19">
        <f t="shared" si="24"/>
        <v>0.95</v>
      </c>
      <c r="M52" s="19">
        <f t="shared" si="25"/>
        <v>173.25999999999996</v>
      </c>
      <c r="O52" s="27">
        <v>1</v>
      </c>
      <c r="P52" s="19">
        <f t="shared" si="17"/>
        <v>-0.6200000000000001</v>
      </c>
      <c r="Q52" s="19">
        <f t="shared" si="26"/>
        <v>0.95</v>
      </c>
      <c r="R52" s="19">
        <f t="shared" si="27"/>
        <v>132.5099999999999</v>
      </c>
      <c r="T52" s="5" t="s">
        <v>21</v>
      </c>
      <c r="U52" s="31">
        <f t="shared" si="9"/>
        <v>318.97999999999985</v>
      </c>
      <c r="W52" s="5" t="s">
        <v>92</v>
      </c>
    </row>
    <row r="53" spans="1:23" ht="11.25">
      <c r="A53" s="17">
        <v>41599</v>
      </c>
      <c r="B53" s="18" t="s">
        <v>93</v>
      </c>
      <c r="C53" s="10">
        <v>1.73</v>
      </c>
      <c r="D53" s="27">
        <v>1</v>
      </c>
      <c r="E53" s="19">
        <f t="shared" si="0"/>
        <v>-0.73</v>
      </c>
      <c r="F53" s="13" t="s">
        <v>26</v>
      </c>
      <c r="G53" s="20">
        <f t="shared" si="22"/>
        <v>-0.73</v>
      </c>
      <c r="H53" s="20">
        <f t="shared" si="23"/>
        <v>12.479999999999988</v>
      </c>
      <c r="J53" s="29">
        <v>1</v>
      </c>
      <c r="K53" s="21">
        <f t="shared" si="16"/>
        <v>-0.73</v>
      </c>
      <c r="L53" s="19">
        <f t="shared" si="24"/>
        <v>-0.73</v>
      </c>
      <c r="M53" s="19">
        <f t="shared" si="25"/>
        <v>172.52999999999997</v>
      </c>
      <c r="O53" s="27">
        <v>1</v>
      </c>
      <c r="P53" s="19">
        <f t="shared" si="17"/>
        <v>-0.73</v>
      </c>
      <c r="Q53" s="19">
        <f t="shared" si="26"/>
        <v>-0.73</v>
      </c>
      <c r="R53" s="19">
        <f t="shared" si="27"/>
        <v>131.77999999999992</v>
      </c>
      <c r="T53" s="5" t="s">
        <v>21</v>
      </c>
      <c r="U53" s="31">
        <f t="shared" si="9"/>
        <v>316.78999999999985</v>
      </c>
      <c r="W53" s="5" t="s">
        <v>33</v>
      </c>
    </row>
    <row r="54" spans="1:23" ht="11.25">
      <c r="A54" s="17">
        <v>41600</v>
      </c>
      <c r="B54" s="18" t="s">
        <v>95</v>
      </c>
      <c r="C54" s="10">
        <v>1.62</v>
      </c>
      <c r="D54" s="27">
        <v>1</v>
      </c>
      <c r="E54" s="19">
        <f t="shared" si="0"/>
        <v>-0.6200000000000001</v>
      </c>
      <c r="F54" s="13" t="s">
        <v>26</v>
      </c>
      <c r="G54" s="20">
        <f t="shared" si="22"/>
        <v>-0.6200000000000001</v>
      </c>
      <c r="H54" s="20">
        <f t="shared" si="23"/>
        <v>11.859999999999989</v>
      </c>
      <c r="J54" s="29">
        <v>1</v>
      </c>
      <c r="K54" s="21">
        <f t="shared" si="16"/>
        <v>-0.6200000000000001</v>
      </c>
      <c r="L54" s="19">
        <f t="shared" si="24"/>
        <v>-0.6200000000000001</v>
      </c>
      <c r="M54" s="19">
        <f t="shared" si="25"/>
        <v>171.90999999999997</v>
      </c>
      <c r="O54" s="27">
        <v>1</v>
      </c>
      <c r="P54" s="19">
        <f t="shared" si="17"/>
        <v>-0.6200000000000001</v>
      </c>
      <c r="Q54" s="19">
        <f t="shared" si="26"/>
        <v>-0.6200000000000001</v>
      </c>
      <c r="R54" s="19">
        <f t="shared" si="27"/>
        <v>131.1599999999999</v>
      </c>
      <c r="T54" s="5" t="s">
        <v>23</v>
      </c>
      <c r="U54" s="31">
        <f t="shared" si="9"/>
        <v>314.9299999999999</v>
      </c>
      <c r="W54" s="5" t="s">
        <v>61</v>
      </c>
    </row>
    <row r="55" spans="2:23" ht="11.25">
      <c r="B55" s="18" t="s">
        <v>97</v>
      </c>
      <c r="C55" s="10">
        <v>1.82</v>
      </c>
      <c r="D55" s="27">
        <v>1</v>
      </c>
      <c r="E55" s="19">
        <f t="shared" si="0"/>
        <v>-0.8200000000000001</v>
      </c>
      <c r="F55" s="13" t="s">
        <v>26</v>
      </c>
      <c r="G55" s="20">
        <f t="shared" si="22"/>
        <v>-0.8200000000000001</v>
      </c>
      <c r="H55" s="20">
        <f t="shared" si="23"/>
        <v>11.039999999999988</v>
      </c>
      <c r="J55" s="29">
        <v>2</v>
      </c>
      <c r="K55" s="21">
        <f t="shared" si="16"/>
        <v>-1.6400000000000001</v>
      </c>
      <c r="L55" s="19">
        <f t="shared" si="24"/>
        <v>-1.6400000000000001</v>
      </c>
      <c r="M55" s="19">
        <f t="shared" si="25"/>
        <v>170.26999999999998</v>
      </c>
      <c r="O55" s="27">
        <v>2</v>
      </c>
      <c r="P55" s="19">
        <f t="shared" si="17"/>
        <v>-1.6400000000000001</v>
      </c>
      <c r="Q55" s="19">
        <f t="shared" si="26"/>
        <v>-1.6400000000000001</v>
      </c>
      <c r="R55" s="19">
        <f t="shared" si="27"/>
        <v>129.51999999999992</v>
      </c>
      <c r="T55" s="5" t="s">
        <v>23</v>
      </c>
      <c r="U55" s="31">
        <f t="shared" si="9"/>
        <v>310.82999999999987</v>
      </c>
      <c r="W55" s="5" t="s">
        <v>96</v>
      </c>
    </row>
    <row r="56" spans="2:23" ht="11.25">
      <c r="B56" s="18" t="s">
        <v>98</v>
      </c>
      <c r="C56" s="10">
        <v>1.79</v>
      </c>
      <c r="D56" s="27">
        <v>1</v>
      </c>
      <c r="E56" s="19">
        <f t="shared" si="0"/>
        <v>-0.79</v>
      </c>
      <c r="F56" s="13" t="s">
        <v>4</v>
      </c>
      <c r="G56" s="20">
        <f t="shared" si="22"/>
        <v>0.95</v>
      </c>
      <c r="H56" s="20">
        <f t="shared" si="23"/>
        <v>11.989999999999988</v>
      </c>
      <c r="J56" s="29">
        <v>3</v>
      </c>
      <c r="K56" s="21">
        <f t="shared" si="16"/>
        <v>-2.37</v>
      </c>
      <c r="L56" s="19">
        <f t="shared" si="24"/>
        <v>2.8499999999999996</v>
      </c>
      <c r="M56" s="19">
        <f t="shared" si="25"/>
        <v>173.11999999999998</v>
      </c>
      <c r="O56" s="27">
        <v>3</v>
      </c>
      <c r="P56" s="19">
        <f t="shared" si="17"/>
        <v>-2.37</v>
      </c>
      <c r="Q56" s="19">
        <f t="shared" si="26"/>
        <v>2.8499999999999996</v>
      </c>
      <c r="R56" s="19">
        <f t="shared" si="27"/>
        <v>132.36999999999992</v>
      </c>
      <c r="T56" s="5" t="s">
        <v>21</v>
      </c>
      <c r="U56" s="31">
        <f t="shared" si="9"/>
        <v>317.4799999999999</v>
      </c>
      <c r="W56" s="5" t="s">
        <v>30</v>
      </c>
    </row>
    <row r="57" spans="1:23" ht="11.25">
      <c r="A57" s="17">
        <v>41601</v>
      </c>
      <c r="B57" s="18" t="s">
        <v>99</v>
      </c>
      <c r="C57" s="10">
        <v>1.81</v>
      </c>
      <c r="D57" s="27">
        <v>1</v>
      </c>
      <c r="E57" s="19">
        <f t="shared" si="0"/>
        <v>-0.81</v>
      </c>
      <c r="F57" s="13" t="s">
        <v>26</v>
      </c>
      <c r="G57" s="20">
        <f t="shared" si="22"/>
        <v>-0.81</v>
      </c>
      <c r="H57" s="20">
        <f t="shared" si="23"/>
        <v>11.179999999999987</v>
      </c>
      <c r="J57" s="29">
        <v>1</v>
      </c>
      <c r="K57" s="21">
        <f t="shared" si="16"/>
        <v>-0.81</v>
      </c>
      <c r="L57" s="19">
        <f t="shared" si="24"/>
        <v>-0.81</v>
      </c>
      <c r="M57" s="19">
        <f t="shared" si="25"/>
        <v>172.30999999999997</v>
      </c>
      <c r="O57" s="27">
        <v>1</v>
      </c>
      <c r="P57" s="19">
        <f t="shared" si="17"/>
        <v>-0.81</v>
      </c>
      <c r="Q57" s="19">
        <f t="shared" si="26"/>
        <v>-0.81</v>
      </c>
      <c r="R57" s="19">
        <f t="shared" si="27"/>
        <v>131.55999999999992</v>
      </c>
      <c r="T57" s="5" t="s">
        <v>21</v>
      </c>
      <c r="U57" s="31">
        <f t="shared" si="9"/>
        <v>315.0499999999999</v>
      </c>
      <c r="W57" s="5" t="s">
        <v>46</v>
      </c>
    </row>
    <row r="58" spans="2:23" ht="11.25">
      <c r="B58" s="18" t="s">
        <v>100</v>
      </c>
      <c r="C58" s="10">
        <v>1.76</v>
      </c>
      <c r="D58" s="27">
        <v>1</v>
      </c>
      <c r="E58" s="19">
        <f t="shared" si="0"/>
        <v>-0.76</v>
      </c>
      <c r="F58" s="13" t="s">
        <v>26</v>
      </c>
      <c r="G58" s="20">
        <f t="shared" si="22"/>
        <v>-0.76</v>
      </c>
      <c r="H58" s="20">
        <f t="shared" si="23"/>
        <v>10.419999999999987</v>
      </c>
      <c r="J58" s="29">
        <v>1</v>
      </c>
      <c r="K58" s="21">
        <f t="shared" si="16"/>
        <v>-0.76</v>
      </c>
      <c r="L58" s="19">
        <f t="shared" si="24"/>
        <v>-0.76</v>
      </c>
      <c r="M58" s="19">
        <f t="shared" si="25"/>
        <v>171.54999999999998</v>
      </c>
      <c r="O58" s="27">
        <v>2</v>
      </c>
      <c r="P58" s="19">
        <f t="shared" si="17"/>
        <v>-1.52</v>
      </c>
      <c r="Q58" s="19">
        <f t="shared" si="26"/>
        <v>-1.52</v>
      </c>
      <c r="R58" s="19">
        <f t="shared" si="27"/>
        <v>130.0399999999999</v>
      </c>
      <c r="T58" s="5" t="s">
        <v>21</v>
      </c>
      <c r="U58" s="31">
        <f t="shared" si="9"/>
        <v>312.0099999999999</v>
      </c>
      <c r="W58" s="5" t="s">
        <v>40</v>
      </c>
    </row>
    <row r="59" spans="2:23" ht="11.25">
      <c r="B59" s="18" t="s">
        <v>101</v>
      </c>
      <c r="C59" s="10">
        <v>1.8</v>
      </c>
      <c r="D59" s="27">
        <v>1</v>
      </c>
      <c r="E59" s="19">
        <f t="shared" si="0"/>
        <v>-0.8</v>
      </c>
      <c r="F59" s="13" t="s">
        <v>26</v>
      </c>
      <c r="G59" s="20">
        <f t="shared" si="22"/>
        <v>-0.8</v>
      </c>
      <c r="H59" s="20">
        <f t="shared" si="23"/>
        <v>9.619999999999987</v>
      </c>
      <c r="J59" s="29">
        <v>2</v>
      </c>
      <c r="K59" s="21">
        <f t="shared" si="16"/>
        <v>-1.6</v>
      </c>
      <c r="L59" s="19">
        <f t="shared" si="24"/>
        <v>-1.6</v>
      </c>
      <c r="M59" s="19">
        <f t="shared" si="25"/>
        <v>169.95</v>
      </c>
      <c r="O59" s="27">
        <v>3</v>
      </c>
      <c r="P59" s="19">
        <f t="shared" si="17"/>
        <v>-2.4000000000000004</v>
      </c>
      <c r="Q59" s="19">
        <f t="shared" si="26"/>
        <v>-2.4000000000000004</v>
      </c>
      <c r="R59" s="19">
        <f t="shared" si="27"/>
        <v>127.6399999999999</v>
      </c>
      <c r="T59" s="5" t="s">
        <v>21</v>
      </c>
      <c r="U59" s="31">
        <f t="shared" si="9"/>
        <v>307.2099999999999</v>
      </c>
      <c r="W59" s="5" t="s">
        <v>24</v>
      </c>
    </row>
    <row r="60" spans="1:23" ht="11.25">
      <c r="A60" s="17">
        <v>41602</v>
      </c>
      <c r="B60" s="18" t="s">
        <v>102</v>
      </c>
      <c r="C60" s="10">
        <v>1.64</v>
      </c>
      <c r="D60" s="27">
        <v>1</v>
      </c>
      <c r="E60" s="19">
        <f t="shared" si="0"/>
        <v>-0.6399999999999999</v>
      </c>
      <c r="F60" s="13" t="s">
        <v>26</v>
      </c>
      <c r="G60" s="20">
        <f t="shared" si="22"/>
        <v>-0.6399999999999999</v>
      </c>
      <c r="H60" s="20">
        <f t="shared" si="23"/>
        <v>8.979999999999986</v>
      </c>
      <c r="J60" s="29">
        <v>3</v>
      </c>
      <c r="K60" s="21">
        <f t="shared" si="16"/>
        <v>-1.9199999999999997</v>
      </c>
      <c r="L60" s="19">
        <f t="shared" si="24"/>
        <v>-1.9199999999999997</v>
      </c>
      <c r="M60" s="19">
        <f t="shared" si="25"/>
        <v>168.03</v>
      </c>
      <c r="O60" s="27">
        <v>5</v>
      </c>
      <c r="P60" s="19">
        <f t="shared" si="17"/>
        <v>-3.1999999999999993</v>
      </c>
      <c r="Q60" s="19">
        <f t="shared" si="26"/>
        <v>-3.1999999999999993</v>
      </c>
      <c r="R60" s="19">
        <f t="shared" si="27"/>
        <v>124.4399999999999</v>
      </c>
      <c r="T60" s="5" t="s">
        <v>21</v>
      </c>
      <c r="U60" s="31">
        <f t="shared" si="9"/>
        <v>301.4499999999999</v>
      </c>
      <c r="W60" s="5" t="s">
        <v>55</v>
      </c>
    </row>
    <row r="61" spans="2:23" ht="11.25">
      <c r="B61" s="18" t="s">
        <v>103</v>
      </c>
      <c r="C61" s="10">
        <v>1.79</v>
      </c>
      <c r="D61" s="27">
        <v>1</v>
      </c>
      <c r="E61" s="19">
        <f t="shared" si="0"/>
        <v>-0.79</v>
      </c>
      <c r="F61" s="13" t="s">
        <v>26</v>
      </c>
      <c r="G61" s="20">
        <f t="shared" si="22"/>
        <v>-0.79</v>
      </c>
      <c r="H61" s="20">
        <f t="shared" si="23"/>
        <v>8.189999999999987</v>
      </c>
      <c r="J61" s="29">
        <v>5</v>
      </c>
      <c r="K61" s="21">
        <f t="shared" si="16"/>
        <v>-3.95</v>
      </c>
      <c r="L61" s="19">
        <f t="shared" si="24"/>
        <v>-3.95</v>
      </c>
      <c r="M61" s="19">
        <f t="shared" si="25"/>
        <v>164.08</v>
      </c>
      <c r="O61" s="27">
        <v>8</v>
      </c>
      <c r="P61" s="19">
        <f t="shared" si="17"/>
        <v>-6.32</v>
      </c>
      <c r="Q61" s="19">
        <f t="shared" si="26"/>
        <v>-6.32</v>
      </c>
      <c r="R61" s="19">
        <f t="shared" si="27"/>
        <v>118.11999999999989</v>
      </c>
      <c r="T61" s="5" t="s">
        <v>21</v>
      </c>
      <c r="U61" s="31">
        <f t="shared" si="9"/>
        <v>290.38999999999993</v>
      </c>
      <c r="W61" s="5" t="s">
        <v>106</v>
      </c>
    </row>
    <row r="62" spans="2:23" ht="11.25">
      <c r="B62" s="18" t="s">
        <v>104</v>
      </c>
      <c r="C62" s="10">
        <v>1.79</v>
      </c>
      <c r="D62" s="27">
        <v>1</v>
      </c>
      <c r="E62" s="19">
        <f t="shared" si="0"/>
        <v>-0.79</v>
      </c>
      <c r="F62" s="13" t="s">
        <v>26</v>
      </c>
      <c r="G62" s="20">
        <f t="shared" si="22"/>
        <v>-0.79</v>
      </c>
      <c r="H62" s="20">
        <f t="shared" si="23"/>
        <v>7.399999999999987</v>
      </c>
      <c r="J62" s="29">
        <v>8</v>
      </c>
      <c r="K62" s="21">
        <f t="shared" si="16"/>
        <v>-6.32</v>
      </c>
      <c r="L62" s="19">
        <f t="shared" si="24"/>
        <v>-6.32</v>
      </c>
      <c r="M62" s="19">
        <f t="shared" si="25"/>
        <v>157.76000000000002</v>
      </c>
      <c r="O62" s="27">
        <v>13</v>
      </c>
      <c r="P62" s="19">
        <f t="shared" si="17"/>
        <v>-10.27</v>
      </c>
      <c r="Q62" s="19">
        <f t="shared" si="26"/>
        <v>-10.27</v>
      </c>
      <c r="R62" s="19">
        <f t="shared" si="27"/>
        <v>107.8499999999999</v>
      </c>
      <c r="T62" s="5" t="s">
        <v>23</v>
      </c>
      <c r="U62" s="31">
        <f t="shared" si="9"/>
        <v>273.0099999999999</v>
      </c>
      <c r="W62" s="5" t="s">
        <v>105</v>
      </c>
    </row>
    <row r="63" spans="1:23" ht="11.25">
      <c r="A63" s="17">
        <v>41603</v>
      </c>
      <c r="B63" s="18" t="s">
        <v>107</v>
      </c>
      <c r="C63" s="10">
        <v>1.96</v>
      </c>
      <c r="D63" s="27">
        <v>1</v>
      </c>
      <c r="E63" s="19">
        <f t="shared" si="0"/>
        <v>-0.96</v>
      </c>
      <c r="F63" s="13" t="s">
        <v>4</v>
      </c>
      <c r="G63" s="20">
        <f t="shared" si="22"/>
        <v>0.95</v>
      </c>
      <c r="H63" s="20">
        <f t="shared" si="23"/>
        <v>8.349999999999987</v>
      </c>
      <c r="J63" s="29">
        <v>13</v>
      </c>
      <c r="K63" s="21">
        <f t="shared" si="16"/>
        <v>-12.48</v>
      </c>
      <c r="L63" s="19">
        <f t="shared" si="24"/>
        <v>12.35</v>
      </c>
      <c r="M63" s="19">
        <f t="shared" si="25"/>
        <v>170.11</v>
      </c>
      <c r="O63" s="27">
        <v>21</v>
      </c>
      <c r="P63" s="19">
        <f t="shared" si="17"/>
        <v>-20.16</v>
      </c>
      <c r="Q63" s="19">
        <f t="shared" si="26"/>
        <v>19.95</v>
      </c>
      <c r="R63" s="19">
        <f t="shared" si="27"/>
        <v>127.7999999999999</v>
      </c>
      <c r="T63" s="5" t="s">
        <v>21</v>
      </c>
      <c r="U63" s="31">
        <f t="shared" si="9"/>
        <v>306.2599999999999</v>
      </c>
      <c r="W63" s="5" t="s">
        <v>33</v>
      </c>
    </row>
    <row r="64" spans="1:23" ht="11.25">
      <c r="A64" s="17">
        <v>41604</v>
      </c>
      <c r="B64" s="18" t="s">
        <v>108</v>
      </c>
      <c r="C64" s="10">
        <v>1.93</v>
      </c>
      <c r="D64" s="27">
        <v>1</v>
      </c>
      <c r="E64" s="19">
        <f t="shared" si="0"/>
        <v>-0.9299999999999999</v>
      </c>
      <c r="F64" s="13" t="s">
        <v>26</v>
      </c>
      <c r="G64" s="20">
        <f t="shared" si="22"/>
        <v>-0.9299999999999999</v>
      </c>
      <c r="H64" s="20">
        <f t="shared" si="23"/>
        <v>7.4199999999999875</v>
      </c>
      <c r="J64" s="29">
        <v>1</v>
      </c>
      <c r="K64" s="21">
        <f t="shared" si="16"/>
        <v>-0.9299999999999999</v>
      </c>
      <c r="L64" s="19">
        <f t="shared" si="24"/>
        <v>-0.9299999999999999</v>
      </c>
      <c r="M64" s="19">
        <f t="shared" si="25"/>
        <v>169.18</v>
      </c>
      <c r="O64" s="27">
        <v>8</v>
      </c>
      <c r="P64" s="19">
        <f t="shared" si="17"/>
        <v>-7.4399999999999995</v>
      </c>
      <c r="Q64" s="19">
        <f t="shared" si="26"/>
        <v>-7.4399999999999995</v>
      </c>
      <c r="R64" s="19">
        <f t="shared" si="27"/>
        <v>120.3599999999999</v>
      </c>
      <c r="T64" s="5" t="s">
        <v>23</v>
      </c>
      <c r="U64" s="31">
        <f t="shared" si="9"/>
        <v>296.9599999999999</v>
      </c>
      <c r="W64" s="5" t="s">
        <v>36</v>
      </c>
    </row>
    <row r="65" spans="1:23" ht="11.25">
      <c r="A65" s="17">
        <v>41605</v>
      </c>
      <c r="B65" s="18" t="s">
        <v>109</v>
      </c>
      <c r="C65" s="10">
        <v>1.84</v>
      </c>
      <c r="D65" s="27">
        <v>1</v>
      </c>
      <c r="E65" s="19">
        <f t="shared" si="0"/>
        <v>-0.8400000000000001</v>
      </c>
      <c r="F65" s="13" t="s">
        <v>4</v>
      </c>
      <c r="G65" s="20">
        <f t="shared" si="22"/>
        <v>0.95</v>
      </c>
      <c r="H65" s="20">
        <f t="shared" si="23"/>
        <v>8.369999999999987</v>
      </c>
      <c r="J65" s="29">
        <v>1</v>
      </c>
      <c r="K65" s="21">
        <f t="shared" si="16"/>
        <v>-0.8400000000000001</v>
      </c>
      <c r="L65" s="19">
        <f t="shared" si="24"/>
        <v>0.95</v>
      </c>
      <c r="M65" s="19">
        <f t="shared" si="25"/>
        <v>170.13</v>
      </c>
      <c r="O65" s="27">
        <v>13</v>
      </c>
      <c r="P65" s="19">
        <f t="shared" si="17"/>
        <v>-10.920000000000002</v>
      </c>
      <c r="Q65" s="19">
        <f t="shared" si="26"/>
        <v>12.35</v>
      </c>
      <c r="R65" s="19">
        <f t="shared" si="27"/>
        <v>132.7099999999999</v>
      </c>
      <c r="T65" s="5" t="s">
        <v>21</v>
      </c>
      <c r="U65" s="31">
        <f t="shared" si="9"/>
        <v>311.2099999999999</v>
      </c>
      <c r="W65" s="5" t="s">
        <v>40</v>
      </c>
    </row>
    <row r="66" spans="2:23" ht="11.25">
      <c r="B66" s="18" t="s">
        <v>110</v>
      </c>
      <c r="C66" s="10">
        <v>1.85</v>
      </c>
      <c r="D66" s="27">
        <v>1</v>
      </c>
      <c r="E66" s="19">
        <f t="shared" si="0"/>
        <v>-0.8500000000000001</v>
      </c>
      <c r="F66" s="13" t="s">
        <v>4</v>
      </c>
      <c r="G66" s="20">
        <f t="shared" si="22"/>
        <v>0.95</v>
      </c>
      <c r="H66" s="20">
        <f t="shared" si="23"/>
        <v>9.319999999999986</v>
      </c>
      <c r="J66" s="29">
        <v>1</v>
      </c>
      <c r="K66" s="21">
        <f t="shared" si="16"/>
        <v>-0.8500000000000001</v>
      </c>
      <c r="L66" s="19">
        <f t="shared" si="24"/>
        <v>0.95</v>
      </c>
      <c r="M66" s="19">
        <f t="shared" si="25"/>
        <v>171.07999999999998</v>
      </c>
      <c r="O66" s="27">
        <v>5</v>
      </c>
      <c r="P66" s="19">
        <f t="shared" si="17"/>
        <v>-4.25</v>
      </c>
      <c r="Q66" s="19">
        <f t="shared" si="26"/>
        <v>4.75</v>
      </c>
      <c r="R66" s="19">
        <f t="shared" si="27"/>
        <v>137.4599999999999</v>
      </c>
      <c r="T66" s="5" t="s">
        <v>21</v>
      </c>
      <c r="U66" s="31">
        <f t="shared" si="9"/>
        <v>317.85999999999984</v>
      </c>
      <c r="W66" s="5" t="s">
        <v>106</v>
      </c>
    </row>
    <row r="67" spans="1:23" ht="11.25">
      <c r="A67" s="17">
        <v>41606</v>
      </c>
      <c r="B67" s="18" t="s">
        <v>111</v>
      </c>
      <c r="C67" s="10">
        <v>1.89</v>
      </c>
      <c r="D67" s="27">
        <v>1</v>
      </c>
      <c r="E67" s="19">
        <f t="shared" si="0"/>
        <v>-0.8899999999999999</v>
      </c>
      <c r="F67" s="13" t="s">
        <v>4</v>
      </c>
      <c r="G67" s="20">
        <f t="shared" si="22"/>
        <v>0.95</v>
      </c>
      <c r="H67" s="20">
        <f t="shared" si="23"/>
        <v>10.269999999999985</v>
      </c>
      <c r="J67" s="29">
        <v>1</v>
      </c>
      <c r="K67" s="21">
        <f t="shared" si="16"/>
        <v>-0.8899999999999999</v>
      </c>
      <c r="L67" s="19">
        <f t="shared" si="24"/>
        <v>0.95</v>
      </c>
      <c r="M67" s="19">
        <f t="shared" si="25"/>
        <v>172.02999999999997</v>
      </c>
      <c r="O67" s="27">
        <v>2</v>
      </c>
      <c r="P67" s="19">
        <f t="shared" si="17"/>
        <v>-1.7799999999999998</v>
      </c>
      <c r="Q67" s="19">
        <f t="shared" si="26"/>
        <v>1.9</v>
      </c>
      <c r="R67" s="19">
        <f t="shared" si="27"/>
        <v>139.3599999999999</v>
      </c>
      <c r="T67" s="5" t="s">
        <v>21</v>
      </c>
      <c r="U67" s="31">
        <f t="shared" si="9"/>
        <v>321.65999999999985</v>
      </c>
      <c r="W67" s="5" t="s">
        <v>45</v>
      </c>
    </row>
    <row r="68" spans="2:23" ht="11.25">
      <c r="B68" s="18" t="s">
        <v>112</v>
      </c>
      <c r="C68" s="10">
        <v>1.74</v>
      </c>
      <c r="D68" s="27">
        <v>1</v>
      </c>
      <c r="E68" s="19">
        <f t="shared" si="0"/>
        <v>-0.74</v>
      </c>
      <c r="F68" s="13" t="s">
        <v>26</v>
      </c>
      <c r="G68" s="20">
        <f t="shared" si="22"/>
        <v>-0.74</v>
      </c>
      <c r="H68" s="20">
        <f t="shared" si="23"/>
        <v>9.529999999999985</v>
      </c>
      <c r="J68" s="29">
        <v>1</v>
      </c>
      <c r="K68" s="21">
        <f t="shared" si="16"/>
        <v>-0.74</v>
      </c>
      <c r="L68" s="19">
        <f t="shared" si="24"/>
        <v>-0.74</v>
      </c>
      <c r="M68" s="19">
        <f t="shared" si="25"/>
        <v>171.28999999999996</v>
      </c>
      <c r="O68" s="27">
        <v>1</v>
      </c>
      <c r="P68" s="19">
        <f t="shared" si="17"/>
        <v>-0.74</v>
      </c>
      <c r="Q68" s="19">
        <f t="shared" si="26"/>
        <v>-0.74</v>
      </c>
      <c r="R68" s="19">
        <f t="shared" si="27"/>
        <v>138.6199999999999</v>
      </c>
      <c r="T68" s="5" t="s">
        <v>23</v>
      </c>
      <c r="U68" s="31">
        <f t="shared" si="9"/>
        <v>319.4399999999998</v>
      </c>
      <c r="W68" s="5" t="s">
        <v>45</v>
      </c>
    </row>
    <row r="69" spans="1:23" ht="11.25">
      <c r="A69" s="17">
        <v>41607</v>
      </c>
      <c r="B69" s="18" t="s">
        <v>113</v>
      </c>
      <c r="C69" s="10">
        <v>1.82</v>
      </c>
      <c r="D69" s="27">
        <v>1</v>
      </c>
      <c r="E69" s="19">
        <f t="shared" si="0"/>
        <v>-0.8200000000000001</v>
      </c>
      <c r="F69" s="13" t="s">
        <v>4</v>
      </c>
      <c r="G69" s="20">
        <f t="shared" si="22"/>
        <v>0.95</v>
      </c>
      <c r="H69" s="20">
        <f t="shared" si="23"/>
        <v>10.479999999999984</v>
      </c>
      <c r="J69" s="29">
        <v>1</v>
      </c>
      <c r="K69" s="21">
        <f t="shared" si="16"/>
        <v>-0.8200000000000001</v>
      </c>
      <c r="L69" s="19">
        <f t="shared" si="24"/>
        <v>0.95</v>
      </c>
      <c r="M69" s="19">
        <f t="shared" si="25"/>
        <v>172.23999999999995</v>
      </c>
      <c r="O69" s="27">
        <v>1</v>
      </c>
      <c r="P69" s="19">
        <f t="shared" si="17"/>
        <v>-0.8200000000000001</v>
      </c>
      <c r="Q69" s="19">
        <f t="shared" si="26"/>
        <v>0.95</v>
      </c>
      <c r="R69" s="19">
        <f t="shared" si="27"/>
        <v>139.56999999999988</v>
      </c>
      <c r="T69" s="5" t="s">
        <v>23</v>
      </c>
      <c r="U69" s="31">
        <f t="shared" si="9"/>
        <v>322.2899999999998</v>
      </c>
      <c r="W69" s="5" t="s">
        <v>46</v>
      </c>
    </row>
    <row r="70" spans="1:23" ht="11.25">
      <c r="A70" s="17">
        <v>41608</v>
      </c>
      <c r="B70" s="18" t="s">
        <v>114</v>
      </c>
      <c r="C70" s="10">
        <v>1.75</v>
      </c>
      <c r="D70" s="27">
        <v>1</v>
      </c>
      <c r="E70" s="19">
        <f t="shared" si="0"/>
        <v>-0.75</v>
      </c>
      <c r="F70" s="13" t="s">
        <v>26</v>
      </c>
      <c r="G70" s="20">
        <f t="shared" si="22"/>
        <v>-0.75</v>
      </c>
      <c r="H70" s="20">
        <f t="shared" si="23"/>
        <v>9.729999999999984</v>
      </c>
      <c r="J70" s="29">
        <v>1</v>
      </c>
      <c r="K70" s="21">
        <f t="shared" si="16"/>
        <v>-0.75</v>
      </c>
      <c r="L70" s="19">
        <f t="shared" si="24"/>
        <v>-0.75</v>
      </c>
      <c r="M70" s="19">
        <f t="shared" si="25"/>
        <v>171.48999999999995</v>
      </c>
      <c r="O70" s="27">
        <v>1</v>
      </c>
      <c r="P70" s="19">
        <f t="shared" si="17"/>
        <v>-0.75</v>
      </c>
      <c r="Q70" s="19">
        <f t="shared" si="26"/>
        <v>-0.75</v>
      </c>
      <c r="R70" s="19">
        <f t="shared" si="27"/>
        <v>138.81999999999988</v>
      </c>
      <c r="T70" s="5" t="s">
        <v>23</v>
      </c>
      <c r="U70" s="31">
        <f t="shared" si="9"/>
        <v>320.0399999999998</v>
      </c>
      <c r="W70" s="5" t="s">
        <v>40</v>
      </c>
    </row>
    <row r="71" spans="2:23" ht="11.25">
      <c r="B71" s="18" t="s">
        <v>115</v>
      </c>
      <c r="C71" s="10">
        <v>1.8</v>
      </c>
      <c r="D71" s="27">
        <v>1</v>
      </c>
      <c r="E71" s="19">
        <f t="shared" si="0"/>
        <v>-0.8</v>
      </c>
      <c r="F71" s="13" t="s">
        <v>4</v>
      </c>
      <c r="G71" s="20">
        <f t="shared" si="22"/>
        <v>0.95</v>
      </c>
      <c r="H71" s="20">
        <f t="shared" si="23"/>
        <v>10.679999999999984</v>
      </c>
      <c r="J71" s="29">
        <v>1</v>
      </c>
      <c r="K71" s="21">
        <f t="shared" si="16"/>
        <v>-0.8</v>
      </c>
      <c r="L71" s="19">
        <f t="shared" si="24"/>
        <v>0.95</v>
      </c>
      <c r="M71" s="19">
        <f t="shared" si="25"/>
        <v>172.43999999999994</v>
      </c>
      <c r="O71" s="27">
        <v>1</v>
      </c>
      <c r="P71" s="19">
        <f t="shared" si="17"/>
        <v>-0.8</v>
      </c>
      <c r="Q71" s="19">
        <f t="shared" si="26"/>
        <v>0.95</v>
      </c>
      <c r="R71" s="19">
        <f t="shared" si="27"/>
        <v>139.76999999999987</v>
      </c>
      <c r="T71" s="5" t="s">
        <v>23</v>
      </c>
      <c r="U71" s="31">
        <f t="shared" si="9"/>
        <v>322.8899999999998</v>
      </c>
      <c r="W71" s="5" t="s">
        <v>116</v>
      </c>
    </row>
    <row r="72" spans="2:23" ht="11.25">
      <c r="B72" s="18" t="s">
        <v>117</v>
      </c>
      <c r="C72" s="10">
        <v>1.89</v>
      </c>
      <c r="D72" s="27">
        <v>1</v>
      </c>
      <c r="E72" s="19">
        <f t="shared" si="0"/>
        <v>-0.8899999999999999</v>
      </c>
      <c r="F72" s="13" t="s">
        <v>26</v>
      </c>
      <c r="G72" s="20">
        <f t="shared" si="22"/>
        <v>-0.8899999999999999</v>
      </c>
      <c r="H72" s="20">
        <f t="shared" si="23"/>
        <v>9.789999999999983</v>
      </c>
      <c r="J72" s="29">
        <v>1</v>
      </c>
      <c r="K72" s="21">
        <f t="shared" si="16"/>
        <v>-0.8899999999999999</v>
      </c>
      <c r="L72" s="19">
        <f t="shared" si="24"/>
        <v>-0.8899999999999999</v>
      </c>
      <c r="M72" s="19">
        <f t="shared" si="25"/>
        <v>171.54999999999995</v>
      </c>
      <c r="O72" s="27">
        <v>1</v>
      </c>
      <c r="P72" s="19">
        <f t="shared" si="17"/>
        <v>-0.8899999999999999</v>
      </c>
      <c r="Q72" s="19">
        <f t="shared" si="26"/>
        <v>-0.8899999999999999</v>
      </c>
      <c r="R72" s="19">
        <f t="shared" si="27"/>
        <v>138.87999999999988</v>
      </c>
      <c r="T72" s="5" t="s">
        <v>23</v>
      </c>
      <c r="U72" s="31">
        <f t="shared" si="9"/>
        <v>320.2199999999998</v>
      </c>
      <c r="W72" s="5" t="s">
        <v>28</v>
      </c>
    </row>
    <row r="73" spans="1:23" ht="11.25">
      <c r="A73" s="17">
        <v>41609</v>
      </c>
      <c r="B73" s="18" t="s">
        <v>118</v>
      </c>
      <c r="C73" s="10">
        <v>1.82</v>
      </c>
      <c r="D73" s="27">
        <v>1</v>
      </c>
      <c r="E73" s="19">
        <f t="shared" si="0"/>
        <v>-0.8200000000000001</v>
      </c>
      <c r="F73" s="13" t="s">
        <v>4</v>
      </c>
      <c r="G73" s="20">
        <f t="shared" si="22"/>
        <v>0.95</v>
      </c>
      <c r="H73" s="20">
        <f t="shared" si="23"/>
        <v>10.739999999999982</v>
      </c>
      <c r="J73" s="29">
        <v>1</v>
      </c>
      <c r="K73" s="21">
        <f t="shared" si="16"/>
        <v>-0.8200000000000001</v>
      </c>
      <c r="L73" s="19">
        <f t="shared" si="24"/>
        <v>0.95</v>
      </c>
      <c r="M73" s="19">
        <f t="shared" si="25"/>
        <v>172.49999999999994</v>
      </c>
      <c r="O73" s="27">
        <v>1</v>
      </c>
      <c r="P73" s="19">
        <f t="shared" si="17"/>
        <v>-0.8200000000000001</v>
      </c>
      <c r="Q73" s="19">
        <f t="shared" si="26"/>
        <v>0.95</v>
      </c>
      <c r="R73" s="19">
        <f t="shared" si="27"/>
        <v>139.82999999999987</v>
      </c>
      <c r="T73" s="5" t="s">
        <v>23</v>
      </c>
      <c r="U73" s="31">
        <f t="shared" si="9"/>
        <v>323.0699999999998</v>
      </c>
      <c r="W73" s="5" t="s">
        <v>46</v>
      </c>
    </row>
    <row r="74" spans="2:23" ht="11.25">
      <c r="B74" s="18" t="s">
        <v>119</v>
      </c>
      <c r="C74" s="10">
        <v>1.88</v>
      </c>
      <c r="D74" s="27">
        <v>1</v>
      </c>
      <c r="E74" s="19">
        <f t="shared" si="0"/>
        <v>-0.8799999999999999</v>
      </c>
      <c r="F74" s="13" t="s">
        <v>26</v>
      </c>
      <c r="G74" s="20">
        <f t="shared" si="22"/>
        <v>-0.8799999999999999</v>
      </c>
      <c r="H74" s="20">
        <f t="shared" si="23"/>
        <v>9.859999999999982</v>
      </c>
      <c r="J74" s="29">
        <v>1</v>
      </c>
      <c r="K74" s="21">
        <f t="shared" si="16"/>
        <v>-0.8799999999999999</v>
      </c>
      <c r="L74" s="19">
        <f t="shared" si="24"/>
        <v>-0.8799999999999999</v>
      </c>
      <c r="M74" s="19">
        <f t="shared" si="25"/>
        <v>171.61999999999995</v>
      </c>
      <c r="O74" s="27">
        <v>1</v>
      </c>
      <c r="P74" s="19">
        <f t="shared" si="17"/>
        <v>-0.8799999999999999</v>
      </c>
      <c r="Q74" s="19">
        <f t="shared" si="26"/>
        <v>-0.8799999999999999</v>
      </c>
      <c r="R74" s="19">
        <f t="shared" si="27"/>
        <v>138.94999999999987</v>
      </c>
      <c r="T74" s="5" t="s">
        <v>21</v>
      </c>
      <c r="U74" s="31">
        <f t="shared" si="9"/>
        <v>320.4299999999998</v>
      </c>
      <c r="W74" s="5" t="s">
        <v>121</v>
      </c>
    </row>
    <row r="75" spans="1:23" ht="11.25">
      <c r="A75" s="17">
        <v>41610</v>
      </c>
      <c r="B75" s="18" t="s">
        <v>120</v>
      </c>
      <c r="C75" s="10">
        <v>1.77</v>
      </c>
      <c r="D75" s="27">
        <v>1</v>
      </c>
      <c r="E75" s="19">
        <f t="shared" si="0"/>
        <v>-0.77</v>
      </c>
      <c r="F75" s="13" t="s">
        <v>26</v>
      </c>
      <c r="G75" s="20">
        <f t="shared" si="22"/>
        <v>-0.77</v>
      </c>
      <c r="H75" s="20">
        <f t="shared" si="23"/>
        <v>9.089999999999982</v>
      </c>
      <c r="J75" s="29">
        <v>1</v>
      </c>
      <c r="K75" s="21">
        <f t="shared" si="16"/>
        <v>-0.77</v>
      </c>
      <c r="L75" s="19">
        <f t="shared" si="24"/>
        <v>-0.77</v>
      </c>
      <c r="M75" s="19">
        <f t="shared" si="25"/>
        <v>170.84999999999994</v>
      </c>
      <c r="O75" s="27">
        <v>1</v>
      </c>
      <c r="P75" s="19">
        <f t="shared" si="17"/>
        <v>-0.77</v>
      </c>
      <c r="Q75" s="19">
        <f t="shared" si="26"/>
        <v>-0.77</v>
      </c>
      <c r="R75" s="19">
        <f t="shared" si="27"/>
        <v>138.17999999999986</v>
      </c>
      <c r="T75" s="5" t="s">
        <v>23</v>
      </c>
      <c r="U75" s="31">
        <f t="shared" si="9"/>
        <v>318.1199999999998</v>
      </c>
      <c r="W75" s="5" t="s">
        <v>50</v>
      </c>
    </row>
    <row r="76" spans="2:23" ht="11.25">
      <c r="B76" s="18" t="s">
        <v>122</v>
      </c>
      <c r="C76" s="10">
        <v>1.71</v>
      </c>
      <c r="D76" s="27">
        <v>1</v>
      </c>
      <c r="E76" s="19">
        <f t="shared" si="0"/>
        <v>-0.71</v>
      </c>
      <c r="F76" s="13" t="s">
        <v>26</v>
      </c>
      <c r="G76" s="20">
        <f t="shared" si="22"/>
        <v>-0.71</v>
      </c>
      <c r="H76" s="20">
        <f t="shared" si="23"/>
        <v>8.379999999999981</v>
      </c>
      <c r="J76" s="29">
        <v>2</v>
      </c>
      <c r="K76" s="21">
        <f t="shared" si="16"/>
        <v>-1.42</v>
      </c>
      <c r="L76" s="19">
        <f t="shared" si="24"/>
        <v>-1.42</v>
      </c>
      <c r="M76" s="19">
        <f t="shared" si="25"/>
        <v>169.42999999999995</v>
      </c>
      <c r="O76" s="27">
        <v>2</v>
      </c>
      <c r="P76" s="19">
        <f t="shared" si="17"/>
        <v>-1.42</v>
      </c>
      <c r="Q76" s="19">
        <f t="shared" si="26"/>
        <v>-1.42</v>
      </c>
      <c r="R76" s="19">
        <f t="shared" si="27"/>
        <v>136.75999999999988</v>
      </c>
      <c r="T76" s="5" t="s">
        <v>23</v>
      </c>
      <c r="U76" s="31">
        <f t="shared" si="9"/>
        <v>314.5699999999998</v>
      </c>
      <c r="W76" s="5" t="s">
        <v>123</v>
      </c>
    </row>
    <row r="77" spans="2:23" ht="11.25">
      <c r="B77" s="18" t="s">
        <v>124</v>
      </c>
      <c r="C77" s="10">
        <v>1.65</v>
      </c>
      <c r="D77" s="27">
        <v>1</v>
      </c>
      <c r="E77" s="19">
        <f t="shared" si="0"/>
        <v>-0.6499999999999999</v>
      </c>
      <c r="F77" s="13" t="s">
        <v>4</v>
      </c>
      <c r="G77" s="20">
        <f t="shared" si="22"/>
        <v>0.95</v>
      </c>
      <c r="H77" s="20">
        <f t="shared" si="23"/>
        <v>9.32999999999998</v>
      </c>
      <c r="J77" s="29">
        <v>3</v>
      </c>
      <c r="K77" s="21">
        <f t="shared" si="16"/>
        <v>-1.9499999999999997</v>
      </c>
      <c r="L77" s="19">
        <f t="shared" si="24"/>
        <v>2.8499999999999996</v>
      </c>
      <c r="M77" s="19">
        <f t="shared" si="25"/>
        <v>172.27999999999994</v>
      </c>
      <c r="O77" s="27">
        <v>3</v>
      </c>
      <c r="P77" s="19">
        <f t="shared" si="17"/>
        <v>-1.9499999999999997</v>
      </c>
      <c r="Q77" s="19">
        <f t="shared" si="26"/>
        <v>2.8499999999999996</v>
      </c>
      <c r="R77" s="19">
        <f t="shared" si="27"/>
        <v>139.60999999999987</v>
      </c>
      <c r="T77" s="5" t="s">
        <v>23</v>
      </c>
      <c r="U77" s="31">
        <f t="shared" si="9"/>
        <v>321.2199999999998</v>
      </c>
      <c r="W77" s="5" t="s">
        <v>125</v>
      </c>
    </row>
    <row r="78" spans="1:23" ht="11.25">
      <c r="A78" s="17">
        <v>41611</v>
      </c>
      <c r="B78" s="18" t="s">
        <v>126</v>
      </c>
      <c r="C78" s="10">
        <v>1.68</v>
      </c>
      <c r="D78" s="27">
        <v>1</v>
      </c>
      <c r="E78" s="19">
        <f t="shared" si="0"/>
        <v>-0.6799999999999999</v>
      </c>
      <c r="F78" s="13" t="s">
        <v>4</v>
      </c>
      <c r="G78" s="20">
        <f t="shared" si="22"/>
        <v>0.95</v>
      </c>
      <c r="H78" s="20">
        <f t="shared" si="23"/>
        <v>10.27999999999998</v>
      </c>
      <c r="J78" s="29">
        <v>1</v>
      </c>
      <c r="K78" s="21">
        <f t="shared" si="16"/>
        <v>-0.6799999999999999</v>
      </c>
      <c r="L78" s="19">
        <f t="shared" si="24"/>
        <v>0.95</v>
      </c>
      <c r="M78" s="19">
        <f t="shared" si="25"/>
        <v>173.22999999999993</v>
      </c>
      <c r="O78" s="27">
        <v>1</v>
      </c>
      <c r="P78" s="19">
        <f t="shared" si="17"/>
        <v>-0.6799999999999999</v>
      </c>
      <c r="Q78" s="19">
        <f t="shared" si="26"/>
        <v>0.95</v>
      </c>
      <c r="R78" s="19">
        <f t="shared" si="27"/>
        <v>140.55999999999986</v>
      </c>
      <c r="T78" s="5" t="s">
        <v>23</v>
      </c>
      <c r="U78" s="31">
        <f t="shared" si="9"/>
        <v>324.06999999999977</v>
      </c>
      <c r="W78" s="5" t="s">
        <v>127</v>
      </c>
    </row>
    <row r="79" spans="1:23" ht="11.25">
      <c r="A79" s="17">
        <v>41612</v>
      </c>
      <c r="B79" s="18" t="s">
        <v>128</v>
      </c>
      <c r="C79" s="10">
        <v>1.63</v>
      </c>
      <c r="D79" s="27">
        <v>1</v>
      </c>
      <c r="E79" s="19">
        <f t="shared" si="0"/>
        <v>-0.6299999999999999</v>
      </c>
      <c r="F79" s="13" t="s">
        <v>26</v>
      </c>
      <c r="G79" s="20">
        <f t="shared" si="22"/>
        <v>-0.6299999999999999</v>
      </c>
      <c r="H79" s="20">
        <f t="shared" si="23"/>
        <v>9.64999999999998</v>
      </c>
      <c r="J79" s="29">
        <v>1</v>
      </c>
      <c r="K79" s="21">
        <f t="shared" si="16"/>
        <v>-0.6299999999999999</v>
      </c>
      <c r="L79" s="19">
        <f t="shared" si="24"/>
        <v>-0.6299999999999999</v>
      </c>
      <c r="M79" s="19">
        <f t="shared" si="25"/>
        <v>172.59999999999994</v>
      </c>
      <c r="O79" s="27">
        <v>1</v>
      </c>
      <c r="P79" s="19">
        <f t="shared" si="17"/>
        <v>-0.6299999999999999</v>
      </c>
      <c r="Q79" s="19">
        <f t="shared" si="26"/>
        <v>-0.6299999999999999</v>
      </c>
      <c r="R79" s="19">
        <f t="shared" si="27"/>
        <v>139.92999999999986</v>
      </c>
      <c r="T79" s="5" t="s">
        <v>23</v>
      </c>
      <c r="U79" s="31">
        <f t="shared" si="9"/>
        <v>322.1799999999998</v>
      </c>
      <c r="W79" s="5" t="s">
        <v>40</v>
      </c>
    </row>
    <row r="80" spans="1:23" ht="11.25">
      <c r="A80" s="17">
        <v>41613</v>
      </c>
      <c r="B80" s="18" t="s">
        <v>129</v>
      </c>
      <c r="C80" s="10">
        <v>1.85</v>
      </c>
      <c r="D80" s="27">
        <v>1</v>
      </c>
      <c r="E80" s="19">
        <f t="shared" si="0"/>
        <v>-0.8500000000000001</v>
      </c>
      <c r="F80" s="13" t="s">
        <v>26</v>
      </c>
      <c r="G80" s="20">
        <f t="shared" si="22"/>
        <v>-0.8500000000000001</v>
      </c>
      <c r="H80" s="20">
        <f t="shared" si="23"/>
        <v>8.799999999999981</v>
      </c>
      <c r="J80" s="29">
        <v>1</v>
      </c>
      <c r="K80" s="21">
        <f t="shared" si="16"/>
        <v>-0.8500000000000001</v>
      </c>
      <c r="L80" s="19">
        <f t="shared" si="24"/>
        <v>-0.8500000000000001</v>
      </c>
      <c r="M80" s="19">
        <f t="shared" si="25"/>
        <v>171.74999999999994</v>
      </c>
      <c r="O80" s="27">
        <v>1</v>
      </c>
      <c r="P80" s="19">
        <f t="shared" si="17"/>
        <v>-0.8500000000000001</v>
      </c>
      <c r="Q80" s="19">
        <f t="shared" si="26"/>
        <v>-0.8500000000000001</v>
      </c>
      <c r="R80" s="19">
        <f t="shared" si="27"/>
        <v>139.07999999999987</v>
      </c>
      <c r="T80" s="5" t="s">
        <v>23</v>
      </c>
      <c r="U80" s="31">
        <f t="shared" si="9"/>
        <v>319.62999999999977</v>
      </c>
      <c r="W80" s="5" t="s">
        <v>127</v>
      </c>
    </row>
    <row r="81" spans="1:23" ht="11.25">
      <c r="A81" s="17">
        <v>41614</v>
      </c>
      <c r="B81" s="18" t="s">
        <v>130</v>
      </c>
      <c r="C81" s="10">
        <v>1.89</v>
      </c>
      <c r="D81" s="27">
        <v>1</v>
      </c>
      <c r="E81" s="19">
        <f t="shared" si="0"/>
        <v>-0.8899999999999999</v>
      </c>
      <c r="F81" s="13" t="s">
        <v>4</v>
      </c>
      <c r="G81" s="20">
        <f t="shared" si="22"/>
        <v>0.95</v>
      </c>
      <c r="H81" s="20">
        <f t="shared" si="23"/>
        <v>9.74999999999998</v>
      </c>
      <c r="J81" s="29">
        <v>2</v>
      </c>
      <c r="K81" s="21">
        <f t="shared" si="16"/>
        <v>-1.7799999999999998</v>
      </c>
      <c r="L81" s="19">
        <f t="shared" si="24"/>
        <v>1.9</v>
      </c>
      <c r="M81" s="19">
        <f t="shared" si="25"/>
        <v>173.64999999999995</v>
      </c>
      <c r="O81" s="27">
        <v>2</v>
      </c>
      <c r="P81" s="19">
        <f t="shared" si="17"/>
        <v>-1.7799999999999998</v>
      </c>
      <c r="Q81" s="19">
        <f t="shared" si="26"/>
        <v>1.9</v>
      </c>
      <c r="R81" s="19">
        <f t="shared" si="27"/>
        <v>140.97999999999988</v>
      </c>
      <c r="T81" s="5" t="s">
        <v>21</v>
      </c>
      <c r="U81" s="31">
        <f t="shared" si="9"/>
        <v>324.3799999999998</v>
      </c>
      <c r="W81" s="5" t="s">
        <v>46</v>
      </c>
    </row>
    <row r="82" spans="2:23" ht="11.25">
      <c r="B82" s="18" t="s">
        <v>131</v>
      </c>
      <c r="C82" s="10">
        <v>1.92</v>
      </c>
      <c r="D82" s="27">
        <v>1</v>
      </c>
      <c r="E82" s="19">
        <f t="shared" si="0"/>
        <v>-0.9199999999999999</v>
      </c>
      <c r="F82" s="13" t="s">
        <v>4</v>
      </c>
      <c r="G82" s="20">
        <f t="shared" si="22"/>
        <v>0.95</v>
      </c>
      <c r="H82" s="20">
        <f t="shared" si="23"/>
        <v>10.69999999999998</v>
      </c>
      <c r="J82" s="29">
        <v>1</v>
      </c>
      <c r="K82" s="21">
        <f t="shared" si="16"/>
        <v>-0.9199999999999999</v>
      </c>
      <c r="L82" s="19">
        <f t="shared" si="24"/>
        <v>0.95</v>
      </c>
      <c r="M82" s="19">
        <f t="shared" si="25"/>
        <v>174.59999999999994</v>
      </c>
      <c r="O82" s="27">
        <v>1</v>
      </c>
      <c r="P82" s="19">
        <f t="shared" si="17"/>
        <v>-0.9199999999999999</v>
      </c>
      <c r="Q82" s="19">
        <f t="shared" si="26"/>
        <v>0.95</v>
      </c>
      <c r="R82" s="19">
        <f t="shared" si="27"/>
        <v>141.92999999999986</v>
      </c>
      <c r="T82" s="5" t="s">
        <v>21</v>
      </c>
      <c r="U82" s="31">
        <f t="shared" si="9"/>
        <v>327.2299999999998</v>
      </c>
      <c r="W82" s="5" t="s">
        <v>46</v>
      </c>
    </row>
    <row r="83" spans="1:23" ht="11.25">
      <c r="A83" s="17">
        <v>41615</v>
      </c>
      <c r="B83" s="18" t="s">
        <v>132</v>
      </c>
      <c r="C83" s="10">
        <v>1.9</v>
      </c>
      <c r="D83" s="27">
        <v>1</v>
      </c>
      <c r="E83" s="19">
        <f t="shared" si="0"/>
        <v>-0.8999999999999999</v>
      </c>
      <c r="F83" s="13" t="s">
        <v>26</v>
      </c>
      <c r="G83" s="20">
        <f t="shared" si="22"/>
        <v>-0.8999999999999999</v>
      </c>
      <c r="H83" s="20">
        <f t="shared" si="23"/>
        <v>9.79999999999998</v>
      </c>
      <c r="J83" s="29">
        <v>1</v>
      </c>
      <c r="K83" s="21">
        <f t="shared" si="16"/>
        <v>-0.8999999999999999</v>
      </c>
      <c r="L83" s="19">
        <f t="shared" si="24"/>
        <v>-0.8999999999999999</v>
      </c>
      <c r="M83" s="19">
        <f t="shared" si="25"/>
        <v>173.69999999999993</v>
      </c>
      <c r="O83" s="27">
        <v>1</v>
      </c>
      <c r="P83" s="19">
        <f t="shared" si="17"/>
        <v>-0.8999999999999999</v>
      </c>
      <c r="Q83" s="19">
        <f t="shared" si="26"/>
        <v>-0.8999999999999999</v>
      </c>
      <c r="R83" s="19">
        <f t="shared" si="27"/>
        <v>141.02999999999986</v>
      </c>
      <c r="T83" s="5" t="s">
        <v>21</v>
      </c>
      <c r="U83" s="31">
        <f t="shared" si="9"/>
        <v>324.52999999999975</v>
      </c>
      <c r="W83" s="5" t="s">
        <v>67</v>
      </c>
    </row>
    <row r="84" spans="2:23" ht="11.25">
      <c r="B84" s="18" t="s">
        <v>133</v>
      </c>
      <c r="C84" s="10">
        <v>1.6</v>
      </c>
      <c r="D84" s="27">
        <v>1</v>
      </c>
      <c r="E84" s="19">
        <f t="shared" si="0"/>
        <v>-0.6000000000000001</v>
      </c>
      <c r="F84" s="13" t="s">
        <v>26</v>
      </c>
      <c r="G84" s="20">
        <f t="shared" si="22"/>
        <v>-0.6000000000000001</v>
      </c>
      <c r="H84" s="20">
        <f t="shared" si="23"/>
        <v>9.19999999999998</v>
      </c>
      <c r="J84" s="29">
        <v>1</v>
      </c>
      <c r="K84" s="21">
        <f t="shared" si="16"/>
        <v>-0.6000000000000001</v>
      </c>
      <c r="L84" s="19">
        <f t="shared" si="24"/>
        <v>-0.6000000000000001</v>
      </c>
      <c r="M84" s="19">
        <f t="shared" si="25"/>
        <v>173.09999999999994</v>
      </c>
      <c r="O84" s="27">
        <v>1</v>
      </c>
      <c r="P84" s="19">
        <f t="shared" si="17"/>
        <v>-0.6000000000000001</v>
      </c>
      <c r="Q84" s="19">
        <f t="shared" si="26"/>
        <v>-0.6000000000000001</v>
      </c>
      <c r="R84" s="19">
        <f t="shared" si="27"/>
        <v>140.42999999999986</v>
      </c>
      <c r="T84" s="5" t="s">
        <v>21</v>
      </c>
      <c r="U84" s="31">
        <f t="shared" si="9"/>
        <v>322.7299999999998</v>
      </c>
      <c r="W84" s="5" t="s">
        <v>30</v>
      </c>
    </row>
    <row r="85" spans="1:23" s="65" customFormat="1" ht="11.25">
      <c r="A85" s="56"/>
      <c r="B85" s="57" t="s">
        <v>134</v>
      </c>
      <c r="C85" s="58">
        <v>1.93</v>
      </c>
      <c r="D85" s="59">
        <v>1</v>
      </c>
      <c r="E85" s="60">
        <f t="shared" si="0"/>
        <v>-0.9299999999999999</v>
      </c>
      <c r="F85" s="61" t="s">
        <v>4</v>
      </c>
      <c r="G85" s="62">
        <f t="shared" si="22"/>
        <v>0.95</v>
      </c>
      <c r="H85" s="62">
        <f t="shared" si="23"/>
        <v>10.149999999999979</v>
      </c>
      <c r="I85" s="58"/>
      <c r="J85" s="63">
        <v>2</v>
      </c>
      <c r="K85" s="64">
        <f t="shared" si="16"/>
        <v>-1.8599999999999999</v>
      </c>
      <c r="L85" s="60">
        <f t="shared" si="24"/>
        <v>1.9</v>
      </c>
      <c r="M85" s="60">
        <f t="shared" si="25"/>
        <v>174.99999999999994</v>
      </c>
      <c r="O85" s="59">
        <v>2</v>
      </c>
      <c r="P85" s="60">
        <f t="shared" si="17"/>
        <v>-1.8599999999999999</v>
      </c>
      <c r="Q85" s="60">
        <f t="shared" si="26"/>
        <v>1.9</v>
      </c>
      <c r="R85" s="60">
        <f t="shared" si="27"/>
        <v>142.32999999999987</v>
      </c>
      <c r="T85" s="65" t="s">
        <v>23</v>
      </c>
      <c r="U85" s="66">
        <f t="shared" si="9"/>
        <v>327.4799999999998</v>
      </c>
      <c r="W85" s="65" t="s">
        <v>28</v>
      </c>
    </row>
    <row r="86" spans="1:23" ht="11.25">
      <c r="A86" s="17">
        <v>41616</v>
      </c>
      <c r="B86" s="18" t="s">
        <v>137</v>
      </c>
      <c r="C86" s="10">
        <v>1.6</v>
      </c>
      <c r="D86" s="27">
        <v>1</v>
      </c>
      <c r="E86" s="19">
        <f t="shared" si="0"/>
        <v>-0.6000000000000001</v>
      </c>
      <c r="F86" s="13" t="s">
        <v>26</v>
      </c>
      <c r="G86" s="20">
        <f t="shared" si="22"/>
        <v>-0.6000000000000001</v>
      </c>
      <c r="H86" s="20">
        <f t="shared" si="23"/>
        <v>9.54999999999998</v>
      </c>
      <c r="J86" s="29">
        <v>1</v>
      </c>
      <c r="K86" s="21">
        <f t="shared" si="16"/>
        <v>-0.6000000000000001</v>
      </c>
      <c r="L86" s="19">
        <f t="shared" si="24"/>
        <v>-0.6000000000000001</v>
      </c>
      <c r="M86" s="19">
        <f t="shared" si="25"/>
        <v>174.39999999999995</v>
      </c>
      <c r="O86" s="27">
        <v>1</v>
      </c>
      <c r="P86" s="19">
        <f t="shared" si="17"/>
        <v>-0.6000000000000001</v>
      </c>
      <c r="Q86" s="19">
        <f t="shared" si="26"/>
        <v>-0.6000000000000001</v>
      </c>
      <c r="R86" s="19">
        <f t="shared" si="27"/>
        <v>141.72999999999988</v>
      </c>
      <c r="T86" s="5" t="s">
        <v>23</v>
      </c>
      <c r="U86" s="31">
        <f t="shared" si="9"/>
        <v>325.6799999999998</v>
      </c>
      <c r="W86" s="5" t="s">
        <v>50</v>
      </c>
    </row>
    <row r="87" spans="2:23" ht="11.25">
      <c r="B87" s="18" t="s">
        <v>138</v>
      </c>
      <c r="C87" s="10">
        <v>1.84</v>
      </c>
      <c r="D87" s="27">
        <v>1</v>
      </c>
      <c r="E87" s="19">
        <f t="shared" si="0"/>
        <v>-0.8400000000000001</v>
      </c>
      <c r="F87" s="13" t="s">
        <v>4</v>
      </c>
      <c r="G87" s="20">
        <f t="shared" si="22"/>
        <v>0.95</v>
      </c>
      <c r="H87" s="20">
        <f t="shared" si="23"/>
        <v>10.499999999999979</v>
      </c>
      <c r="J87" s="29">
        <v>1</v>
      </c>
      <c r="K87" s="21">
        <f t="shared" si="16"/>
        <v>-0.8400000000000001</v>
      </c>
      <c r="L87" s="19">
        <f t="shared" si="24"/>
        <v>0.95</v>
      </c>
      <c r="M87" s="19">
        <f t="shared" si="25"/>
        <v>175.34999999999994</v>
      </c>
      <c r="O87" s="27">
        <v>1</v>
      </c>
      <c r="P87" s="19">
        <f t="shared" si="17"/>
        <v>-0.8400000000000001</v>
      </c>
      <c r="Q87" s="19">
        <f t="shared" si="26"/>
        <v>0.95</v>
      </c>
      <c r="R87" s="19">
        <f t="shared" si="27"/>
        <v>142.67999999999986</v>
      </c>
      <c r="T87" s="5" t="s">
        <v>23</v>
      </c>
      <c r="U87" s="31">
        <f t="shared" si="9"/>
        <v>328.5299999999998</v>
      </c>
      <c r="W87" s="5" t="s">
        <v>80</v>
      </c>
    </row>
    <row r="88" spans="2:23" ht="11.25">
      <c r="B88" s="18" t="s">
        <v>139</v>
      </c>
      <c r="C88" s="10">
        <v>1.9</v>
      </c>
      <c r="D88" s="27">
        <v>1</v>
      </c>
      <c r="E88" s="19">
        <f t="shared" si="0"/>
        <v>-0.8999999999999999</v>
      </c>
      <c r="F88" s="13" t="s">
        <v>26</v>
      </c>
      <c r="G88" s="20">
        <f t="shared" si="22"/>
        <v>-0.8999999999999999</v>
      </c>
      <c r="H88" s="20">
        <f t="shared" si="23"/>
        <v>9.599999999999978</v>
      </c>
      <c r="J88" s="29">
        <v>1</v>
      </c>
      <c r="K88" s="21">
        <f t="shared" si="16"/>
        <v>-0.8999999999999999</v>
      </c>
      <c r="L88" s="19">
        <f t="shared" si="24"/>
        <v>-0.8999999999999999</v>
      </c>
      <c r="M88" s="19">
        <f t="shared" si="25"/>
        <v>174.44999999999993</v>
      </c>
      <c r="O88" s="27">
        <v>1</v>
      </c>
      <c r="P88" s="19">
        <f t="shared" si="17"/>
        <v>-0.8999999999999999</v>
      </c>
      <c r="Q88" s="19">
        <f t="shared" si="26"/>
        <v>-0.8999999999999999</v>
      </c>
      <c r="R88" s="19">
        <f t="shared" si="27"/>
        <v>141.77999999999986</v>
      </c>
      <c r="T88" s="5" t="s">
        <v>21</v>
      </c>
      <c r="U88" s="31">
        <f t="shared" si="9"/>
        <v>325.82999999999976</v>
      </c>
      <c r="W88" s="5" t="s">
        <v>28</v>
      </c>
    </row>
    <row r="89" spans="1:23" ht="11.25">
      <c r="A89" s="17">
        <v>41617</v>
      </c>
      <c r="B89" s="18" t="s">
        <v>140</v>
      </c>
      <c r="C89" s="10">
        <v>1.79</v>
      </c>
      <c r="D89" s="27">
        <v>1</v>
      </c>
      <c r="E89" s="19">
        <f t="shared" si="0"/>
        <v>-0.79</v>
      </c>
      <c r="F89" s="13" t="s">
        <v>26</v>
      </c>
      <c r="G89" s="20">
        <f t="shared" si="22"/>
        <v>-0.79</v>
      </c>
      <c r="H89" s="20">
        <f t="shared" si="23"/>
        <v>8.809999999999977</v>
      </c>
      <c r="J89" s="29">
        <v>1</v>
      </c>
      <c r="K89" s="21">
        <f t="shared" si="16"/>
        <v>-0.79</v>
      </c>
      <c r="L89" s="19">
        <f t="shared" si="24"/>
        <v>-0.79</v>
      </c>
      <c r="M89" s="19">
        <f t="shared" si="25"/>
        <v>173.65999999999994</v>
      </c>
      <c r="O89" s="27">
        <v>1</v>
      </c>
      <c r="P89" s="19">
        <f t="shared" si="17"/>
        <v>-0.79</v>
      </c>
      <c r="Q89" s="19">
        <f t="shared" si="26"/>
        <v>-0.79</v>
      </c>
      <c r="R89" s="19">
        <f t="shared" si="27"/>
        <v>140.98999999999987</v>
      </c>
      <c r="T89" s="5" t="s">
        <v>23</v>
      </c>
      <c r="U89" s="31">
        <f t="shared" si="9"/>
        <v>323.4599999999998</v>
      </c>
      <c r="W89" s="5" t="s">
        <v>25</v>
      </c>
    </row>
    <row r="90" spans="1:23" ht="11.25">
      <c r="A90" s="17">
        <v>41618</v>
      </c>
      <c r="B90" s="18" t="s">
        <v>141</v>
      </c>
      <c r="C90" s="10">
        <v>1.89</v>
      </c>
      <c r="D90" s="27">
        <v>1</v>
      </c>
      <c r="E90" s="19">
        <f t="shared" si="0"/>
        <v>-0.8899999999999999</v>
      </c>
      <c r="F90" s="13" t="s">
        <v>26</v>
      </c>
      <c r="G90" s="20">
        <f t="shared" si="22"/>
        <v>-0.8899999999999999</v>
      </c>
      <c r="H90" s="20">
        <f t="shared" si="23"/>
        <v>7.919999999999978</v>
      </c>
      <c r="J90" s="29">
        <v>2</v>
      </c>
      <c r="K90" s="21">
        <f t="shared" si="16"/>
        <v>-1.7799999999999998</v>
      </c>
      <c r="L90" s="19">
        <f t="shared" si="24"/>
        <v>-1.7799999999999998</v>
      </c>
      <c r="M90" s="19">
        <f t="shared" si="25"/>
        <v>171.87999999999994</v>
      </c>
      <c r="O90" s="27">
        <v>2</v>
      </c>
      <c r="P90" s="19">
        <f t="shared" si="17"/>
        <v>-1.7799999999999998</v>
      </c>
      <c r="Q90" s="19">
        <f t="shared" si="26"/>
        <v>-1.7799999999999998</v>
      </c>
      <c r="R90" s="19">
        <f t="shared" si="27"/>
        <v>139.20999999999987</v>
      </c>
      <c r="T90" s="5" t="s">
        <v>21</v>
      </c>
      <c r="U90" s="31">
        <f t="shared" si="9"/>
        <v>319.00999999999976</v>
      </c>
      <c r="W90" s="5" t="s">
        <v>36</v>
      </c>
    </row>
    <row r="91" spans="1:23" ht="11.25">
      <c r="A91" s="17">
        <v>41619</v>
      </c>
      <c r="B91" s="18" t="s">
        <v>142</v>
      </c>
      <c r="C91" s="10">
        <v>1.69</v>
      </c>
      <c r="D91" s="27">
        <v>1</v>
      </c>
      <c r="E91" s="19">
        <f t="shared" si="0"/>
        <v>-0.69</v>
      </c>
      <c r="F91" s="13" t="s">
        <v>26</v>
      </c>
      <c r="G91" s="20">
        <f t="shared" si="22"/>
        <v>-0.69</v>
      </c>
      <c r="H91" s="20">
        <f t="shared" si="23"/>
        <v>7.229999999999977</v>
      </c>
      <c r="J91" s="29">
        <v>3</v>
      </c>
      <c r="K91" s="21">
        <f t="shared" si="16"/>
        <v>-2.07</v>
      </c>
      <c r="L91" s="19">
        <f t="shared" si="24"/>
        <v>-2.07</v>
      </c>
      <c r="M91" s="19">
        <f t="shared" si="25"/>
        <v>169.80999999999995</v>
      </c>
      <c r="O91" s="27">
        <v>3</v>
      </c>
      <c r="P91" s="19">
        <f t="shared" si="17"/>
        <v>-2.07</v>
      </c>
      <c r="Q91" s="19">
        <f t="shared" si="26"/>
        <v>-2.07</v>
      </c>
      <c r="R91" s="19">
        <f t="shared" si="27"/>
        <v>137.13999999999987</v>
      </c>
      <c r="T91" s="5" t="s">
        <v>21</v>
      </c>
      <c r="U91" s="31">
        <f t="shared" si="9"/>
        <v>314.1799999999998</v>
      </c>
      <c r="W91" s="5" t="s">
        <v>40</v>
      </c>
    </row>
    <row r="92" spans="2:23" ht="11.25">
      <c r="B92" s="18" t="s">
        <v>143</v>
      </c>
      <c r="C92" s="10">
        <v>1.88</v>
      </c>
      <c r="D92" s="27">
        <v>1</v>
      </c>
      <c r="E92" s="19">
        <f t="shared" si="0"/>
        <v>-0.8799999999999999</v>
      </c>
      <c r="F92" s="13" t="s">
        <v>26</v>
      </c>
      <c r="G92" s="20">
        <f t="shared" si="22"/>
        <v>-0.8799999999999999</v>
      </c>
      <c r="H92" s="20">
        <f t="shared" si="23"/>
        <v>6.349999999999977</v>
      </c>
      <c r="J92" s="29">
        <v>5</v>
      </c>
      <c r="K92" s="21">
        <f t="shared" si="16"/>
        <v>-4.3999999999999995</v>
      </c>
      <c r="L92" s="19">
        <f t="shared" si="24"/>
        <v>-4.3999999999999995</v>
      </c>
      <c r="M92" s="19">
        <f t="shared" si="25"/>
        <v>165.40999999999994</v>
      </c>
      <c r="O92" s="27">
        <v>5</v>
      </c>
      <c r="P92" s="19">
        <f t="shared" si="17"/>
        <v>-4.3999999999999995</v>
      </c>
      <c r="Q92" s="19">
        <f t="shared" si="26"/>
        <v>-4.3999999999999995</v>
      </c>
      <c r="R92" s="19">
        <f t="shared" si="27"/>
        <v>132.73999999999987</v>
      </c>
      <c r="T92" s="5" t="s">
        <v>21</v>
      </c>
      <c r="U92" s="31">
        <f t="shared" si="9"/>
        <v>304.4999999999998</v>
      </c>
      <c r="W92" s="5" t="s">
        <v>106</v>
      </c>
    </row>
    <row r="93" spans="2:23" ht="11.25">
      <c r="B93" s="18" t="s">
        <v>144</v>
      </c>
      <c r="C93" s="10">
        <v>1.88</v>
      </c>
      <c r="D93" s="27">
        <v>1</v>
      </c>
      <c r="E93" s="19">
        <f t="shared" si="0"/>
        <v>-0.8799999999999999</v>
      </c>
      <c r="F93" s="13" t="s">
        <v>26</v>
      </c>
      <c r="G93" s="20">
        <f t="shared" si="22"/>
        <v>-0.8799999999999999</v>
      </c>
      <c r="H93" s="20">
        <f t="shared" si="23"/>
        <v>5.4699999999999775</v>
      </c>
      <c r="J93" s="29">
        <v>8</v>
      </c>
      <c r="K93" s="21">
        <f t="shared" si="16"/>
        <v>-7.039999999999999</v>
      </c>
      <c r="L93" s="19">
        <f t="shared" si="24"/>
        <v>-7.039999999999999</v>
      </c>
      <c r="M93" s="19">
        <f t="shared" si="25"/>
        <v>158.36999999999995</v>
      </c>
      <c r="O93" s="27">
        <v>8</v>
      </c>
      <c r="P93" s="19">
        <f t="shared" si="17"/>
        <v>-7.039999999999999</v>
      </c>
      <c r="Q93" s="19">
        <f t="shared" si="26"/>
        <v>-7.039999999999999</v>
      </c>
      <c r="R93" s="19">
        <f t="shared" si="27"/>
        <v>125.69999999999987</v>
      </c>
      <c r="T93" s="5" t="s">
        <v>23</v>
      </c>
      <c r="U93" s="31">
        <f t="shared" si="9"/>
        <v>289.5399999999998</v>
      </c>
      <c r="W93" s="5" t="s">
        <v>36</v>
      </c>
    </row>
    <row r="94" spans="1:23" ht="11.25">
      <c r="A94" s="17">
        <v>41620</v>
      </c>
      <c r="B94" s="18" t="s">
        <v>145</v>
      </c>
      <c r="C94" s="10">
        <v>1.88</v>
      </c>
      <c r="D94" s="27">
        <v>1</v>
      </c>
      <c r="E94" s="19">
        <f t="shared" si="0"/>
        <v>-0.8799999999999999</v>
      </c>
      <c r="F94" s="13" t="s">
        <v>4</v>
      </c>
      <c r="G94" s="20">
        <f t="shared" si="22"/>
        <v>0.95</v>
      </c>
      <c r="H94" s="20">
        <f t="shared" si="23"/>
        <v>6.419999999999978</v>
      </c>
      <c r="J94" s="29">
        <v>13</v>
      </c>
      <c r="K94" s="21">
        <f t="shared" si="16"/>
        <v>-11.439999999999998</v>
      </c>
      <c r="L94" s="19">
        <f t="shared" si="24"/>
        <v>12.35</v>
      </c>
      <c r="M94" s="19">
        <f t="shared" si="25"/>
        <v>170.71999999999994</v>
      </c>
      <c r="O94" s="27">
        <v>13</v>
      </c>
      <c r="P94" s="19">
        <f t="shared" si="17"/>
        <v>-11.439999999999998</v>
      </c>
      <c r="Q94" s="19">
        <f t="shared" si="26"/>
        <v>12.35</v>
      </c>
      <c r="R94" s="19">
        <f t="shared" si="27"/>
        <v>138.04999999999987</v>
      </c>
      <c r="T94" s="5" t="s">
        <v>23</v>
      </c>
      <c r="U94" s="31">
        <f t="shared" si="9"/>
        <v>315.18999999999977</v>
      </c>
      <c r="W94" s="5" t="s">
        <v>45</v>
      </c>
    </row>
    <row r="95" spans="1:23" ht="11.25">
      <c r="A95" s="17">
        <v>41621</v>
      </c>
      <c r="B95" s="18" t="s">
        <v>146</v>
      </c>
      <c r="C95" s="10">
        <v>1.79</v>
      </c>
      <c r="D95" s="27">
        <v>1</v>
      </c>
      <c r="E95" s="19">
        <f t="shared" si="0"/>
        <v>-0.79</v>
      </c>
      <c r="F95" s="13" t="s">
        <v>26</v>
      </c>
      <c r="G95" s="20">
        <f t="shared" si="22"/>
        <v>-0.79</v>
      </c>
      <c r="H95" s="20">
        <f t="shared" si="23"/>
        <v>5.629999999999978</v>
      </c>
      <c r="J95" s="29">
        <v>1</v>
      </c>
      <c r="K95" s="21">
        <f t="shared" si="16"/>
        <v>-0.79</v>
      </c>
      <c r="L95" s="19">
        <f t="shared" si="24"/>
        <v>-0.79</v>
      </c>
      <c r="M95" s="19">
        <f t="shared" si="25"/>
        <v>169.92999999999995</v>
      </c>
      <c r="O95" s="27">
        <v>5</v>
      </c>
      <c r="P95" s="19">
        <f t="shared" si="17"/>
        <v>-3.95</v>
      </c>
      <c r="Q95" s="19">
        <f t="shared" si="26"/>
        <v>-3.95</v>
      </c>
      <c r="R95" s="19">
        <f t="shared" si="27"/>
        <v>134.09999999999988</v>
      </c>
      <c r="T95" s="5" t="s">
        <v>23</v>
      </c>
      <c r="U95" s="31">
        <f t="shared" si="9"/>
        <v>309.65999999999985</v>
      </c>
      <c r="W95" s="5" t="s">
        <v>46</v>
      </c>
    </row>
    <row r="96" spans="1:23" ht="11.25">
      <c r="A96" s="17">
        <v>41622</v>
      </c>
      <c r="B96" s="18" t="s">
        <v>147</v>
      </c>
      <c r="C96" s="10">
        <v>1.86</v>
      </c>
      <c r="D96" s="27">
        <v>1</v>
      </c>
      <c r="E96" s="19">
        <f t="shared" si="0"/>
        <v>-0.8600000000000001</v>
      </c>
      <c r="F96" s="13" t="s">
        <v>4</v>
      </c>
      <c r="G96" s="20">
        <f t="shared" si="22"/>
        <v>0.95</v>
      </c>
      <c r="H96" s="20">
        <f t="shared" si="23"/>
        <v>6.579999999999978</v>
      </c>
      <c r="J96" s="29">
        <v>1</v>
      </c>
      <c r="K96" s="21">
        <f t="shared" si="16"/>
        <v>-0.8600000000000001</v>
      </c>
      <c r="L96" s="19">
        <f t="shared" si="24"/>
        <v>0.95</v>
      </c>
      <c r="M96" s="19">
        <f t="shared" si="25"/>
        <v>170.87999999999994</v>
      </c>
      <c r="O96" s="27">
        <v>8</v>
      </c>
      <c r="P96" s="19">
        <f t="shared" si="17"/>
        <v>-6.880000000000001</v>
      </c>
      <c r="Q96" s="19">
        <f t="shared" si="26"/>
        <v>7.6</v>
      </c>
      <c r="R96" s="19">
        <f t="shared" si="27"/>
        <v>141.69999999999987</v>
      </c>
      <c r="T96" s="5" t="s">
        <v>23</v>
      </c>
      <c r="U96" s="31">
        <f t="shared" si="9"/>
        <v>319.1599999999998</v>
      </c>
      <c r="W96" s="5" t="s">
        <v>46</v>
      </c>
    </row>
    <row r="97" spans="2:23" ht="11.25">
      <c r="B97" s="18" t="s">
        <v>148</v>
      </c>
      <c r="C97" s="10">
        <v>1.85</v>
      </c>
      <c r="D97" s="27">
        <v>1</v>
      </c>
      <c r="E97" s="19">
        <f t="shared" si="0"/>
        <v>-0.8500000000000001</v>
      </c>
      <c r="F97" s="13" t="s">
        <v>26</v>
      </c>
      <c r="G97" s="20">
        <f t="shared" si="22"/>
        <v>-0.8500000000000001</v>
      </c>
      <c r="H97" s="20">
        <f t="shared" si="23"/>
        <v>5.729999999999977</v>
      </c>
      <c r="J97" s="29">
        <v>1</v>
      </c>
      <c r="K97" s="21">
        <f t="shared" si="16"/>
        <v>-0.8500000000000001</v>
      </c>
      <c r="L97" s="19">
        <f t="shared" si="24"/>
        <v>-0.8500000000000001</v>
      </c>
      <c r="M97" s="19">
        <f t="shared" si="25"/>
        <v>170.02999999999994</v>
      </c>
      <c r="O97" s="27">
        <v>3</v>
      </c>
      <c r="P97" s="19">
        <f t="shared" si="17"/>
        <v>-2.5500000000000003</v>
      </c>
      <c r="Q97" s="19">
        <f t="shared" si="26"/>
        <v>-2.5500000000000003</v>
      </c>
      <c r="R97" s="19">
        <f t="shared" si="27"/>
        <v>139.14999999999986</v>
      </c>
      <c r="T97" s="5" t="s">
        <v>23</v>
      </c>
      <c r="U97" s="31">
        <f t="shared" si="9"/>
        <v>314.9099999999998</v>
      </c>
      <c r="W97" s="5" t="s">
        <v>116</v>
      </c>
    </row>
    <row r="98" spans="2:23" ht="11.25">
      <c r="B98" s="18" t="s">
        <v>149</v>
      </c>
      <c r="C98" s="10">
        <v>1.72</v>
      </c>
      <c r="D98" s="27">
        <v>1</v>
      </c>
      <c r="E98" s="19">
        <f t="shared" si="0"/>
        <v>-0.72</v>
      </c>
      <c r="F98" s="13" t="s">
        <v>26</v>
      </c>
      <c r="G98" s="20">
        <f t="shared" si="22"/>
        <v>-0.72</v>
      </c>
      <c r="H98" s="20">
        <f t="shared" si="23"/>
        <v>5.009999999999978</v>
      </c>
      <c r="J98" s="29">
        <v>1</v>
      </c>
      <c r="K98" s="21">
        <f t="shared" si="16"/>
        <v>-0.72</v>
      </c>
      <c r="L98" s="19">
        <f t="shared" si="24"/>
        <v>-0.72</v>
      </c>
      <c r="M98" s="19">
        <f t="shared" si="25"/>
        <v>169.30999999999995</v>
      </c>
      <c r="O98" s="27">
        <v>5</v>
      </c>
      <c r="P98" s="19">
        <f t="shared" si="17"/>
        <v>-3.5999999999999996</v>
      </c>
      <c r="Q98" s="19">
        <f t="shared" si="26"/>
        <v>-3.5999999999999996</v>
      </c>
      <c r="R98" s="19">
        <f t="shared" si="27"/>
        <v>135.54999999999987</v>
      </c>
      <c r="T98" s="5" t="s">
        <v>21</v>
      </c>
      <c r="U98" s="31">
        <f t="shared" si="9"/>
        <v>309.8699999999998</v>
      </c>
      <c r="W98" s="5" t="s">
        <v>106</v>
      </c>
    </row>
    <row r="99" spans="1:23" ht="11.25">
      <c r="A99" s="17">
        <v>41623</v>
      </c>
      <c r="B99" s="18" t="s">
        <v>150</v>
      </c>
      <c r="C99" s="10">
        <v>1.82</v>
      </c>
      <c r="D99" s="27">
        <v>1</v>
      </c>
      <c r="E99" s="19">
        <f t="shared" si="0"/>
        <v>-0.8200000000000001</v>
      </c>
      <c r="F99" s="13" t="s">
        <v>4</v>
      </c>
      <c r="G99" s="20">
        <f t="shared" si="22"/>
        <v>0.95</v>
      </c>
      <c r="H99" s="20">
        <f t="shared" si="23"/>
        <v>5.959999999999978</v>
      </c>
      <c r="J99" s="29">
        <v>2</v>
      </c>
      <c r="K99" s="21">
        <f t="shared" si="16"/>
        <v>-1.6400000000000001</v>
      </c>
      <c r="L99" s="19">
        <f t="shared" si="24"/>
        <v>1.9</v>
      </c>
      <c r="M99" s="19">
        <f t="shared" si="25"/>
        <v>171.20999999999995</v>
      </c>
      <c r="O99" s="27">
        <v>8</v>
      </c>
      <c r="P99" s="19">
        <f t="shared" si="17"/>
        <v>-6.5600000000000005</v>
      </c>
      <c r="Q99" s="19">
        <f t="shared" si="26"/>
        <v>7.6</v>
      </c>
      <c r="R99" s="19">
        <f t="shared" si="27"/>
        <v>143.14999999999986</v>
      </c>
      <c r="T99" s="5" t="s">
        <v>23</v>
      </c>
      <c r="U99" s="31">
        <f t="shared" si="9"/>
        <v>320.31999999999977</v>
      </c>
      <c r="W99" s="5" t="s">
        <v>40</v>
      </c>
    </row>
    <row r="100" spans="2:23" ht="11.25">
      <c r="B100" s="18" t="s">
        <v>151</v>
      </c>
      <c r="C100" s="10">
        <v>1.86</v>
      </c>
      <c r="D100" s="27">
        <v>1</v>
      </c>
      <c r="E100" s="19">
        <f t="shared" si="0"/>
        <v>-0.8600000000000001</v>
      </c>
      <c r="F100" s="13" t="s">
        <v>26</v>
      </c>
      <c r="G100" s="20">
        <f t="shared" si="22"/>
        <v>-0.8600000000000001</v>
      </c>
      <c r="H100" s="20">
        <f t="shared" si="23"/>
        <v>5.099999999999977</v>
      </c>
      <c r="J100" s="29">
        <v>1</v>
      </c>
      <c r="K100" s="21">
        <f t="shared" si="16"/>
        <v>-0.8600000000000001</v>
      </c>
      <c r="L100" s="19">
        <f t="shared" si="24"/>
        <v>-0.8600000000000001</v>
      </c>
      <c r="M100" s="19">
        <f t="shared" si="25"/>
        <v>170.34999999999994</v>
      </c>
      <c r="O100" s="27">
        <v>3</v>
      </c>
      <c r="P100" s="19">
        <f t="shared" si="17"/>
        <v>-2.58</v>
      </c>
      <c r="Q100" s="19">
        <f t="shared" si="26"/>
        <v>-2.58</v>
      </c>
      <c r="R100" s="19">
        <f t="shared" si="27"/>
        <v>140.56999999999985</v>
      </c>
      <c r="T100" s="5" t="s">
        <v>23</v>
      </c>
      <c r="U100" s="31">
        <f t="shared" si="9"/>
        <v>316.01999999999975</v>
      </c>
      <c r="W100" s="5" t="s">
        <v>28</v>
      </c>
    </row>
    <row r="101" spans="2:23" ht="11.25">
      <c r="B101" s="18" t="s">
        <v>152</v>
      </c>
      <c r="C101" s="10">
        <v>1.82</v>
      </c>
      <c r="D101" s="27">
        <v>1</v>
      </c>
      <c r="E101" s="19">
        <f t="shared" si="0"/>
        <v>-0.8200000000000001</v>
      </c>
      <c r="F101" s="13" t="s">
        <v>26</v>
      </c>
      <c r="G101" s="20">
        <f t="shared" si="22"/>
        <v>-0.8200000000000001</v>
      </c>
      <c r="H101" s="20">
        <f t="shared" si="23"/>
        <v>4.279999999999977</v>
      </c>
      <c r="J101" s="29">
        <v>1</v>
      </c>
      <c r="K101" s="21">
        <f t="shared" si="16"/>
        <v>-0.8200000000000001</v>
      </c>
      <c r="L101" s="19">
        <f t="shared" si="24"/>
        <v>-0.8200000000000001</v>
      </c>
      <c r="M101" s="19">
        <f t="shared" si="25"/>
        <v>169.52999999999994</v>
      </c>
      <c r="O101" s="27">
        <v>5</v>
      </c>
      <c r="P101" s="19">
        <f t="shared" si="17"/>
        <v>-4.1000000000000005</v>
      </c>
      <c r="Q101" s="19">
        <f t="shared" si="26"/>
        <v>-4.1000000000000005</v>
      </c>
      <c r="R101" s="19">
        <f t="shared" si="27"/>
        <v>136.46999999999986</v>
      </c>
      <c r="T101" s="5" t="s">
        <v>21</v>
      </c>
      <c r="U101" s="31">
        <f t="shared" si="9"/>
        <v>310.27999999999975</v>
      </c>
      <c r="W101" s="5" t="s">
        <v>153</v>
      </c>
    </row>
    <row r="102" spans="1:23" ht="11.25">
      <c r="A102" s="17">
        <v>41624</v>
      </c>
      <c r="B102" s="18" t="s">
        <v>154</v>
      </c>
      <c r="C102" s="10">
        <v>1.94</v>
      </c>
      <c r="D102" s="27">
        <v>1</v>
      </c>
      <c r="E102" s="19">
        <f t="shared" si="0"/>
        <v>-0.94</v>
      </c>
      <c r="F102" s="13" t="s">
        <v>26</v>
      </c>
      <c r="G102" s="20">
        <f t="shared" si="22"/>
        <v>-0.94</v>
      </c>
      <c r="H102" s="20">
        <f t="shared" si="23"/>
        <v>3.339999999999977</v>
      </c>
      <c r="J102" s="29">
        <v>2</v>
      </c>
      <c r="K102" s="21">
        <f t="shared" si="16"/>
        <v>-1.88</v>
      </c>
      <c r="L102" s="19">
        <f t="shared" si="24"/>
        <v>-1.88</v>
      </c>
      <c r="M102" s="19">
        <f t="shared" si="25"/>
        <v>167.64999999999995</v>
      </c>
      <c r="O102" s="27">
        <v>8</v>
      </c>
      <c r="P102" s="19">
        <f t="shared" si="17"/>
        <v>-7.52</v>
      </c>
      <c r="Q102" s="19">
        <f t="shared" si="26"/>
        <v>-7.52</v>
      </c>
      <c r="R102" s="19">
        <f t="shared" si="27"/>
        <v>128.94999999999985</v>
      </c>
      <c r="T102" s="5" t="s">
        <v>23</v>
      </c>
      <c r="U102" s="31">
        <f t="shared" si="9"/>
        <v>299.93999999999977</v>
      </c>
      <c r="W102" s="5" t="s">
        <v>40</v>
      </c>
    </row>
    <row r="103" spans="2:23" ht="11.25">
      <c r="B103" s="18" t="s">
        <v>155</v>
      </c>
      <c r="C103" s="10">
        <v>1.82</v>
      </c>
      <c r="D103" s="27">
        <v>1</v>
      </c>
      <c r="E103" s="19">
        <f t="shared" si="0"/>
        <v>-0.8200000000000001</v>
      </c>
      <c r="F103" s="13" t="s">
        <v>4</v>
      </c>
      <c r="G103" s="20">
        <f t="shared" si="22"/>
        <v>0.95</v>
      </c>
      <c r="H103" s="20">
        <f t="shared" si="23"/>
        <v>4.289999999999977</v>
      </c>
      <c r="J103" s="29">
        <v>3</v>
      </c>
      <c r="K103" s="21">
        <f t="shared" si="16"/>
        <v>-2.46</v>
      </c>
      <c r="L103" s="19">
        <f t="shared" si="24"/>
        <v>2.8499999999999996</v>
      </c>
      <c r="M103" s="19">
        <f t="shared" si="25"/>
        <v>170.49999999999994</v>
      </c>
      <c r="O103" s="27">
        <v>13</v>
      </c>
      <c r="P103" s="19">
        <f t="shared" si="17"/>
        <v>-10.66</v>
      </c>
      <c r="Q103" s="19">
        <f t="shared" si="26"/>
        <v>12.35</v>
      </c>
      <c r="R103" s="19">
        <f t="shared" si="27"/>
        <v>141.29999999999984</v>
      </c>
      <c r="T103" s="5" t="s">
        <v>23</v>
      </c>
      <c r="U103" s="31">
        <f t="shared" si="9"/>
        <v>316.08999999999975</v>
      </c>
      <c r="W103" s="5" t="s">
        <v>156</v>
      </c>
    </row>
    <row r="104" spans="2:23" ht="11.25">
      <c r="B104" s="18" t="s">
        <v>157</v>
      </c>
      <c r="C104" s="10">
        <v>1.67</v>
      </c>
      <c r="D104" s="27">
        <v>1</v>
      </c>
      <c r="E104" s="19">
        <f t="shared" si="0"/>
        <v>-0.6699999999999999</v>
      </c>
      <c r="F104" s="13" t="s">
        <v>26</v>
      </c>
      <c r="G104" s="20">
        <f t="shared" si="22"/>
        <v>-0.6699999999999999</v>
      </c>
      <c r="H104" s="20">
        <f t="shared" si="23"/>
        <v>3.619999999999977</v>
      </c>
      <c r="J104" s="29">
        <v>1</v>
      </c>
      <c r="K104" s="21">
        <f t="shared" si="16"/>
        <v>-0.6699999999999999</v>
      </c>
      <c r="L104" s="19">
        <f t="shared" si="24"/>
        <v>-0.6699999999999999</v>
      </c>
      <c r="M104" s="19">
        <f t="shared" si="25"/>
        <v>169.82999999999996</v>
      </c>
      <c r="O104" s="27">
        <v>5</v>
      </c>
      <c r="P104" s="19">
        <f t="shared" si="17"/>
        <v>-3.3499999999999996</v>
      </c>
      <c r="Q104" s="19">
        <f t="shared" si="26"/>
        <v>-3.3499999999999996</v>
      </c>
      <c r="R104" s="19">
        <f t="shared" si="27"/>
        <v>137.94999999999985</v>
      </c>
      <c r="T104" s="5" t="s">
        <v>23</v>
      </c>
      <c r="U104" s="31">
        <f t="shared" si="9"/>
        <v>311.3999999999998</v>
      </c>
      <c r="W104" s="5" t="s">
        <v>105</v>
      </c>
    </row>
    <row r="105" spans="1:23" ht="11.25">
      <c r="A105" s="17">
        <v>41625</v>
      </c>
      <c r="B105" s="18" t="s">
        <v>158</v>
      </c>
      <c r="C105" s="10">
        <v>1.73</v>
      </c>
      <c r="D105" s="27">
        <v>1</v>
      </c>
      <c r="E105" s="19">
        <f t="shared" si="0"/>
        <v>-0.73</v>
      </c>
      <c r="F105" s="13" t="s">
        <v>4</v>
      </c>
      <c r="G105" s="20">
        <f t="shared" si="22"/>
        <v>0.95</v>
      </c>
      <c r="H105" s="20">
        <f t="shared" si="23"/>
        <v>4.569999999999977</v>
      </c>
      <c r="J105" s="29">
        <v>1</v>
      </c>
      <c r="K105" s="21">
        <f t="shared" si="16"/>
        <v>-0.73</v>
      </c>
      <c r="L105" s="19">
        <f t="shared" si="24"/>
        <v>0.95</v>
      </c>
      <c r="M105" s="19">
        <f t="shared" si="25"/>
        <v>170.77999999999994</v>
      </c>
      <c r="O105" s="27">
        <v>8</v>
      </c>
      <c r="P105" s="19">
        <f t="shared" si="17"/>
        <v>-5.84</v>
      </c>
      <c r="Q105" s="19">
        <f t="shared" si="26"/>
        <v>7.6</v>
      </c>
      <c r="R105" s="19">
        <f t="shared" si="27"/>
        <v>145.54999999999984</v>
      </c>
      <c r="T105" s="5" t="s">
        <v>23</v>
      </c>
      <c r="U105" s="31">
        <f t="shared" si="9"/>
        <v>320.8999999999998</v>
      </c>
      <c r="W105" s="5" t="s">
        <v>67</v>
      </c>
    </row>
    <row r="106" spans="1:23" ht="11.25">
      <c r="A106" s="17">
        <v>41626</v>
      </c>
      <c r="B106" s="18" t="s">
        <v>159</v>
      </c>
      <c r="C106" s="10">
        <v>1.65</v>
      </c>
      <c r="D106" s="27">
        <v>1</v>
      </c>
      <c r="E106" s="19">
        <f t="shared" si="0"/>
        <v>-0.6499999999999999</v>
      </c>
      <c r="F106" s="13" t="s">
        <v>4</v>
      </c>
      <c r="G106" s="20">
        <f t="shared" si="22"/>
        <v>0.95</v>
      </c>
      <c r="H106" s="20">
        <f t="shared" si="23"/>
        <v>5.519999999999977</v>
      </c>
      <c r="J106" s="29">
        <v>1</v>
      </c>
      <c r="K106" s="21">
        <f t="shared" si="16"/>
        <v>-0.6499999999999999</v>
      </c>
      <c r="L106" s="19">
        <f t="shared" si="24"/>
        <v>0.95</v>
      </c>
      <c r="M106" s="19">
        <f t="shared" si="25"/>
        <v>171.72999999999993</v>
      </c>
      <c r="O106" s="27">
        <v>3</v>
      </c>
      <c r="P106" s="19">
        <f t="shared" si="17"/>
        <v>-1.9499999999999997</v>
      </c>
      <c r="Q106" s="19">
        <f t="shared" si="26"/>
        <v>2.8499999999999996</v>
      </c>
      <c r="R106" s="19">
        <f t="shared" si="27"/>
        <v>148.39999999999984</v>
      </c>
      <c r="T106" s="5" t="s">
        <v>23</v>
      </c>
      <c r="U106" s="31">
        <f t="shared" si="9"/>
        <v>325.64999999999975</v>
      </c>
      <c r="W106" s="5" t="s">
        <v>123</v>
      </c>
    </row>
    <row r="107" spans="2:23" ht="11.25">
      <c r="B107" s="18" t="s">
        <v>160</v>
      </c>
      <c r="C107" s="10">
        <v>1.83</v>
      </c>
      <c r="D107" s="27">
        <v>1</v>
      </c>
      <c r="E107" s="19">
        <f t="shared" si="0"/>
        <v>-0.8300000000000001</v>
      </c>
      <c r="F107" s="13" t="s">
        <v>4</v>
      </c>
      <c r="G107" s="20">
        <f t="shared" si="22"/>
        <v>0.95</v>
      </c>
      <c r="H107" s="20">
        <f t="shared" si="23"/>
        <v>6.4699999999999775</v>
      </c>
      <c r="J107" s="29">
        <v>1</v>
      </c>
      <c r="K107" s="21">
        <f t="shared" si="16"/>
        <v>-0.8300000000000001</v>
      </c>
      <c r="L107" s="19">
        <f t="shared" si="24"/>
        <v>0.95</v>
      </c>
      <c r="M107" s="19">
        <f t="shared" si="25"/>
        <v>172.67999999999992</v>
      </c>
      <c r="O107" s="27">
        <v>1</v>
      </c>
      <c r="P107" s="19">
        <f t="shared" si="17"/>
        <v>-0.8300000000000001</v>
      </c>
      <c r="Q107" s="19">
        <f t="shared" si="26"/>
        <v>0.95</v>
      </c>
      <c r="R107" s="19">
        <f t="shared" si="27"/>
        <v>149.34999999999982</v>
      </c>
      <c r="T107" s="5" t="s">
        <v>21</v>
      </c>
      <c r="U107" s="31">
        <f t="shared" si="9"/>
        <v>328.4999999999997</v>
      </c>
      <c r="W107" s="5" t="s">
        <v>123</v>
      </c>
    </row>
    <row r="108" spans="2:23" ht="11.25">
      <c r="B108" s="18" t="s">
        <v>161</v>
      </c>
      <c r="C108" s="10">
        <v>1.66</v>
      </c>
      <c r="D108" s="27">
        <v>1</v>
      </c>
      <c r="E108" s="19">
        <f t="shared" si="0"/>
        <v>-0.6599999999999999</v>
      </c>
      <c r="F108" s="13" t="s">
        <v>4</v>
      </c>
      <c r="G108" s="20">
        <f t="shared" si="22"/>
        <v>0.95</v>
      </c>
      <c r="H108" s="20">
        <f t="shared" si="23"/>
        <v>7.419999999999978</v>
      </c>
      <c r="J108" s="29">
        <v>1</v>
      </c>
      <c r="K108" s="21">
        <f t="shared" si="16"/>
        <v>-0.6599999999999999</v>
      </c>
      <c r="L108" s="19">
        <f t="shared" si="24"/>
        <v>0.95</v>
      </c>
      <c r="M108" s="19">
        <f t="shared" si="25"/>
        <v>173.6299999999999</v>
      </c>
      <c r="O108" s="27">
        <v>1</v>
      </c>
      <c r="P108" s="19">
        <f t="shared" si="17"/>
        <v>-0.6599999999999999</v>
      </c>
      <c r="Q108" s="19">
        <f t="shared" si="26"/>
        <v>0.95</v>
      </c>
      <c r="R108" s="19">
        <f t="shared" si="27"/>
        <v>150.2999999999998</v>
      </c>
      <c r="T108" s="5" t="s">
        <v>23</v>
      </c>
      <c r="U108" s="31">
        <f t="shared" si="9"/>
        <v>331.3499999999997</v>
      </c>
      <c r="W108" s="5" t="s">
        <v>123</v>
      </c>
    </row>
    <row r="109" spans="1:23" ht="11.25">
      <c r="A109" s="17">
        <v>41627</v>
      </c>
      <c r="B109" s="18" t="s">
        <v>162</v>
      </c>
      <c r="C109" s="10">
        <v>1.88</v>
      </c>
      <c r="D109" s="27">
        <v>1</v>
      </c>
      <c r="E109" s="19">
        <f t="shared" si="0"/>
        <v>-0.8799999999999999</v>
      </c>
      <c r="F109" s="13" t="s">
        <v>4</v>
      </c>
      <c r="G109" s="20">
        <f t="shared" si="22"/>
        <v>0.95</v>
      </c>
      <c r="H109" s="20">
        <f t="shared" si="23"/>
        <v>8.369999999999978</v>
      </c>
      <c r="J109" s="29">
        <v>1</v>
      </c>
      <c r="K109" s="21">
        <f t="shared" si="16"/>
        <v>-0.8799999999999999</v>
      </c>
      <c r="L109" s="19">
        <f t="shared" si="24"/>
        <v>0.95</v>
      </c>
      <c r="M109" s="19">
        <f t="shared" si="25"/>
        <v>174.5799999999999</v>
      </c>
      <c r="O109" s="27">
        <v>1</v>
      </c>
      <c r="P109" s="19">
        <f t="shared" si="17"/>
        <v>-0.8799999999999999</v>
      </c>
      <c r="Q109" s="19">
        <f t="shared" si="26"/>
        <v>0.95</v>
      </c>
      <c r="R109" s="19">
        <f t="shared" si="27"/>
        <v>151.2499999999998</v>
      </c>
      <c r="T109" s="5" t="s">
        <v>23</v>
      </c>
      <c r="U109" s="31">
        <f t="shared" si="9"/>
        <v>334.1999999999997</v>
      </c>
      <c r="W109" s="5" t="s">
        <v>105</v>
      </c>
    </row>
    <row r="110" spans="1:23" ht="11.25">
      <c r="A110" s="17">
        <v>41628</v>
      </c>
      <c r="B110" s="18" t="s">
        <v>163</v>
      </c>
      <c r="C110" s="10">
        <v>1.67</v>
      </c>
      <c r="D110" s="27">
        <v>1</v>
      </c>
      <c r="E110" s="19">
        <f t="shared" si="0"/>
        <v>-0.6699999999999999</v>
      </c>
      <c r="F110" s="13" t="s">
        <v>4</v>
      </c>
      <c r="G110" s="20">
        <f t="shared" si="22"/>
        <v>0.95</v>
      </c>
      <c r="H110" s="20">
        <f t="shared" si="23"/>
        <v>9.319999999999977</v>
      </c>
      <c r="J110" s="29">
        <v>1</v>
      </c>
      <c r="K110" s="21">
        <f t="shared" si="16"/>
        <v>-0.6699999999999999</v>
      </c>
      <c r="L110" s="19">
        <f t="shared" si="24"/>
        <v>0.95</v>
      </c>
      <c r="M110" s="19">
        <f t="shared" si="25"/>
        <v>175.5299999999999</v>
      </c>
      <c r="O110" s="27">
        <v>1</v>
      </c>
      <c r="P110" s="19">
        <f t="shared" si="17"/>
        <v>-0.6699999999999999</v>
      </c>
      <c r="Q110" s="19">
        <f t="shared" si="26"/>
        <v>0.95</v>
      </c>
      <c r="R110" s="19">
        <f t="shared" si="27"/>
        <v>152.1999999999998</v>
      </c>
      <c r="T110" s="5" t="s">
        <v>23</v>
      </c>
      <c r="U110" s="31">
        <f t="shared" si="9"/>
        <v>337.04999999999967</v>
      </c>
      <c r="W110" s="5" t="s">
        <v>164</v>
      </c>
    </row>
    <row r="111" spans="2:23" ht="11.25">
      <c r="B111" s="18" t="s">
        <v>165</v>
      </c>
      <c r="C111" s="10">
        <v>1.87</v>
      </c>
      <c r="D111" s="27">
        <v>1</v>
      </c>
      <c r="E111" s="19">
        <f t="shared" si="0"/>
        <v>-0.8700000000000001</v>
      </c>
      <c r="F111" s="13" t="s">
        <v>4</v>
      </c>
      <c r="G111" s="20">
        <f t="shared" si="22"/>
        <v>0.95</v>
      </c>
      <c r="H111" s="20">
        <f t="shared" si="23"/>
        <v>10.269999999999976</v>
      </c>
      <c r="J111" s="29">
        <v>1</v>
      </c>
      <c r="K111" s="21">
        <f t="shared" si="16"/>
        <v>-0.8700000000000001</v>
      </c>
      <c r="L111" s="19">
        <f t="shared" si="24"/>
        <v>0.95</v>
      </c>
      <c r="M111" s="19">
        <f t="shared" si="25"/>
        <v>176.47999999999988</v>
      </c>
      <c r="O111" s="27">
        <v>1</v>
      </c>
      <c r="P111" s="19">
        <f t="shared" si="17"/>
        <v>-0.8700000000000001</v>
      </c>
      <c r="Q111" s="19">
        <f t="shared" si="26"/>
        <v>0.95</v>
      </c>
      <c r="R111" s="19">
        <f t="shared" si="27"/>
        <v>153.14999999999978</v>
      </c>
      <c r="T111" s="5" t="s">
        <v>21</v>
      </c>
      <c r="U111" s="31">
        <f t="shared" si="9"/>
        <v>339.89999999999964</v>
      </c>
      <c r="W111" s="5" t="s">
        <v>156</v>
      </c>
    </row>
    <row r="112" spans="2:23" ht="11.25">
      <c r="B112" s="18" t="s">
        <v>166</v>
      </c>
      <c r="C112" s="10">
        <v>1.79</v>
      </c>
      <c r="D112" s="27">
        <v>1</v>
      </c>
      <c r="E112" s="19">
        <f t="shared" si="0"/>
        <v>-0.79</v>
      </c>
      <c r="F112" s="13" t="s">
        <v>26</v>
      </c>
      <c r="G112" s="20">
        <f t="shared" si="22"/>
        <v>-0.79</v>
      </c>
      <c r="H112" s="20">
        <f t="shared" si="23"/>
        <v>9.479999999999976</v>
      </c>
      <c r="J112" s="29">
        <v>1</v>
      </c>
      <c r="K112" s="21">
        <f t="shared" si="16"/>
        <v>-0.79</v>
      </c>
      <c r="L112" s="19">
        <f t="shared" si="24"/>
        <v>-0.79</v>
      </c>
      <c r="M112" s="19">
        <f t="shared" si="25"/>
        <v>175.68999999999988</v>
      </c>
      <c r="O112" s="27">
        <v>1</v>
      </c>
      <c r="P112" s="19">
        <f t="shared" si="17"/>
        <v>-0.79</v>
      </c>
      <c r="Q112" s="19">
        <f t="shared" si="26"/>
        <v>-0.79</v>
      </c>
      <c r="R112" s="19">
        <f t="shared" si="27"/>
        <v>152.3599999999998</v>
      </c>
      <c r="T112" s="5" t="s">
        <v>23</v>
      </c>
      <c r="U112" s="31">
        <f t="shared" si="9"/>
        <v>337.52999999999963</v>
      </c>
      <c r="W112" s="5" t="s">
        <v>167</v>
      </c>
    </row>
    <row r="113" spans="1:23" ht="11.25">
      <c r="A113" s="17">
        <v>41629</v>
      </c>
      <c r="B113" s="18" t="s">
        <v>168</v>
      </c>
      <c r="C113" s="10">
        <v>1.83</v>
      </c>
      <c r="D113" s="27">
        <v>1</v>
      </c>
      <c r="E113" s="19">
        <f t="shared" si="0"/>
        <v>-0.8300000000000001</v>
      </c>
      <c r="F113" s="13" t="s">
        <v>26</v>
      </c>
      <c r="G113" s="20">
        <f t="shared" si="22"/>
        <v>-0.8300000000000001</v>
      </c>
      <c r="H113" s="20">
        <f t="shared" si="23"/>
        <v>8.649999999999975</v>
      </c>
      <c r="J113" s="29">
        <v>1</v>
      </c>
      <c r="K113" s="21">
        <f t="shared" si="16"/>
        <v>-0.8300000000000001</v>
      </c>
      <c r="L113" s="19">
        <f t="shared" si="24"/>
        <v>-0.8300000000000001</v>
      </c>
      <c r="M113" s="19">
        <f t="shared" si="25"/>
        <v>174.85999999999987</v>
      </c>
      <c r="O113" s="27">
        <v>1</v>
      </c>
      <c r="P113" s="19">
        <f t="shared" si="17"/>
        <v>-0.8300000000000001</v>
      </c>
      <c r="Q113" s="19">
        <f t="shared" si="26"/>
        <v>-0.8300000000000001</v>
      </c>
      <c r="R113" s="19">
        <f t="shared" si="27"/>
        <v>151.52999999999977</v>
      </c>
      <c r="T113" s="5" t="s">
        <v>21</v>
      </c>
      <c r="U113" s="31">
        <f t="shared" si="9"/>
        <v>335.0399999999996</v>
      </c>
      <c r="W113" s="5" t="s">
        <v>46</v>
      </c>
    </row>
    <row r="114" spans="2:23" ht="11.25">
      <c r="B114" s="18" t="s">
        <v>169</v>
      </c>
      <c r="C114" s="10">
        <v>1.75</v>
      </c>
      <c r="D114" s="27">
        <v>1</v>
      </c>
      <c r="E114" s="19">
        <f t="shared" si="0"/>
        <v>-0.75</v>
      </c>
      <c r="F114" s="13" t="s">
        <v>4</v>
      </c>
      <c r="G114" s="20">
        <f t="shared" si="22"/>
        <v>0.95</v>
      </c>
      <c r="H114" s="20">
        <f t="shared" si="23"/>
        <v>9.599999999999975</v>
      </c>
      <c r="J114" s="29">
        <v>2</v>
      </c>
      <c r="K114" s="21">
        <f t="shared" si="16"/>
        <v>-1.5</v>
      </c>
      <c r="L114" s="19">
        <f t="shared" si="24"/>
        <v>1.9</v>
      </c>
      <c r="M114" s="19">
        <f t="shared" si="25"/>
        <v>176.75999999999988</v>
      </c>
      <c r="O114" s="27">
        <v>2</v>
      </c>
      <c r="P114" s="19">
        <f t="shared" si="17"/>
        <v>-1.5</v>
      </c>
      <c r="Q114" s="19">
        <f t="shared" si="26"/>
        <v>1.9</v>
      </c>
      <c r="R114" s="19">
        <f t="shared" si="27"/>
        <v>153.42999999999978</v>
      </c>
      <c r="T114" s="5" t="s">
        <v>21</v>
      </c>
      <c r="U114" s="31">
        <f t="shared" si="9"/>
        <v>339.7899999999996</v>
      </c>
      <c r="W114" s="5" t="s">
        <v>30</v>
      </c>
    </row>
    <row r="115" spans="2:23" ht="11.25">
      <c r="B115" s="18" t="s">
        <v>170</v>
      </c>
      <c r="C115" s="10">
        <v>1.71</v>
      </c>
      <c r="D115" s="27">
        <v>1</v>
      </c>
      <c r="E115" s="19">
        <f t="shared" si="0"/>
        <v>-0.71</v>
      </c>
      <c r="F115" s="13" t="s">
        <v>4</v>
      </c>
      <c r="G115" s="20">
        <f t="shared" si="22"/>
        <v>0.95</v>
      </c>
      <c r="H115" s="20">
        <f t="shared" si="23"/>
        <v>10.549999999999974</v>
      </c>
      <c r="J115" s="29">
        <v>1</v>
      </c>
      <c r="K115" s="21">
        <f t="shared" si="16"/>
        <v>-0.71</v>
      </c>
      <c r="L115" s="19">
        <f t="shared" si="24"/>
        <v>0.95</v>
      </c>
      <c r="M115" s="19">
        <f t="shared" si="25"/>
        <v>177.70999999999987</v>
      </c>
      <c r="O115" s="27">
        <v>1</v>
      </c>
      <c r="P115" s="19">
        <f t="shared" si="17"/>
        <v>-0.71</v>
      </c>
      <c r="Q115" s="19">
        <f t="shared" si="26"/>
        <v>0.95</v>
      </c>
      <c r="R115" s="19">
        <f t="shared" si="27"/>
        <v>154.37999999999977</v>
      </c>
      <c r="T115" s="5" t="s">
        <v>21</v>
      </c>
      <c r="U115" s="31">
        <f t="shared" si="9"/>
        <v>342.6399999999996</v>
      </c>
      <c r="W115" s="5" t="s">
        <v>30</v>
      </c>
    </row>
    <row r="116" spans="1:23" ht="11.25">
      <c r="A116" s="17">
        <v>41630</v>
      </c>
      <c r="B116" s="18" t="s">
        <v>171</v>
      </c>
      <c r="C116" s="10">
        <v>1.73</v>
      </c>
      <c r="D116" s="27">
        <v>1</v>
      </c>
      <c r="E116" s="19">
        <f t="shared" si="0"/>
        <v>-0.73</v>
      </c>
      <c r="F116" s="13" t="s">
        <v>4</v>
      </c>
      <c r="G116" s="20">
        <f t="shared" si="22"/>
        <v>0.95</v>
      </c>
      <c r="H116" s="20">
        <f t="shared" si="23"/>
        <v>11.499999999999973</v>
      </c>
      <c r="J116" s="29">
        <v>1</v>
      </c>
      <c r="K116" s="21">
        <f t="shared" si="16"/>
        <v>-0.73</v>
      </c>
      <c r="L116" s="19">
        <f t="shared" si="24"/>
        <v>0.95</v>
      </c>
      <c r="M116" s="19">
        <f t="shared" si="25"/>
        <v>178.65999999999985</v>
      </c>
      <c r="O116" s="27">
        <v>1</v>
      </c>
      <c r="P116" s="19">
        <f t="shared" si="17"/>
        <v>-0.73</v>
      </c>
      <c r="Q116" s="19">
        <f t="shared" si="26"/>
        <v>0.95</v>
      </c>
      <c r="R116" s="19">
        <f t="shared" si="27"/>
        <v>155.32999999999976</v>
      </c>
      <c r="T116" s="5" t="s">
        <v>23</v>
      </c>
      <c r="U116" s="31">
        <f t="shared" si="9"/>
        <v>345.4899999999996</v>
      </c>
      <c r="W116" s="5" t="s">
        <v>24</v>
      </c>
    </row>
    <row r="117" spans="2:23" ht="11.25">
      <c r="B117" s="18" t="s">
        <v>172</v>
      </c>
      <c r="C117" s="10">
        <v>1.93</v>
      </c>
      <c r="D117" s="27">
        <v>1</v>
      </c>
      <c r="E117" s="19">
        <f t="shared" si="0"/>
        <v>-0.9299999999999999</v>
      </c>
      <c r="F117" s="13" t="s">
        <v>26</v>
      </c>
      <c r="G117" s="20">
        <f t="shared" si="22"/>
        <v>-0.9299999999999999</v>
      </c>
      <c r="H117" s="20">
        <f t="shared" si="23"/>
        <v>10.569999999999974</v>
      </c>
      <c r="J117" s="29">
        <v>1</v>
      </c>
      <c r="K117" s="21">
        <f t="shared" si="16"/>
        <v>-0.9299999999999999</v>
      </c>
      <c r="L117" s="19">
        <f t="shared" si="24"/>
        <v>-0.9299999999999999</v>
      </c>
      <c r="M117" s="19">
        <f t="shared" si="25"/>
        <v>177.72999999999985</v>
      </c>
      <c r="O117" s="27">
        <v>1</v>
      </c>
      <c r="P117" s="19">
        <f t="shared" si="17"/>
        <v>-0.9299999999999999</v>
      </c>
      <c r="Q117" s="19">
        <f t="shared" si="26"/>
        <v>-0.9299999999999999</v>
      </c>
      <c r="R117" s="19">
        <f t="shared" si="27"/>
        <v>154.39999999999975</v>
      </c>
      <c r="T117" s="5" t="s">
        <v>21</v>
      </c>
      <c r="U117" s="31">
        <f t="shared" si="9"/>
        <v>342.6999999999996</v>
      </c>
      <c r="W117" s="5" t="s">
        <v>30</v>
      </c>
    </row>
    <row r="118" spans="2:23" ht="11.25">
      <c r="B118" s="18" t="s">
        <v>173</v>
      </c>
      <c r="C118" s="10">
        <v>1.72</v>
      </c>
      <c r="D118" s="27">
        <v>1</v>
      </c>
      <c r="E118" s="19">
        <f t="shared" si="0"/>
        <v>-0.72</v>
      </c>
      <c r="F118" s="13" t="s">
        <v>26</v>
      </c>
      <c r="G118" s="20">
        <f t="shared" si="22"/>
        <v>-0.72</v>
      </c>
      <c r="H118" s="20">
        <f t="shared" si="23"/>
        <v>9.849999999999973</v>
      </c>
      <c r="J118" s="29">
        <v>1</v>
      </c>
      <c r="K118" s="21">
        <f t="shared" si="16"/>
        <v>-0.72</v>
      </c>
      <c r="L118" s="19">
        <f t="shared" si="24"/>
        <v>-0.72</v>
      </c>
      <c r="M118" s="19">
        <f t="shared" si="25"/>
        <v>177.00999999999985</v>
      </c>
      <c r="O118" s="27">
        <v>1</v>
      </c>
      <c r="P118" s="19">
        <f t="shared" si="17"/>
        <v>-0.72</v>
      </c>
      <c r="Q118" s="19">
        <f t="shared" si="26"/>
        <v>-0.72</v>
      </c>
      <c r="R118" s="19">
        <f t="shared" si="27"/>
        <v>153.67999999999975</v>
      </c>
      <c r="T118" s="5" t="s">
        <v>23</v>
      </c>
      <c r="U118" s="31">
        <f t="shared" si="9"/>
        <v>340.53999999999957</v>
      </c>
      <c r="W118" s="5" t="s">
        <v>174</v>
      </c>
    </row>
    <row r="119" spans="1:23" ht="11.25">
      <c r="A119" s="17">
        <v>41631</v>
      </c>
      <c r="B119" s="18" t="s">
        <v>175</v>
      </c>
      <c r="C119" s="10">
        <v>1.72</v>
      </c>
      <c r="D119" s="27">
        <v>1</v>
      </c>
      <c r="E119" s="19">
        <f t="shared" si="0"/>
        <v>-0.72</v>
      </c>
      <c r="F119" s="13" t="s">
        <v>4</v>
      </c>
      <c r="G119" s="20">
        <f t="shared" si="22"/>
        <v>0.95</v>
      </c>
      <c r="H119" s="20">
        <f t="shared" si="23"/>
        <v>10.799999999999972</v>
      </c>
      <c r="J119" s="29">
        <v>2</v>
      </c>
      <c r="K119" s="21">
        <f t="shared" si="16"/>
        <v>-1.44</v>
      </c>
      <c r="L119" s="19">
        <f t="shared" si="24"/>
        <v>1.9</v>
      </c>
      <c r="M119" s="19">
        <f t="shared" si="25"/>
        <v>178.90999999999985</v>
      </c>
      <c r="O119" s="27">
        <v>2</v>
      </c>
      <c r="P119" s="19">
        <f t="shared" si="17"/>
        <v>-1.44</v>
      </c>
      <c r="Q119" s="19">
        <f t="shared" si="26"/>
        <v>1.9</v>
      </c>
      <c r="R119" s="19">
        <f t="shared" si="27"/>
        <v>155.57999999999976</v>
      </c>
      <c r="T119" s="5" t="s">
        <v>23</v>
      </c>
      <c r="U119" s="31">
        <f t="shared" si="9"/>
        <v>345.28999999999957</v>
      </c>
      <c r="W119" s="5" t="s">
        <v>123</v>
      </c>
    </row>
    <row r="120" spans="1:23" ht="11.25">
      <c r="A120" s="17">
        <v>41634</v>
      </c>
      <c r="B120" s="18" t="s">
        <v>176</v>
      </c>
      <c r="C120" s="10">
        <v>1.69</v>
      </c>
      <c r="D120" s="27">
        <v>1</v>
      </c>
      <c r="E120" s="19">
        <f t="shared" si="0"/>
        <v>-0.69</v>
      </c>
      <c r="F120" s="13" t="s">
        <v>26</v>
      </c>
      <c r="G120" s="20">
        <f t="shared" si="22"/>
        <v>-0.69</v>
      </c>
      <c r="H120" s="20">
        <f t="shared" si="23"/>
        <v>10.109999999999973</v>
      </c>
      <c r="J120" s="29">
        <v>1</v>
      </c>
      <c r="K120" s="21">
        <f t="shared" si="16"/>
        <v>-0.69</v>
      </c>
      <c r="L120" s="19">
        <f t="shared" si="24"/>
        <v>-0.69</v>
      </c>
      <c r="M120" s="19">
        <f t="shared" si="25"/>
        <v>178.21999999999986</v>
      </c>
      <c r="O120" s="27">
        <v>1</v>
      </c>
      <c r="P120" s="19">
        <f t="shared" si="17"/>
        <v>-0.69</v>
      </c>
      <c r="Q120" s="19">
        <f t="shared" si="26"/>
        <v>-0.69</v>
      </c>
      <c r="R120" s="19">
        <f t="shared" si="27"/>
        <v>154.88999999999976</v>
      </c>
      <c r="T120" s="5" t="s">
        <v>21</v>
      </c>
      <c r="U120" s="31">
        <f t="shared" si="9"/>
        <v>343.2199999999996</v>
      </c>
      <c r="W120" s="5" t="s">
        <v>67</v>
      </c>
    </row>
    <row r="121" spans="2:23" ht="11.25">
      <c r="B121" s="18" t="s">
        <v>177</v>
      </c>
      <c r="C121" s="10">
        <v>1.86</v>
      </c>
      <c r="D121" s="27">
        <v>1</v>
      </c>
      <c r="E121" s="19">
        <f t="shared" si="0"/>
        <v>-0.8600000000000001</v>
      </c>
      <c r="F121" s="13" t="s">
        <v>26</v>
      </c>
      <c r="G121" s="20">
        <f t="shared" si="22"/>
        <v>-0.8600000000000001</v>
      </c>
      <c r="H121" s="20">
        <f t="shared" si="23"/>
        <v>9.249999999999973</v>
      </c>
      <c r="J121" s="29">
        <v>1</v>
      </c>
      <c r="K121" s="21">
        <f t="shared" si="16"/>
        <v>-0.8600000000000001</v>
      </c>
      <c r="L121" s="19">
        <f t="shared" si="24"/>
        <v>-0.8600000000000001</v>
      </c>
      <c r="M121" s="19">
        <f t="shared" si="25"/>
        <v>177.35999999999984</v>
      </c>
      <c r="O121" s="27">
        <v>1</v>
      </c>
      <c r="P121" s="19">
        <f t="shared" si="17"/>
        <v>-0.8600000000000001</v>
      </c>
      <c r="Q121" s="19">
        <f t="shared" si="26"/>
        <v>-0.8600000000000001</v>
      </c>
      <c r="R121" s="19">
        <f t="shared" si="27"/>
        <v>154.02999999999975</v>
      </c>
      <c r="T121" s="5" t="s">
        <v>21</v>
      </c>
      <c r="U121" s="31">
        <f t="shared" si="9"/>
        <v>340.6399999999996</v>
      </c>
      <c r="W121" s="5" t="s">
        <v>67</v>
      </c>
    </row>
    <row r="122" spans="1:23" ht="11.25">
      <c r="A122" s="17">
        <v>41635</v>
      </c>
      <c r="B122" s="67" t="s">
        <v>179</v>
      </c>
      <c r="C122" s="10">
        <v>1.8</v>
      </c>
      <c r="D122" s="27">
        <v>1</v>
      </c>
      <c r="E122" s="19">
        <f t="shared" si="0"/>
        <v>-0.8</v>
      </c>
      <c r="F122" s="13" t="s">
        <v>26</v>
      </c>
      <c r="G122" s="20">
        <f t="shared" si="22"/>
        <v>-0.8</v>
      </c>
      <c r="H122" s="20">
        <f t="shared" si="23"/>
        <v>8.449999999999973</v>
      </c>
      <c r="J122" s="29">
        <v>2</v>
      </c>
      <c r="K122" s="21">
        <f t="shared" si="16"/>
        <v>-1.6</v>
      </c>
      <c r="L122" s="19">
        <f t="shared" si="24"/>
        <v>-1.6</v>
      </c>
      <c r="M122" s="19">
        <f t="shared" si="25"/>
        <v>175.75999999999985</v>
      </c>
      <c r="O122" s="27">
        <v>2</v>
      </c>
      <c r="P122" s="19">
        <f t="shared" si="17"/>
        <v>-1.6</v>
      </c>
      <c r="Q122" s="19">
        <f t="shared" si="26"/>
        <v>-1.6</v>
      </c>
      <c r="R122" s="19">
        <f t="shared" si="27"/>
        <v>152.42999999999975</v>
      </c>
      <c r="T122" s="5" t="s">
        <v>21</v>
      </c>
      <c r="U122" s="31">
        <f t="shared" si="9"/>
        <v>336.6399999999996</v>
      </c>
      <c r="W122" s="5" t="s">
        <v>178</v>
      </c>
    </row>
    <row r="123" spans="2:23" ht="11.25">
      <c r="B123" s="18" t="s">
        <v>180</v>
      </c>
      <c r="C123" s="10">
        <v>1.78</v>
      </c>
      <c r="D123" s="27">
        <v>1</v>
      </c>
      <c r="E123" s="19">
        <f t="shared" si="0"/>
        <v>-0.78</v>
      </c>
      <c r="F123" s="13" t="s">
        <v>26</v>
      </c>
      <c r="G123" s="20">
        <f t="shared" si="22"/>
        <v>-0.78</v>
      </c>
      <c r="H123" s="20">
        <f t="shared" si="23"/>
        <v>7.669999999999972</v>
      </c>
      <c r="J123" s="29">
        <v>3</v>
      </c>
      <c r="K123" s="21">
        <f t="shared" si="16"/>
        <v>-2.34</v>
      </c>
      <c r="L123" s="19">
        <f t="shared" si="24"/>
        <v>-2.34</v>
      </c>
      <c r="M123" s="19">
        <f t="shared" si="25"/>
        <v>173.41999999999985</v>
      </c>
      <c r="O123" s="27">
        <v>3</v>
      </c>
      <c r="P123" s="19">
        <f t="shared" si="17"/>
        <v>-2.34</v>
      </c>
      <c r="Q123" s="19">
        <f t="shared" si="26"/>
        <v>-2.34</v>
      </c>
      <c r="R123" s="19">
        <f aca="true" t="shared" si="28" ref="R123:R208">R122+Q123</f>
        <v>150.08999999999975</v>
      </c>
      <c r="T123" s="5" t="s">
        <v>23</v>
      </c>
      <c r="U123" s="31">
        <f aca="true" t="shared" si="29" ref="U123:U208">R123+M123+H123</f>
        <v>331.17999999999955</v>
      </c>
      <c r="W123" s="5" t="s">
        <v>181</v>
      </c>
    </row>
    <row r="124" spans="2:23" ht="11.25">
      <c r="B124" s="18" t="s">
        <v>182</v>
      </c>
      <c r="C124" s="10">
        <v>1.77</v>
      </c>
      <c r="D124" s="27">
        <v>1</v>
      </c>
      <c r="E124" s="19">
        <f t="shared" si="0"/>
        <v>-0.77</v>
      </c>
      <c r="F124" s="13" t="s">
        <v>4</v>
      </c>
      <c r="G124" s="20">
        <f t="shared" si="22"/>
        <v>0.95</v>
      </c>
      <c r="H124" s="20">
        <f t="shared" si="23"/>
        <v>8.619999999999973</v>
      </c>
      <c r="J124" s="29">
        <v>5</v>
      </c>
      <c r="K124" s="21">
        <f t="shared" si="16"/>
        <v>-3.85</v>
      </c>
      <c r="L124" s="19">
        <f t="shared" si="24"/>
        <v>4.75</v>
      </c>
      <c r="M124" s="19">
        <f t="shared" si="25"/>
        <v>178.16999999999985</v>
      </c>
      <c r="O124" s="27">
        <v>5</v>
      </c>
      <c r="P124" s="19">
        <f t="shared" si="17"/>
        <v>-3.85</v>
      </c>
      <c r="Q124" s="19">
        <f t="shared" si="26"/>
        <v>4.75</v>
      </c>
      <c r="R124" s="19">
        <f t="shared" si="28"/>
        <v>154.83999999999975</v>
      </c>
      <c r="T124" s="5" t="s">
        <v>21</v>
      </c>
      <c r="U124" s="31">
        <f t="shared" si="29"/>
        <v>341.62999999999954</v>
      </c>
      <c r="W124" s="5" t="s">
        <v>156</v>
      </c>
    </row>
    <row r="125" spans="1:23" ht="11.25">
      <c r="A125" s="17">
        <v>41636</v>
      </c>
      <c r="B125" s="18" t="s">
        <v>183</v>
      </c>
      <c r="C125" s="10">
        <v>1.74</v>
      </c>
      <c r="D125" s="27">
        <v>1</v>
      </c>
      <c r="E125" s="19">
        <f t="shared" si="0"/>
        <v>-0.74</v>
      </c>
      <c r="F125" s="13" t="s">
        <v>26</v>
      </c>
      <c r="G125" s="20">
        <f t="shared" si="22"/>
        <v>-0.74</v>
      </c>
      <c r="H125" s="20">
        <f t="shared" si="23"/>
        <v>7.879999999999972</v>
      </c>
      <c r="J125" s="29">
        <v>1</v>
      </c>
      <c r="K125" s="21">
        <f t="shared" si="16"/>
        <v>-0.74</v>
      </c>
      <c r="L125" s="19">
        <f t="shared" si="24"/>
        <v>-0.74</v>
      </c>
      <c r="M125" s="19">
        <f t="shared" si="25"/>
        <v>177.42999999999984</v>
      </c>
      <c r="O125" s="27">
        <v>2</v>
      </c>
      <c r="P125" s="19">
        <f t="shared" si="17"/>
        <v>-1.48</v>
      </c>
      <c r="Q125" s="19">
        <f t="shared" si="26"/>
        <v>-1.48</v>
      </c>
      <c r="R125" s="19">
        <f t="shared" si="28"/>
        <v>153.35999999999976</v>
      </c>
      <c r="T125" s="5" t="s">
        <v>23</v>
      </c>
      <c r="U125" s="31">
        <f t="shared" si="29"/>
        <v>338.6699999999996</v>
      </c>
      <c r="W125" s="5" t="s">
        <v>38</v>
      </c>
    </row>
    <row r="126" spans="2:23" ht="11.25">
      <c r="B126" s="18" t="s">
        <v>184</v>
      </c>
      <c r="C126" s="10">
        <v>1.9</v>
      </c>
      <c r="D126" s="27">
        <v>1</v>
      </c>
      <c r="E126" s="19">
        <f t="shared" si="0"/>
        <v>-0.8999999999999999</v>
      </c>
      <c r="F126" s="13" t="s">
        <v>26</v>
      </c>
      <c r="G126" s="20">
        <f t="shared" si="22"/>
        <v>-0.8999999999999999</v>
      </c>
      <c r="H126" s="20">
        <f t="shared" si="23"/>
        <v>6.979999999999972</v>
      </c>
      <c r="J126" s="29">
        <v>1</v>
      </c>
      <c r="K126" s="21">
        <f t="shared" si="16"/>
        <v>-0.8999999999999999</v>
      </c>
      <c r="L126" s="19">
        <f t="shared" si="24"/>
        <v>-0.8999999999999999</v>
      </c>
      <c r="M126" s="19">
        <f t="shared" si="25"/>
        <v>176.52999999999983</v>
      </c>
      <c r="O126" s="27">
        <v>3</v>
      </c>
      <c r="P126" s="19">
        <f t="shared" si="17"/>
        <v>-2.6999999999999997</v>
      </c>
      <c r="Q126" s="19">
        <f t="shared" si="26"/>
        <v>-2.6999999999999997</v>
      </c>
      <c r="R126" s="19">
        <f t="shared" si="28"/>
        <v>150.65999999999977</v>
      </c>
      <c r="T126" s="5" t="s">
        <v>23</v>
      </c>
      <c r="U126" s="31">
        <f t="shared" si="29"/>
        <v>334.16999999999956</v>
      </c>
      <c r="W126" s="5" t="s">
        <v>156</v>
      </c>
    </row>
    <row r="127" spans="2:23" ht="11.25">
      <c r="B127" s="18" t="s">
        <v>185</v>
      </c>
      <c r="C127" s="10">
        <v>1.77</v>
      </c>
      <c r="D127" s="27">
        <v>1</v>
      </c>
      <c r="E127" s="19">
        <f t="shared" si="0"/>
        <v>-0.77</v>
      </c>
      <c r="F127" s="13" t="s">
        <v>26</v>
      </c>
      <c r="G127" s="20">
        <f t="shared" si="22"/>
        <v>-0.77</v>
      </c>
      <c r="H127" s="20">
        <f t="shared" si="23"/>
        <v>6.209999999999972</v>
      </c>
      <c r="J127" s="29">
        <v>2</v>
      </c>
      <c r="K127" s="21">
        <f t="shared" si="16"/>
        <v>-1.54</v>
      </c>
      <c r="L127" s="19">
        <f t="shared" si="24"/>
        <v>-1.54</v>
      </c>
      <c r="M127" s="19">
        <f t="shared" si="25"/>
        <v>174.98999999999984</v>
      </c>
      <c r="O127" s="27">
        <v>5</v>
      </c>
      <c r="P127" s="19">
        <f t="shared" si="17"/>
        <v>-3.85</v>
      </c>
      <c r="Q127" s="19">
        <f t="shared" si="26"/>
        <v>-3.85</v>
      </c>
      <c r="R127" s="19">
        <f t="shared" si="28"/>
        <v>146.80999999999977</v>
      </c>
      <c r="T127" s="5" t="s">
        <v>23</v>
      </c>
      <c r="U127" s="31">
        <f t="shared" si="29"/>
        <v>328.0099999999996</v>
      </c>
      <c r="W127" s="5" t="s">
        <v>38</v>
      </c>
    </row>
    <row r="128" spans="1:23" ht="11.25">
      <c r="A128" s="17">
        <v>41638</v>
      </c>
      <c r="B128" s="18" t="s">
        <v>186</v>
      </c>
      <c r="C128" s="10">
        <v>1.81</v>
      </c>
      <c r="D128" s="27">
        <v>1</v>
      </c>
      <c r="E128" s="19">
        <f t="shared" si="0"/>
        <v>-0.81</v>
      </c>
      <c r="F128" s="13" t="s">
        <v>26</v>
      </c>
      <c r="G128" s="20">
        <f t="shared" si="22"/>
        <v>-0.81</v>
      </c>
      <c r="H128" s="20">
        <f t="shared" si="23"/>
        <v>5.399999999999972</v>
      </c>
      <c r="J128" s="29">
        <v>3</v>
      </c>
      <c r="K128" s="21">
        <f t="shared" si="16"/>
        <v>-2.43</v>
      </c>
      <c r="L128" s="19">
        <f t="shared" si="24"/>
        <v>-2.43</v>
      </c>
      <c r="M128" s="19">
        <f t="shared" si="25"/>
        <v>172.55999999999983</v>
      </c>
      <c r="O128" s="27">
        <v>8</v>
      </c>
      <c r="P128" s="19">
        <f t="shared" si="17"/>
        <v>-6.48</v>
      </c>
      <c r="Q128" s="19">
        <f t="shared" si="26"/>
        <v>-6.48</v>
      </c>
      <c r="R128" s="19">
        <f t="shared" si="28"/>
        <v>140.32999999999979</v>
      </c>
      <c r="T128" s="5" t="s">
        <v>21</v>
      </c>
      <c r="U128" s="31">
        <f t="shared" si="29"/>
        <v>318.2899999999996</v>
      </c>
      <c r="W128" s="5" t="s">
        <v>178</v>
      </c>
    </row>
    <row r="129" spans="1:23" ht="11.25">
      <c r="A129" s="17">
        <v>41641</v>
      </c>
      <c r="B129" s="18" t="s">
        <v>187</v>
      </c>
      <c r="C129" s="10">
        <v>1.68</v>
      </c>
      <c r="D129" s="27">
        <v>1</v>
      </c>
      <c r="E129" s="19">
        <f t="shared" si="0"/>
        <v>-0.6799999999999999</v>
      </c>
      <c r="F129" s="13" t="s">
        <v>4</v>
      </c>
      <c r="G129" s="20">
        <f t="shared" si="22"/>
        <v>0.95</v>
      </c>
      <c r="H129" s="20">
        <f t="shared" si="23"/>
        <v>6.349999999999972</v>
      </c>
      <c r="J129" s="29">
        <v>5</v>
      </c>
      <c r="K129" s="21">
        <f t="shared" si="16"/>
        <v>-3.3999999999999995</v>
      </c>
      <c r="L129" s="19">
        <f t="shared" si="24"/>
        <v>4.75</v>
      </c>
      <c r="M129" s="19">
        <f t="shared" si="25"/>
        <v>177.30999999999983</v>
      </c>
      <c r="O129" s="27">
        <v>13</v>
      </c>
      <c r="P129" s="19">
        <f t="shared" si="17"/>
        <v>-8.84</v>
      </c>
      <c r="Q129" s="19">
        <f t="shared" si="26"/>
        <v>12.35</v>
      </c>
      <c r="R129" s="19">
        <f t="shared" si="28"/>
        <v>152.67999999999978</v>
      </c>
      <c r="T129" s="5" t="s">
        <v>21</v>
      </c>
      <c r="U129" s="31">
        <f t="shared" si="29"/>
        <v>336.3399999999996</v>
      </c>
      <c r="W129" s="5" t="s">
        <v>181</v>
      </c>
    </row>
    <row r="130" spans="2:23" ht="11.25">
      <c r="B130" s="18" t="s">
        <v>188</v>
      </c>
      <c r="C130" s="10">
        <v>1.91</v>
      </c>
      <c r="D130" s="27">
        <v>1</v>
      </c>
      <c r="E130" s="19">
        <f t="shared" si="0"/>
        <v>-0.9099999999999999</v>
      </c>
      <c r="F130" s="13" t="s">
        <v>26</v>
      </c>
      <c r="G130" s="20">
        <f t="shared" si="22"/>
        <v>-0.9099999999999999</v>
      </c>
      <c r="H130" s="20">
        <f t="shared" si="23"/>
        <v>5.439999999999972</v>
      </c>
      <c r="J130" s="29">
        <v>1</v>
      </c>
      <c r="K130" s="21">
        <f t="shared" si="16"/>
        <v>-0.9099999999999999</v>
      </c>
      <c r="L130" s="19">
        <f t="shared" si="24"/>
        <v>-0.9099999999999999</v>
      </c>
      <c r="M130" s="19">
        <f t="shared" si="25"/>
        <v>176.39999999999984</v>
      </c>
      <c r="O130" s="27">
        <v>5</v>
      </c>
      <c r="P130" s="19">
        <f t="shared" si="17"/>
        <v>-4.55</v>
      </c>
      <c r="Q130" s="19">
        <f t="shared" si="26"/>
        <v>-4.55</v>
      </c>
      <c r="R130" s="19">
        <f t="shared" si="28"/>
        <v>148.12999999999977</v>
      </c>
      <c r="T130" s="5" t="s">
        <v>21</v>
      </c>
      <c r="U130" s="31">
        <f t="shared" si="29"/>
        <v>329.96999999999963</v>
      </c>
      <c r="W130" s="5" t="s">
        <v>189</v>
      </c>
    </row>
    <row r="131" spans="2:23" ht="11.25">
      <c r="B131" s="18" t="s">
        <v>190</v>
      </c>
      <c r="C131" s="10">
        <v>1.78</v>
      </c>
      <c r="D131" s="27">
        <v>1</v>
      </c>
      <c r="E131" s="19">
        <f t="shared" si="0"/>
        <v>-0.78</v>
      </c>
      <c r="F131" s="13" t="s">
        <v>4</v>
      </c>
      <c r="G131" s="20">
        <f t="shared" si="22"/>
        <v>0.95</v>
      </c>
      <c r="H131" s="20">
        <f t="shared" si="23"/>
        <v>6.389999999999972</v>
      </c>
      <c r="J131" s="29">
        <v>1</v>
      </c>
      <c r="K131" s="21">
        <f t="shared" si="16"/>
        <v>-0.78</v>
      </c>
      <c r="L131" s="19">
        <f t="shared" si="24"/>
        <v>0.95</v>
      </c>
      <c r="M131" s="19">
        <f t="shared" si="25"/>
        <v>177.34999999999982</v>
      </c>
      <c r="O131" s="27">
        <v>8</v>
      </c>
      <c r="P131" s="19">
        <f t="shared" si="17"/>
        <v>-6.24</v>
      </c>
      <c r="Q131" s="19">
        <f t="shared" si="26"/>
        <v>7.6</v>
      </c>
      <c r="R131" s="19">
        <f t="shared" si="28"/>
        <v>155.72999999999976</v>
      </c>
      <c r="T131" s="5" t="s">
        <v>23</v>
      </c>
      <c r="U131" s="31">
        <f t="shared" si="29"/>
        <v>339.4699999999996</v>
      </c>
      <c r="W131" s="5" t="s">
        <v>189</v>
      </c>
    </row>
    <row r="132" spans="1:23" ht="11.25">
      <c r="A132" s="17">
        <v>41642</v>
      </c>
      <c r="B132" s="18" t="s">
        <v>191</v>
      </c>
      <c r="C132" s="10">
        <v>1.93</v>
      </c>
      <c r="D132" s="27">
        <v>1</v>
      </c>
      <c r="E132" s="19">
        <f t="shared" si="0"/>
        <v>-0.9299999999999999</v>
      </c>
      <c r="F132" s="13" t="s">
        <v>26</v>
      </c>
      <c r="G132" s="20">
        <f t="shared" si="22"/>
        <v>-0.9299999999999999</v>
      </c>
      <c r="H132" s="20">
        <f t="shared" si="23"/>
        <v>5.459999999999972</v>
      </c>
      <c r="J132" s="29">
        <v>1</v>
      </c>
      <c r="K132" s="21">
        <f t="shared" si="16"/>
        <v>-0.9299999999999999</v>
      </c>
      <c r="L132" s="19">
        <f t="shared" si="24"/>
        <v>-0.9299999999999999</v>
      </c>
      <c r="M132" s="19">
        <f t="shared" si="25"/>
        <v>176.41999999999982</v>
      </c>
      <c r="O132" s="27">
        <v>3</v>
      </c>
      <c r="P132" s="19">
        <f t="shared" si="17"/>
        <v>-2.79</v>
      </c>
      <c r="Q132" s="19">
        <f t="shared" si="26"/>
        <v>-2.79</v>
      </c>
      <c r="R132" s="19">
        <f t="shared" si="28"/>
        <v>152.93999999999977</v>
      </c>
      <c r="T132" s="5" t="s">
        <v>23</v>
      </c>
      <c r="U132" s="31">
        <f t="shared" si="29"/>
        <v>334.81999999999954</v>
      </c>
      <c r="W132" s="5" t="s">
        <v>178</v>
      </c>
    </row>
    <row r="133" spans="2:23" ht="11.25">
      <c r="B133" s="18" t="s">
        <v>192</v>
      </c>
      <c r="C133" s="10">
        <v>1.73</v>
      </c>
      <c r="D133" s="27">
        <v>1</v>
      </c>
      <c r="E133" s="19">
        <f t="shared" si="0"/>
        <v>-0.73</v>
      </c>
      <c r="F133" s="13" t="s">
        <v>4</v>
      </c>
      <c r="G133" s="20">
        <f t="shared" si="22"/>
        <v>0.95</v>
      </c>
      <c r="H133" s="20">
        <f t="shared" si="23"/>
        <v>6.409999999999973</v>
      </c>
      <c r="J133" s="29">
        <v>1</v>
      </c>
      <c r="K133" s="21">
        <f t="shared" si="16"/>
        <v>-0.73</v>
      </c>
      <c r="L133" s="19">
        <f t="shared" si="24"/>
        <v>0.95</v>
      </c>
      <c r="M133" s="19">
        <f t="shared" si="25"/>
        <v>177.3699999999998</v>
      </c>
      <c r="O133" s="27">
        <v>5</v>
      </c>
      <c r="P133" s="19">
        <f t="shared" si="17"/>
        <v>-3.65</v>
      </c>
      <c r="Q133" s="19">
        <f t="shared" si="26"/>
        <v>4.75</v>
      </c>
      <c r="R133" s="19">
        <f t="shared" si="28"/>
        <v>157.68999999999977</v>
      </c>
      <c r="T133" s="5" t="s">
        <v>21</v>
      </c>
      <c r="U133" s="31">
        <f t="shared" si="29"/>
        <v>341.4699999999996</v>
      </c>
      <c r="W133" s="5" t="s">
        <v>67</v>
      </c>
    </row>
    <row r="134" spans="1:23" ht="11.25">
      <c r="A134" s="17">
        <v>41643</v>
      </c>
      <c r="B134" s="18" t="s">
        <v>193</v>
      </c>
      <c r="C134" s="10">
        <v>1.84</v>
      </c>
      <c r="D134" s="27">
        <v>1</v>
      </c>
      <c r="E134" s="19">
        <f t="shared" si="0"/>
        <v>-0.8400000000000001</v>
      </c>
      <c r="F134" s="13" t="s">
        <v>4</v>
      </c>
      <c r="G134" s="20">
        <f t="shared" si="22"/>
        <v>0.95</v>
      </c>
      <c r="H134" s="20">
        <f t="shared" si="23"/>
        <v>7.359999999999973</v>
      </c>
      <c r="J134" s="29">
        <v>1</v>
      </c>
      <c r="K134" s="21">
        <f t="shared" si="16"/>
        <v>-0.8400000000000001</v>
      </c>
      <c r="L134" s="19">
        <f t="shared" si="24"/>
        <v>0.95</v>
      </c>
      <c r="M134" s="19">
        <f t="shared" si="25"/>
        <v>178.3199999999998</v>
      </c>
      <c r="O134" s="27">
        <v>2</v>
      </c>
      <c r="P134" s="19">
        <f t="shared" si="17"/>
        <v>-1.6800000000000002</v>
      </c>
      <c r="Q134" s="19">
        <f t="shared" si="26"/>
        <v>1.9</v>
      </c>
      <c r="R134" s="19">
        <f t="shared" si="28"/>
        <v>159.58999999999978</v>
      </c>
      <c r="T134" s="5" t="s">
        <v>21</v>
      </c>
      <c r="U134" s="31">
        <f t="shared" si="29"/>
        <v>345.2699999999995</v>
      </c>
      <c r="W134" s="5" t="s">
        <v>67</v>
      </c>
    </row>
    <row r="135" spans="2:23" ht="11.25">
      <c r="B135" s="18" t="s">
        <v>194</v>
      </c>
      <c r="C135" s="10">
        <v>1.9</v>
      </c>
      <c r="D135" s="27">
        <v>1</v>
      </c>
      <c r="E135" s="19">
        <f t="shared" si="0"/>
        <v>-0.8999999999999999</v>
      </c>
      <c r="F135" s="13" t="s">
        <v>26</v>
      </c>
      <c r="G135" s="20">
        <f t="shared" si="22"/>
        <v>-0.8999999999999999</v>
      </c>
      <c r="H135" s="20">
        <f t="shared" si="23"/>
        <v>6.459999999999972</v>
      </c>
      <c r="J135" s="29">
        <v>1</v>
      </c>
      <c r="K135" s="21">
        <f t="shared" si="16"/>
        <v>-0.8999999999999999</v>
      </c>
      <c r="L135" s="19">
        <f t="shared" si="24"/>
        <v>-0.8999999999999999</v>
      </c>
      <c r="M135" s="19">
        <f t="shared" si="25"/>
        <v>177.4199999999998</v>
      </c>
      <c r="O135" s="27">
        <v>1</v>
      </c>
      <c r="P135" s="19">
        <f t="shared" si="17"/>
        <v>-0.8999999999999999</v>
      </c>
      <c r="Q135" s="19">
        <f t="shared" si="26"/>
        <v>-0.8999999999999999</v>
      </c>
      <c r="R135" s="19">
        <f t="shared" si="28"/>
        <v>158.68999999999977</v>
      </c>
      <c r="T135" s="5" t="s">
        <v>21</v>
      </c>
      <c r="U135" s="31">
        <f t="shared" si="29"/>
        <v>342.56999999999954</v>
      </c>
      <c r="W135" s="5" t="s">
        <v>67</v>
      </c>
    </row>
    <row r="136" spans="2:23" ht="11.25">
      <c r="B136" s="18" t="s">
        <v>195</v>
      </c>
      <c r="C136" s="10">
        <v>1.76</v>
      </c>
      <c r="D136" s="27">
        <v>1</v>
      </c>
      <c r="E136" s="19">
        <f t="shared" si="0"/>
        <v>-0.76</v>
      </c>
      <c r="F136" s="13" t="s">
        <v>4</v>
      </c>
      <c r="G136" s="20">
        <f t="shared" si="22"/>
        <v>0.95</v>
      </c>
      <c r="H136" s="20">
        <f t="shared" si="23"/>
        <v>7.409999999999973</v>
      </c>
      <c r="J136" s="29">
        <v>1</v>
      </c>
      <c r="K136" s="21">
        <f t="shared" si="16"/>
        <v>-0.76</v>
      </c>
      <c r="L136" s="19">
        <f t="shared" si="24"/>
        <v>0.95</v>
      </c>
      <c r="M136" s="19">
        <f t="shared" si="25"/>
        <v>178.36999999999978</v>
      </c>
      <c r="O136" s="27">
        <v>1</v>
      </c>
      <c r="P136" s="19">
        <f t="shared" si="17"/>
        <v>-0.76</v>
      </c>
      <c r="Q136" s="19">
        <f t="shared" si="26"/>
        <v>0.95</v>
      </c>
      <c r="R136" s="19">
        <f t="shared" si="28"/>
        <v>159.63999999999976</v>
      </c>
      <c r="T136" s="5" t="s">
        <v>23</v>
      </c>
      <c r="U136" s="31">
        <f t="shared" si="29"/>
        <v>345.4199999999995</v>
      </c>
      <c r="W136" s="5" t="s">
        <v>116</v>
      </c>
    </row>
    <row r="137" spans="1:23" ht="11.25">
      <c r="A137" s="17">
        <v>41644</v>
      </c>
      <c r="B137" s="18" t="s">
        <v>196</v>
      </c>
      <c r="C137" s="10">
        <v>1.92</v>
      </c>
      <c r="D137" s="27">
        <v>1</v>
      </c>
      <c r="E137" s="19">
        <f t="shared" si="0"/>
        <v>-0.9199999999999999</v>
      </c>
      <c r="F137" s="13" t="s">
        <v>26</v>
      </c>
      <c r="G137" s="20">
        <f t="shared" si="22"/>
        <v>-0.9199999999999999</v>
      </c>
      <c r="H137" s="20">
        <f t="shared" si="23"/>
        <v>6.489999999999973</v>
      </c>
      <c r="J137" s="29">
        <v>1</v>
      </c>
      <c r="K137" s="21">
        <f t="shared" si="16"/>
        <v>-0.9199999999999999</v>
      </c>
      <c r="L137" s="19">
        <f t="shared" si="24"/>
        <v>-0.9199999999999999</v>
      </c>
      <c r="M137" s="19">
        <f t="shared" si="25"/>
        <v>177.4499999999998</v>
      </c>
      <c r="O137" s="27">
        <v>1</v>
      </c>
      <c r="P137" s="19">
        <f t="shared" si="17"/>
        <v>-0.9199999999999999</v>
      </c>
      <c r="Q137" s="19">
        <f t="shared" si="26"/>
        <v>-0.9199999999999999</v>
      </c>
      <c r="R137" s="19">
        <f t="shared" si="28"/>
        <v>158.71999999999977</v>
      </c>
      <c r="T137" s="5" t="s">
        <v>21</v>
      </c>
      <c r="U137" s="31">
        <f t="shared" si="29"/>
        <v>342.6599999999995</v>
      </c>
      <c r="W137" s="5" t="s">
        <v>174</v>
      </c>
    </row>
    <row r="138" spans="1:23" ht="11.25">
      <c r="A138" s="17">
        <v>41645</v>
      </c>
      <c r="B138" s="18" t="s">
        <v>197</v>
      </c>
      <c r="C138" s="10">
        <v>1.9</v>
      </c>
      <c r="D138" s="27">
        <v>1</v>
      </c>
      <c r="E138" s="19">
        <f t="shared" si="0"/>
        <v>-0.8999999999999999</v>
      </c>
      <c r="F138" s="13" t="s">
        <v>4</v>
      </c>
      <c r="G138" s="20">
        <f t="shared" si="22"/>
        <v>0.95</v>
      </c>
      <c r="H138" s="20">
        <f t="shared" si="23"/>
        <v>7.439999999999973</v>
      </c>
      <c r="J138" s="29">
        <v>1</v>
      </c>
      <c r="K138" s="21">
        <f t="shared" si="16"/>
        <v>-0.8999999999999999</v>
      </c>
      <c r="L138" s="19">
        <f t="shared" si="24"/>
        <v>0.95</v>
      </c>
      <c r="M138" s="19">
        <f t="shared" si="25"/>
        <v>178.39999999999978</v>
      </c>
      <c r="O138" s="27">
        <v>1</v>
      </c>
      <c r="P138" s="19">
        <f t="shared" si="17"/>
        <v>-0.8999999999999999</v>
      </c>
      <c r="Q138" s="19">
        <f t="shared" si="26"/>
        <v>0.95</v>
      </c>
      <c r="R138" s="19">
        <f t="shared" si="28"/>
        <v>159.66999999999976</v>
      </c>
      <c r="T138" s="5" t="s">
        <v>23</v>
      </c>
      <c r="U138" s="31">
        <f t="shared" si="29"/>
        <v>345.50999999999954</v>
      </c>
      <c r="W138" s="5" t="s">
        <v>28</v>
      </c>
    </row>
    <row r="139" spans="2:23" ht="11.25">
      <c r="B139" s="68" t="s">
        <v>198</v>
      </c>
      <c r="C139" s="10">
        <v>1.66</v>
      </c>
      <c r="D139" s="27">
        <v>1</v>
      </c>
      <c r="E139" s="19">
        <f t="shared" si="0"/>
        <v>-0.6599999999999999</v>
      </c>
      <c r="F139" s="13" t="s">
        <v>26</v>
      </c>
      <c r="G139" s="20">
        <f t="shared" si="22"/>
        <v>-0.6599999999999999</v>
      </c>
      <c r="H139" s="20">
        <f t="shared" si="23"/>
        <v>6.779999999999973</v>
      </c>
      <c r="J139" s="29">
        <v>1</v>
      </c>
      <c r="K139" s="21">
        <f t="shared" si="16"/>
        <v>-0.6599999999999999</v>
      </c>
      <c r="L139" s="19">
        <f t="shared" si="24"/>
        <v>-0.6599999999999999</v>
      </c>
      <c r="M139" s="19">
        <f t="shared" si="25"/>
        <v>177.73999999999978</v>
      </c>
      <c r="O139" s="27">
        <v>1</v>
      </c>
      <c r="P139" s="19">
        <f t="shared" si="17"/>
        <v>-0.6599999999999999</v>
      </c>
      <c r="Q139" s="19">
        <f t="shared" si="26"/>
        <v>-0.6599999999999999</v>
      </c>
      <c r="R139" s="19">
        <f t="shared" si="28"/>
        <v>159.00999999999976</v>
      </c>
      <c r="T139" s="5" t="s">
        <v>23</v>
      </c>
      <c r="U139" s="31">
        <f t="shared" si="29"/>
        <v>343.5299999999995</v>
      </c>
      <c r="W139" s="5" t="s">
        <v>123</v>
      </c>
    </row>
    <row r="140" spans="2:23" ht="11.25">
      <c r="B140" s="18" t="s">
        <v>199</v>
      </c>
      <c r="C140" s="10">
        <v>1.88</v>
      </c>
      <c r="D140" s="27">
        <v>1</v>
      </c>
      <c r="E140" s="19">
        <f t="shared" si="0"/>
        <v>-0.8799999999999999</v>
      </c>
      <c r="F140" s="13" t="s">
        <v>26</v>
      </c>
      <c r="G140" s="20">
        <f t="shared" si="22"/>
        <v>-0.8799999999999999</v>
      </c>
      <c r="H140" s="20">
        <f t="shared" si="23"/>
        <v>5.899999999999973</v>
      </c>
      <c r="J140" s="29">
        <v>1</v>
      </c>
      <c r="K140" s="21">
        <f t="shared" si="16"/>
        <v>-0.8799999999999999</v>
      </c>
      <c r="L140" s="19">
        <f t="shared" si="24"/>
        <v>-0.8799999999999999</v>
      </c>
      <c r="M140" s="19">
        <f t="shared" si="25"/>
        <v>176.8599999999998</v>
      </c>
      <c r="O140" s="27">
        <v>1</v>
      </c>
      <c r="P140" s="19">
        <f t="shared" si="17"/>
        <v>-0.8799999999999999</v>
      </c>
      <c r="Q140" s="19">
        <f t="shared" si="26"/>
        <v>-0.8799999999999999</v>
      </c>
      <c r="R140" s="19">
        <f t="shared" si="28"/>
        <v>158.12999999999977</v>
      </c>
      <c r="T140" s="5" t="s">
        <v>21</v>
      </c>
      <c r="U140" s="31">
        <f t="shared" si="29"/>
        <v>340.88999999999953</v>
      </c>
      <c r="W140" s="5" t="s">
        <v>24</v>
      </c>
    </row>
    <row r="141" spans="1:23" ht="11.25">
      <c r="A141" s="17">
        <v>41646</v>
      </c>
      <c r="B141" s="18" t="s">
        <v>200</v>
      </c>
      <c r="C141" s="10">
        <v>1.82</v>
      </c>
      <c r="D141" s="27">
        <v>1</v>
      </c>
      <c r="E141" s="19">
        <f t="shared" si="0"/>
        <v>-0.8200000000000001</v>
      </c>
      <c r="F141" s="13" t="s">
        <v>26</v>
      </c>
      <c r="G141" s="20">
        <f t="shared" si="22"/>
        <v>-0.8200000000000001</v>
      </c>
      <c r="H141" s="20">
        <f t="shared" si="23"/>
        <v>5.0799999999999725</v>
      </c>
      <c r="J141" s="29">
        <v>2</v>
      </c>
      <c r="K141" s="21">
        <f t="shared" si="16"/>
        <v>-1.6400000000000001</v>
      </c>
      <c r="L141" s="19">
        <f t="shared" si="24"/>
        <v>-1.6400000000000001</v>
      </c>
      <c r="M141" s="19">
        <f t="shared" si="25"/>
        <v>175.2199999999998</v>
      </c>
      <c r="O141" s="27">
        <v>2</v>
      </c>
      <c r="P141" s="19">
        <f t="shared" si="17"/>
        <v>-1.6400000000000001</v>
      </c>
      <c r="Q141" s="19">
        <f t="shared" si="26"/>
        <v>-1.6400000000000001</v>
      </c>
      <c r="R141" s="19">
        <f t="shared" si="28"/>
        <v>156.48999999999978</v>
      </c>
      <c r="T141" s="5" t="s">
        <v>23</v>
      </c>
      <c r="U141" s="31">
        <f t="shared" si="29"/>
        <v>336.78999999999957</v>
      </c>
      <c r="W141" s="5" t="s">
        <v>67</v>
      </c>
    </row>
    <row r="142" spans="1:23" ht="11.25">
      <c r="A142" s="17">
        <v>41647</v>
      </c>
      <c r="B142" s="18" t="s">
        <v>201</v>
      </c>
      <c r="C142" s="10">
        <v>1.64</v>
      </c>
      <c r="D142" s="27">
        <v>1</v>
      </c>
      <c r="E142" s="19">
        <f t="shared" si="0"/>
        <v>-0.6399999999999999</v>
      </c>
      <c r="F142" s="13" t="s">
        <v>26</v>
      </c>
      <c r="G142" s="20">
        <f t="shared" si="22"/>
        <v>-0.6399999999999999</v>
      </c>
      <c r="H142" s="20">
        <f t="shared" si="23"/>
        <v>4.439999999999973</v>
      </c>
      <c r="J142" s="29">
        <v>3</v>
      </c>
      <c r="K142" s="21">
        <f t="shared" si="16"/>
        <v>-1.9199999999999997</v>
      </c>
      <c r="L142" s="19">
        <f t="shared" si="24"/>
        <v>-1.9199999999999997</v>
      </c>
      <c r="M142" s="19">
        <f t="shared" si="25"/>
        <v>173.2999999999998</v>
      </c>
      <c r="O142" s="27">
        <v>3</v>
      </c>
      <c r="P142" s="19">
        <f t="shared" si="17"/>
        <v>-1.9199999999999997</v>
      </c>
      <c r="Q142" s="19">
        <f t="shared" si="26"/>
        <v>-1.9199999999999997</v>
      </c>
      <c r="R142" s="19">
        <f t="shared" si="28"/>
        <v>154.5699999999998</v>
      </c>
      <c r="T142" s="5" t="s">
        <v>21</v>
      </c>
      <c r="U142" s="31">
        <f t="shared" si="29"/>
        <v>332.3099999999996</v>
      </c>
      <c r="W142" s="5" t="s">
        <v>202</v>
      </c>
    </row>
    <row r="143" spans="2:23" ht="11.25">
      <c r="B143" s="18" t="s">
        <v>203</v>
      </c>
      <c r="C143" s="10">
        <v>1.62</v>
      </c>
      <c r="D143" s="27">
        <v>1</v>
      </c>
      <c r="E143" s="19">
        <f t="shared" si="0"/>
        <v>-0.6200000000000001</v>
      </c>
      <c r="F143" s="13" t="s">
        <v>26</v>
      </c>
      <c r="G143" s="20">
        <f t="shared" si="22"/>
        <v>-0.6200000000000001</v>
      </c>
      <c r="H143" s="20">
        <f t="shared" si="23"/>
        <v>3.8199999999999728</v>
      </c>
      <c r="J143" s="29">
        <v>5</v>
      </c>
      <c r="K143" s="21">
        <f t="shared" si="16"/>
        <v>-3.1000000000000005</v>
      </c>
      <c r="L143" s="19">
        <f t="shared" si="24"/>
        <v>-3.1000000000000005</v>
      </c>
      <c r="M143" s="19">
        <f t="shared" si="25"/>
        <v>170.19999999999982</v>
      </c>
      <c r="O143" s="27">
        <v>5</v>
      </c>
      <c r="P143" s="19">
        <f t="shared" si="17"/>
        <v>-3.1000000000000005</v>
      </c>
      <c r="Q143" s="19">
        <f t="shared" si="26"/>
        <v>-3.1000000000000005</v>
      </c>
      <c r="R143" s="19">
        <f t="shared" si="28"/>
        <v>151.4699999999998</v>
      </c>
      <c r="T143" s="5" t="s">
        <v>23</v>
      </c>
      <c r="U143" s="31">
        <f t="shared" si="29"/>
        <v>325.4899999999996</v>
      </c>
      <c r="W143" s="5" t="s">
        <v>174</v>
      </c>
    </row>
    <row r="144" spans="1:23" ht="11.25">
      <c r="A144" s="17">
        <v>41648</v>
      </c>
      <c r="B144" s="18" t="s">
        <v>204</v>
      </c>
      <c r="C144" s="10">
        <v>1.75</v>
      </c>
      <c r="D144" s="27">
        <v>1</v>
      </c>
      <c r="E144" s="19">
        <f t="shared" si="0"/>
        <v>-0.75</v>
      </c>
      <c r="F144" s="13" t="s">
        <v>4</v>
      </c>
      <c r="G144" s="20">
        <f t="shared" si="22"/>
        <v>0.95</v>
      </c>
      <c r="H144" s="20">
        <f t="shared" si="23"/>
        <v>4.769999999999973</v>
      </c>
      <c r="J144" s="29">
        <v>8</v>
      </c>
      <c r="K144" s="21">
        <f t="shared" si="16"/>
        <v>-6</v>
      </c>
      <c r="L144" s="19">
        <f t="shared" si="24"/>
        <v>7.6</v>
      </c>
      <c r="M144" s="19">
        <f t="shared" si="25"/>
        <v>177.7999999999998</v>
      </c>
      <c r="O144" s="27">
        <v>8</v>
      </c>
      <c r="P144" s="19">
        <f t="shared" si="17"/>
        <v>-6</v>
      </c>
      <c r="Q144" s="19">
        <f t="shared" si="26"/>
        <v>7.6</v>
      </c>
      <c r="R144" s="19">
        <f t="shared" si="28"/>
        <v>159.0699999999998</v>
      </c>
      <c r="T144" s="5" t="s">
        <v>21</v>
      </c>
      <c r="U144" s="31">
        <f t="shared" si="29"/>
        <v>341.6399999999996</v>
      </c>
      <c r="W144" s="5" t="s">
        <v>181</v>
      </c>
    </row>
    <row r="145" spans="2:23" ht="11.25">
      <c r="B145" s="18" t="s">
        <v>205</v>
      </c>
      <c r="C145" s="10">
        <v>1.9</v>
      </c>
      <c r="D145" s="27">
        <v>1</v>
      </c>
      <c r="E145" s="19">
        <f t="shared" si="0"/>
        <v>-0.8999999999999999</v>
      </c>
      <c r="F145" s="13" t="s">
        <v>4</v>
      </c>
      <c r="G145" s="20">
        <f t="shared" si="22"/>
        <v>0.95</v>
      </c>
      <c r="H145" s="20">
        <f t="shared" si="23"/>
        <v>5.719999999999973</v>
      </c>
      <c r="J145" s="29">
        <v>1</v>
      </c>
      <c r="K145" s="21">
        <f t="shared" si="16"/>
        <v>-0.8999999999999999</v>
      </c>
      <c r="L145" s="19">
        <f t="shared" si="24"/>
        <v>0.95</v>
      </c>
      <c r="M145" s="19">
        <f t="shared" si="25"/>
        <v>178.7499999999998</v>
      </c>
      <c r="O145" s="27">
        <v>3</v>
      </c>
      <c r="P145" s="19">
        <f t="shared" si="17"/>
        <v>-2.6999999999999997</v>
      </c>
      <c r="Q145" s="19">
        <f t="shared" si="26"/>
        <v>2.8499999999999996</v>
      </c>
      <c r="R145" s="19">
        <f t="shared" si="28"/>
        <v>161.9199999999998</v>
      </c>
      <c r="T145" s="5" t="s">
        <v>23</v>
      </c>
      <c r="U145" s="31">
        <f t="shared" si="29"/>
        <v>346.3899999999996</v>
      </c>
      <c r="W145" s="5" t="s">
        <v>181</v>
      </c>
    </row>
    <row r="146" spans="1:23" ht="11.25">
      <c r="A146" s="17">
        <v>41650</v>
      </c>
      <c r="B146" s="18" t="s">
        <v>207</v>
      </c>
      <c r="C146" s="10">
        <v>1.84</v>
      </c>
      <c r="D146" s="27">
        <v>1</v>
      </c>
      <c r="E146" s="19">
        <f t="shared" si="0"/>
        <v>-0.8400000000000001</v>
      </c>
      <c r="F146" s="13" t="s">
        <v>26</v>
      </c>
      <c r="G146" s="20">
        <f t="shared" si="22"/>
        <v>-0.8400000000000001</v>
      </c>
      <c r="H146" s="20">
        <f t="shared" si="23"/>
        <v>4.879999999999973</v>
      </c>
      <c r="J146" s="29">
        <v>1</v>
      </c>
      <c r="K146" s="21">
        <f t="shared" si="16"/>
        <v>-0.8400000000000001</v>
      </c>
      <c r="L146" s="19">
        <f t="shared" si="24"/>
        <v>-0.8400000000000001</v>
      </c>
      <c r="M146" s="19">
        <f t="shared" si="25"/>
        <v>177.9099999999998</v>
      </c>
      <c r="O146" s="27">
        <v>1</v>
      </c>
      <c r="P146" s="19">
        <f t="shared" si="17"/>
        <v>-0.8400000000000001</v>
      </c>
      <c r="Q146" s="19">
        <f t="shared" si="26"/>
        <v>-0.8400000000000001</v>
      </c>
      <c r="R146" s="19">
        <f t="shared" si="28"/>
        <v>161.07999999999979</v>
      </c>
      <c r="T146" s="5" t="s">
        <v>23</v>
      </c>
      <c r="U146" s="31">
        <f t="shared" si="29"/>
        <v>343.86999999999955</v>
      </c>
      <c r="W146" s="5" t="s">
        <v>25</v>
      </c>
    </row>
    <row r="147" spans="2:23" ht="11.25">
      <c r="B147" s="18" t="s">
        <v>208</v>
      </c>
      <c r="C147" s="10">
        <v>1.93</v>
      </c>
      <c r="D147" s="27">
        <v>1</v>
      </c>
      <c r="E147" s="19">
        <f t="shared" si="0"/>
        <v>-0.9299999999999999</v>
      </c>
      <c r="F147" s="13" t="s">
        <v>4</v>
      </c>
      <c r="G147" s="20">
        <f t="shared" si="22"/>
        <v>0.95</v>
      </c>
      <c r="H147" s="20">
        <f t="shared" si="23"/>
        <v>5.829999999999973</v>
      </c>
      <c r="J147" s="29">
        <v>1</v>
      </c>
      <c r="K147" s="21">
        <f t="shared" si="16"/>
        <v>-0.9299999999999999</v>
      </c>
      <c r="L147" s="19">
        <f t="shared" si="24"/>
        <v>0.95</v>
      </c>
      <c r="M147" s="19">
        <f t="shared" si="25"/>
        <v>178.8599999999998</v>
      </c>
      <c r="O147" s="27">
        <v>2</v>
      </c>
      <c r="P147" s="19">
        <f t="shared" si="17"/>
        <v>-1.8599999999999999</v>
      </c>
      <c r="Q147" s="19">
        <f t="shared" si="26"/>
        <v>1.9</v>
      </c>
      <c r="R147" s="19">
        <f t="shared" si="28"/>
        <v>162.9799999999998</v>
      </c>
      <c r="T147" s="5" t="s">
        <v>21</v>
      </c>
      <c r="U147" s="31">
        <f t="shared" si="29"/>
        <v>347.66999999999956</v>
      </c>
      <c r="W147" s="5" t="s">
        <v>25</v>
      </c>
    </row>
    <row r="148" spans="2:23" ht="11.25">
      <c r="B148" s="18" t="s">
        <v>209</v>
      </c>
      <c r="C148" s="10">
        <v>1.82</v>
      </c>
      <c r="D148" s="27">
        <v>1</v>
      </c>
      <c r="E148" s="19">
        <f t="shared" si="0"/>
        <v>-0.8200000000000001</v>
      </c>
      <c r="F148" s="13" t="s">
        <v>4</v>
      </c>
      <c r="G148" s="20">
        <f t="shared" si="22"/>
        <v>0.95</v>
      </c>
      <c r="H148" s="20">
        <f t="shared" si="23"/>
        <v>6.779999999999974</v>
      </c>
      <c r="J148" s="29">
        <v>1</v>
      </c>
      <c r="K148" s="21">
        <f t="shared" si="16"/>
        <v>-0.8200000000000001</v>
      </c>
      <c r="L148" s="19">
        <f t="shared" si="24"/>
        <v>0.95</v>
      </c>
      <c r="M148" s="19">
        <f t="shared" si="25"/>
        <v>179.80999999999977</v>
      </c>
      <c r="O148" s="27">
        <v>1</v>
      </c>
      <c r="P148" s="19">
        <f t="shared" si="17"/>
        <v>-0.8200000000000001</v>
      </c>
      <c r="Q148" s="19">
        <f t="shared" si="26"/>
        <v>0.95</v>
      </c>
      <c r="R148" s="19">
        <f t="shared" si="28"/>
        <v>163.92999999999978</v>
      </c>
      <c r="T148" s="5" t="s">
        <v>21</v>
      </c>
      <c r="U148" s="31">
        <f t="shared" si="29"/>
        <v>350.5199999999995</v>
      </c>
      <c r="W148" s="5" t="s">
        <v>24</v>
      </c>
    </row>
    <row r="149" spans="1:23" ht="11.25">
      <c r="A149" s="17">
        <v>41651</v>
      </c>
      <c r="B149" s="18" t="s">
        <v>210</v>
      </c>
      <c r="C149" s="10">
        <v>1.87</v>
      </c>
      <c r="D149" s="27">
        <v>1</v>
      </c>
      <c r="E149" s="19">
        <f t="shared" si="0"/>
        <v>-0.8700000000000001</v>
      </c>
      <c r="F149" s="13" t="s">
        <v>4</v>
      </c>
      <c r="G149" s="20">
        <f t="shared" si="22"/>
        <v>0.95</v>
      </c>
      <c r="H149" s="20">
        <f t="shared" si="23"/>
        <v>7.729999999999974</v>
      </c>
      <c r="J149" s="29">
        <v>1</v>
      </c>
      <c r="K149" s="21">
        <f t="shared" si="16"/>
        <v>-0.8700000000000001</v>
      </c>
      <c r="L149" s="19">
        <f t="shared" si="24"/>
        <v>0.95</v>
      </c>
      <c r="M149" s="19">
        <f t="shared" si="25"/>
        <v>180.75999999999976</v>
      </c>
      <c r="O149" s="27">
        <v>1</v>
      </c>
      <c r="P149" s="19">
        <f t="shared" si="17"/>
        <v>-0.8700000000000001</v>
      </c>
      <c r="Q149" s="19">
        <f t="shared" si="26"/>
        <v>0.95</v>
      </c>
      <c r="R149" s="19">
        <f t="shared" si="28"/>
        <v>164.87999999999977</v>
      </c>
      <c r="T149" s="5" t="s">
        <v>21</v>
      </c>
      <c r="U149" s="31">
        <f t="shared" si="29"/>
        <v>353.3699999999995</v>
      </c>
      <c r="W149" s="5" t="s">
        <v>189</v>
      </c>
    </row>
    <row r="150" spans="2:23" ht="11.25">
      <c r="B150" s="18" t="s">
        <v>211</v>
      </c>
      <c r="C150" s="10">
        <v>1.91</v>
      </c>
      <c r="D150" s="27">
        <v>1</v>
      </c>
      <c r="E150" s="19">
        <f t="shared" si="0"/>
        <v>-0.9099999999999999</v>
      </c>
      <c r="F150" s="13" t="s">
        <v>4</v>
      </c>
      <c r="G150" s="20">
        <f t="shared" si="22"/>
        <v>0.95</v>
      </c>
      <c r="H150" s="20">
        <f aca="true" t="shared" si="30" ref="H150:H208">H149+G150</f>
        <v>8.679999999999973</v>
      </c>
      <c r="J150" s="29">
        <v>1</v>
      </c>
      <c r="K150" s="21">
        <f t="shared" si="16"/>
        <v>-0.9099999999999999</v>
      </c>
      <c r="L150" s="19">
        <f t="shared" si="24"/>
        <v>0.95</v>
      </c>
      <c r="M150" s="19">
        <f aca="true" t="shared" si="31" ref="M150:M208">M149+L150</f>
        <v>181.70999999999975</v>
      </c>
      <c r="O150" s="27">
        <v>1</v>
      </c>
      <c r="P150" s="19">
        <f t="shared" si="17"/>
        <v>-0.9099999999999999</v>
      </c>
      <c r="Q150" s="19">
        <f t="shared" si="26"/>
        <v>0.95</v>
      </c>
      <c r="R150" s="19">
        <f t="shared" si="28"/>
        <v>165.82999999999976</v>
      </c>
      <c r="T150" s="5" t="s">
        <v>23</v>
      </c>
      <c r="U150" s="31">
        <f t="shared" si="29"/>
        <v>356.21999999999946</v>
      </c>
      <c r="W150" s="5" t="s">
        <v>67</v>
      </c>
    </row>
    <row r="151" spans="2:23" ht="11.25">
      <c r="B151" s="18" t="s">
        <v>212</v>
      </c>
      <c r="C151" s="10">
        <v>1.84</v>
      </c>
      <c r="D151" s="27">
        <v>1</v>
      </c>
      <c r="E151" s="19">
        <f t="shared" si="0"/>
        <v>-0.8400000000000001</v>
      </c>
      <c r="F151" s="13" t="s">
        <v>26</v>
      </c>
      <c r="G151" s="20">
        <f t="shared" si="22"/>
        <v>-0.8400000000000001</v>
      </c>
      <c r="H151" s="20">
        <f t="shared" si="30"/>
        <v>7.839999999999973</v>
      </c>
      <c r="J151" s="29">
        <v>1</v>
      </c>
      <c r="K151" s="21">
        <f t="shared" si="16"/>
        <v>-0.8400000000000001</v>
      </c>
      <c r="L151" s="19">
        <f t="shared" si="24"/>
        <v>-0.8400000000000001</v>
      </c>
      <c r="M151" s="19">
        <f t="shared" si="31"/>
        <v>180.86999999999975</v>
      </c>
      <c r="O151" s="27">
        <v>1</v>
      </c>
      <c r="P151" s="19">
        <f t="shared" si="17"/>
        <v>-0.8400000000000001</v>
      </c>
      <c r="Q151" s="19">
        <f t="shared" si="26"/>
        <v>-0.8400000000000001</v>
      </c>
      <c r="R151" s="19">
        <f t="shared" si="28"/>
        <v>164.98999999999975</v>
      </c>
      <c r="T151" s="5" t="s">
        <v>23</v>
      </c>
      <c r="U151" s="31">
        <f t="shared" si="29"/>
        <v>353.6999999999995</v>
      </c>
      <c r="W151" s="5" t="s">
        <v>123</v>
      </c>
    </row>
    <row r="152" spans="1:23" ht="11.25">
      <c r="A152" s="17">
        <v>41652</v>
      </c>
      <c r="B152" s="18" t="s">
        <v>214</v>
      </c>
      <c r="C152" s="10">
        <v>1.78</v>
      </c>
      <c r="D152" s="27">
        <v>1</v>
      </c>
      <c r="E152" s="19">
        <f t="shared" si="0"/>
        <v>-0.78</v>
      </c>
      <c r="F152" s="13" t="s">
        <v>4</v>
      </c>
      <c r="G152" s="20">
        <f t="shared" si="22"/>
        <v>0.95</v>
      </c>
      <c r="H152" s="20">
        <f t="shared" si="30"/>
        <v>8.789999999999973</v>
      </c>
      <c r="J152" s="29">
        <v>1</v>
      </c>
      <c r="K152" s="21">
        <f t="shared" si="16"/>
        <v>-0.78</v>
      </c>
      <c r="L152" s="19">
        <f t="shared" si="24"/>
        <v>0.95</v>
      </c>
      <c r="M152" s="19">
        <f t="shared" si="31"/>
        <v>181.81999999999974</v>
      </c>
      <c r="O152" s="27">
        <v>1</v>
      </c>
      <c r="P152" s="19">
        <f t="shared" si="17"/>
        <v>-0.78</v>
      </c>
      <c r="Q152" s="19">
        <f t="shared" si="26"/>
        <v>0.95</v>
      </c>
      <c r="R152" s="19">
        <f t="shared" si="28"/>
        <v>165.93999999999974</v>
      </c>
      <c r="T152" s="5" t="s">
        <v>23</v>
      </c>
      <c r="U152" s="31">
        <f t="shared" si="29"/>
        <v>356.54999999999944</v>
      </c>
      <c r="W152" s="5" t="s">
        <v>213</v>
      </c>
    </row>
    <row r="153" spans="2:23" ht="11.25">
      <c r="B153" s="18" t="s">
        <v>215</v>
      </c>
      <c r="C153" s="10">
        <v>1.84</v>
      </c>
      <c r="D153" s="27">
        <v>1</v>
      </c>
      <c r="E153" s="19">
        <f t="shared" si="0"/>
        <v>-0.8400000000000001</v>
      </c>
      <c r="F153" s="13" t="s">
        <v>4</v>
      </c>
      <c r="G153" s="20">
        <f t="shared" si="22"/>
        <v>0.95</v>
      </c>
      <c r="H153" s="20">
        <f t="shared" si="30"/>
        <v>9.739999999999972</v>
      </c>
      <c r="J153" s="29">
        <v>1</v>
      </c>
      <c r="K153" s="21">
        <f t="shared" si="16"/>
        <v>-0.8400000000000001</v>
      </c>
      <c r="L153" s="19">
        <f t="shared" si="24"/>
        <v>0.95</v>
      </c>
      <c r="M153" s="19">
        <f t="shared" si="31"/>
        <v>182.76999999999973</v>
      </c>
      <c r="O153" s="27">
        <v>1</v>
      </c>
      <c r="P153" s="19">
        <f t="shared" si="17"/>
        <v>-0.8400000000000001</v>
      </c>
      <c r="Q153" s="19">
        <f t="shared" si="26"/>
        <v>0.95</v>
      </c>
      <c r="R153" s="19">
        <f t="shared" si="28"/>
        <v>166.88999999999973</v>
      </c>
      <c r="T153" s="5" t="s">
        <v>23</v>
      </c>
      <c r="U153" s="31">
        <f t="shared" si="29"/>
        <v>359.3999999999994</v>
      </c>
      <c r="W153" s="5" t="s">
        <v>38</v>
      </c>
    </row>
    <row r="154" spans="2:23" ht="11.25">
      <c r="B154" s="18" t="s">
        <v>216</v>
      </c>
      <c r="C154" s="10">
        <v>1.81</v>
      </c>
      <c r="D154" s="27">
        <v>1</v>
      </c>
      <c r="E154" s="19">
        <f t="shared" si="0"/>
        <v>-0.81</v>
      </c>
      <c r="F154" s="13" t="s">
        <v>26</v>
      </c>
      <c r="G154" s="20">
        <f t="shared" si="22"/>
        <v>-0.81</v>
      </c>
      <c r="H154" s="20">
        <f t="shared" si="30"/>
        <v>8.929999999999971</v>
      </c>
      <c r="J154" s="29">
        <v>1</v>
      </c>
      <c r="K154" s="21">
        <f t="shared" si="16"/>
        <v>-0.81</v>
      </c>
      <c r="L154" s="19">
        <f t="shared" si="24"/>
        <v>-0.81</v>
      </c>
      <c r="M154" s="19">
        <f t="shared" si="31"/>
        <v>181.95999999999972</v>
      </c>
      <c r="O154" s="27">
        <v>1</v>
      </c>
      <c r="P154" s="19">
        <f t="shared" si="17"/>
        <v>-0.81</v>
      </c>
      <c r="Q154" s="19">
        <f t="shared" si="26"/>
        <v>-0.81</v>
      </c>
      <c r="R154" s="19">
        <f t="shared" si="28"/>
        <v>166.07999999999973</v>
      </c>
      <c r="T154" s="5" t="s">
        <v>21</v>
      </c>
      <c r="U154" s="31">
        <f t="shared" si="29"/>
        <v>356.9699999999994</v>
      </c>
      <c r="W154" s="5" t="s">
        <v>24</v>
      </c>
    </row>
    <row r="155" spans="1:23" ht="11.25">
      <c r="A155" s="17">
        <v>41653</v>
      </c>
      <c r="B155" s="18" t="s">
        <v>217</v>
      </c>
      <c r="C155" s="10">
        <v>1.68</v>
      </c>
      <c r="D155" s="27">
        <v>1</v>
      </c>
      <c r="E155" s="19">
        <f t="shared" si="0"/>
        <v>-0.6799999999999999</v>
      </c>
      <c r="F155" s="13" t="s">
        <v>4</v>
      </c>
      <c r="G155" s="20">
        <f t="shared" si="22"/>
        <v>0.95</v>
      </c>
      <c r="H155" s="20">
        <f t="shared" si="30"/>
        <v>9.87999999999997</v>
      </c>
      <c r="J155" s="29">
        <v>1</v>
      </c>
      <c r="K155" s="21">
        <f t="shared" si="16"/>
        <v>-0.6799999999999999</v>
      </c>
      <c r="L155" s="19">
        <f t="shared" si="24"/>
        <v>0.95</v>
      </c>
      <c r="M155" s="19">
        <f t="shared" si="31"/>
        <v>182.9099999999997</v>
      </c>
      <c r="O155" s="27">
        <v>1</v>
      </c>
      <c r="P155" s="19">
        <f t="shared" si="17"/>
        <v>-0.6799999999999999</v>
      </c>
      <c r="Q155" s="19">
        <f t="shared" si="26"/>
        <v>0.95</v>
      </c>
      <c r="R155" s="19">
        <f t="shared" si="28"/>
        <v>167.02999999999972</v>
      </c>
      <c r="T155" s="5" t="s">
        <v>23</v>
      </c>
      <c r="U155" s="31">
        <f t="shared" si="29"/>
        <v>359.8199999999994</v>
      </c>
      <c r="W155" s="5" t="s">
        <v>218</v>
      </c>
    </row>
    <row r="156" spans="2:23" ht="11.25">
      <c r="B156" s="18" t="s">
        <v>219</v>
      </c>
      <c r="C156" s="10">
        <v>1.92</v>
      </c>
      <c r="D156" s="27">
        <v>1</v>
      </c>
      <c r="E156" s="19">
        <f t="shared" si="0"/>
        <v>-0.9199999999999999</v>
      </c>
      <c r="F156" s="13" t="s">
        <v>26</v>
      </c>
      <c r="G156" s="20">
        <f t="shared" si="22"/>
        <v>-0.9199999999999999</v>
      </c>
      <c r="H156" s="20">
        <f t="shared" si="30"/>
        <v>8.95999999999997</v>
      </c>
      <c r="J156" s="29">
        <v>1</v>
      </c>
      <c r="K156" s="21">
        <f t="shared" si="16"/>
        <v>-0.9199999999999999</v>
      </c>
      <c r="L156" s="19">
        <f t="shared" si="24"/>
        <v>-0.9199999999999999</v>
      </c>
      <c r="M156" s="19">
        <f t="shared" si="31"/>
        <v>181.98999999999972</v>
      </c>
      <c r="O156" s="27">
        <v>1</v>
      </c>
      <c r="P156" s="19">
        <f t="shared" si="17"/>
        <v>-0.9199999999999999</v>
      </c>
      <c r="Q156" s="19">
        <f t="shared" si="26"/>
        <v>-0.9199999999999999</v>
      </c>
      <c r="R156" s="19">
        <f t="shared" si="28"/>
        <v>166.10999999999973</v>
      </c>
      <c r="T156" s="5" t="s">
        <v>23</v>
      </c>
      <c r="U156" s="31">
        <f t="shared" si="29"/>
        <v>357.05999999999943</v>
      </c>
      <c r="W156" s="5" t="s">
        <v>67</v>
      </c>
    </row>
    <row r="157" spans="2:23" ht="11.25">
      <c r="B157" s="18" t="s">
        <v>220</v>
      </c>
      <c r="C157" s="10">
        <v>1.84</v>
      </c>
      <c r="D157" s="27">
        <v>1</v>
      </c>
      <c r="E157" s="19">
        <f t="shared" si="0"/>
        <v>-0.8400000000000001</v>
      </c>
      <c r="F157" s="13" t="s">
        <v>26</v>
      </c>
      <c r="G157" s="20">
        <f t="shared" si="22"/>
        <v>-0.8400000000000001</v>
      </c>
      <c r="H157" s="20">
        <f t="shared" si="30"/>
        <v>8.11999999999997</v>
      </c>
      <c r="J157" s="29">
        <v>1</v>
      </c>
      <c r="K157" s="21">
        <f t="shared" si="16"/>
        <v>-0.8400000000000001</v>
      </c>
      <c r="L157" s="19">
        <f t="shared" si="24"/>
        <v>-0.8400000000000001</v>
      </c>
      <c r="M157" s="19">
        <f t="shared" si="31"/>
        <v>181.14999999999972</v>
      </c>
      <c r="O157" s="27">
        <v>1</v>
      </c>
      <c r="P157" s="19">
        <f t="shared" si="17"/>
        <v>-0.8400000000000001</v>
      </c>
      <c r="Q157" s="19">
        <f t="shared" si="26"/>
        <v>-0.8400000000000001</v>
      </c>
      <c r="R157" s="19">
        <f t="shared" si="28"/>
        <v>165.26999999999973</v>
      </c>
      <c r="T157" s="5" t="s">
        <v>23</v>
      </c>
      <c r="U157" s="31">
        <f t="shared" si="29"/>
        <v>354.5399999999994</v>
      </c>
      <c r="W157" s="5" t="s">
        <v>221</v>
      </c>
    </row>
    <row r="158" spans="1:23" ht="11.25">
      <c r="A158" s="17">
        <v>41654</v>
      </c>
      <c r="B158" s="18" t="s">
        <v>222</v>
      </c>
      <c r="C158" s="10">
        <v>1.84</v>
      </c>
      <c r="D158" s="27">
        <v>1</v>
      </c>
      <c r="E158" s="19">
        <f t="shared" si="0"/>
        <v>-0.8400000000000001</v>
      </c>
      <c r="F158" s="13" t="s">
        <v>4</v>
      </c>
      <c r="G158" s="20">
        <f t="shared" si="22"/>
        <v>0.95</v>
      </c>
      <c r="H158" s="20">
        <f t="shared" si="30"/>
        <v>9.06999999999997</v>
      </c>
      <c r="J158" s="29">
        <v>2</v>
      </c>
      <c r="K158" s="21">
        <f t="shared" si="16"/>
        <v>-1.6800000000000002</v>
      </c>
      <c r="L158" s="19">
        <f t="shared" si="24"/>
        <v>1.9</v>
      </c>
      <c r="M158" s="19">
        <f t="shared" si="31"/>
        <v>183.04999999999973</v>
      </c>
      <c r="O158" s="27">
        <v>2</v>
      </c>
      <c r="P158" s="19">
        <f t="shared" si="17"/>
        <v>-1.6800000000000002</v>
      </c>
      <c r="Q158" s="19">
        <f t="shared" si="26"/>
        <v>1.9</v>
      </c>
      <c r="R158" s="19">
        <f t="shared" si="28"/>
        <v>167.16999999999973</v>
      </c>
      <c r="T158" s="5" t="s">
        <v>21</v>
      </c>
      <c r="U158" s="31">
        <f t="shared" si="29"/>
        <v>359.28999999999945</v>
      </c>
      <c r="W158" s="5" t="s">
        <v>181</v>
      </c>
    </row>
    <row r="159" spans="1:23" ht="11.25">
      <c r="A159" s="17">
        <v>41656</v>
      </c>
      <c r="B159" s="18" t="s">
        <v>223</v>
      </c>
      <c r="C159" s="10">
        <v>1.61</v>
      </c>
      <c r="D159" s="27">
        <v>1</v>
      </c>
      <c r="E159" s="19">
        <f t="shared" si="0"/>
        <v>-0.6100000000000001</v>
      </c>
      <c r="F159" s="13" t="s">
        <v>26</v>
      </c>
      <c r="G159" s="20">
        <f t="shared" si="22"/>
        <v>-0.6100000000000001</v>
      </c>
      <c r="H159" s="20">
        <f t="shared" si="30"/>
        <v>8.45999999999997</v>
      </c>
      <c r="J159" s="29">
        <v>1</v>
      </c>
      <c r="K159" s="21">
        <f t="shared" si="16"/>
        <v>-0.6100000000000001</v>
      </c>
      <c r="L159" s="19">
        <f t="shared" si="24"/>
        <v>-0.6100000000000001</v>
      </c>
      <c r="M159" s="19">
        <f t="shared" si="31"/>
        <v>182.4399999999997</v>
      </c>
      <c r="O159" s="27">
        <v>1</v>
      </c>
      <c r="P159" s="19">
        <f t="shared" si="17"/>
        <v>-0.6100000000000001</v>
      </c>
      <c r="Q159" s="19">
        <f t="shared" si="26"/>
        <v>-0.6100000000000001</v>
      </c>
      <c r="R159" s="19">
        <f t="shared" si="28"/>
        <v>166.55999999999972</v>
      </c>
      <c r="T159" s="5" t="s">
        <v>21</v>
      </c>
      <c r="U159" s="31">
        <f t="shared" si="29"/>
        <v>357.4599999999994</v>
      </c>
      <c r="W159" s="5" t="s">
        <v>35</v>
      </c>
    </row>
    <row r="160" spans="1:23" ht="11.25">
      <c r="A160" s="17">
        <v>41657</v>
      </c>
      <c r="B160" s="18" t="s">
        <v>224</v>
      </c>
      <c r="C160" s="10">
        <v>1.84</v>
      </c>
      <c r="D160" s="27">
        <v>1</v>
      </c>
      <c r="E160" s="19">
        <f t="shared" si="0"/>
        <v>-0.8400000000000001</v>
      </c>
      <c r="F160" s="13" t="s">
        <v>4</v>
      </c>
      <c r="G160" s="20">
        <f t="shared" si="22"/>
        <v>0.95</v>
      </c>
      <c r="H160" s="20">
        <f t="shared" si="30"/>
        <v>9.40999999999997</v>
      </c>
      <c r="J160" s="29">
        <v>1</v>
      </c>
      <c r="K160" s="21">
        <f t="shared" si="16"/>
        <v>-0.8400000000000001</v>
      </c>
      <c r="L160" s="19">
        <f t="shared" si="24"/>
        <v>0.95</v>
      </c>
      <c r="M160" s="19">
        <f t="shared" si="31"/>
        <v>183.3899999999997</v>
      </c>
      <c r="O160" s="27">
        <v>1</v>
      </c>
      <c r="P160" s="19">
        <f t="shared" si="17"/>
        <v>-0.8400000000000001</v>
      </c>
      <c r="Q160" s="19">
        <f t="shared" si="26"/>
        <v>0.95</v>
      </c>
      <c r="R160" s="19">
        <f t="shared" si="28"/>
        <v>167.5099999999997</v>
      </c>
      <c r="T160" s="5" t="s">
        <v>21</v>
      </c>
      <c r="U160" s="31">
        <f t="shared" si="29"/>
        <v>360.3099999999994</v>
      </c>
      <c r="W160" s="5" t="s">
        <v>67</v>
      </c>
    </row>
    <row r="161" spans="2:23" ht="11.25">
      <c r="B161" s="18" t="s">
        <v>225</v>
      </c>
      <c r="C161" s="10">
        <v>1.7</v>
      </c>
      <c r="D161" s="27">
        <v>1</v>
      </c>
      <c r="E161" s="19">
        <f t="shared" si="0"/>
        <v>-0.7</v>
      </c>
      <c r="F161" s="13" t="s">
        <v>26</v>
      </c>
      <c r="G161" s="20">
        <f t="shared" si="22"/>
        <v>-0.7</v>
      </c>
      <c r="H161" s="20">
        <f t="shared" si="30"/>
        <v>8.70999999999997</v>
      </c>
      <c r="J161" s="29">
        <v>1</v>
      </c>
      <c r="K161" s="21">
        <f t="shared" si="16"/>
        <v>-0.7</v>
      </c>
      <c r="L161" s="19">
        <f t="shared" si="24"/>
        <v>-0.7</v>
      </c>
      <c r="M161" s="19">
        <f t="shared" si="31"/>
        <v>182.6899999999997</v>
      </c>
      <c r="O161" s="27">
        <v>1</v>
      </c>
      <c r="P161" s="19">
        <f t="shared" si="17"/>
        <v>-0.7</v>
      </c>
      <c r="Q161" s="19">
        <f t="shared" si="26"/>
        <v>-0.7</v>
      </c>
      <c r="R161" s="19">
        <f t="shared" si="28"/>
        <v>166.80999999999972</v>
      </c>
      <c r="T161" s="5" t="s">
        <v>23</v>
      </c>
      <c r="U161" s="31">
        <f t="shared" si="29"/>
        <v>358.2099999999994</v>
      </c>
      <c r="W161" s="5" t="s">
        <v>189</v>
      </c>
    </row>
    <row r="162" spans="2:23" ht="11.25">
      <c r="B162" s="18" t="s">
        <v>226</v>
      </c>
      <c r="C162" s="10">
        <v>1.77</v>
      </c>
      <c r="D162" s="27">
        <v>1</v>
      </c>
      <c r="E162" s="19">
        <f t="shared" si="0"/>
        <v>-0.77</v>
      </c>
      <c r="F162" s="13" t="s">
        <v>4</v>
      </c>
      <c r="G162" s="20">
        <f t="shared" si="22"/>
        <v>0.95</v>
      </c>
      <c r="H162" s="20">
        <f t="shared" si="30"/>
        <v>9.65999999999997</v>
      </c>
      <c r="J162" s="29">
        <v>1</v>
      </c>
      <c r="K162" s="21">
        <f t="shared" si="16"/>
        <v>-0.77</v>
      </c>
      <c r="L162" s="19">
        <f t="shared" si="24"/>
        <v>0.95</v>
      </c>
      <c r="M162" s="19">
        <f t="shared" si="31"/>
        <v>183.6399999999997</v>
      </c>
      <c r="O162" s="27">
        <v>1</v>
      </c>
      <c r="P162" s="19">
        <f t="shared" si="17"/>
        <v>-0.77</v>
      </c>
      <c r="Q162" s="19">
        <f t="shared" si="26"/>
        <v>0.95</v>
      </c>
      <c r="R162" s="19">
        <f t="shared" si="28"/>
        <v>167.7599999999997</v>
      </c>
      <c r="T162" s="5" t="s">
        <v>21</v>
      </c>
      <c r="U162" s="31">
        <f t="shared" si="29"/>
        <v>361.0599999999994</v>
      </c>
      <c r="W162" s="5" t="s">
        <v>40</v>
      </c>
    </row>
    <row r="163" spans="1:23" ht="11.25">
      <c r="A163" s="17">
        <v>41658</v>
      </c>
      <c r="B163" s="18" t="s">
        <v>227</v>
      </c>
      <c r="C163" s="10">
        <v>1.76</v>
      </c>
      <c r="D163" s="27">
        <v>1</v>
      </c>
      <c r="E163" s="19">
        <f t="shared" si="0"/>
        <v>-0.76</v>
      </c>
      <c r="F163" s="13" t="s">
        <v>4</v>
      </c>
      <c r="G163" s="20">
        <f t="shared" si="22"/>
        <v>0.95</v>
      </c>
      <c r="H163" s="20">
        <f t="shared" si="30"/>
        <v>10.60999999999997</v>
      </c>
      <c r="J163" s="29">
        <v>1</v>
      </c>
      <c r="K163" s="21">
        <f t="shared" si="16"/>
        <v>-0.76</v>
      </c>
      <c r="L163" s="19">
        <f t="shared" si="24"/>
        <v>0.95</v>
      </c>
      <c r="M163" s="19">
        <f t="shared" si="31"/>
        <v>184.5899999999997</v>
      </c>
      <c r="O163" s="27">
        <v>1</v>
      </c>
      <c r="P163" s="19">
        <f t="shared" si="17"/>
        <v>-0.76</v>
      </c>
      <c r="Q163" s="19">
        <f t="shared" si="26"/>
        <v>0.95</v>
      </c>
      <c r="R163" s="19">
        <f t="shared" si="28"/>
        <v>168.7099999999997</v>
      </c>
      <c r="T163" s="5" t="s">
        <v>21</v>
      </c>
      <c r="U163" s="31">
        <f t="shared" si="29"/>
        <v>363.90999999999934</v>
      </c>
      <c r="W163" s="5" t="s">
        <v>55</v>
      </c>
    </row>
    <row r="164" spans="2:23" ht="11.25">
      <c r="B164" s="18" t="s">
        <v>228</v>
      </c>
      <c r="C164" s="10">
        <v>1.83</v>
      </c>
      <c r="D164" s="27">
        <v>1</v>
      </c>
      <c r="E164" s="19">
        <f t="shared" si="0"/>
        <v>-0.8300000000000001</v>
      </c>
      <c r="F164" s="13" t="s">
        <v>4</v>
      </c>
      <c r="G164" s="20">
        <f t="shared" si="22"/>
        <v>0.95</v>
      </c>
      <c r="H164" s="20">
        <f t="shared" si="30"/>
        <v>11.559999999999969</v>
      </c>
      <c r="J164" s="29">
        <v>1</v>
      </c>
      <c r="K164" s="21">
        <f t="shared" si="16"/>
        <v>-0.8300000000000001</v>
      </c>
      <c r="L164" s="19">
        <f t="shared" si="24"/>
        <v>0.95</v>
      </c>
      <c r="M164" s="19">
        <f t="shared" si="31"/>
        <v>185.53999999999968</v>
      </c>
      <c r="O164" s="27">
        <v>1</v>
      </c>
      <c r="P164" s="19">
        <f t="shared" si="17"/>
        <v>-0.8300000000000001</v>
      </c>
      <c r="Q164" s="19">
        <f t="shared" si="26"/>
        <v>0.95</v>
      </c>
      <c r="R164" s="19">
        <f t="shared" si="28"/>
        <v>169.65999999999968</v>
      </c>
      <c r="T164" s="5" t="s">
        <v>23</v>
      </c>
      <c r="U164" s="31">
        <f t="shared" si="29"/>
        <v>366.7599999999993</v>
      </c>
      <c r="W164" s="5" t="s">
        <v>25</v>
      </c>
    </row>
    <row r="165" spans="2:23" ht="11.25">
      <c r="B165" s="18" t="s">
        <v>229</v>
      </c>
      <c r="C165" s="10">
        <v>1.76</v>
      </c>
      <c r="D165" s="27">
        <v>1</v>
      </c>
      <c r="E165" s="19">
        <f t="shared" si="0"/>
        <v>-0.76</v>
      </c>
      <c r="F165" s="13" t="s">
        <v>26</v>
      </c>
      <c r="G165" s="20">
        <f t="shared" si="22"/>
        <v>-0.76</v>
      </c>
      <c r="H165" s="20">
        <f t="shared" si="30"/>
        <v>10.799999999999969</v>
      </c>
      <c r="J165" s="29">
        <v>1</v>
      </c>
      <c r="K165" s="21">
        <f t="shared" si="16"/>
        <v>-0.76</v>
      </c>
      <c r="L165" s="19">
        <f t="shared" si="24"/>
        <v>-0.76</v>
      </c>
      <c r="M165" s="19">
        <f t="shared" si="31"/>
        <v>184.7799999999997</v>
      </c>
      <c r="O165" s="27">
        <v>1</v>
      </c>
      <c r="P165" s="19">
        <f t="shared" si="17"/>
        <v>-0.76</v>
      </c>
      <c r="Q165" s="19">
        <f t="shared" si="26"/>
        <v>-0.76</v>
      </c>
      <c r="R165" s="19">
        <f t="shared" si="28"/>
        <v>168.8999999999997</v>
      </c>
      <c r="T165" s="5" t="s">
        <v>23</v>
      </c>
      <c r="U165" s="31">
        <f t="shared" si="29"/>
        <v>364.47999999999934</v>
      </c>
      <c r="W165" s="5" t="s">
        <v>178</v>
      </c>
    </row>
    <row r="166" spans="1:23" ht="11.25">
      <c r="A166" s="17">
        <v>41659</v>
      </c>
      <c r="B166" s="18" t="s">
        <v>230</v>
      </c>
      <c r="C166" s="10">
        <v>1.75</v>
      </c>
      <c r="D166" s="27">
        <v>1</v>
      </c>
      <c r="E166" s="19">
        <f t="shared" si="0"/>
        <v>-0.75</v>
      </c>
      <c r="F166" s="13" t="s">
        <v>4</v>
      </c>
      <c r="G166" s="20">
        <f t="shared" si="22"/>
        <v>0.95</v>
      </c>
      <c r="H166" s="20">
        <f t="shared" si="30"/>
        <v>11.749999999999968</v>
      </c>
      <c r="J166" s="29">
        <v>1</v>
      </c>
      <c r="K166" s="21">
        <f t="shared" si="16"/>
        <v>-0.75</v>
      </c>
      <c r="L166" s="19">
        <f t="shared" si="24"/>
        <v>0.95</v>
      </c>
      <c r="M166" s="19">
        <f t="shared" si="31"/>
        <v>185.72999999999968</v>
      </c>
      <c r="O166" s="27">
        <v>1</v>
      </c>
      <c r="P166" s="19">
        <f t="shared" si="17"/>
        <v>-0.75</v>
      </c>
      <c r="Q166" s="19">
        <f t="shared" si="26"/>
        <v>0.95</v>
      </c>
      <c r="R166" s="19">
        <f t="shared" si="28"/>
        <v>169.84999999999968</v>
      </c>
      <c r="T166" s="5" t="s">
        <v>23</v>
      </c>
      <c r="U166" s="31">
        <f t="shared" si="29"/>
        <v>367.3299999999993</v>
      </c>
      <c r="W166" s="5" t="s">
        <v>213</v>
      </c>
    </row>
    <row r="167" spans="2:23" ht="11.25">
      <c r="B167" s="18" t="s">
        <v>231</v>
      </c>
      <c r="C167" s="10">
        <v>1.66</v>
      </c>
      <c r="D167" s="27">
        <v>1</v>
      </c>
      <c r="E167" s="19">
        <f t="shared" si="0"/>
        <v>-0.6599999999999999</v>
      </c>
      <c r="F167" s="13" t="s">
        <v>4</v>
      </c>
      <c r="G167" s="20">
        <f t="shared" si="22"/>
        <v>0.95</v>
      </c>
      <c r="H167" s="20">
        <f t="shared" si="30"/>
        <v>12.699999999999967</v>
      </c>
      <c r="J167" s="29">
        <v>1</v>
      </c>
      <c r="K167" s="21">
        <f t="shared" si="16"/>
        <v>-0.6599999999999999</v>
      </c>
      <c r="L167" s="19">
        <f t="shared" si="24"/>
        <v>0.95</v>
      </c>
      <c r="M167" s="19">
        <f t="shared" si="31"/>
        <v>186.67999999999967</v>
      </c>
      <c r="O167" s="27">
        <v>1</v>
      </c>
      <c r="P167" s="19">
        <f t="shared" si="17"/>
        <v>-0.6599999999999999</v>
      </c>
      <c r="Q167" s="19">
        <f t="shared" si="26"/>
        <v>0.95</v>
      </c>
      <c r="R167" s="19">
        <f t="shared" si="28"/>
        <v>170.79999999999967</v>
      </c>
      <c r="T167" s="5" t="s">
        <v>21</v>
      </c>
      <c r="U167" s="31">
        <f t="shared" si="29"/>
        <v>370.1799999999993</v>
      </c>
      <c r="W167" s="5" t="s">
        <v>35</v>
      </c>
    </row>
    <row r="168" spans="1:23" ht="11.25">
      <c r="A168" s="17">
        <v>41660</v>
      </c>
      <c r="B168" s="18" t="s">
        <v>232</v>
      </c>
      <c r="C168" s="10">
        <v>1.64</v>
      </c>
      <c r="D168" s="27">
        <v>1</v>
      </c>
      <c r="E168" s="19">
        <f t="shared" si="0"/>
        <v>-0.6399999999999999</v>
      </c>
      <c r="F168" s="13" t="s">
        <v>26</v>
      </c>
      <c r="G168" s="20">
        <f t="shared" si="22"/>
        <v>-0.6399999999999999</v>
      </c>
      <c r="H168" s="20">
        <f t="shared" si="30"/>
        <v>12.059999999999967</v>
      </c>
      <c r="J168" s="29">
        <v>1</v>
      </c>
      <c r="K168" s="21">
        <f t="shared" si="16"/>
        <v>-0.6399999999999999</v>
      </c>
      <c r="L168" s="19">
        <f t="shared" si="24"/>
        <v>-0.6399999999999999</v>
      </c>
      <c r="M168" s="19">
        <f t="shared" si="31"/>
        <v>186.03999999999968</v>
      </c>
      <c r="O168" s="27">
        <v>1</v>
      </c>
      <c r="P168" s="19">
        <f t="shared" si="17"/>
        <v>-0.6399999999999999</v>
      </c>
      <c r="Q168" s="19">
        <f t="shared" si="26"/>
        <v>-0.6399999999999999</v>
      </c>
      <c r="R168" s="19">
        <f t="shared" si="28"/>
        <v>170.15999999999968</v>
      </c>
      <c r="T168" s="5" t="s">
        <v>23</v>
      </c>
      <c r="U168" s="31">
        <f t="shared" si="29"/>
        <v>368.2599999999993</v>
      </c>
      <c r="W168" s="5" t="s">
        <v>67</v>
      </c>
    </row>
    <row r="169" spans="1:23" ht="11.25">
      <c r="A169" s="17">
        <v>41661</v>
      </c>
      <c r="B169" s="18" t="s">
        <v>233</v>
      </c>
      <c r="C169" s="10">
        <v>1.89</v>
      </c>
      <c r="D169" s="27">
        <v>1</v>
      </c>
      <c r="E169" s="19">
        <f t="shared" si="0"/>
        <v>-0.8899999999999999</v>
      </c>
      <c r="F169" s="13" t="s">
        <v>26</v>
      </c>
      <c r="G169" s="20">
        <f t="shared" si="22"/>
        <v>-0.8899999999999999</v>
      </c>
      <c r="H169" s="20">
        <f t="shared" si="30"/>
        <v>11.169999999999966</v>
      </c>
      <c r="J169" s="29">
        <v>1</v>
      </c>
      <c r="K169" s="21">
        <f t="shared" si="16"/>
        <v>-0.8899999999999999</v>
      </c>
      <c r="L169" s="19">
        <f t="shared" si="24"/>
        <v>-0.8899999999999999</v>
      </c>
      <c r="M169" s="19">
        <f t="shared" si="31"/>
        <v>185.1499999999997</v>
      </c>
      <c r="O169" s="27">
        <v>1</v>
      </c>
      <c r="P169" s="19">
        <f t="shared" si="17"/>
        <v>-0.8899999999999999</v>
      </c>
      <c r="Q169" s="19">
        <f t="shared" si="26"/>
        <v>-0.8899999999999999</v>
      </c>
      <c r="R169" s="19">
        <f t="shared" si="28"/>
        <v>169.2699999999997</v>
      </c>
      <c r="T169" s="5" t="s">
        <v>23</v>
      </c>
      <c r="U169" s="31">
        <f t="shared" si="29"/>
        <v>365.58999999999935</v>
      </c>
      <c r="W169" s="5" t="s">
        <v>40</v>
      </c>
    </row>
    <row r="170" spans="2:23" ht="11.25">
      <c r="B170" s="18" t="s">
        <v>235</v>
      </c>
      <c r="C170" s="10">
        <v>1.86</v>
      </c>
      <c r="D170" s="27">
        <v>1</v>
      </c>
      <c r="E170" s="19">
        <f t="shared" si="0"/>
        <v>-0.8600000000000001</v>
      </c>
      <c r="F170" s="13" t="s">
        <v>4</v>
      </c>
      <c r="G170" s="20">
        <f t="shared" si="22"/>
        <v>0.95</v>
      </c>
      <c r="H170" s="20">
        <f t="shared" si="30"/>
        <v>12.119999999999965</v>
      </c>
      <c r="J170" s="29">
        <v>2</v>
      </c>
      <c r="K170" s="21">
        <f t="shared" si="16"/>
        <v>-1.7200000000000002</v>
      </c>
      <c r="L170" s="19">
        <f t="shared" si="24"/>
        <v>1.9</v>
      </c>
      <c r="M170" s="19">
        <f t="shared" si="31"/>
        <v>187.0499999999997</v>
      </c>
      <c r="O170" s="27">
        <v>2</v>
      </c>
      <c r="P170" s="19">
        <f t="shared" si="17"/>
        <v>-1.7200000000000002</v>
      </c>
      <c r="Q170" s="19">
        <f t="shared" si="26"/>
        <v>1.9</v>
      </c>
      <c r="R170" s="19">
        <f t="shared" si="28"/>
        <v>171.1699999999997</v>
      </c>
      <c r="T170" s="5" t="s">
        <v>23</v>
      </c>
      <c r="U170" s="31">
        <f t="shared" si="29"/>
        <v>370.33999999999935</v>
      </c>
      <c r="W170" s="5" t="s">
        <v>234</v>
      </c>
    </row>
    <row r="171" spans="1:23" ht="11.25">
      <c r="A171" s="17">
        <v>41662</v>
      </c>
      <c r="B171" s="18" t="s">
        <v>236</v>
      </c>
      <c r="C171" s="10">
        <v>1.94</v>
      </c>
      <c r="D171" s="27">
        <v>1</v>
      </c>
      <c r="E171" s="19">
        <f t="shared" si="0"/>
        <v>-0.94</v>
      </c>
      <c r="F171" s="13" t="s">
        <v>4</v>
      </c>
      <c r="G171" s="20">
        <f t="shared" si="22"/>
        <v>0.95</v>
      </c>
      <c r="H171" s="20">
        <f t="shared" si="30"/>
        <v>13.069999999999965</v>
      </c>
      <c r="J171" s="29">
        <v>1</v>
      </c>
      <c r="K171" s="21">
        <f t="shared" si="16"/>
        <v>-0.94</v>
      </c>
      <c r="L171" s="19">
        <f t="shared" si="24"/>
        <v>0.95</v>
      </c>
      <c r="M171" s="19">
        <f t="shared" si="31"/>
        <v>187.9999999999997</v>
      </c>
      <c r="O171" s="27">
        <v>1</v>
      </c>
      <c r="P171" s="19">
        <f t="shared" si="17"/>
        <v>-0.94</v>
      </c>
      <c r="Q171" s="19">
        <f t="shared" si="26"/>
        <v>0.95</v>
      </c>
      <c r="R171" s="19">
        <f t="shared" si="28"/>
        <v>172.1199999999997</v>
      </c>
      <c r="T171" s="5" t="s">
        <v>21</v>
      </c>
      <c r="U171" s="31">
        <f t="shared" si="29"/>
        <v>373.1899999999994</v>
      </c>
      <c r="W171" s="5" t="s">
        <v>234</v>
      </c>
    </row>
    <row r="172" spans="1:23" ht="11.25">
      <c r="A172" s="17">
        <v>41663</v>
      </c>
      <c r="B172" s="18" t="s">
        <v>237</v>
      </c>
      <c r="C172" s="10">
        <v>1.71</v>
      </c>
      <c r="D172" s="27">
        <v>1</v>
      </c>
      <c r="E172" s="19">
        <f t="shared" si="0"/>
        <v>-0.71</v>
      </c>
      <c r="F172" s="13" t="s">
        <v>4</v>
      </c>
      <c r="G172" s="20">
        <f t="shared" si="22"/>
        <v>0.95</v>
      </c>
      <c r="H172" s="20">
        <f t="shared" si="30"/>
        <v>14.019999999999964</v>
      </c>
      <c r="J172" s="29">
        <v>1</v>
      </c>
      <c r="K172" s="21">
        <f t="shared" si="16"/>
        <v>-0.71</v>
      </c>
      <c r="L172" s="19">
        <f t="shared" si="24"/>
        <v>0.95</v>
      </c>
      <c r="M172" s="19">
        <f t="shared" si="31"/>
        <v>188.94999999999968</v>
      </c>
      <c r="O172" s="27">
        <v>1</v>
      </c>
      <c r="P172" s="19">
        <f t="shared" si="17"/>
        <v>-0.71</v>
      </c>
      <c r="Q172" s="19">
        <f t="shared" si="26"/>
        <v>0.95</v>
      </c>
      <c r="R172" s="19">
        <f t="shared" si="28"/>
        <v>173.06999999999968</v>
      </c>
      <c r="T172" s="5" t="s">
        <v>21</v>
      </c>
      <c r="U172" s="31">
        <f t="shared" si="29"/>
        <v>376.03999999999934</v>
      </c>
      <c r="W172" s="5" t="s">
        <v>181</v>
      </c>
    </row>
    <row r="173" spans="2:23" ht="11.25">
      <c r="B173" s="18" t="s">
        <v>238</v>
      </c>
      <c r="C173" s="10">
        <v>1.8</v>
      </c>
      <c r="D173" s="27">
        <v>1</v>
      </c>
      <c r="E173" s="19">
        <f t="shared" si="0"/>
        <v>-0.8</v>
      </c>
      <c r="F173" s="13" t="s">
        <v>26</v>
      </c>
      <c r="G173" s="20">
        <f t="shared" si="22"/>
        <v>-0.8</v>
      </c>
      <c r="H173" s="20">
        <f t="shared" si="30"/>
        <v>13.219999999999963</v>
      </c>
      <c r="J173" s="29">
        <v>1</v>
      </c>
      <c r="K173" s="21">
        <f t="shared" si="16"/>
        <v>-0.8</v>
      </c>
      <c r="L173" s="19">
        <f t="shared" si="24"/>
        <v>-0.8</v>
      </c>
      <c r="M173" s="19">
        <f t="shared" si="31"/>
        <v>188.14999999999966</v>
      </c>
      <c r="O173" s="27">
        <v>1</v>
      </c>
      <c r="P173" s="19">
        <f t="shared" si="17"/>
        <v>-0.8</v>
      </c>
      <c r="Q173" s="19">
        <f t="shared" si="26"/>
        <v>-0.8</v>
      </c>
      <c r="R173" s="19">
        <f t="shared" si="28"/>
        <v>172.26999999999967</v>
      </c>
      <c r="T173" s="5" t="s">
        <v>21</v>
      </c>
      <c r="U173" s="31">
        <f t="shared" si="29"/>
        <v>373.6399999999993</v>
      </c>
      <c r="W173" s="5" t="s">
        <v>181</v>
      </c>
    </row>
    <row r="174" spans="1:23" ht="11.25">
      <c r="A174" s="17">
        <v>41664</v>
      </c>
      <c r="B174" s="18" t="s">
        <v>239</v>
      </c>
      <c r="C174" s="10">
        <v>1.85</v>
      </c>
      <c r="D174" s="27">
        <v>1</v>
      </c>
      <c r="E174" s="19">
        <f t="shared" si="0"/>
        <v>-0.8500000000000001</v>
      </c>
      <c r="F174" s="13" t="s">
        <v>4</v>
      </c>
      <c r="G174" s="20">
        <f t="shared" si="22"/>
        <v>0.95</v>
      </c>
      <c r="H174" s="20">
        <f t="shared" si="30"/>
        <v>14.169999999999963</v>
      </c>
      <c r="J174" s="29">
        <v>1</v>
      </c>
      <c r="K174" s="21">
        <f t="shared" si="16"/>
        <v>-0.8500000000000001</v>
      </c>
      <c r="L174" s="19">
        <f t="shared" si="24"/>
        <v>0.95</v>
      </c>
      <c r="M174" s="19">
        <f t="shared" si="31"/>
        <v>189.09999999999965</v>
      </c>
      <c r="O174" s="27">
        <v>1</v>
      </c>
      <c r="P174" s="19">
        <f t="shared" si="17"/>
        <v>-0.8500000000000001</v>
      </c>
      <c r="Q174" s="19">
        <f t="shared" si="26"/>
        <v>0.95</v>
      </c>
      <c r="R174" s="19">
        <f t="shared" si="28"/>
        <v>173.21999999999966</v>
      </c>
      <c r="T174" s="5" t="s">
        <v>23</v>
      </c>
      <c r="U174" s="31">
        <f t="shared" si="29"/>
        <v>376.48999999999927</v>
      </c>
      <c r="W174" s="5" t="s">
        <v>156</v>
      </c>
    </row>
    <row r="175" spans="2:23" ht="11.25">
      <c r="B175" s="18" t="s">
        <v>240</v>
      </c>
      <c r="C175" s="10">
        <v>1.68</v>
      </c>
      <c r="D175" s="27">
        <v>1</v>
      </c>
      <c r="E175" s="19">
        <f t="shared" si="0"/>
        <v>-0.6799999999999999</v>
      </c>
      <c r="F175" s="13" t="s">
        <v>26</v>
      </c>
      <c r="G175" s="20">
        <f t="shared" si="22"/>
        <v>-0.6799999999999999</v>
      </c>
      <c r="H175" s="20">
        <f t="shared" si="30"/>
        <v>13.489999999999963</v>
      </c>
      <c r="J175" s="29">
        <v>1</v>
      </c>
      <c r="K175" s="21">
        <f t="shared" si="16"/>
        <v>-0.6799999999999999</v>
      </c>
      <c r="L175" s="19">
        <f t="shared" si="24"/>
        <v>-0.6799999999999999</v>
      </c>
      <c r="M175" s="19">
        <f t="shared" si="31"/>
        <v>188.41999999999965</v>
      </c>
      <c r="O175" s="27">
        <v>1</v>
      </c>
      <c r="P175" s="19">
        <f t="shared" si="17"/>
        <v>-0.6799999999999999</v>
      </c>
      <c r="Q175" s="19">
        <f t="shared" si="26"/>
        <v>-0.6799999999999999</v>
      </c>
      <c r="R175" s="19">
        <f t="shared" si="28"/>
        <v>172.53999999999965</v>
      </c>
      <c r="T175" s="5" t="s">
        <v>23</v>
      </c>
      <c r="U175" s="31">
        <f t="shared" si="29"/>
        <v>374.44999999999925</v>
      </c>
      <c r="W175" s="5" t="s">
        <v>116</v>
      </c>
    </row>
    <row r="176" spans="2:23" ht="11.25">
      <c r="B176" s="18" t="s">
        <v>241</v>
      </c>
      <c r="C176" s="10">
        <v>1.86</v>
      </c>
      <c r="D176" s="27">
        <v>1</v>
      </c>
      <c r="E176" s="19">
        <f t="shared" si="0"/>
        <v>-0.8600000000000001</v>
      </c>
      <c r="F176" s="13" t="s">
        <v>26</v>
      </c>
      <c r="G176" s="20">
        <f t="shared" si="22"/>
        <v>-0.8600000000000001</v>
      </c>
      <c r="H176" s="20">
        <f t="shared" si="30"/>
        <v>12.629999999999963</v>
      </c>
      <c r="J176" s="29">
        <v>1</v>
      </c>
      <c r="K176" s="21">
        <f t="shared" si="16"/>
        <v>-0.8600000000000001</v>
      </c>
      <c r="L176" s="19">
        <f t="shared" si="24"/>
        <v>-0.8600000000000001</v>
      </c>
      <c r="M176" s="19">
        <f t="shared" si="31"/>
        <v>187.55999999999963</v>
      </c>
      <c r="O176" s="27">
        <v>1</v>
      </c>
      <c r="P176" s="19">
        <f t="shared" si="17"/>
        <v>-0.8600000000000001</v>
      </c>
      <c r="Q176" s="19">
        <f t="shared" si="26"/>
        <v>-0.8600000000000001</v>
      </c>
      <c r="R176" s="19">
        <f t="shared" si="28"/>
        <v>171.67999999999964</v>
      </c>
      <c r="T176" s="5" t="s">
        <v>23</v>
      </c>
      <c r="U176" s="31">
        <f t="shared" si="29"/>
        <v>371.8699999999992</v>
      </c>
      <c r="W176" s="5" t="s">
        <v>28</v>
      </c>
    </row>
    <row r="177" spans="1:23" ht="11.25">
      <c r="A177" s="17">
        <v>41665</v>
      </c>
      <c r="B177" s="18" t="s">
        <v>242</v>
      </c>
      <c r="C177" s="10">
        <v>1.8</v>
      </c>
      <c r="D177" s="27">
        <v>1</v>
      </c>
      <c r="E177" s="19">
        <f t="shared" si="0"/>
        <v>-0.8</v>
      </c>
      <c r="F177" s="13" t="s">
        <v>26</v>
      </c>
      <c r="G177" s="20">
        <f t="shared" si="22"/>
        <v>-0.8</v>
      </c>
      <c r="H177" s="20">
        <f t="shared" si="30"/>
        <v>11.829999999999963</v>
      </c>
      <c r="J177" s="29">
        <v>2</v>
      </c>
      <c r="K177" s="21">
        <f t="shared" si="16"/>
        <v>-1.6</v>
      </c>
      <c r="L177" s="19">
        <f t="shared" si="24"/>
        <v>-1.6</v>
      </c>
      <c r="M177" s="19">
        <f t="shared" si="31"/>
        <v>185.95999999999964</v>
      </c>
      <c r="O177" s="27">
        <v>2</v>
      </c>
      <c r="P177" s="19">
        <f t="shared" si="17"/>
        <v>-1.6</v>
      </c>
      <c r="Q177" s="19">
        <f t="shared" si="26"/>
        <v>-1.6</v>
      </c>
      <c r="R177" s="19">
        <f t="shared" si="28"/>
        <v>170.07999999999964</v>
      </c>
      <c r="T177" s="5" t="s">
        <v>21</v>
      </c>
      <c r="U177" s="31">
        <f t="shared" si="29"/>
        <v>367.86999999999927</v>
      </c>
      <c r="W177" s="5" t="s">
        <v>28</v>
      </c>
    </row>
    <row r="178" spans="2:23" ht="11.25">
      <c r="B178" s="18" t="s">
        <v>243</v>
      </c>
      <c r="C178" s="10">
        <v>1.61</v>
      </c>
      <c r="D178" s="27">
        <v>1</v>
      </c>
      <c r="E178" s="19">
        <f t="shared" si="0"/>
        <v>-0.6100000000000001</v>
      </c>
      <c r="F178" s="13" t="s">
        <v>26</v>
      </c>
      <c r="G178" s="20">
        <f t="shared" si="22"/>
        <v>-0.6100000000000001</v>
      </c>
      <c r="H178" s="20">
        <f t="shared" si="30"/>
        <v>11.219999999999963</v>
      </c>
      <c r="J178" s="29">
        <v>3</v>
      </c>
      <c r="K178" s="21">
        <f t="shared" si="16"/>
        <v>-1.8300000000000003</v>
      </c>
      <c r="L178" s="19">
        <f t="shared" si="24"/>
        <v>-1.8300000000000003</v>
      </c>
      <c r="M178" s="19">
        <f t="shared" si="31"/>
        <v>184.12999999999963</v>
      </c>
      <c r="O178" s="27">
        <v>3</v>
      </c>
      <c r="P178" s="19">
        <f t="shared" si="17"/>
        <v>-1.8300000000000003</v>
      </c>
      <c r="Q178" s="19">
        <f t="shared" si="26"/>
        <v>-1.8300000000000003</v>
      </c>
      <c r="R178" s="19">
        <f t="shared" si="28"/>
        <v>168.24999999999963</v>
      </c>
      <c r="T178" s="5" t="s">
        <v>21</v>
      </c>
      <c r="U178" s="31">
        <f t="shared" si="29"/>
        <v>363.5999999999992</v>
      </c>
      <c r="W178" s="5" t="s">
        <v>30</v>
      </c>
    </row>
    <row r="179" spans="2:23" ht="11.25">
      <c r="B179" s="18" t="s">
        <v>244</v>
      </c>
      <c r="C179" s="10">
        <v>1.92</v>
      </c>
      <c r="D179" s="27">
        <v>1</v>
      </c>
      <c r="E179" s="19">
        <f t="shared" si="0"/>
        <v>-0.9199999999999999</v>
      </c>
      <c r="F179" s="13" t="s">
        <v>26</v>
      </c>
      <c r="G179" s="20">
        <f t="shared" si="22"/>
        <v>-0.9199999999999999</v>
      </c>
      <c r="H179" s="20">
        <f t="shared" si="30"/>
        <v>10.299999999999963</v>
      </c>
      <c r="J179" s="29">
        <v>5</v>
      </c>
      <c r="K179" s="21">
        <f t="shared" si="16"/>
        <v>-4.6</v>
      </c>
      <c r="L179" s="19">
        <f t="shared" si="24"/>
        <v>-4.6</v>
      </c>
      <c r="M179" s="19">
        <f t="shared" si="31"/>
        <v>179.52999999999963</v>
      </c>
      <c r="O179" s="27">
        <v>5</v>
      </c>
      <c r="P179" s="19">
        <f t="shared" si="17"/>
        <v>-4.6</v>
      </c>
      <c r="Q179" s="19">
        <f t="shared" si="26"/>
        <v>-4.6</v>
      </c>
      <c r="R179" s="19">
        <f t="shared" si="28"/>
        <v>163.64999999999964</v>
      </c>
      <c r="T179" s="5" t="s">
        <v>23</v>
      </c>
      <c r="U179" s="31">
        <f t="shared" si="29"/>
        <v>353.4799999999992</v>
      </c>
      <c r="W179" s="5" t="s">
        <v>127</v>
      </c>
    </row>
    <row r="180" spans="1:23" ht="11.25">
      <c r="A180" s="17">
        <v>41666</v>
      </c>
      <c r="B180" s="18" t="s">
        <v>245</v>
      </c>
      <c r="C180" s="10">
        <v>1.7</v>
      </c>
      <c r="D180" s="27">
        <v>1</v>
      </c>
      <c r="E180" s="19">
        <f t="shared" si="0"/>
        <v>-0.7</v>
      </c>
      <c r="F180" s="13" t="s">
        <v>4</v>
      </c>
      <c r="G180" s="20">
        <f t="shared" si="22"/>
        <v>0.95</v>
      </c>
      <c r="H180" s="20">
        <f t="shared" si="30"/>
        <v>11.249999999999963</v>
      </c>
      <c r="J180" s="29">
        <v>8</v>
      </c>
      <c r="K180" s="21">
        <f t="shared" si="16"/>
        <v>-5.6</v>
      </c>
      <c r="L180" s="19">
        <f t="shared" si="24"/>
        <v>7.6</v>
      </c>
      <c r="M180" s="19">
        <f t="shared" si="31"/>
        <v>187.12999999999963</v>
      </c>
      <c r="O180" s="27">
        <v>8</v>
      </c>
      <c r="P180" s="19">
        <f t="shared" si="17"/>
        <v>-5.6</v>
      </c>
      <c r="Q180" s="19">
        <f t="shared" si="26"/>
        <v>7.6</v>
      </c>
      <c r="R180" s="19">
        <f t="shared" si="28"/>
        <v>171.24999999999963</v>
      </c>
      <c r="T180" s="5" t="s">
        <v>23</v>
      </c>
      <c r="U180" s="31">
        <f t="shared" si="29"/>
        <v>369.6299999999992</v>
      </c>
      <c r="W180" s="5" t="s">
        <v>246</v>
      </c>
    </row>
    <row r="181" spans="2:23" ht="11.25">
      <c r="B181" s="18" t="s">
        <v>247</v>
      </c>
      <c r="C181" s="10">
        <v>1.87</v>
      </c>
      <c r="D181" s="27">
        <v>1</v>
      </c>
      <c r="E181" s="19">
        <f t="shared" si="0"/>
        <v>-0.8700000000000001</v>
      </c>
      <c r="F181" s="13" t="s">
        <v>26</v>
      </c>
      <c r="G181" s="20">
        <f t="shared" si="22"/>
        <v>-0.8700000000000001</v>
      </c>
      <c r="H181" s="20">
        <f t="shared" si="30"/>
        <v>10.379999999999963</v>
      </c>
      <c r="J181" s="29">
        <v>1</v>
      </c>
      <c r="K181" s="21">
        <f t="shared" si="16"/>
        <v>-0.8700000000000001</v>
      </c>
      <c r="L181" s="19">
        <f t="shared" si="24"/>
        <v>-0.8700000000000001</v>
      </c>
      <c r="M181" s="19">
        <f t="shared" si="31"/>
        <v>186.25999999999962</v>
      </c>
      <c r="O181" s="27">
        <v>3</v>
      </c>
      <c r="P181" s="19">
        <f t="shared" si="17"/>
        <v>-2.6100000000000003</v>
      </c>
      <c r="Q181" s="19">
        <f t="shared" si="26"/>
        <v>-2.6100000000000003</v>
      </c>
      <c r="R181" s="19">
        <f t="shared" si="28"/>
        <v>168.63999999999962</v>
      </c>
      <c r="T181" s="5" t="s">
        <v>23</v>
      </c>
      <c r="U181" s="31">
        <f t="shared" si="29"/>
        <v>365.2799999999992</v>
      </c>
      <c r="W181" s="5" t="s">
        <v>67</v>
      </c>
    </row>
    <row r="182" spans="2:23" ht="11.25">
      <c r="B182" s="18" t="s">
        <v>248</v>
      </c>
      <c r="C182" s="10">
        <v>1.88</v>
      </c>
      <c r="D182" s="27">
        <v>1</v>
      </c>
      <c r="E182" s="19">
        <f t="shared" si="0"/>
        <v>-0.8799999999999999</v>
      </c>
      <c r="F182" s="13" t="s">
        <v>26</v>
      </c>
      <c r="G182" s="20">
        <f t="shared" si="22"/>
        <v>-0.8799999999999999</v>
      </c>
      <c r="H182" s="20">
        <f t="shared" si="30"/>
        <v>9.499999999999964</v>
      </c>
      <c r="J182" s="29">
        <v>1</v>
      </c>
      <c r="K182" s="21">
        <f t="shared" si="16"/>
        <v>-0.8799999999999999</v>
      </c>
      <c r="L182" s="19">
        <f t="shared" si="24"/>
        <v>-0.8799999999999999</v>
      </c>
      <c r="M182" s="19">
        <f t="shared" si="31"/>
        <v>185.37999999999963</v>
      </c>
      <c r="O182" s="27">
        <v>5</v>
      </c>
      <c r="P182" s="19">
        <f t="shared" si="17"/>
        <v>-4.3999999999999995</v>
      </c>
      <c r="Q182" s="19">
        <f t="shared" si="26"/>
        <v>-4.3999999999999995</v>
      </c>
      <c r="R182" s="19">
        <f t="shared" si="28"/>
        <v>164.2399999999996</v>
      </c>
      <c r="T182" s="5" t="s">
        <v>21</v>
      </c>
      <c r="U182" s="31">
        <f t="shared" si="29"/>
        <v>359.11999999999915</v>
      </c>
      <c r="W182" s="5" t="s">
        <v>221</v>
      </c>
    </row>
    <row r="183" spans="1:23" ht="11.25">
      <c r="A183" s="17">
        <v>41667</v>
      </c>
      <c r="B183" s="18" t="s">
        <v>249</v>
      </c>
      <c r="C183" s="10">
        <v>1.66</v>
      </c>
      <c r="D183" s="27">
        <v>1</v>
      </c>
      <c r="E183" s="19">
        <f t="shared" si="0"/>
        <v>-0.6599999999999999</v>
      </c>
      <c r="F183" s="13" t="s">
        <v>4</v>
      </c>
      <c r="G183" s="20">
        <f t="shared" si="22"/>
        <v>0.95</v>
      </c>
      <c r="H183" s="20">
        <f t="shared" si="30"/>
        <v>10.449999999999964</v>
      </c>
      <c r="J183" s="29">
        <v>2</v>
      </c>
      <c r="K183" s="21">
        <f t="shared" si="16"/>
        <v>-1.3199999999999998</v>
      </c>
      <c r="L183" s="19">
        <f t="shared" si="24"/>
        <v>1.9</v>
      </c>
      <c r="M183" s="19">
        <f t="shared" si="31"/>
        <v>187.27999999999963</v>
      </c>
      <c r="O183" s="27">
        <v>8</v>
      </c>
      <c r="P183" s="19">
        <f t="shared" si="17"/>
        <v>-5.279999999999999</v>
      </c>
      <c r="Q183" s="19">
        <f t="shared" si="26"/>
        <v>7.6</v>
      </c>
      <c r="R183" s="19">
        <f t="shared" si="28"/>
        <v>171.8399999999996</v>
      </c>
      <c r="T183" s="5" t="s">
        <v>23</v>
      </c>
      <c r="U183" s="31">
        <f t="shared" si="29"/>
        <v>369.5699999999992</v>
      </c>
      <c r="W183" s="5" t="s">
        <v>40</v>
      </c>
    </row>
    <row r="184" spans="2:23" ht="11.25">
      <c r="B184" s="18" t="s">
        <v>250</v>
      </c>
      <c r="C184" s="10">
        <v>1.79</v>
      </c>
      <c r="D184" s="27">
        <v>1</v>
      </c>
      <c r="E184" s="19">
        <f t="shared" si="0"/>
        <v>-0.79</v>
      </c>
      <c r="F184" s="13" t="s">
        <v>4</v>
      </c>
      <c r="G184" s="20">
        <f t="shared" si="22"/>
        <v>0.95</v>
      </c>
      <c r="H184" s="20">
        <f t="shared" si="30"/>
        <v>11.399999999999963</v>
      </c>
      <c r="J184" s="29">
        <v>1</v>
      </c>
      <c r="K184" s="21">
        <f t="shared" si="16"/>
        <v>-0.79</v>
      </c>
      <c r="L184" s="19">
        <f t="shared" si="24"/>
        <v>0.95</v>
      </c>
      <c r="M184" s="19">
        <f t="shared" si="31"/>
        <v>188.22999999999962</v>
      </c>
      <c r="O184" s="27">
        <v>3</v>
      </c>
      <c r="P184" s="19">
        <f t="shared" si="17"/>
        <v>-2.37</v>
      </c>
      <c r="Q184" s="19">
        <f t="shared" si="26"/>
        <v>2.8499999999999996</v>
      </c>
      <c r="R184" s="19">
        <f t="shared" si="28"/>
        <v>174.6899999999996</v>
      </c>
      <c r="T184" s="5" t="s">
        <v>21</v>
      </c>
      <c r="U184" s="31">
        <f t="shared" si="29"/>
        <v>374.3199999999992</v>
      </c>
      <c r="W184" s="5" t="s">
        <v>25</v>
      </c>
    </row>
    <row r="185" spans="1:23" ht="11.25">
      <c r="A185" s="17">
        <v>41668</v>
      </c>
      <c r="B185" s="18" t="s">
        <v>251</v>
      </c>
      <c r="C185" s="10">
        <v>1.65</v>
      </c>
      <c r="D185" s="27">
        <v>1</v>
      </c>
      <c r="E185" s="19">
        <f t="shared" si="0"/>
        <v>-0.6499999999999999</v>
      </c>
      <c r="F185" s="13" t="s">
        <v>26</v>
      </c>
      <c r="G185" s="20">
        <f t="shared" si="22"/>
        <v>-0.6499999999999999</v>
      </c>
      <c r="H185" s="20">
        <f t="shared" si="30"/>
        <v>10.749999999999963</v>
      </c>
      <c r="J185" s="29">
        <v>1</v>
      </c>
      <c r="K185" s="21">
        <f t="shared" si="16"/>
        <v>-0.6499999999999999</v>
      </c>
      <c r="L185" s="19">
        <f t="shared" si="24"/>
        <v>-0.6499999999999999</v>
      </c>
      <c r="M185" s="19">
        <f t="shared" si="31"/>
        <v>187.57999999999961</v>
      </c>
      <c r="O185" s="27">
        <v>1</v>
      </c>
      <c r="P185" s="19">
        <f t="shared" si="17"/>
        <v>-0.6499999999999999</v>
      </c>
      <c r="Q185" s="19">
        <f t="shared" si="26"/>
        <v>-0.6499999999999999</v>
      </c>
      <c r="R185" s="19">
        <f t="shared" si="28"/>
        <v>174.0399999999996</v>
      </c>
      <c r="T185" s="5" t="s">
        <v>23</v>
      </c>
      <c r="U185" s="31">
        <f t="shared" si="29"/>
        <v>372.36999999999915</v>
      </c>
      <c r="W185" s="5" t="s">
        <v>252</v>
      </c>
    </row>
    <row r="186" spans="2:23" ht="11.25">
      <c r="B186" s="18" t="s">
        <v>253</v>
      </c>
      <c r="C186" s="10">
        <v>1.74</v>
      </c>
      <c r="D186" s="27">
        <v>1</v>
      </c>
      <c r="E186" s="19">
        <f t="shared" si="0"/>
        <v>-0.74</v>
      </c>
      <c r="F186" s="13" t="s">
        <v>26</v>
      </c>
      <c r="G186" s="20">
        <f t="shared" si="22"/>
        <v>-0.74</v>
      </c>
      <c r="H186" s="20">
        <f t="shared" si="30"/>
        <v>10.009999999999962</v>
      </c>
      <c r="J186" s="29">
        <v>1</v>
      </c>
      <c r="K186" s="21">
        <f t="shared" si="16"/>
        <v>-0.74</v>
      </c>
      <c r="L186" s="19">
        <f t="shared" si="24"/>
        <v>-0.74</v>
      </c>
      <c r="M186" s="19">
        <f t="shared" si="31"/>
        <v>186.8399999999996</v>
      </c>
      <c r="O186" s="27">
        <v>1</v>
      </c>
      <c r="P186" s="19">
        <f t="shared" si="17"/>
        <v>-0.74</v>
      </c>
      <c r="Q186" s="19">
        <f t="shared" si="26"/>
        <v>-0.74</v>
      </c>
      <c r="R186" s="19">
        <f t="shared" si="28"/>
        <v>173.29999999999959</v>
      </c>
      <c r="T186" s="5" t="s">
        <v>23</v>
      </c>
      <c r="U186" s="31">
        <f t="shared" si="29"/>
        <v>370.1499999999992</v>
      </c>
      <c r="W186" s="5" t="s">
        <v>40</v>
      </c>
    </row>
    <row r="187" spans="2:23" ht="11.25">
      <c r="B187" s="18" t="s">
        <v>254</v>
      </c>
      <c r="C187" s="10">
        <v>1.76</v>
      </c>
      <c r="D187" s="27">
        <v>1</v>
      </c>
      <c r="E187" s="19">
        <f t="shared" si="0"/>
        <v>-0.76</v>
      </c>
      <c r="F187" s="13" t="s">
        <v>26</v>
      </c>
      <c r="G187" s="20">
        <f t="shared" si="22"/>
        <v>-0.76</v>
      </c>
      <c r="H187" s="20">
        <f t="shared" si="30"/>
        <v>9.249999999999963</v>
      </c>
      <c r="J187" s="29">
        <v>2</v>
      </c>
      <c r="K187" s="21">
        <f t="shared" si="16"/>
        <v>-1.52</v>
      </c>
      <c r="L187" s="19">
        <f t="shared" si="24"/>
        <v>-1.52</v>
      </c>
      <c r="M187" s="19">
        <f t="shared" si="31"/>
        <v>185.3199999999996</v>
      </c>
      <c r="O187" s="27">
        <v>2</v>
      </c>
      <c r="P187" s="19">
        <f t="shared" si="17"/>
        <v>-1.52</v>
      </c>
      <c r="Q187" s="19">
        <f t="shared" si="26"/>
        <v>-1.52</v>
      </c>
      <c r="R187" s="19">
        <f t="shared" si="28"/>
        <v>171.77999999999957</v>
      </c>
      <c r="T187" s="5" t="s">
        <v>23</v>
      </c>
      <c r="U187" s="31">
        <f t="shared" si="29"/>
        <v>366.3499999999991</v>
      </c>
      <c r="W187" s="5" t="s">
        <v>25</v>
      </c>
    </row>
    <row r="188" spans="1:23" ht="11.25">
      <c r="A188" s="17">
        <v>41669</v>
      </c>
      <c r="B188" s="18" t="s">
        <v>255</v>
      </c>
      <c r="C188" s="10">
        <v>1.78</v>
      </c>
      <c r="D188" s="27">
        <v>1</v>
      </c>
      <c r="E188" s="19">
        <f t="shared" si="0"/>
        <v>-0.78</v>
      </c>
      <c r="F188" s="13" t="s">
        <v>4</v>
      </c>
      <c r="G188" s="20">
        <f t="shared" si="22"/>
        <v>0.95</v>
      </c>
      <c r="H188" s="20">
        <f t="shared" si="30"/>
        <v>10.199999999999962</v>
      </c>
      <c r="J188" s="29">
        <v>3</v>
      </c>
      <c r="K188" s="21">
        <f t="shared" si="16"/>
        <v>-2.34</v>
      </c>
      <c r="L188" s="19">
        <f t="shared" si="24"/>
        <v>2.8499999999999996</v>
      </c>
      <c r="M188" s="19">
        <f t="shared" si="31"/>
        <v>188.1699999999996</v>
      </c>
      <c r="O188" s="27">
        <v>3</v>
      </c>
      <c r="P188" s="19">
        <f t="shared" si="17"/>
        <v>-2.34</v>
      </c>
      <c r="Q188" s="19">
        <f t="shared" si="26"/>
        <v>2.8499999999999996</v>
      </c>
      <c r="R188" s="19">
        <f t="shared" si="28"/>
        <v>174.62999999999957</v>
      </c>
      <c r="T188" s="5" t="s">
        <v>21</v>
      </c>
      <c r="U188" s="31">
        <f t="shared" si="29"/>
        <v>372.99999999999915</v>
      </c>
      <c r="W188" s="5" t="s">
        <v>181</v>
      </c>
    </row>
    <row r="189" spans="2:23" ht="11.25">
      <c r="B189" s="18" t="s">
        <v>256</v>
      </c>
      <c r="C189" s="10">
        <v>1.64</v>
      </c>
      <c r="D189" s="27">
        <v>1</v>
      </c>
      <c r="E189" s="19">
        <f t="shared" si="0"/>
        <v>-0.6399999999999999</v>
      </c>
      <c r="F189" s="13" t="s">
        <v>4</v>
      </c>
      <c r="G189" s="20">
        <f t="shared" si="22"/>
        <v>0.95</v>
      </c>
      <c r="H189" s="20">
        <f t="shared" si="30"/>
        <v>11.149999999999961</v>
      </c>
      <c r="J189" s="29">
        <v>1</v>
      </c>
      <c r="K189" s="21">
        <f t="shared" si="16"/>
        <v>-0.6399999999999999</v>
      </c>
      <c r="L189" s="19">
        <f t="shared" si="24"/>
        <v>0.95</v>
      </c>
      <c r="M189" s="19">
        <f t="shared" si="31"/>
        <v>189.11999999999958</v>
      </c>
      <c r="O189" s="27">
        <v>1</v>
      </c>
      <c r="P189" s="19">
        <f t="shared" si="17"/>
        <v>-0.6399999999999999</v>
      </c>
      <c r="Q189" s="19">
        <f t="shared" si="26"/>
        <v>0.95</v>
      </c>
      <c r="R189" s="19">
        <f t="shared" si="28"/>
        <v>175.57999999999956</v>
      </c>
      <c r="T189" s="5" t="s">
        <v>21</v>
      </c>
      <c r="U189" s="31">
        <f t="shared" si="29"/>
        <v>375.8499999999991</v>
      </c>
      <c r="W189" s="5" t="s">
        <v>181</v>
      </c>
    </row>
    <row r="190" spans="1:23" ht="11.25">
      <c r="A190" s="17">
        <v>41670</v>
      </c>
      <c r="B190" s="18" t="s">
        <v>257</v>
      </c>
      <c r="C190" s="10">
        <v>1.85</v>
      </c>
      <c r="D190" s="27">
        <v>1</v>
      </c>
      <c r="E190" s="19">
        <f t="shared" si="0"/>
        <v>-0.8500000000000001</v>
      </c>
      <c r="F190" s="13" t="s">
        <v>26</v>
      </c>
      <c r="G190" s="20">
        <f t="shared" si="22"/>
        <v>-0.8500000000000001</v>
      </c>
      <c r="H190" s="20">
        <f t="shared" si="30"/>
        <v>10.299999999999962</v>
      </c>
      <c r="J190" s="29">
        <v>1</v>
      </c>
      <c r="K190" s="21">
        <f t="shared" si="16"/>
        <v>-0.8500000000000001</v>
      </c>
      <c r="L190" s="19">
        <f t="shared" si="24"/>
        <v>-0.8500000000000001</v>
      </c>
      <c r="M190" s="19">
        <f t="shared" si="31"/>
        <v>188.26999999999958</v>
      </c>
      <c r="O190" s="27">
        <v>1</v>
      </c>
      <c r="P190" s="19">
        <f t="shared" si="17"/>
        <v>-0.8500000000000001</v>
      </c>
      <c r="Q190" s="19">
        <f t="shared" si="26"/>
        <v>-0.8500000000000001</v>
      </c>
      <c r="R190" s="19">
        <f t="shared" si="28"/>
        <v>174.72999999999956</v>
      </c>
      <c r="T190" s="5" t="s">
        <v>21</v>
      </c>
      <c r="U190" s="31">
        <f t="shared" si="29"/>
        <v>373.2999999999991</v>
      </c>
      <c r="W190" s="5" t="s">
        <v>181</v>
      </c>
    </row>
    <row r="191" spans="2:23" ht="11.25">
      <c r="B191" s="18" t="s">
        <v>258</v>
      </c>
      <c r="C191" s="10">
        <v>1.76</v>
      </c>
      <c r="D191" s="27">
        <v>1</v>
      </c>
      <c r="E191" s="19">
        <f t="shared" si="0"/>
        <v>-0.76</v>
      </c>
      <c r="F191" s="13" t="s">
        <v>26</v>
      </c>
      <c r="G191" s="20">
        <f t="shared" si="22"/>
        <v>-0.76</v>
      </c>
      <c r="H191" s="20">
        <f t="shared" si="30"/>
        <v>9.539999999999962</v>
      </c>
      <c r="J191" s="29">
        <v>1</v>
      </c>
      <c r="K191" s="21">
        <f t="shared" si="16"/>
        <v>-0.76</v>
      </c>
      <c r="L191" s="19">
        <f t="shared" si="24"/>
        <v>-0.76</v>
      </c>
      <c r="M191" s="19">
        <f t="shared" si="31"/>
        <v>187.5099999999996</v>
      </c>
      <c r="O191" s="27">
        <v>1</v>
      </c>
      <c r="P191" s="19">
        <f t="shared" si="17"/>
        <v>-0.76</v>
      </c>
      <c r="Q191" s="19">
        <f t="shared" si="26"/>
        <v>-0.76</v>
      </c>
      <c r="R191" s="19">
        <f t="shared" si="28"/>
        <v>173.96999999999957</v>
      </c>
      <c r="T191" s="5" t="s">
        <v>21</v>
      </c>
      <c r="U191" s="31">
        <f t="shared" si="29"/>
        <v>371.01999999999913</v>
      </c>
      <c r="W191" s="5" t="s">
        <v>35</v>
      </c>
    </row>
    <row r="192" spans="1:23" ht="11.25">
      <c r="A192" s="17">
        <v>41671</v>
      </c>
      <c r="B192" s="18" t="s">
        <v>259</v>
      </c>
      <c r="C192" s="10">
        <v>1.7</v>
      </c>
      <c r="D192" s="27">
        <v>1</v>
      </c>
      <c r="E192" s="19">
        <f t="shared" si="0"/>
        <v>-0.7</v>
      </c>
      <c r="F192" s="13" t="s">
        <v>4</v>
      </c>
      <c r="G192" s="20">
        <f t="shared" si="22"/>
        <v>0.95</v>
      </c>
      <c r="H192" s="20">
        <f t="shared" si="30"/>
        <v>10.489999999999961</v>
      </c>
      <c r="J192" s="29">
        <v>2</v>
      </c>
      <c r="K192" s="21">
        <f t="shared" si="16"/>
        <v>-1.4</v>
      </c>
      <c r="L192" s="19">
        <f t="shared" si="24"/>
        <v>1.9</v>
      </c>
      <c r="M192" s="19">
        <f t="shared" si="31"/>
        <v>189.4099999999996</v>
      </c>
      <c r="O192" s="27">
        <v>2</v>
      </c>
      <c r="P192" s="19">
        <f t="shared" si="17"/>
        <v>-1.4</v>
      </c>
      <c r="Q192" s="19">
        <f t="shared" si="26"/>
        <v>1.9</v>
      </c>
      <c r="R192" s="19">
        <f t="shared" si="28"/>
        <v>175.86999999999958</v>
      </c>
      <c r="T192" s="5" t="s">
        <v>23</v>
      </c>
      <c r="U192" s="31">
        <f t="shared" si="29"/>
        <v>375.76999999999913</v>
      </c>
      <c r="W192" s="5" t="s">
        <v>46</v>
      </c>
    </row>
    <row r="193" spans="2:23" ht="11.25">
      <c r="B193" s="18" t="s">
        <v>260</v>
      </c>
      <c r="C193" s="10">
        <v>1.7</v>
      </c>
      <c r="D193" s="27">
        <v>1</v>
      </c>
      <c r="E193" s="19">
        <f t="shared" si="0"/>
        <v>-0.7</v>
      </c>
      <c r="F193" s="13" t="s">
        <v>26</v>
      </c>
      <c r="G193" s="20">
        <f t="shared" si="22"/>
        <v>-0.7</v>
      </c>
      <c r="H193" s="20">
        <f t="shared" si="30"/>
        <v>9.789999999999962</v>
      </c>
      <c r="J193" s="29">
        <v>1</v>
      </c>
      <c r="K193" s="21">
        <f t="shared" si="16"/>
        <v>-0.7</v>
      </c>
      <c r="L193" s="19">
        <f t="shared" si="24"/>
        <v>-0.7</v>
      </c>
      <c r="M193" s="19">
        <f t="shared" si="31"/>
        <v>188.7099999999996</v>
      </c>
      <c r="O193" s="27">
        <v>1</v>
      </c>
      <c r="P193" s="19">
        <f t="shared" si="17"/>
        <v>-0.7</v>
      </c>
      <c r="Q193" s="19">
        <f t="shared" si="26"/>
        <v>-0.7</v>
      </c>
      <c r="R193" s="19">
        <f t="shared" si="28"/>
        <v>175.1699999999996</v>
      </c>
      <c r="T193" s="5" t="s">
        <v>21</v>
      </c>
      <c r="U193" s="31">
        <f t="shared" si="29"/>
        <v>373.66999999999916</v>
      </c>
      <c r="W193" s="5" t="s">
        <v>30</v>
      </c>
    </row>
    <row r="194" spans="2:23" ht="11.25">
      <c r="B194" s="18" t="s">
        <v>261</v>
      </c>
      <c r="C194" s="10">
        <v>1.82</v>
      </c>
      <c r="D194" s="27">
        <v>1</v>
      </c>
      <c r="E194" s="19">
        <f t="shared" si="0"/>
        <v>-0.8200000000000001</v>
      </c>
      <c r="F194" s="13" t="s">
        <v>26</v>
      </c>
      <c r="G194" s="20">
        <f t="shared" si="22"/>
        <v>-0.8200000000000001</v>
      </c>
      <c r="H194" s="20">
        <f t="shared" si="30"/>
        <v>8.969999999999962</v>
      </c>
      <c r="J194" s="29">
        <v>1</v>
      </c>
      <c r="K194" s="21">
        <f t="shared" si="16"/>
        <v>-0.8200000000000001</v>
      </c>
      <c r="L194" s="19">
        <f t="shared" si="24"/>
        <v>-0.8200000000000001</v>
      </c>
      <c r="M194" s="19">
        <f t="shared" si="31"/>
        <v>187.88999999999962</v>
      </c>
      <c r="O194" s="27">
        <v>1</v>
      </c>
      <c r="P194" s="19">
        <f t="shared" si="17"/>
        <v>-0.8200000000000001</v>
      </c>
      <c r="Q194" s="19">
        <f t="shared" si="26"/>
        <v>-0.8200000000000001</v>
      </c>
      <c r="R194" s="19">
        <f t="shared" si="28"/>
        <v>174.3499999999996</v>
      </c>
      <c r="T194" s="5" t="s">
        <v>21</v>
      </c>
      <c r="U194" s="31">
        <f t="shared" si="29"/>
        <v>371.2099999999992</v>
      </c>
      <c r="W194" s="5" t="s">
        <v>30</v>
      </c>
    </row>
    <row r="195" spans="1:23" ht="11.25">
      <c r="A195" s="17">
        <v>41672</v>
      </c>
      <c r="B195" s="18" t="s">
        <v>262</v>
      </c>
      <c r="C195" s="10">
        <v>1.67</v>
      </c>
      <c r="D195" s="27">
        <v>1</v>
      </c>
      <c r="E195" s="19">
        <f t="shared" si="0"/>
        <v>-0.6699999999999999</v>
      </c>
      <c r="F195" s="13" t="s">
        <v>4</v>
      </c>
      <c r="G195" s="20">
        <f t="shared" si="22"/>
        <v>0.95</v>
      </c>
      <c r="H195" s="20">
        <f t="shared" si="30"/>
        <v>9.91999999999996</v>
      </c>
      <c r="J195" s="29">
        <v>2</v>
      </c>
      <c r="K195" s="21">
        <f t="shared" si="16"/>
        <v>-1.3399999999999999</v>
      </c>
      <c r="L195" s="19">
        <f t="shared" si="24"/>
        <v>1.9</v>
      </c>
      <c r="M195" s="19">
        <f t="shared" si="31"/>
        <v>189.78999999999962</v>
      </c>
      <c r="O195" s="27">
        <v>2</v>
      </c>
      <c r="P195" s="19">
        <f t="shared" si="17"/>
        <v>-1.3399999999999999</v>
      </c>
      <c r="Q195" s="19">
        <f t="shared" si="26"/>
        <v>1.9</v>
      </c>
      <c r="R195" s="19">
        <f t="shared" si="28"/>
        <v>176.2499999999996</v>
      </c>
      <c r="T195" s="5" t="s">
        <v>21</v>
      </c>
      <c r="U195" s="31">
        <f t="shared" si="29"/>
        <v>375.9599999999992</v>
      </c>
      <c r="W195" s="5" t="s">
        <v>35</v>
      </c>
    </row>
    <row r="196" spans="2:23" ht="11.25">
      <c r="B196" s="18" t="s">
        <v>263</v>
      </c>
      <c r="C196" s="10">
        <v>1.7</v>
      </c>
      <c r="D196" s="27">
        <v>1</v>
      </c>
      <c r="E196" s="19">
        <f t="shared" si="0"/>
        <v>-0.7</v>
      </c>
      <c r="F196" s="13" t="s">
        <v>26</v>
      </c>
      <c r="G196" s="20">
        <f t="shared" si="22"/>
        <v>-0.7</v>
      </c>
      <c r="H196" s="20">
        <f t="shared" si="30"/>
        <v>9.219999999999962</v>
      </c>
      <c r="J196" s="29">
        <v>1</v>
      </c>
      <c r="K196" s="21">
        <f t="shared" si="16"/>
        <v>-0.7</v>
      </c>
      <c r="L196" s="19">
        <f t="shared" si="24"/>
        <v>-0.7</v>
      </c>
      <c r="M196" s="19">
        <f t="shared" si="31"/>
        <v>189.08999999999963</v>
      </c>
      <c r="O196" s="27">
        <v>1</v>
      </c>
      <c r="P196" s="19">
        <f t="shared" si="17"/>
        <v>-0.7</v>
      </c>
      <c r="Q196" s="19">
        <f t="shared" si="26"/>
        <v>-0.7</v>
      </c>
      <c r="R196" s="19">
        <f t="shared" si="28"/>
        <v>175.5499999999996</v>
      </c>
      <c r="T196" s="5" t="s">
        <v>23</v>
      </c>
      <c r="U196" s="31">
        <f t="shared" si="29"/>
        <v>373.8599999999992</v>
      </c>
      <c r="W196" s="5" t="s">
        <v>40</v>
      </c>
    </row>
    <row r="197" spans="2:23" ht="11.25">
      <c r="B197" s="18" t="s">
        <v>264</v>
      </c>
      <c r="C197" s="10">
        <v>1.86</v>
      </c>
      <c r="D197" s="27">
        <v>1</v>
      </c>
      <c r="E197" s="19">
        <f t="shared" si="0"/>
        <v>-0.8600000000000001</v>
      </c>
      <c r="F197" s="13" t="s">
        <v>4</v>
      </c>
      <c r="G197" s="20">
        <f t="shared" si="22"/>
        <v>0.95</v>
      </c>
      <c r="H197" s="20">
        <f t="shared" si="30"/>
        <v>10.16999999999996</v>
      </c>
      <c r="J197" s="29">
        <v>1</v>
      </c>
      <c r="K197" s="21">
        <f t="shared" si="16"/>
        <v>-0.8600000000000001</v>
      </c>
      <c r="L197" s="19">
        <f t="shared" si="24"/>
        <v>0.95</v>
      </c>
      <c r="M197" s="19">
        <f t="shared" si="31"/>
        <v>190.03999999999962</v>
      </c>
      <c r="O197" s="27">
        <v>1</v>
      </c>
      <c r="P197" s="19">
        <f t="shared" si="17"/>
        <v>-0.8600000000000001</v>
      </c>
      <c r="Q197" s="19">
        <f t="shared" si="26"/>
        <v>0.95</v>
      </c>
      <c r="R197" s="19">
        <f t="shared" si="28"/>
        <v>176.4999999999996</v>
      </c>
      <c r="T197" s="5" t="s">
        <v>23</v>
      </c>
      <c r="U197" s="31">
        <f t="shared" si="29"/>
        <v>376.7099999999992</v>
      </c>
      <c r="W197" s="5" t="s">
        <v>127</v>
      </c>
    </row>
    <row r="198" spans="1:23" ht="11.25">
      <c r="A198" s="17">
        <v>41673</v>
      </c>
      <c r="B198" s="18" t="s">
        <v>265</v>
      </c>
      <c r="C198" s="10">
        <v>1.73</v>
      </c>
      <c r="D198" s="27">
        <v>1</v>
      </c>
      <c r="E198" s="19">
        <f t="shared" si="0"/>
        <v>-0.73</v>
      </c>
      <c r="F198" s="13" t="s">
        <v>4</v>
      </c>
      <c r="G198" s="20">
        <f t="shared" si="22"/>
        <v>0.95</v>
      </c>
      <c r="H198" s="20">
        <f t="shared" si="30"/>
        <v>11.11999999999996</v>
      </c>
      <c r="J198" s="29">
        <v>1</v>
      </c>
      <c r="K198" s="21">
        <f t="shared" si="16"/>
        <v>-0.73</v>
      </c>
      <c r="L198" s="19">
        <f t="shared" si="24"/>
        <v>0.95</v>
      </c>
      <c r="M198" s="19">
        <f t="shared" si="31"/>
        <v>190.9899999999996</v>
      </c>
      <c r="O198" s="27">
        <v>1</v>
      </c>
      <c r="P198" s="19">
        <f t="shared" si="17"/>
        <v>-0.73</v>
      </c>
      <c r="Q198" s="19">
        <f t="shared" si="26"/>
        <v>0.95</v>
      </c>
      <c r="R198" s="19">
        <f t="shared" si="28"/>
        <v>177.4499999999996</v>
      </c>
      <c r="T198" s="5" t="s">
        <v>23</v>
      </c>
      <c r="U198" s="31">
        <f t="shared" si="29"/>
        <v>379.55999999999915</v>
      </c>
      <c r="W198" s="5" t="s">
        <v>40</v>
      </c>
    </row>
    <row r="199" spans="2:23" ht="11.25">
      <c r="B199" s="18" t="s">
        <v>266</v>
      </c>
      <c r="C199" s="10">
        <v>1.65</v>
      </c>
      <c r="D199" s="27">
        <v>1</v>
      </c>
      <c r="E199" s="19">
        <f t="shared" si="0"/>
        <v>-0.6499999999999999</v>
      </c>
      <c r="F199" s="13" t="s">
        <v>26</v>
      </c>
      <c r="G199" s="20">
        <f t="shared" si="22"/>
        <v>-0.6499999999999999</v>
      </c>
      <c r="H199" s="20">
        <f t="shared" si="30"/>
        <v>10.46999999999996</v>
      </c>
      <c r="J199" s="29">
        <v>1</v>
      </c>
      <c r="K199" s="21">
        <f t="shared" si="16"/>
        <v>-0.6499999999999999</v>
      </c>
      <c r="L199" s="19">
        <f t="shared" si="24"/>
        <v>-0.6499999999999999</v>
      </c>
      <c r="M199" s="19">
        <f t="shared" si="31"/>
        <v>190.3399999999996</v>
      </c>
      <c r="O199" s="27">
        <v>1</v>
      </c>
      <c r="P199" s="19">
        <f t="shared" si="17"/>
        <v>-0.6499999999999999</v>
      </c>
      <c r="Q199" s="19">
        <f t="shared" si="26"/>
        <v>-0.6499999999999999</v>
      </c>
      <c r="R199" s="19">
        <f t="shared" si="28"/>
        <v>176.79999999999959</v>
      </c>
      <c r="T199" s="5" t="s">
        <v>23</v>
      </c>
      <c r="U199" s="31">
        <f t="shared" si="29"/>
        <v>377.60999999999916</v>
      </c>
      <c r="W199" s="5" t="s">
        <v>178</v>
      </c>
    </row>
    <row r="200" spans="1:23" ht="11.25">
      <c r="A200" s="17">
        <v>41674</v>
      </c>
      <c r="B200" s="18" t="s">
        <v>267</v>
      </c>
      <c r="C200" s="10">
        <v>1.61</v>
      </c>
      <c r="D200" s="27">
        <v>1</v>
      </c>
      <c r="E200" s="19">
        <f t="shared" si="0"/>
        <v>-0.6100000000000001</v>
      </c>
      <c r="F200" s="13" t="s">
        <v>26</v>
      </c>
      <c r="G200" s="20">
        <f t="shared" si="22"/>
        <v>-0.6100000000000001</v>
      </c>
      <c r="H200" s="20">
        <f t="shared" si="30"/>
        <v>9.85999999999996</v>
      </c>
      <c r="J200" s="29">
        <v>1</v>
      </c>
      <c r="K200" s="21">
        <f t="shared" si="16"/>
        <v>-0.6100000000000001</v>
      </c>
      <c r="L200" s="19">
        <f t="shared" si="24"/>
        <v>-0.6100000000000001</v>
      </c>
      <c r="M200" s="19">
        <f t="shared" si="31"/>
        <v>189.7299999999996</v>
      </c>
      <c r="O200" s="27">
        <v>1</v>
      </c>
      <c r="P200" s="19">
        <f t="shared" si="17"/>
        <v>-0.6100000000000001</v>
      </c>
      <c r="Q200" s="19">
        <f t="shared" si="26"/>
        <v>-0.6100000000000001</v>
      </c>
      <c r="R200" s="19">
        <f t="shared" si="28"/>
        <v>176.18999999999957</v>
      </c>
      <c r="T200" s="5" t="s">
        <v>21</v>
      </c>
      <c r="U200" s="31">
        <f t="shared" si="29"/>
        <v>375.7799999999991</v>
      </c>
      <c r="W200" s="5" t="s">
        <v>55</v>
      </c>
    </row>
    <row r="201" spans="1:23" ht="11.25">
      <c r="A201" s="17">
        <v>41644</v>
      </c>
      <c r="B201" s="18" t="s">
        <v>268</v>
      </c>
      <c r="C201" s="10">
        <v>1.71</v>
      </c>
      <c r="D201" s="27">
        <v>1</v>
      </c>
      <c r="E201" s="19">
        <f t="shared" si="0"/>
        <v>-0.71</v>
      </c>
      <c r="F201" s="13" t="s">
        <v>4</v>
      </c>
      <c r="G201" s="20">
        <f t="shared" si="22"/>
        <v>0.95</v>
      </c>
      <c r="H201" s="20">
        <f t="shared" si="30"/>
        <v>10.80999999999996</v>
      </c>
      <c r="J201" s="29">
        <v>2</v>
      </c>
      <c r="K201" s="21">
        <f t="shared" si="16"/>
        <v>-1.42</v>
      </c>
      <c r="L201" s="19">
        <f t="shared" si="24"/>
        <v>1.9</v>
      </c>
      <c r="M201" s="19">
        <f t="shared" si="31"/>
        <v>191.6299999999996</v>
      </c>
      <c r="O201" s="27">
        <v>2</v>
      </c>
      <c r="P201" s="19">
        <f t="shared" si="17"/>
        <v>-1.42</v>
      </c>
      <c r="Q201" s="19">
        <f t="shared" si="26"/>
        <v>1.9</v>
      </c>
      <c r="R201" s="19">
        <f t="shared" si="28"/>
        <v>178.08999999999958</v>
      </c>
      <c r="T201" s="5" t="s">
        <v>23</v>
      </c>
      <c r="U201" s="31">
        <f t="shared" si="29"/>
        <v>380.5299999999991</v>
      </c>
      <c r="W201" s="5" t="s">
        <v>123</v>
      </c>
    </row>
    <row r="202" spans="2:23" ht="11.25">
      <c r="B202" s="18" t="s">
        <v>269</v>
      </c>
      <c r="C202" s="10">
        <v>1.72</v>
      </c>
      <c r="D202" s="27">
        <v>1</v>
      </c>
      <c r="E202" s="19">
        <f t="shared" si="0"/>
        <v>-0.72</v>
      </c>
      <c r="F202" s="13" t="s">
        <v>26</v>
      </c>
      <c r="G202" s="20">
        <f t="shared" si="22"/>
        <v>-0.72</v>
      </c>
      <c r="H202" s="20">
        <f t="shared" si="30"/>
        <v>10.089999999999959</v>
      </c>
      <c r="J202" s="29">
        <v>1</v>
      </c>
      <c r="K202" s="21">
        <f t="shared" si="16"/>
        <v>-0.72</v>
      </c>
      <c r="L202" s="19">
        <f t="shared" si="24"/>
        <v>-0.72</v>
      </c>
      <c r="M202" s="19">
        <f t="shared" si="31"/>
        <v>190.9099999999996</v>
      </c>
      <c r="O202" s="27">
        <v>1</v>
      </c>
      <c r="P202" s="19">
        <f t="shared" si="17"/>
        <v>-0.72</v>
      </c>
      <c r="Q202" s="19">
        <f t="shared" si="26"/>
        <v>-0.72</v>
      </c>
      <c r="R202" s="19">
        <f t="shared" si="28"/>
        <v>177.36999999999958</v>
      </c>
      <c r="T202" s="5" t="s">
        <v>21</v>
      </c>
      <c r="U202" s="31">
        <f t="shared" si="29"/>
        <v>378.36999999999915</v>
      </c>
      <c r="W202" s="5" t="s">
        <v>55</v>
      </c>
    </row>
    <row r="203" spans="1:23" ht="11.25">
      <c r="A203" s="17">
        <v>41676</v>
      </c>
      <c r="B203" s="18" t="s">
        <v>270</v>
      </c>
      <c r="C203" s="10">
        <v>1.67</v>
      </c>
      <c r="D203" s="27">
        <v>1</v>
      </c>
      <c r="E203" s="19">
        <f t="shared" si="0"/>
        <v>-0.6699999999999999</v>
      </c>
      <c r="F203" s="13" t="s">
        <v>4</v>
      </c>
      <c r="G203" s="20">
        <f t="shared" si="22"/>
        <v>0.95</v>
      </c>
      <c r="H203" s="20">
        <f t="shared" si="30"/>
        <v>11.039999999999958</v>
      </c>
      <c r="J203" s="29">
        <v>1</v>
      </c>
      <c r="K203" s="21">
        <f t="shared" si="16"/>
        <v>-0.6699999999999999</v>
      </c>
      <c r="L203" s="19">
        <f t="shared" si="24"/>
        <v>0.95</v>
      </c>
      <c r="M203" s="19">
        <f t="shared" si="31"/>
        <v>191.8599999999996</v>
      </c>
      <c r="O203" s="27">
        <v>1</v>
      </c>
      <c r="P203" s="19">
        <f t="shared" si="17"/>
        <v>-0.6699999999999999</v>
      </c>
      <c r="Q203" s="19">
        <f t="shared" si="26"/>
        <v>0.95</v>
      </c>
      <c r="R203" s="19">
        <f t="shared" si="28"/>
        <v>178.31999999999957</v>
      </c>
      <c r="T203" s="5" t="s">
        <v>23</v>
      </c>
      <c r="U203" s="31">
        <f t="shared" si="29"/>
        <v>381.2199999999991</v>
      </c>
      <c r="W203" s="5" t="s">
        <v>181</v>
      </c>
    </row>
    <row r="204" spans="2:23" ht="11.25">
      <c r="B204" s="18" t="s">
        <v>271</v>
      </c>
      <c r="C204" s="10">
        <v>1.79</v>
      </c>
      <c r="D204" s="27">
        <v>1</v>
      </c>
      <c r="E204" s="19">
        <f t="shared" si="0"/>
        <v>-0.79</v>
      </c>
      <c r="F204" s="13" t="s">
        <v>26</v>
      </c>
      <c r="G204" s="20">
        <f t="shared" si="22"/>
        <v>-0.79</v>
      </c>
      <c r="H204" s="20">
        <f t="shared" si="30"/>
        <v>10.249999999999957</v>
      </c>
      <c r="J204" s="29">
        <v>1</v>
      </c>
      <c r="K204" s="21">
        <f t="shared" si="16"/>
        <v>-0.79</v>
      </c>
      <c r="L204" s="19">
        <f t="shared" si="24"/>
        <v>-0.79</v>
      </c>
      <c r="M204" s="19">
        <f t="shared" si="31"/>
        <v>191.0699999999996</v>
      </c>
      <c r="O204" s="27">
        <v>1</v>
      </c>
      <c r="P204" s="19">
        <f t="shared" si="17"/>
        <v>-0.79</v>
      </c>
      <c r="Q204" s="19">
        <f t="shared" si="26"/>
        <v>-0.79</v>
      </c>
      <c r="R204" s="19">
        <f t="shared" si="28"/>
        <v>177.52999999999957</v>
      </c>
      <c r="T204" s="5" t="s">
        <v>21</v>
      </c>
      <c r="U204" s="31">
        <f t="shared" si="29"/>
        <v>378.8499999999991</v>
      </c>
      <c r="W204" s="5" t="s">
        <v>55</v>
      </c>
    </row>
    <row r="205" spans="1:23" ht="11.25">
      <c r="A205" s="17">
        <v>41677</v>
      </c>
      <c r="B205" s="18" t="s">
        <v>272</v>
      </c>
      <c r="C205" s="10">
        <v>1.76</v>
      </c>
      <c r="D205" s="27">
        <v>1</v>
      </c>
      <c r="E205" s="19">
        <f t="shared" si="0"/>
        <v>-0.76</v>
      </c>
      <c r="F205" s="13" t="s">
        <v>4</v>
      </c>
      <c r="G205" s="20">
        <f t="shared" si="22"/>
        <v>0.95</v>
      </c>
      <c r="H205" s="20">
        <f t="shared" si="30"/>
        <v>11.199999999999957</v>
      </c>
      <c r="J205" s="29">
        <v>1</v>
      </c>
      <c r="K205" s="21">
        <f t="shared" si="16"/>
        <v>-0.76</v>
      </c>
      <c r="L205" s="19">
        <f t="shared" si="24"/>
        <v>0.95</v>
      </c>
      <c r="M205" s="19">
        <f t="shared" si="31"/>
        <v>192.01999999999958</v>
      </c>
      <c r="O205" s="27">
        <v>1</v>
      </c>
      <c r="P205" s="19">
        <f t="shared" si="17"/>
        <v>-0.76</v>
      </c>
      <c r="Q205" s="19">
        <f t="shared" si="26"/>
        <v>0.95</v>
      </c>
      <c r="R205" s="19">
        <f t="shared" si="28"/>
        <v>178.47999999999956</v>
      </c>
      <c r="T205" s="5" t="s">
        <v>23</v>
      </c>
      <c r="U205" s="31">
        <f t="shared" si="29"/>
        <v>381.6999999999991</v>
      </c>
      <c r="W205" s="5" t="s">
        <v>178</v>
      </c>
    </row>
    <row r="206" spans="1:23" ht="11.25">
      <c r="A206" s="17">
        <v>41678</v>
      </c>
      <c r="B206" s="18" t="s">
        <v>273</v>
      </c>
      <c r="C206" s="10">
        <v>1.96</v>
      </c>
      <c r="D206" s="27">
        <v>1</v>
      </c>
      <c r="E206" s="19">
        <f t="shared" si="0"/>
        <v>-0.96</v>
      </c>
      <c r="F206" s="13" t="s">
        <v>26</v>
      </c>
      <c r="G206" s="20">
        <f t="shared" si="22"/>
        <v>-0.96</v>
      </c>
      <c r="H206" s="20">
        <f t="shared" si="30"/>
        <v>10.239999999999956</v>
      </c>
      <c r="J206" s="29">
        <v>1</v>
      </c>
      <c r="K206" s="21">
        <f t="shared" si="16"/>
        <v>-0.96</v>
      </c>
      <c r="L206" s="19">
        <f t="shared" si="24"/>
        <v>-0.96</v>
      </c>
      <c r="M206" s="19">
        <f t="shared" si="31"/>
        <v>191.05999999999958</v>
      </c>
      <c r="O206" s="27">
        <v>1</v>
      </c>
      <c r="P206" s="19">
        <f t="shared" si="17"/>
        <v>-0.96</v>
      </c>
      <c r="Q206" s="19">
        <f t="shared" si="26"/>
        <v>-0.96</v>
      </c>
      <c r="R206" s="19">
        <f t="shared" si="28"/>
        <v>177.51999999999956</v>
      </c>
      <c r="T206" s="5" t="s">
        <v>23</v>
      </c>
      <c r="U206" s="31">
        <f t="shared" si="29"/>
        <v>378.8199999999991</v>
      </c>
      <c r="W206" s="5" t="s">
        <v>46</v>
      </c>
    </row>
    <row r="207" spans="2:23" ht="11.25">
      <c r="B207" s="18" t="s">
        <v>274</v>
      </c>
      <c r="C207" s="10">
        <v>1.84</v>
      </c>
      <c r="D207" s="27">
        <v>1</v>
      </c>
      <c r="E207" s="19">
        <f t="shared" si="0"/>
        <v>-0.8400000000000001</v>
      </c>
      <c r="F207" s="13" t="s">
        <v>26</v>
      </c>
      <c r="G207" s="20">
        <f t="shared" si="22"/>
        <v>-0.8400000000000001</v>
      </c>
      <c r="H207" s="20">
        <f t="shared" si="30"/>
        <v>9.399999999999956</v>
      </c>
      <c r="J207" s="29">
        <v>1</v>
      </c>
      <c r="K207" s="21">
        <f t="shared" si="16"/>
        <v>-0.8400000000000001</v>
      </c>
      <c r="L207" s="19">
        <f t="shared" si="24"/>
        <v>-0.8400000000000001</v>
      </c>
      <c r="M207" s="19">
        <f t="shared" si="31"/>
        <v>190.21999999999957</v>
      </c>
      <c r="O207" s="27">
        <v>1</v>
      </c>
      <c r="P207" s="19">
        <f t="shared" si="17"/>
        <v>-0.8400000000000001</v>
      </c>
      <c r="Q207" s="19">
        <f t="shared" si="26"/>
        <v>-0.8400000000000001</v>
      </c>
      <c r="R207" s="19">
        <f t="shared" si="28"/>
        <v>176.67999999999955</v>
      </c>
      <c r="T207" s="5" t="s">
        <v>21</v>
      </c>
      <c r="U207" s="31">
        <f t="shared" si="29"/>
        <v>376.2999999999991</v>
      </c>
      <c r="W207" s="5" t="s">
        <v>30</v>
      </c>
    </row>
    <row r="208" spans="2:23" ht="11.25">
      <c r="B208" s="18" t="s">
        <v>275</v>
      </c>
      <c r="C208" s="10">
        <v>1.9</v>
      </c>
      <c r="D208" s="27">
        <v>1</v>
      </c>
      <c r="E208" s="19">
        <f t="shared" si="0"/>
        <v>-0.8999999999999999</v>
      </c>
      <c r="F208" s="13" t="s">
        <v>4</v>
      </c>
      <c r="G208" s="20">
        <f t="shared" si="22"/>
        <v>0.95</v>
      </c>
      <c r="H208" s="20">
        <f t="shared" si="30"/>
        <v>10.349999999999955</v>
      </c>
      <c r="J208" s="29">
        <v>2</v>
      </c>
      <c r="K208" s="21">
        <f t="shared" si="16"/>
        <v>-1.7999999999999998</v>
      </c>
      <c r="L208" s="19">
        <f t="shared" si="24"/>
        <v>1.9</v>
      </c>
      <c r="M208" s="19">
        <f t="shared" si="31"/>
        <v>192.11999999999958</v>
      </c>
      <c r="O208" s="27">
        <v>2</v>
      </c>
      <c r="P208" s="19">
        <f t="shared" si="17"/>
        <v>-1.7999999999999998</v>
      </c>
      <c r="Q208" s="19">
        <f t="shared" si="26"/>
        <v>1.9</v>
      </c>
      <c r="R208" s="19">
        <f t="shared" si="28"/>
        <v>178.57999999999956</v>
      </c>
      <c r="T208" s="5" t="s">
        <v>23</v>
      </c>
      <c r="U208" s="31">
        <f t="shared" si="29"/>
        <v>381.0499999999991</v>
      </c>
      <c r="W208" s="5" t="s">
        <v>24</v>
      </c>
    </row>
    <row r="209" spans="2:21" ht="11.25">
      <c r="B209" s="18"/>
      <c r="D209" s="27"/>
      <c r="E209" s="19"/>
      <c r="F209" s="13"/>
      <c r="G209" s="20"/>
      <c r="H209" s="20"/>
      <c r="J209" s="29"/>
      <c r="K209" s="21"/>
      <c r="L209" s="19"/>
      <c r="M209" s="19"/>
      <c r="O209" s="27"/>
      <c r="P209" s="19"/>
      <c r="Q209" s="19"/>
      <c r="R209" s="19"/>
      <c r="U209" s="31"/>
    </row>
    <row r="210" spans="2:21" ht="11.25">
      <c r="B210" s="18"/>
      <c r="D210" s="27"/>
      <c r="E210" s="19"/>
      <c r="F210" s="13"/>
      <c r="G210" s="20"/>
      <c r="H210" s="20"/>
      <c r="J210" s="29"/>
      <c r="K210" s="21"/>
      <c r="L210" s="19"/>
      <c r="M210" s="19"/>
      <c r="O210" s="27"/>
      <c r="P210" s="19"/>
      <c r="Q210" s="19"/>
      <c r="R210" s="19"/>
      <c r="U210" s="31"/>
    </row>
    <row r="211" spans="2:21" ht="11.25">
      <c r="B211" s="18"/>
      <c r="D211" s="27"/>
      <c r="E211" s="19"/>
      <c r="F211" s="13"/>
      <c r="G211" s="20"/>
      <c r="H211" s="20"/>
      <c r="J211" s="29"/>
      <c r="K211" s="21"/>
      <c r="L211" s="19"/>
      <c r="M211" s="19"/>
      <c r="O211" s="27"/>
      <c r="P211" s="19"/>
      <c r="Q211" s="19"/>
      <c r="R211" s="19"/>
      <c r="U211" s="31"/>
    </row>
    <row r="212" spans="2:21" ht="11.25">
      <c r="B212" s="18"/>
      <c r="D212" s="27"/>
      <c r="E212" s="19"/>
      <c r="F212" s="13"/>
      <c r="G212" s="20"/>
      <c r="H212" s="20"/>
      <c r="J212" s="29"/>
      <c r="K212" s="21"/>
      <c r="L212" s="19"/>
      <c r="M212" s="19"/>
      <c r="O212" s="27"/>
      <c r="P212" s="19"/>
      <c r="Q212" s="19"/>
      <c r="R212" s="19"/>
      <c r="U212" s="31"/>
    </row>
    <row r="213" spans="2:21" ht="11.25">
      <c r="B213" s="18"/>
      <c r="D213" s="27"/>
      <c r="E213" s="19"/>
      <c r="F213" s="13"/>
      <c r="G213" s="20"/>
      <c r="H213" s="20"/>
      <c r="J213" s="29"/>
      <c r="K213" s="21"/>
      <c r="L213" s="19"/>
      <c r="M213" s="19"/>
      <c r="O213" s="27"/>
      <c r="P213" s="19"/>
      <c r="Q213" s="19"/>
      <c r="R213" s="19"/>
      <c r="U213" s="31"/>
    </row>
    <row r="214" spans="2:21" ht="11.25">
      <c r="B214" s="18"/>
      <c r="D214" s="27"/>
      <c r="E214" s="19"/>
      <c r="F214" s="13"/>
      <c r="G214" s="20"/>
      <c r="H214" s="20"/>
      <c r="J214" s="29"/>
      <c r="K214" s="21"/>
      <c r="L214" s="19"/>
      <c r="M214" s="19"/>
      <c r="O214" s="27"/>
      <c r="P214" s="19"/>
      <c r="Q214" s="19"/>
      <c r="R214" s="19"/>
      <c r="U214" s="31"/>
    </row>
    <row r="215" spans="2:21" ht="11.25">
      <c r="B215" s="18"/>
      <c r="D215" s="27"/>
      <c r="E215" s="19"/>
      <c r="F215" s="13"/>
      <c r="G215" s="20"/>
      <c r="H215" s="20"/>
      <c r="J215" s="29"/>
      <c r="K215" s="21"/>
      <c r="L215" s="19"/>
      <c r="M215" s="19"/>
      <c r="O215" s="27"/>
      <c r="P215" s="19"/>
      <c r="Q215" s="19"/>
      <c r="R215" s="19"/>
      <c r="U215" s="31"/>
    </row>
    <row r="216" spans="6:21" ht="11.25">
      <c r="F216" s="13"/>
      <c r="G216" s="23" t="s">
        <v>14</v>
      </c>
      <c r="H216" s="20">
        <f>SUM(G6:G215)</f>
        <v>-9.650000000000048</v>
      </c>
      <c r="K216" s="21"/>
      <c r="L216" s="23" t="s">
        <v>14</v>
      </c>
      <c r="M216" s="20">
        <f>SUM(L6:L215)</f>
        <v>16.11999999999999</v>
      </c>
      <c r="Q216" s="23" t="s">
        <v>14</v>
      </c>
      <c r="R216" s="20">
        <f>SUM(Q6:Q215)</f>
        <v>2.580000000000025</v>
      </c>
      <c r="U216" s="20">
        <f>R216+M216+H216</f>
        <v>9.049999999999969</v>
      </c>
    </row>
    <row r="217" spans="6:22" ht="11.25">
      <c r="F217" s="13"/>
      <c r="G217" s="23" t="s">
        <v>15</v>
      </c>
      <c r="H217" s="20">
        <f>H5+H216</f>
        <v>10.349999999999952</v>
      </c>
      <c r="K217" s="21"/>
      <c r="L217" s="23" t="s">
        <v>15</v>
      </c>
      <c r="M217" s="20">
        <f>M5+M216</f>
        <v>192.12</v>
      </c>
      <c r="Q217" s="23" t="s">
        <v>15</v>
      </c>
      <c r="R217" s="20">
        <f>R5+R216</f>
        <v>178.58</v>
      </c>
      <c r="U217" s="31">
        <f>R217+M217+H217</f>
        <v>381.05</v>
      </c>
      <c r="V217" s="31"/>
    </row>
    <row r="218" spans="6:21" ht="11.25">
      <c r="F218" s="13"/>
      <c r="G218" s="23" t="s">
        <v>16</v>
      </c>
      <c r="H218" s="25">
        <f>(H217-H5)/H5</f>
        <v>-0.4825000000000024</v>
      </c>
      <c r="J218" s="14"/>
      <c r="K218" s="21"/>
      <c r="L218" s="23" t="s">
        <v>16</v>
      </c>
      <c r="M218" s="25">
        <f>(M217-M5)/M5</f>
        <v>0.09159090909090911</v>
      </c>
      <c r="Q218" s="23" t="s">
        <v>16</v>
      </c>
      <c r="R218" s="25">
        <f>(R217-R5)/R5</f>
        <v>0.014659090909090981</v>
      </c>
      <c r="U218" s="25">
        <f>(U217-U5)/U5</f>
        <v>0.02432795698924734</v>
      </c>
    </row>
    <row r="219" spans="6:18" ht="11.25">
      <c r="F219" s="13"/>
      <c r="G219" s="23" t="s">
        <v>17</v>
      </c>
      <c r="H219" s="24">
        <f>SUM(C6:C215)/COUNT(C6:C215)</f>
        <v>1.7839408866995066</v>
      </c>
      <c r="K219" s="21"/>
      <c r="L219" s="23"/>
      <c r="M219" s="24"/>
      <c r="Q219" s="23"/>
      <c r="R219" s="24"/>
    </row>
    <row r="220" spans="6:18" ht="11.25">
      <c r="F220" s="13"/>
      <c r="G220" s="23" t="s">
        <v>18</v>
      </c>
      <c r="H220" s="26">
        <f>COUNT(C6:C216)</f>
        <v>203</v>
      </c>
      <c r="K220" s="21"/>
      <c r="L220" s="23"/>
      <c r="M220" s="26"/>
      <c r="Q220" s="23"/>
      <c r="R220" s="26"/>
    </row>
    <row r="221" spans="6:18" ht="11.25">
      <c r="F221" s="13"/>
      <c r="G221" s="23" t="s">
        <v>94</v>
      </c>
      <c r="H221" s="26">
        <f>COUNTIF(F6:F215,"Win")</f>
        <v>86</v>
      </c>
      <c r="K221" s="21"/>
      <c r="L221" s="23"/>
      <c r="M221" s="26"/>
      <c r="Q221" s="23"/>
      <c r="R221" s="26"/>
    </row>
    <row r="222" spans="6:18" ht="11.25">
      <c r="F222" s="13"/>
      <c r="G222" s="23" t="s">
        <v>19</v>
      </c>
      <c r="H222" s="25">
        <f>COUNTIF(F6:F215,"Win")/H220</f>
        <v>0.4236453201970443</v>
      </c>
      <c r="K222" s="21"/>
      <c r="L222" s="23"/>
      <c r="M222" s="25"/>
      <c r="Q222" s="23"/>
      <c r="R222" s="25"/>
    </row>
    <row r="223" spans="6:10" ht="11.25">
      <c r="F223" s="13"/>
      <c r="G223" s="30" t="s">
        <v>39</v>
      </c>
      <c r="H223" s="31">
        <f>SUMIF(G6:G215,"&gt;0",C6:C215)/COUNTIF(G6:G215,"&gt;0")</f>
        <v>1.7882558139534883</v>
      </c>
      <c r="J223" s="14"/>
    </row>
    <row r="224" spans="6:10" ht="11.25">
      <c r="F224" s="13"/>
      <c r="H224" s="13"/>
      <c r="J224" s="14"/>
    </row>
    <row r="225" spans="6:8" ht="11.25">
      <c r="F225" s="13"/>
      <c r="H225" s="13"/>
    </row>
    <row r="226" spans="6:10" ht="11.25">
      <c r="F226" s="13"/>
      <c r="H226" s="13"/>
      <c r="J226" s="14"/>
    </row>
    <row r="227" spans="6:8" ht="11.25">
      <c r="F227" s="13"/>
      <c r="H227" s="13"/>
    </row>
    <row r="228" spans="6:8" ht="11.25">
      <c r="F228" s="13"/>
      <c r="H228" s="13"/>
    </row>
    <row r="229" spans="6:8" ht="11.25">
      <c r="F229" s="13"/>
      <c r="H229" s="13"/>
    </row>
    <row r="230" spans="6:10" ht="11.25">
      <c r="F230" s="13"/>
      <c r="H230" s="13"/>
      <c r="J230" s="14"/>
    </row>
    <row r="231" spans="6:10" ht="11.25">
      <c r="F231" s="13"/>
      <c r="H231" s="13"/>
      <c r="J231" s="14"/>
    </row>
    <row r="232" spans="6:10" ht="11.25">
      <c r="F232" s="13"/>
      <c r="H232" s="13"/>
      <c r="J232" s="14"/>
    </row>
    <row r="233" spans="6:8" ht="11.25">
      <c r="F233" s="13"/>
      <c r="H233" s="13"/>
    </row>
    <row r="234" spans="6:10" ht="11.25">
      <c r="F234" s="13"/>
      <c r="H234" s="13"/>
      <c r="J234" s="14"/>
    </row>
    <row r="235" spans="6:8" ht="11.25">
      <c r="F235" s="13"/>
      <c r="H235" s="13"/>
    </row>
    <row r="236" spans="6:10" ht="11.25">
      <c r="F236" s="13"/>
      <c r="H236" s="13"/>
      <c r="J236" s="14"/>
    </row>
    <row r="237" spans="6:8" ht="11.25">
      <c r="F237" s="13"/>
      <c r="H237" s="13"/>
    </row>
    <row r="238" spans="6:10" ht="11.25">
      <c r="F238" s="13"/>
      <c r="H238" s="13"/>
      <c r="J238" s="14"/>
    </row>
    <row r="239" spans="6:8" ht="11.25">
      <c r="F239" s="13"/>
      <c r="H239" s="13"/>
    </row>
    <row r="240" spans="6:10" ht="11.25">
      <c r="F240" s="13"/>
      <c r="H240" s="13"/>
      <c r="J240" s="14"/>
    </row>
    <row r="241" spans="6:10" ht="11.25">
      <c r="F241" s="13"/>
      <c r="H241" s="13"/>
      <c r="J241" s="14"/>
    </row>
    <row r="242" spans="6:8" ht="11.25">
      <c r="F242" s="13"/>
      <c r="H242" s="13"/>
    </row>
    <row r="243" spans="6:8" ht="11.25">
      <c r="F243" s="13"/>
      <c r="H243" s="13"/>
    </row>
    <row r="244" spans="6:8" ht="11.25">
      <c r="F244" s="13"/>
      <c r="H244" s="13"/>
    </row>
    <row r="245" spans="6:10" ht="11.25">
      <c r="F245" s="13"/>
      <c r="H245" s="13"/>
      <c r="J245" s="14"/>
    </row>
    <row r="246" spans="6:10" ht="11.25">
      <c r="F246" s="13"/>
      <c r="H246" s="13"/>
      <c r="J246" s="14"/>
    </row>
    <row r="247" spans="6:10" ht="11.25">
      <c r="F247" s="13"/>
      <c r="H247" s="13"/>
      <c r="J247" s="14"/>
    </row>
    <row r="248" spans="6:8" ht="11.25">
      <c r="F248" s="13"/>
      <c r="H248" s="13"/>
    </row>
    <row r="249" spans="6:10" ht="11.25">
      <c r="F249" s="13"/>
      <c r="H249" s="13"/>
      <c r="J249" s="14"/>
    </row>
    <row r="250" spans="6:8" ht="11.25">
      <c r="F250" s="13"/>
      <c r="H250" s="13"/>
    </row>
    <row r="251" spans="6:8" ht="11.25">
      <c r="F251" s="13"/>
      <c r="H251" s="13"/>
    </row>
    <row r="252" spans="6:10" ht="11.25">
      <c r="F252" s="13"/>
      <c r="H252" s="13"/>
      <c r="J252" s="14"/>
    </row>
    <row r="253" spans="6:8" ht="11.25">
      <c r="F253" s="13"/>
      <c r="H253" s="13"/>
    </row>
    <row r="254" spans="6:10" ht="11.25">
      <c r="F254" s="13"/>
      <c r="H254" s="13"/>
      <c r="J254" s="14"/>
    </row>
    <row r="255" spans="6:10" ht="11.25">
      <c r="F255" s="13"/>
      <c r="H255" s="13"/>
      <c r="J255" s="14"/>
    </row>
    <row r="256" spans="6:8" ht="11.25">
      <c r="F256" s="13"/>
      <c r="H256" s="13"/>
    </row>
    <row r="257" spans="6:8" ht="11.25">
      <c r="F257" s="13"/>
      <c r="H257" s="13"/>
    </row>
    <row r="258" spans="6:8" ht="11.25">
      <c r="F258" s="13"/>
      <c r="H258" s="13"/>
    </row>
    <row r="259" spans="6:10" ht="11.25">
      <c r="F259" s="13"/>
      <c r="H259" s="13"/>
      <c r="J259" s="14"/>
    </row>
    <row r="260" spans="6:10" ht="11.25">
      <c r="F260" s="13"/>
      <c r="H260" s="13"/>
      <c r="J260" s="14"/>
    </row>
    <row r="261" spans="6:10" ht="11.25">
      <c r="F261" s="13"/>
      <c r="H261" s="13"/>
      <c r="J261" s="14"/>
    </row>
    <row r="262" spans="6:10" ht="11.25">
      <c r="F262" s="13"/>
      <c r="H262" s="13"/>
      <c r="J262" s="14"/>
    </row>
    <row r="263" spans="6:10" ht="11.25">
      <c r="F263" s="13"/>
      <c r="H263" s="13"/>
      <c r="J263" s="14"/>
    </row>
    <row r="264" spans="6:10" ht="11.25">
      <c r="F264" s="13"/>
      <c r="H264" s="13"/>
      <c r="J264" s="14"/>
    </row>
    <row r="265" spans="6:10" ht="11.25">
      <c r="F265" s="13"/>
      <c r="H265" s="13"/>
      <c r="J265" s="14"/>
    </row>
    <row r="266" spans="6:8" ht="11.25">
      <c r="F266" s="13"/>
      <c r="H266" s="13"/>
    </row>
    <row r="267" spans="6:8" ht="11.25">
      <c r="F267" s="13"/>
      <c r="H267" s="13"/>
    </row>
    <row r="268" spans="6:10" ht="11.25">
      <c r="F268" s="13"/>
      <c r="H268" s="13"/>
      <c r="J268" s="14"/>
    </row>
    <row r="269" spans="6:8" ht="11.25">
      <c r="F269" s="13"/>
      <c r="H269" s="13"/>
    </row>
    <row r="270" spans="6:8" ht="11.25">
      <c r="F270" s="13"/>
      <c r="H270" s="13"/>
    </row>
    <row r="271" spans="6:8" ht="11.25">
      <c r="F271" s="13"/>
      <c r="H271" s="13"/>
    </row>
    <row r="272" spans="6:8" ht="11.25">
      <c r="F272" s="13"/>
      <c r="H272" s="13"/>
    </row>
    <row r="273" spans="6:8" ht="11.25">
      <c r="F273" s="13"/>
      <c r="H273" s="13"/>
    </row>
    <row r="274" spans="6:8" ht="11.25">
      <c r="F274" s="13"/>
      <c r="H274" s="13"/>
    </row>
    <row r="275" spans="6:10" ht="11.25">
      <c r="F275" s="13"/>
      <c r="H275" s="13"/>
      <c r="J275" s="14"/>
    </row>
    <row r="276" spans="6:8" ht="11.25">
      <c r="F276" s="13"/>
      <c r="H276" s="13"/>
    </row>
    <row r="277" spans="6:10" ht="11.25">
      <c r="F277" s="13"/>
      <c r="H277" s="13"/>
      <c r="J277" s="14"/>
    </row>
    <row r="278" spans="6:10" ht="11.25">
      <c r="F278" s="13"/>
      <c r="H278" s="13"/>
      <c r="J278" s="14"/>
    </row>
    <row r="279" spans="6:10" ht="11.25">
      <c r="F279" s="13"/>
      <c r="H279" s="13"/>
      <c r="J279" s="14"/>
    </row>
    <row r="280" spans="6:8" ht="11.25">
      <c r="F280" s="13"/>
      <c r="H280" s="13"/>
    </row>
    <row r="281" spans="6:8" ht="11.25">
      <c r="F281" s="13"/>
      <c r="H281" s="13"/>
    </row>
    <row r="282" spans="6:8" ht="11.25">
      <c r="F282" s="13"/>
      <c r="H282" s="13"/>
    </row>
    <row r="283" spans="6:8" ht="11.25">
      <c r="F283" s="13"/>
      <c r="H283" s="13"/>
    </row>
    <row r="284" spans="6:10" ht="11.25">
      <c r="F284" s="13"/>
      <c r="H284" s="13"/>
      <c r="J284" s="14"/>
    </row>
    <row r="285" spans="6:10" ht="11.25">
      <c r="F285" s="13"/>
      <c r="H285" s="13"/>
      <c r="J285" s="14"/>
    </row>
    <row r="286" spans="6:10" ht="11.25">
      <c r="F286" s="13"/>
      <c r="H286" s="13"/>
      <c r="J286" s="14"/>
    </row>
    <row r="287" spans="6:10" ht="11.25">
      <c r="F287" s="13"/>
      <c r="H287" s="13"/>
      <c r="J287" s="14"/>
    </row>
    <row r="288" spans="6:8" ht="11.25">
      <c r="F288" s="13"/>
      <c r="H288" s="13"/>
    </row>
    <row r="289" spans="6:8" ht="11.25">
      <c r="F289" s="13"/>
      <c r="H289" s="13"/>
    </row>
    <row r="290" spans="6:10" ht="11.25">
      <c r="F290" s="13"/>
      <c r="H290" s="13"/>
      <c r="J290" s="14"/>
    </row>
    <row r="291" spans="6:8" ht="11.25">
      <c r="F291" s="13"/>
      <c r="H291" s="13"/>
    </row>
    <row r="292" spans="6:10" ht="11.25">
      <c r="F292" s="13"/>
      <c r="H292" s="13"/>
      <c r="J292" s="14"/>
    </row>
    <row r="293" spans="6:8" ht="11.25">
      <c r="F293" s="13"/>
      <c r="H293" s="13"/>
    </row>
    <row r="294" spans="6:8" ht="11.25">
      <c r="F294" s="13"/>
      <c r="H294" s="13"/>
    </row>
    <row r="295" spans="6:10" ht="11.25">
      <c r="F295" s="13"/>
      <c r="H295" s="13"/>
      <c r="J295" s="14"/>
    </row>
    <row r="296" spans="6:8" ht="11.25">
      <c r="F296" s="13"/>
      <c r="H296" s="13"/>
    </row>
    <row r="297" spans="6:10" ht="11.25">
      <c r="F297" s="13"/>
      <c r="H297" s="13"/>
      <c r="J297" s="14"/>
    </row>
    <row r="298" spans="6:8" ht="11.25">
      <c r="F298" s="13"/>
      <c r="H298" s="13"/>
    </row>
    <row r="299" spans="6:10" ht="11.25">
      <c r="F299" s="13"/>
      <c r="H299" s="13"/>
      <c r="J299" s="14"/>
    </row>
    <row r="300" spans="6:8" ht="11.25">
      <c r="F300" s="13"/>
      <c r="H300" s="13"/>
    </row>
    <row r="301" spans="6:10" ht="11.25">
      <c r="F301" s="13"/>
      <c r="H301" s="13"/>
      <c r="J301" s="14"/>
    </row>
    <row r="302" spans="6:8" ht="11.25">
      <c r="F302" s="13"/>
      <c r="H302" s="13"/>
    </row>
    <row r="303" spans="6:10" ht="11.25">
      <c r="F303" s="13"/>
      <c r="H303" s="13"/>
      <c r="J303" s="14"/>
    </row>
    <row r="304" spans="6:10" ht="11.25">
      <c r="F304" s="13"/>
      <c r="H304" s="13"/>
      <c r="J304" s="14"/>
    </row>
    <row r="305" spans="6:10" ht="11.25">
      <c r="F305" s="13"/>
      <c r="H305" s="13"/>
      <c r="J305" s="14"/>
    </row>
    <row r="306" spans="6:8" ht="11.25">
      <c r="F306" s="13"/>
      <c r="H306" s="13"/>
    </row>
    <row r="307" spans="6:10" ht="11.25">
      <c r="F307" s="13"/>
      <c r="H307" s="13"/>
      <c r="J307" s="14"/>
    </row>
  </sheetData>
  <sheetProtection/>
  <mergeCells count="4">
    <mergeCell ref="D4:H4"/>
    <mergeCell ref="J4:M4"/>
    <mergeCell ref="O4:R4"/>
    <mergeCell ref="C1:H1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2"/>
  <sheetViews>
    <sheetView zoomScale="85" zoomScaleNormal="85" zoomScalePageLayoutView="0" workbookViewId="0" topLeftCell="B1">
      <selection activeCell="J16" sqref="J16"/>
    </sheetView>
  </sheetViews>
  <sheetFormatPr defaultColWidth="9.140625" defaultRowHeight="12.75"/>
  <cols>
    <col min="1" max="1" width="9.28125" style="17" hidden="1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6.8515625" style="5" bestFit="1" customWidth="1"/>
    <col min="9" max="9" width="4.57421875" style="10" hidden="1" customWidth="1"/>
    <col min="10" max="10" width="5.140625" style="9" customWidth="1"/>
    <col min="11" max="11" width="5.7109375" style="9" customWidth="1"/>
    <col min="12" max="12" width="7.140625" style="5" customWidth="1"/>
    <col min="13" max="13" width="6.8515625" style="5" bestFit="1" customWidth="1"/>
    <col min="14" max="14" width="3.7109375" style="5" hidden="1" customWidth="1"/>
    <col min="15" max="15" width="5.421875" style="5" customWidth="1"/>
    <col min="16" max="16" width="6.8515625" style="5" customWidth="1"/>
    <col min="17" max="17" width="6.421875" style="5" customWidth="1"/>
    <col min="18" max="18" width="6.8515625" style="5" bestFit="1" customWidth="1"/>
    <col min="19" max="19" width="3.00390625" style="5" hidden="1" customWidth="1"/>
    <col min="20" max="20" width="3.00390625" style="5" customWidth="1"/>
    <col min="21" max="16384" width="9.140625" style="5" customWidth="1"/>
  </cols>
  <sheetData>
    <row r="1" spans="2:8" ht="21" customHeight="1">
      <c r="B1" s="55" t="s">
        <v>135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276</v>
      </c>
      <c r="G2" s="4" t="s">
        <v>14</v>
      </c>
      <c r="H2" s="105" t="s">
        <v>277</v>
      </c>
      <c r="I2" s="2"/>
      <c r="J2" s="3" t="s">
        <v>2</v>
      </c>
      <c r="K2" s="3" t="s">
        <v>6</v>
      </c>
      <c r="L2" s="4" t="s">
        <v>14</v>
      </c>
      <c r="M2" s="105" t="s">
        <v>277</v>
      </c>
      <c r="O2" s="3" t="s">
        <v>2</v>
      </c>
      <c r="P2" s="3" t="s">
        <v>6</v>
      </c>
      <c r="Q2" s="4" t="s">
        <v>14</v>
      </c>
      <c r="R2" s="105" t="s">
        <v>277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278</v>
      </c>
      <c r="I3" s="2"/>
      <c r="J3" s="7"/>
      <c r="K3" s="7"/>
      <c r="L3" s="8"/>
      <c r="M3" s="8" t="s">
        <v>278</v>
      </c>
      <c r="O3" s="7"/>
      <c r="P3" s="7"/>
      <c r="Q3" s="8"/>
      <c r="R3" s="8" t="s">
        <v>278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1" s="101" customFormat="1" ht="11.25">
      <c r="A6" s="92"/>
      <c r="B6" s="93"/>
      <c r="C6" s="94"/>
      <c r="D6" s="95"/>
      <c r="E6" s="96"/>
      <c r="F6" s="97"/>
      <c r="G6" s="98"/>
      <c r="H6" s="98">
        <v>5.72</v>
      </c>
      <c r="I6" s="94"/>
      <c r="J6" s="99"/>
      <c r="K6" s="100"/>
      <c r="L6" s="96"/>
      <c r="M6" s="96">
        <v>178.75</v>
      </c>
      <c r="O6" s="95"/>
      <c r="P6" s="96"/>
      <c r="Q6" s="96"/>
      <c r="R6" s="96">
        <v>161.92</v>
      </c>
      <c r="U6" s="102">
        <f aca="true" t="shared" si="0" ref="U6:U69">R6+M6+H6</f>
        <v>346.39</v>
      </c>
    </row>
    <row r="7" spans="1:23" ht="11.25">
      <c r="A7" s="17">
        <v>41650</v>
      </c>
      <c r="B7" s="18" t="s">
        <v>207</v>
      </c>
      <c r="C7" s="10">
        <v>1.84</v>
      </c>
      <c r="D7" s="27">
        <v>1</v>
      </c>
      <c r="E7" s="19">
        <f aca="true" t="shared" si="1" ref="E7:E69">-(D7*(C7-1))</f>
        <v>-0.8400000000000001</v>
      </c>
      <c r="F7" s="13" t="s">
        <v>26</v>
      </c>
      <c r="G7" s="20">
        <f aca="true" t="shared" si="2" ref="G7:G69">IF(F7&lt;&gt;"Win",E7,D7*0.95)</f>
        <v>-0.8400000000000001</v>
      </c>
      <c r="H7" s="20">
        <f aca="true" t="shared" si="3" ref="H7:H58">H6+G7</f>
        <v>4.88</v>
      </c>
      <c r="J7" s="29">
        <v>1</v>
      </c>
      <c r="K7" s="21">
        <f aca="true" t="shared" si="4" ref="K7:K69">-(J7*(C7-1))</f>
        <v>-0.8400000000000001</v>
      </c>
      <c r="L7" s="19">
        <f aca="true" t="shared" si="5" ref="L7:L69">IF(F7&lt;&gt;"Win",K7,J7*0.95)</f>
        <v>-0.8400000000000001</v>
      </c>
      <c r="M7" s="19">
        <f aca="true" t="shared" si="6" ref="M7:M58">M6+L7</f>
        <v>177.91</v>
      </c>
      <c r="O7" s="27">
        <v>1</v>
      </c>
      <c r="P7" s="19">
        <f aca="true" t="shared" si="7" ref="P7:P69">-(O7*(C7-1))</f>
        <v>-0.8400000000000001</v>
      </c>
      <c r="Q7" s="19">
        <f aca="true" t="shared" si="8" ref="Q7:Q69">IF(F7&lt;&gt;"Win",P7,O7*0.95)</f>
        <v>-0.8400000000000001</v>
      </c>
      <c r="R7" s="19">
        <f aca="true" t="shared" si="9" ref="R7:R58">R6+Q7</f>
        <v>161.07999999999998</v>
      </c>
      <c r="T7" s="5" t="s">
        <v>23</v>
      </c>
      <c r="U7" s="31">
        <f t="shared" si="0"/>
        <v>343.87</v>
      </c>
      <c r="W7" s="5" t="s">
        <v>25</v>
      </c>
    </row>
    <row r="8" spans="2:23" ht="11.25">
      <c r="B8" s="18" t="s">
        <v>208</v>
      </c>
      <c r="C8" s="10">
        <v>1.93</v>
      </c>
      <c r="D8" s="27">
        <v>1</v>
      </c>
      <c r="E8" s="19">
        <f t="shared" si="1"/>
        <v>-0.9299999999999999</v>
      </c>
      <c r="F8" s="13" t="s">
        <v>4</v>
      </c>
      <c r="G8" s="20">
        <f t="shared" si="2"/>
        <v>0.95</v>
      </c>
      <c r="H8" s="20">
        <f t="shared" si="3"/>
        <v>5.83</v>
      </c>
      <c r="J8" s="29">
        <v>1</v>
      </c>
      <c r="K8" s="21">
        <f t="shared" si="4"/>
        <v>-0.9299999999999999</v>
      </c>
      <c r="L8" s="19">
        <f t="shared" si="5"/>
        <v>0.95</v>
      </c>
      <c r="M8" s="19">
        <f t="shared" si="6"/>
        <v>178.85999999999999</v>
      </c>
      <c r="O8" s="27">
        <v>2</v>
      </c>
      <c r="P8" s="19">
        <f t="shared" si="7"/>
        <v>-1.8599999999999999</v>
      </c>
      <c r="Q8" s="19">
        <f t="shared" si="8"/>
        <v>1.9</v>
      </c>
      <c r="R8" s="19">
        <f t="shared" si="9"/>
        <v>162.98</v>
      </c>
      <c r="T8" s="5" t="s">
        <v>21</v>
      </c>
      <c r="U8" s="31">
        <f t="shared" si="0"/>
        <v>347.66999999999996</v>
      </c>
      <c r="W8" s="5" t="s">
        <v>25</v>
      </c>
    </row>
    <row r="9" spans="2:23" ht="11.25">
      <c r="B9" s="18" t="s">
        <v>209</v>
      </c>
      <c r="C9" s="10">
        <v>1.82</v>
      </c>
      <c r="D9" s="27">
        <v>1</v>
      </c>
      <c r="E9" s="19">
        <f t="shared" si="1"/>
        <v>-0.8200000000000001</v>
      </c>
      <c r="F9" s="13" t="s">
        <v>4</v>
      </c>
      <c r="G9" s="20">
        <f t="shared" si="2"/>
        <v>0.95</v>
      </c>
      <c r="H9" s="20">
        <f t="shared" si="3"/>
        <v>6.78</v>
      </c>
      <c r="J9" s="29">
        <v>1</v>
      </c>
      <c r="K9" s="21">
        <f t="shared" si="4"/>
        <v>-0.8200000000000001</v>
      </c>
      <c r="L9" s="19">
        <f t="shared" si="5"/>
        <v>0.95</v>
      </c>
      <c r="M9" s="19">
        <f t="shared" si="6"/>
        <v>179.80999999999997</v>
      </c>
      <c r="O9" s="27">
        <v>1</v>
      </c>
      <c r="P9" s="19">
        <f t="shared" si="7"/>
        <v>-0.8200000000000001</v>
      </c>
      <c r="Q9" s="19">
        <f t="shared" si="8"/>
        <v>0.95</v>
      </c>
      <c r="R9" s="19">
        <f t="shared" si="9"/>
        <v>163.92999999999998</v>
      </c>
      <c r="T9" s="5" t="s">
        <v>21</v>
      </c>
      <c r="U9" s="31">
        <f t="shared" si="0"/>
        <v>350.5199999999999</v>
      </c>
      <c r="W9" s="5" t="s">
        <v>24</v>
      </c>
    </row>
    <row r="10" spans="1:23" ht="11.25">
      <c r="A10" s="17">
        <v>41651</v>
      </c>
      <c r="B10" s="18" t="s">
        <v>210</v>
      </c>
      <c r="C10" s="10">
        <v>1.87</v>
      </c>
      <c r="D10" s="27">
        <v>1</v>
      </c>
      <c r="E10" s="19">
        <f t="shared" si="1"/>
        <v>-0.8700000000000001</v>
      </c>
      <c r="F10" s="13" t="s">
        <v>4</v>
      </c>
      <c r="G10" s="20">
        <f t="shared" si="2"/>
        <v>0.95</v>
      </c>
      <c r="H10" s="20">
        <f t="shared" si="3"/>
        <v>7.73</v>
      </c>
      <c r="J10" s="29">
        <v>1</v>
      </c>
      <c r="K10" s="21">
        <f t="shared" si="4"/>
        <v>-0.8700000000000001</v>
      </c>
      <c r="L10" s="19">
        <f t="shared" si="5"/>
        <v>0.95</v>
      </c>
      <c r="M10" s="19">
        <f t="shared" si="6"/>
        <v>180.75999999999996</v>
      </c>
      <c r="O10" s="27">
        <v>1</v>
      </c>
      <c r="P10" s="19">
        <f t="shared" si="7"/>
        <v>-0.8700000000000001</v>
      </c>
      <c r="Q10" s="19">
        <f t="shared" si="8"/>
        <v>0.95</v>
      </c>
      <c r="R10" s="19">
        <f t="shared" si="9"/>
        <v>164.87999999999997</v>
      </c>
      <c r="T10" s="5" t="s">
        <v>21</v>
      </c>
      <c r="U10" s="31">
        <f t="shared" si="0"/>
        <v>353.36999999999995</v>
      </c>
      <c r="W10" s="5" t="s">
        <v>189</v>
      </c>
    </row>
    <row r="11" spans="2:23" ht="11.25">
      <c r="B11" s="18" t="s">
        <v>211</v>
      </c>
      <c r="C11" s="10">
        <v>1.91</v>
      </c>
      <c r="D11" s="27">
        <v>1</v>
      </c>
      <c r="E11" s="19">
        <f t="shared" si="1"/>
        <v>-0.9099999999999999</v>
      </c>
      <c r="F11" s="13" t="s">
        <v>4</v>
      </c>
      <c r="G11" s="20">
        <f t="shared" si="2"/>
        <v>0.95</v>
      </c>
      <c r="H11" s="20">
        <f t="shared" si="3"/>
        <v>8.68</v>
      </c>
      <c r="J11" s="29">
        <v>1</v>
      </c>
      <c r="K11" s="21">
        <f t="shared" si="4"/>
        <v>-0.9099999999999999</v>
      </c>
      <c r="L11" s="19">
        <f t="shared" si="5"/>
        <v>0.95</v>
      </c>
      <c r="M11" s="19">
        <f t="shared" si="6"/>
        <v>181.70999999999995</v>
      </c>
      <c r="O11" s="27">
        <v>1</v>
      </c>
      <c r="P11" s="19">
        <f t="shared" si="7"/>
        <v>-0.9099999999999999</v>
      </c>
      <c r="Q11" s="19">
        <f t="shared" si="8"/>
        <v>0.95</v>
      </c>
      <c r="R11" s="19">
        <f t="shared" si="9"/>
        <v>165.82999999999996</v>
      </c>
      <c r="T11" s="5" t="s">
        <v>23</v>
      </c>
      <c r="U11" s="31">
        <f t="shared" si="0"/>
        <v>356.2199999999999</v>
      </c>
      <c r="W11" s="5" t="s">
        <v>67</v>
      </c>
    </row>
    <row r="12" spans="2:23" ht="11.25">
      <c r="B12" s="18" t="s">
        <v>212</v>
      </c>
      <c r="C12" s="10">
        <v>1.84</v>
      </c>
      <c r="D12" s="27">
        <v>1</v>
      </c>
      <c r="E12" s="19">
        <f t="shared" si="1"/>
        <v>-0.8400000000000001</v>
      </c>
      <c r="F12" s="13" t="s">
        <v>26</v>
      </c>
      <c r="G12" s="20">
        <f t="shared" si="2"/>
        <v>-0.8400000000000001</v>
      </c>
      <c r="H12" s="20">
        <f t="shared" si="3"/>
        <v>7.84</v>
      </c>
      <c r="J12" s="29">
        <v>1</v>
      </c>
      <c r="K12" s="21">
        <f t="shared" si="4"/>
        <v>-0.8400000000000001</v>
      </c>
      <c r="L12" s="19">
        <f t="shared" si="5"/>
        <v>-0.8400000000000001</v>
      </c>
      <c r="M12" s="19">
        <f t="shared" si="6"/>
        <v>180.86999999999995</v>
      </c>
      <c r="O12" s="27">
        <v>1</v>
      </c>
      <c r="P12" s="19">
        <f t="shared" si="7"/>
        <v>-0.8400000000000001</v>
      </c>
      <c r="Q12" s="19">
        <f t="shared" si="8"/>
        <v>-0.8400000000000001</v>
      </c>
      <c r="R12" s="19">
        <f t="shared" si="9"/>
        <v>164.98999999999995</v>
      </c>
      <c r="T12" s="5" t="s">
        <v>23</v>
      </c>
      <c r="U12" s="31">
        <f t="shared" si="0"/>
        <v>353.6999999999999</v>
      </c>
      <c r="W12" s="5" t="s">
        <v>123</v>
      </c>
    </row>
    <row r="13" spans="1:23" ht="11.25">
      <c r="A13" s="17">
        <v>41652</v>
      </c>
      <c r="B13" s="18" t="s">
        <v>214</v>
      </c>
      <c r="C13" s="10">
        <v>1.78</v>
      </c>
      <c r="D13" s="27">
        <v>1</v>
      </c>
      <c r="E13" s="19">
        <f t="shared" si="1"/>
        <v>-0.78</v>
      </c>
      <c r="F13" s="13" t="s">
        <v>4</v>
      </c>
      <c r="G13" s="20">
        <f t="shared" si="2"/>
        <v>0.95</v>
      </c>
      <c r="H13" s="20">
        <f t="shared" si="3"/>
        <v>8.79</v>
      </c>
      <c r="J13" s="29">
        <v>1</v>
      </c>
      <c r="K13" s="21">
        <f t="shared" si="4"/>
        <v>-0.78</v>
      </c>
      <c r="L13" s="19">
        <f t="shared" si="5"/>
        <v>0.95</v>
      </c>
      <c r="M13" s="19">
        <f t="shared" si="6"/>
        <v>181.81999999999994</v>
      </c>
      <c r="O13" s="27">
        <v>1</v>
      </c>
      <c r="P13" s="19">
        <f t="shared" si="7"/>
        <v>-0.78</v>
      </c>
      <c r="Q13" s="19">
        <f t="shared" si="8"/>
        <v>0.95</v>
      </c>
      <c r="R13" s="19">
        <f t="shared" si="9"/>
        <v>165.93999999999994</v>
      </c>
      <c r="T13" s="5" t="s">
        <v>23</v>
      </c>
      <c r="U13" s="31">
        <f t="shared" si="0"/>
        <v>356.5499999999999</v>
      </c>
      <c r="W13" s="5" t="s">
        <v>213</v>
      </c>
    </row>
    <row r="14" spans="2:23" ht="11.25">
      <c r="B14" s="18" t="s">
        <v>215</v>
      </c>
      <c r="C14" s="10">
        <v>1.84</v>
      </c>
      <c r="D14" s="27">
        <v>1</v>
      </c>
      <c r="E14" s="19">
        <f t="shared" si="1"/>
        <v>-0.8400000000000001</v>
      </c>
      <c r="F14" s="13" t="s">
        <v>4</v>
      </c>
      <c r="G14" s="20">
        <f t="shared" si="2"/>
        <v>0.95</v>
      </c>
      <c r="H14" s="20">
        <f t="shared" si="3"/>
        <v>9.739999999999998</v>
      </c>
      <c r="J14" s="29">
        <v>1</v>
      </c>
      <c r="K14" s="21">
        <f t="shared" si="4"/>
        <v>-0.8400000000000001</v>
      </c>
      <c r="L14" s="19">
        <f t="shared" si="5"/>
        <v>0.95</v>
      </c>
      <c r="M14" s="19">
        <f t="shared" si="6"/>
        <v>182.76999999999992</v>
      </c>
      <c r="O14" s="27">
        <v>1</v>
      </c>
      <c r="P14" s="19">
        <f t="shared" si="7"/>
        <v>-0.8400000000000001</v>
      </c>
      <c r="Q14" s="19">
        <f t="shared" si="8"/>
        <v>0.95</v>
      </c>
      <c r="R14" s="19">
        <f t="shared" si="9"/>
        <v>166.88999999999993</v>
      </c>
      <c r="T14" s="5" t="s">
        <v>23</v>
      </c>
      <c r="U14" s="31">
        <f t="shared" si="0"/>
        <v>359.39999999999986</v>
      </c>
      <c r="W14" s="5" t="s">
        <v>38</v>
      </c>
    </row>
    <row r="15" spans="2:23" ht="11.25">
      <c r="B15" s="18" t="s">
        <v>216</v>
      </c>
      <c r="C15" s="10">
        <v>1.81</v>
      </c>
      <c r="D15" s="27">
        <v>1</v>
      </c>
      <c r="E15" s="19">
        <f t="shared" si="1"/>
        <v>-0.81</v>
      </c>
      <c r="F15" s="13" t="s">
        <v>26</v>
      </c>
      <c r="G15" s="20">
        <f t="shared" si="2"/>
        <v>-0.81</v>
      </c>
      <c r="H15" s="20">
        <f t="shared" si="3"/>
        <v>8.929999999999998</v>
      </c>
      <c r="J15" s="29">
        <v>1</v>
      </c>
      <c r="K15" s="21">
        <f t="shared" si="4"/>
        <v>-0.81</v>
      </c>
      <c r="L15" s="19">
        <f t="shared" si="5"/>
        <v>-0.81</v>
      </c>
      <c r="M15" s="19">
        <f t="shared" si="6"/>
        <v>181.95999999999992</v>
      </c>
      <c r="O15" s="27">
        <v>1</v>
      </c>
      <c r="P15" s="19">
        <f t="shared" si="7"/>
        <v>-0.81</v>
      </c>
      <c r="Q15" s="19">
        <f t="shared" si="8"/>
        <v>-0.81</v>
      </c>
      <c r="R15" s="19">
        <f t="shared" si="9"/>
        <v>166.07999999999993</v>
      </c>
      <c r="T15" s="5" t="s">
        <v>21</v>
      </c>
      <c r="U15" s="31">
        <f t="shared" si="0"/>
        <v>356.96999999999986</v>
      </c>
      <c r="W15" s="5" t="s">
        <v>24</v>
      </c>
    </row>
    <row r="16" spans="1:23" ht="11.25">
      <c r="A16" s="17">
        <v>41653</v>
      </c>
      <c r="B16" s="18" t="s">
        <v>217</v>
      </c>
      <c r="C16" s="10">
        <v>1.68</v>
      </c>
      <c r="D16" s="27">
        <v>1</v>
      </c>
      <c r="E16" s="19">
        <f t="shared" si="1"/>
        <v>-0.6799999999999999</v>
      </c>
      <c r="F16" s="13" t="s">
        <v>4</v>
      </c>
      <c r="G16" s="20">
        <f t="shared" si="2"/>
        <v>0.95</v>
      </c>
      <c r="H16" s="20">
        <f t="shared" si="3"/>
        <v>9.879999999999997</v>
      </c>
      <c r="J16" s="29">
        <v>1</v>
      </c>
      <c r="K16" s="21">
        <f t="shared" si="4"/>
        <v>-0.6799999999999999</v>
      </c>
      <c r="L16" s="19">
        <f t="shared" si="5"/>
        <v>0.95</v>
      </c>
      <c r="M16" s="19">
        <f t="shared" si="6"/>
        <v>182.9099999999999</v>
      </c>
      <c r="O16" s="27">
        <v>1</v>
      </c>
      <c r="P16" s="19">
        <f t="shared" si="7"/>
        <v>-0.6799999999999999</v>
      </c>
      <c r="Q16" s="19">
        <f t="shared" si="8"/>
        <v>0.95</v>
      </c>
      <c r="R16" s="19">
        <f t="shared" si="9"/>
        <v>167.02999999999992</v>
      </c>
      <c r="T16" s="5" t="s">
        <v>23</v>
      </c>
      <c r="U16" s="31">
        <f t="shared" si="0"/>
        <v>359.8199999999998</v>
      </c>
      <c r="W16" s="5" t="s">
        <v>218</v>
      </c>
    </row>
    <row r="17" spans="2:23" ht="11.25">
      <c r="B17" s="18" t="s">
        <v>219</v>
      </c>
      <c r="C17" s="10">
        <v>1.92</v>
      </c>
      <c r="D17" s="27">
        <v>1</v>
      </c>
      <c r="E17" s="19">
        <f t="shared" si="1"/>
        <v>-0.9199999999999999</v>
      </c>
      <c r="F17" s="13" t="s">
        <v>26</v>
      </c>
      <c r="G17" s="20">
        <f t="shared" si="2"/>
        <v>-0.9199999999999999</v>
      </c>
      <c r="H17" s="20">
        <f t="shared" si="3"/>
        <v>8.959999999999997</v>
      </c>
      <c r="J17" s="29">
        <v>1</v>
      </c>
      <c r="K17" s="21">
        <f t="shared" si="4"/>
        <v>-0.9199999999999999</v>
      </c>
      <c r="L17" s="19">
        <f t="shared" si="5"/>
        <v>-0.9199999999999999</v>
      </c>
      <c r="M17" s="19">
        <f t="shared" si="6"/>
        <v>181.98999999999992</v>
      </c>
      <c r="O17" s="27">
        <v>1</v>
      </c>
      <c r="P17" s="19">
        <f t="shared" si="7"/>
        <v>-0.9199999999999999</v>
      </c>
      <c r="Q17" s="19">
        <f t="shared" si="8"/>
        <v>-0.9199999999999999</v>
      </c>
      <c r="R17" s="19">
        <f t="shared" si="9"/>
        <v>166.10999999999993</v>
      </c>
      <c r="T17" s="5" t="s">
        <v>23</v>
      </c>
      <c r="U17" s="31">
        <f t="shared" si="0"/>
        <v>357.05999999999983</v>
      </c>
      <c r="W17" s="5" t="s">
        <v>67</v>
      </c>
    </row>
    <row r="18" spans="2:23" ht="11.25">
      <c r="B18" s="18" t="s">
        <v>220</v>
      </c>
      <c r="C18" s="10">
        <v>1.84</v>
      </c>
      <c r="D18" s="27">
        <v>1</v>
      </c>
      <c r="E18" s="19">
        <f t="shared" si="1"/>
        <v>-0.8400000000000001</v>
      </c>
      <c r="F18" s="13" t="s">
        <v>26</v>
      </c>
      <c r="G18" s="20">
        <f t="shared" si="2"/>
        <v>-0.8400000000000001</v>
      </c>
      <c r="H18" s="20">
        <f t="shared" si="3"/>
        <v>8.119999999999997</v>
      </c>
      <c r="J18" s="29">
        <v>1</v>
      </c>
      <c r="K18" s="21">
        <f t="shared" si="4"/>
        <v>-0.8400000000000001</v>
      </c>
      <c r="L18" s="19">
        <f t="shared" si="5"/>
        <v>-0.8400000000000001</v>
      </c>
      <c r="M18" s="19">
        <f t="shared" si="6"/>
        <v>181.14999999999992</v>
      </c>
      <c r="O18" s="27">
        <v>1</v>
      </c>
      <c r="P18" s="19">
        <f t="shared" si="7"/>
        <v>-0.8400000000000001</v>
      </c>
      <c r="Q18" s="19">
        <f t="shared" si="8"/>
        <v>-0.8400000000000001</v>
      </c>
      <c r="R18" s="19">
        <f t="shared" si="9"/>
        <v>165.26999999999992</v>
      </c>
      <c r="T18" s="5" t="s">
        <v>23</v>
      </c>
      <c r="U18" s="31">
        <f t="shared" si="0"/>
        <v>354.53999999999985</v>
      </c>
      <c r="W18" s="5" t="s">
        <v>221</v>
      </c>
    </row>
    <row r="19" spans="1:23" ht="11.25">
      <c r="A19" s="17">
        <v>41654</v>
      </c>
      <c r="B19" s="18" t="s">
        <v>222</v>
      </c>
      <c r="C19" s="10">
        <v>1.84</v>
      </c>
      <c r="D19" s="27">
        <v>1</v>
      </c>
      <c r="E19" s="19">
        <f t="shared" si="1"/>
        <v>-0.8400000000000001</v>
      </c>
      <c r="F19" s="13" t="s">
        <v>4</v>
      </c>
      <c r="G19" s="20">
        <f t="shared" si="2"/>
        <v>0.95</v>
      </c>
      <c r="H19" s="20">
        <f t="shared" si="3"/>
        <v>9.069999999999997</v>
      </c>
      <c r="J19" s="29">
        <v>2</v>
      </c>
      <c r="K19" s="21">
        <f t="shared" si="4"/>
        <v>-1.6800000000000002</v>
      </c>
      <c r="L19" s="19">
        <f t="shared" si="5"/>
        <v>1.9</v>
      </c>
      <c r="M19" s="19">
        <f t="shared" si="6"/>
        <v>183.04999999999993</v>
      </c>
      <c r="O19" s="27">
        <v>2</v>
      </c>
      <c r="P19" s="19">
        <f t="shared" si="7"/>
        <v>-1.6800000000000002</v>
      </c>
      <c r="Q19" s="19">
        <f t="shared" si="8"/>
        <v>1.9</v>
      </c>
      <c r="R19" s="19">
        <f t="shared" si="9"/>
        <v>167.16999999999993</v>
      </c>
      <c r="T19" s="5" t="s">
        <v>21</v>
      </c>
      <c r="U19" s="31">
        <f t="shared" si="0"/>
        <v>359.28999999999985</v>
      </c>
      <c r="W19" s="5" t="s">
        <v>181</v>
      </c>
    </row>
    <row r="20" spans="1:23" ht="11.25">
      <c r="A20" s="17">
        <v>41656</v>
      </c>
      <c r="B20" s="18" t="s">
        <v>223</v>
      </c>
      <c r="C20" s="10">
        <v>1.61</v>
      </c>
      <c r="D20" s="27">
        <v>1</v>
      </c>
      <c r="E20" s="19">
        <f t="shared" si="1"/>
        <v>-0.6100000000000001</v>
      </c>
      <c r="F20" s="13" t="s">
        <v>26</v>
      </c>
      <c r="G20" s="20">
        <f t="shared" si="2"/>
        <v>-0.6100000000000001</v>
      </c>
      <c r="H20" s="20">
        <f t="shared" si="3"/>
        <v>8.459999999999997</v>
      </c>
      <c r="J20" s="29">
        <v>1</v>
      </c>
      <c r="K20" s="21">
        <f t="shared" si="4"/>
        <v>-0.6100000000000001</v>
      </c>
      <c r="L20" s="19">
        <f t="shared" si="5"/>
        <v>-0.6100000000000001</v>
      </c>
      <c r="M20" s="19">
        <f t="shared" si="6"/>
        <v>182.4399999999999</v>
      </c>
      <c r="O20" s="27">
        <v>1</v>
      </c>
      <c r="P20" s="19">
        <f t="shared" si="7"/>
        <v>-0.6100000000000001</v>
      </c>
      <c r="Q20" s="19">
        <f t="shared" si="8"/>
        <v>-0.6100000000000001</v>
      </c>
      <c r="R20" s="19">
        <f t="shared" si="9"/>
        <v>166.55999999999992</v>
      </c>
      <c r="T20" s="5" t="s">
        <v>21</v>
      </c>
      <c r="U20" s="31">
        <f t="shared" si="0"/>
        <v>357.4599999999998</v>
      </c>
      <c r="W20" s="5" t="s">
        <v>35</v>
      </c>
    </row>
    <row r="21" spans="1:23" ht="11.25">
      <c r="A21" s="17">
        <v>41657</v>
      </c>
      <c r="B21" s="18" t="s">
        <v>224</v>
      </c>
      <c r="C21" s="10">
        <v>1.84</v>
      </c>
      <c r="D21" s="27">
        <v>1</v>
      </c>
      <c r="E21" s="19">
        <f t="shared" si="1"/>
        <v>-0.8400000000000001</v>
      </c>
      <c r="F21" s="13" t="s">
        <v>4</v>
      </c>
      <c r="G21" s="20">
        <f t="shared" si="2"/>
        <v>0.95</v>
      </c>
      <c r="H21" s="20">
        <f t="shared" si="3"/>
        <v>9.409999999999997</v>
      </c>
      <c r="J21" s="29">
        <v>1</v>
      </c>
      <c r="K21" s="21">
        <f t="shared" si="4"/>
        <v>-0.8400000000000001</v>
      </c>
      <c r="L21" s="19">
        <f t="shared" si="5"/>
        <v>0.95</v>
      </c>
      <c r="M21" s="19">
        <f t="shared" si="6"/>
        <v>183.3899999999999</v>
      </c>
      <c r="O21" s="27">
        <v>1</v>
      </c>
      <c r="P21" s="19">
        <f t="shared" si="7"/>
        <v>-0.8400000000000001</v>
      </c>
      <c r="Q21" s="19">
        <f t="shared" si="8"/>
        <v>0.95</v>
      </c>
      <c r="R21" s="19">
        <f t="shared" si="9"/>
        <v>167.5099999999999</v>
      </c>
      <c r="T21" s="5" t="s">
        <v>21</v>
      </c>
      <c r="U21" s="31">
        <f t="shared" si="0"/>
        <v>360.30999999999983</v>
      </c>
      <c r="W21" s="5" t="s">
        <v>67</v>
      </c>
    </row>
    <row r="22" spans="2:23" ht="11.25">
      <c r="B22" s="18" t="s">
        <v>225</v>
      </c>
      <c r="C22" s="10">
        <v>1.7</v>
      </c>
      <c r="D22" s="27">
        <v>1</v>
      </c>
      <c r="E22" s="19">
        <f t="shared" si="1"/>
        <v>-0.7</v>
      </c>
      <c r="F22" s="13" t="s">
        <v>26</v>
      </c>
      <c r="G22" s="20">
        <f t="shared" si="2"/>
        <v>-0.7</v>
      </c>
      <c r="H22" s="20">
        <f t="shared" si="3"/>
        <v>8.709999999999997</v>
      </c>
      <c r="J22" s="29">
        <v>1</v>
      </c>
      <c r="K22" s="21">
        <f t="shared" si="4"/>
        <v>-0.7</v>
      </c>
      <c r="L22" s="19">
        <f t="shared" si="5"/>
        <v>-0.7</v>
      </c>
      <c r="M22" s="19">
        <f t="shared" si="6"/>
        <v>182.6899999999999</v>
      </c>
      <c r="O22" s="27">
        <v>1</v>
      </c>
      <c r="P22" s="19">
        <f t="shared" si="7"/>
        <v>-0.7</v>
      </c>
      <c r="Q22" s="19">
        <f t="shared" si="8"/>
        <v>-0.7</v>
      </c>
      <c r="R22" s="19">
        <f t="shared" si="9"/>
        <v>166.80999999999992</v>
      </c>
      <c r="T22" s="5" t="s">
        <v>23</v>
      </c>
      <c r="U22" s="31">
        <f t="shared" si="0"/>
        <v>358.2099999999998</v>
      </c>
      <c r="W22" s="5" t="s">
        <v>189</v>
      </c>
    </row>
    <row r="23" spans="2:23" ht="11.25">
      <c r="B23" s="18" t="s">
        <v>226</v>
      </c>
      <c r="C23" s="10">
        <v>1.77</v>
      </c>
      <c r="D23" s="27">
        <v>1</v>
      </c>
      <c r="E23" s="19">
        <f t="shared" si="1"/>
        <v>-0.77</v>
      </c>
      <c r="F23" s="13" t="s">
        <v>4</v>
      </c>
      <c r="G23" s="20">
        <f t="shared" si="2"/>
        <v>0.95</v>
      </c>
      <c r="H23" s="20">
        <f t="shared" si="3"/>
        <v>9.659999999999997</v>
      </c>
      <c r="J23" s="29">
        <v>1</v>
      </c>
      <c r="K23" s="21">
        <f t="shared" si="4"/>
        <v>-0.77</v>
      </c>
      <c r="L23" s="19">
        <f t="shared" si="5"/>
        <v>0.95</v>
      </c>
      <c r="M23" s="19">
        <f t="shared" si="6"/>
        <v>183.6399999999999</v>
      </c>
      <c r="O23" s="27">
        <v>1</v>
      </c>
      <c r="P23" s="19">
        <f t="shared" si="7"/>
        <v>-0.77</v>
      </c>
      <c r="Q23" s="19">
        <f t="shared" si="8"/>
        <v>0.95</v>
      </c>
      <c r="R23" s="19">
        <f t="shared" si="9"/>
        <v>167.7599999999999</v>
      </c>
      <c r="T23" s="5" t="s">
        <v>21</v>
      </c>
      <c r="U23" s="31">
        <f t="shared" si="0"/>
        <v>361.05999999999983</v>
      </c>
      <c r="W23" s="5" t="s">
        <v>40</v>
      </c>
    </row>
    <row r="24" spans="1:23" ht="11.25">
      <c r="A24" s="17">
        <v>41658</v>
      </c>
      <c r="B24" s="18" t="s">
        <v>227</v>
      </c>
      <c r="C24" s="10">
        <v>1.76</v>
      </c>
      <c r="D24" s="27">
        <v>1</v>
      </c>
      <c r="E24" s="19">
        <f t="shared" si="1"/>
        <v>-0.76</v>
      </c>
      <c r="F24" s="13" t="s">
        <v>4</v>
      </c>
      <c r="G24" s="20">
        <f t="shared" si="2"/>
        <v>0.95</v>
      </c>
      <c r="H24" s="20">
        <f t="shared" si="3"/>
        <v>10.609999999999996</v>
      </c>
      <c r="J24" s="29">
        <v>1</v>
      </c>
      <c r="K24" s="21">
        <f t="shared" si="4"/>
        <v>-0.76</v>
      </c>
      <c r="L24" s="19">
        <f t="shared" si="5"/>
        <v>0.95</v>
      </c>
      <c r="M24" s="19">
        <f t="shared" si="6"/>
        <v>184.5899999999999</v>
      </c>
      <c r="O24" s="27">
        <v>1</v>
      </c>
      <c r="P24" s="19">
        <f t="shared" si="7"/>
        <v>-0.76</v>
      </c>
      <c r="Q24" s="19">
        <f t="shared" si="8"/>
        <v>0.95</v>
      </c>
      <c r="R24" s="19">
        <f t="shared" si="9"/>
        <v>168.7099999999999</v>
      </c>
      <c r="T24" s="5" t="s">
        <v>21</v>
      </c>
      <c r="U24" s="31">
        <f t="shared" si="0"/>
        <v>363.9099999999998</v>
      </c>
      <c r="W24" s="5" t="s">
        <v>55</v>
      </c>
    </row>
    <row r="25" spans="2:23" ht="11.25">
      <c r="B25" s="18" t="s">
        <v>228</v>
      </c>
      <c r="C25" s="10">
        <v>1.83</v>
      </c>
      <c r="D25" s="27">
        <v>1</v>
      </c>
      <c r="E25" s="19">
        <f t="shared" si="1"/>
        <v>-0.8300000000000001</v>
      </c>
      <c r="F25" s="13" t="s">
        <v>4</v>
      </c>
      <c r="G25" s="20">
        <f t="shared" si="2"/>
        <v>0.95</v>
      </c>
      <c r="H25" s="20">
        <f t="shared" si="3"/>
        <v>11.559999999999995</v>
      </c>
      <c r="J25" s="29">
        <v>1</v>
      </c>
      <c r="K25" s="21">
        <f t="shared" si="4"/>
        <v>-0.8300000000000001</v>
      </c>
      <c r="L25" s="19">
        <f t="shared" si="5"/>
        <v>0.95</v>
      </c>
      <c r="M25" s="19">
        <f t="shared" si="6"/>
        <v>185.53999999999988</v>
      </c>
      <c r="O25" s="27">
        <v>1</v>
      </c>
      <c r="P25" s="19">
        <f t="shared" si="7"/>
        <v>-0.8300000000000001</v>
      </c>
      <c r="Q25" s="19">
        <f t="shared" si="8"/>
        <v>0.95</v>
      </c>
      <c r="R25" s="19">
        <f t="shared" si="9"/>
        <v>169.65999999999988</v>
      </c>
      <c r="T25" s="5" t="s">
        <v>23</v>
      </c>
      <c r="U25" s="31">
        <f t="shared" si="0"/>
        <v>366.75999999999976</v>
      </c>
      <c r="W25" s="5" t="s">
        <v>25</v>
      </c>
    </row>
    <row r="26" spans="2:23" ht="11.25">
      <c r="B26" s="18" t="s">
        <v>229</v>
      </c>
      <c r="C26" s="10">
        <v>1.76</v>
      </c>
      <c r="D26" s="27">
        <v>1</v>
      </c>
      <c r="E26" s="19">
        <f t="shared" si="1"/>
        <v>-0.76</v>
      </c>
      <c r="F26" s="13" t="s">
        <v>26</v>
      </c>
      <c r="G26" s="20">
        <f t="shared" si="2"/>
        <v>-0.76</v>
      </c>
      <c r="H26" s="20">
        <f t="shared" si="3"/>
        <v>10.799999999999995</v>
      </c>
      <c r="J26" s="29">
        <v>1</v>
      </c>
      <c r="K26" s="21">
        <f t="shared" si="4"/>
        <v>-0.76</v>
      </c>
      <c r="L26" s="19">
        <f t="shared" si="5"/>
        <v>-0.76</v>
      </c>
      <c r="M26" s="19">
        <f t="shared" si="6"/>
        <v>184.7799999999999</v>
      </c>
      <c r="O26" s="27">
        <v>1</v>
      </c>
      <c r="P26" s="19">
        <f t="shared" si="7"/>
        <v>-0.76</v>
      </c>
      <c r="Q26" s="19">
        <f t="shared" si="8"/>
        <v>-0.76</v>
      </c>
      <c r="R26" s="19">
        <f t="shared" si="9"/>
        <v>168.8999999999999</v>
      </c>
      <c r="T26" s="5" t="s">
        <v>23</v>
      </c>
      <c r="U26" s="31">
        <f t="shared" si="0"/>
        <v>364.4799999999998</v>
      </c>
      <c r="W26" s="5" t="s">
        <v>178</v>
      </c>
    </row>
    <row r="27" spans="1:23" ht="11.25">
      <c r="A27" s="17">
        <v>41659</v>
      </c>
      <c r="B27" s="18" t="s">
        <v>230</v>
      </c>
      <c r="C27" s="10">
        <v>1.75</v>
      </c>
      <c r="D27" s="27">
        <v>1</v>
      </c>
      <c r="E27" s="19">
        <f t="shared" si="1"/>
        <v>-0.75</v>
      </c>
      <c r="F27" s="13" t="s">
        <v>4</v>
      </c>
      <c r="G27" s="20">
        <f t="shared" si="2"/>
        <v>0.95</v>
      </c>
      <c r="H27" s="20">
        <f t="shared" si="3"/>
        <v>11.749999999999995</v>
      </c>
      <c r="J27" s="29">
        <v>1</v>
      </c>
      <c r="K27" s="21">
        <f t="shared" si="4"/>
        <v>-0.75</v>
      </c>
      <c r="L27" s="19">
        <f t="shared" si="5"/>
        <v>0.95</v>
      </c>
      <c r="M27" s="19">
        <f t="shared" si="6"/>
        <v>185.72999999999988</v>
      </c>
      <c r="O27" s="27">
        <v>1</v>
      </c>
      <c r="P27" s="19">
        <f t="shared" si="7"/>
        <v>-0.75</v>
      </c>
      <c r="Q27" s="19">
        <f t="shared" si="8"/>
        <v>0.95</v>
      </c>
      <c r="R27" s="19">
        <f t="shared" si="9"/>
        <v>169.84999999999988</v>
      </c>
      <c r="T27" s="5" t="s">
        <v>23</v>
      </c>
      <c r="U27" s="31">
        <f t="shared" si="0"/>
        <v>367.32999999999976</v>
      </c>
      <c r="W27" s="5" t="s">
        <v>213</v>
      </c>
    </row>
    <row r="28" spans="2:23" ht="11.25">
      <c r="B28" s="18" t="s">
        <v>231</v>
      </c>
      <c r="C28" s="10">
        <v>1.66</v>
      </c>
      <c r="D28" s="27">
        <v>1</v>
      </c>
      <c r="E28" s="19">
        <f t="shared" si="1"/>
        <v>-0.6599999999999999</v>
      </c>
      <c r="F28" s="13" t="s">
        <v>4</v>
      </c>
      <c r="G28" s="20">
        <f t="shared" si="2"/>
        <v>0.95</v>
      </c>
      <c r="H28" s="20">
        <f t="shared" si="3"/>
        <v>12.699999999999994</v>
      </c>
      <c r="J28" s="29">
        <v>1</v>
      </c>
      <c r="K28" s="21">
        <f t="shared" si="4"/>
        <v>-0.6599999999999999</v>
      </c>
      <c r="L28" s="19">
        <f t="shared" si="5"/>
        <v>0.95</v>
      </c>
      <c r="M28" s="19">
        <f t="shared" si="6"/>
        <v>186.67999999999986</v>
      </c>
      <c r="O28" s="27">
        <v>1</v>
      </c>
      <c r="P28" s="19">
        <f t="shared" si="7"/>
        <v>-0.6599999999999999</v>
      </c>
      <c r="Q28" s="19">
        <f t="shared" si="8"/>
        <v>0.95</v>
      </c>
      <c r="R28" s="19">
        <f t="shared" si="9"/>
        <v>170.79999999999987</v>
      </c>
      <c r="T28" s="5" t="s">
        <v>21</v>
      </c>
      <c r="U28" s="31">
        <f t="shared" si="0"/>
        <v>370.1799999999997</v>
      </c>
      <c r="W28" s="5" t="s">
        <v>35</v>
      </c>
    </row>
    <row r="29" spans="1:23" ht="11.25">
      <c r="A29" s="17">
        <v>41660</v>
      </c>
      <c r="B29" s="18" t="s">
        <v>232</v>
      </c>
      <c r="C29" s="10">
        <v>1.64</v>
      </c>
      <c r="D29" s="27">
        <v>1</v>
      </c>
      <c r="E29" s="19">
        <f t="shared" si="1"/>
        <v>-0.6399999999999999</v>
      </c>
      <c r="F29" s="13" t="s">
        <v>26</v>
      </c>
      <c r="G29" s="20">
        <f t="shared" si="2"/>
        <v>-0.6399999999999999</v>
      </c>
      <c r="H29" s="20">
        <f t="shared" si="3"/>
        <v>12.059999999999993</v>
      </c>
      <c r="J29" s="29">
        <v>1</v>
      </c>
      <c r="K29" s="21">
        <f t="shared" si="4"/>
        <v>-0.6399999999999999</v>
      </c>
      <c r="L29" s="19">
        <f t="shared" si="5"/>
        <v>-0.6399999999999999</v>
      </c>
      <c r="M29" s="19">
        <f t="shared" si="6"/>
        <v>186.03999999999988</v>
      </c>
      <c r="O29" s="27">
        <v>1</v>
      </c>
      <c r="P29" s="19">
        <f t="shared" si="7"/>
        <v>-0.6399999999999999</v>
      </c>
      <c r="Q29" s="19">
        <f t="shared" si="8"/>
        <v>-0.6399999999999999</v>
      </c>
      <c r="R29" s="19">
        <f t="shared" si="9"/>
        <v>170.15999999999988</v>
      </c>
      <c r="T29" s="5" t="s">
        <v>23</v>
      </c>
      <c r="U29" s="31">
        <f t="shared" si="0"/>
        <v>368.25999999999976</v>
      </c>
      <c r="W29" s="5" t="s">
        <v>67</v>
      </c>
    </row>
    <row r="30" spans="1:23" ht="11.25">
      <c r="A30" s="17">
        <v>41661</v>
      </c>
      <c r="B30" s="18" t="s">
        <v>233</v>
      </c>
      <c r="C30" s="10">
        <v>1.89</v>
      </c>
      <c r="D30" s="27">
        <v>1</v>
      </c>
      <c r="E30" s="19">
        <f t="shared" si="1"/>
        <v>-0.8899999999999999</v>
      </c>
      <c r="F30" s="13" t="s">
        <v>26</v>
      </c>
      <c r="G30" s="20">
        <f t="shared" si="2"/>
        <v>-0.8899999999999999</v>
      </c>
      <c r="H30" s="20">
        <f t="shared" si="3"/>
        <v>11.169999999999993</v>
      </c>
      <c r="J30" s="29">
        <v>1</v>
      </c>
      <c r="K30" s="21">
        <f t="shared" si="4"/>
        <v>-0.8899999999999999</v>
      </c>
      <c r="L30" s="19">
        <f t="shared" si="5"/>
        <v>-0.8899999999999999</v>
      </c>
      <c r="M30" s="19">
        <f t="shared" si="6"/>
        <v>185.1499999999999</v>
      </c>
      <c r="O30" s="27">
        <v>1</v>
      </c>
      <c r="P30" s="19">
        <f t="shared" si="7"/>
        <v>-0.8899999999999999</v>
      </c>
      <c r="Q30" s="19">
        <f t="shared" si="8"/>
        <v>-0.8899999999999999</v>
      </c>
      <c r="R30" s="19">
        <f t="shared" si="9"/>
        <v>169.2699999999999</v>
      </c>
      <c r="T30" s="5" t="s">
        <v>23</v>
      </c>
      <c r="U30" s="31">
        <f t="shared" si="0"/>
        <v>365.5899999999998</v>
      </c>
      <c r="W30" s="5" t="s">
        <v>40</v>
      </c>
    </row>
    <row r="31" spans="2:23" ht="11.25">
      <c r="B31" s="18" t="s">
        <v>235</v>
      </c>
      <c r="C31" s="10">
        <v>1.86</v>
      </c>
      <c r="D31" s="27">
        <v>1</v>
      </c>
      <c r="E31" s="19">
        <f t="shared" si="1"/>
        <v>-0.8600000000000001</v>
      </c>
      <c r="F31" s="13" t="s">
        <v>4</v>
      </c>
      <c r="G31" s="20">
        <f t="shared" si="2"/>
        <v>0.95</v>
      </c>
      <c r="H31" s="20">
        <f t="shared" si="3"/>
        <v>12.119999999999992</v>
      </c>
      <c r="J31" s="29">
        <v>2</v>
      </c>
      <c r="K31" s="21">
        <f t="shared" si="4"/>
        <v>-1.7200000000000002</v>
      </c>
      <c r="L31" s="19">
        <f t="shared" si="5"/>
        <v>1.9</v>
      </c>
      <c r="M31" s="19">
        <f t="shared" si="6"/>
        <v>187.0499999999999</v>
      </c>
      <c r="O31" s="27">
        <v>2</v>
      </c>
      <c r="P31" s="19">
        <f t="shared" si="7"/>
        <v>-1.7200000000000002</v>
      </c>
      <c r="Q31" s="19">
        <f t="shared" si="8"/>
        <v>1.9</v>
      </c>
      <c r="R31" s="19">
        <f t="shared" si="9"/>
        <v>171.1699999999999</v>
      </c>
      <c r="T31" s="5" t="s">
        <v>23</v>
      </c>
      <c r="U31" s="31">
        <f t="shared" si="0"/>
        <v>370.3399999999998</v>
      </c>
      <c r="W31" s="5" t="s">
        <v>234</v>
      </c>
    </row>
    <row r="32" spans="1:23" ht="11.25">
      <c r="A32" s="17">
        <v>41662</v>
      </c>
      <c r="B32" s="18" t="s">
        <v>236</v>
      </c>
      <c r="C32" s="10">
        <v>1.94</v>
      </c>
      <c r="D32" s="27">
        <v>1</v>
      </c>
      <c r="E32" s="19">
        <f t="shared" si="1"/>
        <v>-0.94</v>
      </c>
      <c r="F32" s="13" t="s">
        <v>4</v>
      </c>
      <c r="G32" s="20">
        <f t="shared" si="2"/>
        <v>0.95</v>
      </c>
      <c r="H32" s="20">
        <f t="shared" si="3"/>
        <v>13.069999999999991</v>
      </c>
      <c r="J32" s="29">
        <v>1</v>
      </c>
      <c r="K32" s="21">
        <f t="shared" si="4"/>
        <v>-0.94</v>
      </c>
      <c r="L32" s="19">
        <f t="shared" si="5"/>
        <v>0.95</v>
      </c>
      <c r="M32" s="19">
        <f t="shared" si="6"/>
        <v>187.9999999999999</v>
      </c>
      <c r="O32" s="27">
        <v>1</v>
      </c>
      <c r="P32" s="19">
        <f t="shared" si="7"/>
        <v>-0.94</v>
      </c>
      <c r="Q32" s="19">
        <f t="shared" si="8"/>
        <v>0.95</v>
      </c>
      <c r="R32" s="19">
        <f t="shared" si="9"/>
        <v>172.1199999999999</v>
      </c>
      <c r="T32" s="5" t="s">
        <v>21</v>
      </c>
      <c r="U32" s="31">
        <f t="shared" si="0"/>
        <v>373.18999999999977</v>
      </c>
      <c r="W32" s="5" t="s">
        <v>234</v>
      </c>
    </row>
    <row r="33" spans="1:23" ht="11.25">
      <c r="A33" s="17">
        <v>41663</v>
      </c>
      <c r="B33" s="18" t="s">
        <v>237</v>
      </c>
      <c r="C33" s="10">
        <v>1.71</v>
      </c>
      <c r="D33" s="27">
        <v>1</v>
      </c>
      <c r="E33" s="19">
        <f t="shared" si="1"/>
        <v>-0.71</v>
      </c>
      <c r="F33" s="13" t="s">
        <v>4</v>
      </c>
      <c r="G33" s="20">
        <f t="shared" si="2"/>
        <v>0.95</v>
      </c>
      <c r="H33" s="20">
        <f t="shared" si="3"/>
        <v>14.01999999999999</v>
      </c>
      <c r="J33" s="29">
        <v>1</v>
      </c>
      <c r="K33" s="21">
        <f t="shared" si="4"/>
        <v>-0.71</v>
      </c>
      <c r="L33" s="19">
        <f t="shared" si="5"/>
        <v>0.95</v>
      </c>
      <c r="M33" s="19">
        <f t="shared" si="6"/>
        <v>188.94999999999987</v>
      </c>
      <c r="O33" s="27">
        <v>1</v>
      </c>
      <c r="P33" s="19">
        <f t="shared" si="7"/>
        <v>-0.71</v>
      </c>
      <c r="Q33" s="19">
        <f t="shared" si="8"/>
        <v>0.95</v>
      </c>
      <c r="R33" s="19">
        <f t="shared" si="9"/>
        <v>173.06999999999988</v>
      </c>
      <c r="T33" s="5" t="s">
        <v>21</v>
      </c>
      <c r="U33" s="31">
        <f t="shared" si="0"/>
        <v>376.03999999999974</v>
      </c>
      <c r="W33" s="5" t="s">
        <v>181</v>
      </c>
    </row>
    <row r="34" spans="2:23" ht="11.25">
      <c r="B34" s="18" t="s">
        <v>238</v>
      </c>
      <c r="C34" s="10">
        <v>1.8</v>
      </c>
      <c r="D34" s="27">
        <v>1</v>
      </c>
      <c r="E34" s="19">
        <f t="shared" si="1"/>
        <v>-0.8</v>
      </c>
      <c r="F34" s="13" t="s">
        <v>26</v>
      </c>
      <c r="G34" s="20">
        <f t="shared" si="2"/>
        <v>-0.8</v>
      </c>
      <c r="H34" s="20">
        <f t="shared" si="3"/>
        <v>13.21999999999999</v>
      </c>
      <c r="J34" s="29">
        <v>1</v>
      </c>
      <c r="K34" s="21">
        <f t="shared" si="4"/>
        <v>-0.8</v>
      </c>
      <c r="L34" s="19">
        <f t="shared" si="5"/>
        <v>-0.8</v>
      </c>
      <c r="M34" s="19">
        <f t="shared" si="6"/>
        <v>188.14999999999986</v>
      </c>
      <c r="O34" s="27">
        <v>1</v>
      </c>
      <c r="P34" s="19">
        <f t="shared" si="7"/>
        <v>-0.8</v>
      </c>
      <c r="Q34" s="19">
        <f t="shared" si="8"/>
        <v>-0.8</v>
      </c>
      <c r="R34" s="19">
        <f t="shared" si="9"/>
        <v>172.26999999999987</v>
      </c>
      <c r="T34" s="5" t="s">
        <v>21</v>
      </c>
      <c r="U34" s="31">
        <f t="shared" si="0"/>
        <v>373.6399999999997</v>
      </c>
      <c r="W34" s="5" t="s">
        <v>181</v>
      </c>
    </row>
    <row r="35" spans="1:23" ht="11.25">
      <c r="A35" s="17">
        <v>41664</v>
      </c>
      <c r="B35" s="18" t="s">
        <v>239</v>
      </c>
      <c r="C35" s="10">
        <v>1.85</v>
      </c>
      <c r="D35" s="27">
        <v>1</v>
      </c>
      <c r="E35" s="19">
        <f t="shared" si="1"/>
        <v>-0.8500000000000001</v>
      </c>
      <c r="F35" s="13" t="s">
        <v>4</v>
      </c>
      <c r="G35" s="20">
        <f t="shared" si="2"/>
        <v>0.95</v>
      </c>
      <c r="H35" s="20">
        <f t="shared" si="3"/>
        <v>14.16999999999999</v>
      </c>
      <c r="J35" s="29">
        <v>1</v>
      </c>
      <c r="K35" s="21">
        <f t="shared" si="4"/>
        <v>-0.8500000000000001</v>
      </c>
      <c r="L35" s="19">
        <f t="shared" si="5"/>
        <v>0.95</v>
      </c>
      <c r="M35" s="19">
        <f t="shared" si="6"/>
        <v>189.09999999999985</v>
      </c>
      <c r="O35" s="27">
        <v>1</v>
      </c>
      <c r="P35" s="19">
        <f t="shared" si="7"/>
        <v>-0.8500000000000001</v>
      </c>
      <c r="Q35" s="19">
        <f t="shared" si="8"/>
        <v>0.95</v>
      </c>
      <c r="R35" s="19">
        <f t="shared" si="9"/>
        <v>173.21999999999986</v>
      </c>
      <c r="T35" s="5" t="s">
        <v>23</v>
      </c>
      <c r="U35" s="31">
        <f t="shared" si="0"/>
        <v>376.4899999999997</v>
      </c>
      <c r="W35" s="5" t="s">
        <v>156</v>
      </c>
    </row>
    <row r="36" spans="2:23" ht="11.25">
      <c r="B36" s="18" t="s">
        <v>240</v>
      </c>
      <c r="C36" s="10">
        <v>1.68</v>
      </c>
      <c r="D36" s="27">
        <v>1</v>
      </c>
      <c r="E36" s="19">
        <f t="shared" si="1"/>
        <v>-0.6799999999999999</v>
      </c>
      <c r="F36" s="13" t="s">
        <v>26</v>
      </c>
      <c r="G36" s="20">
        <f t="shared" si="2"/>
        <v>-0.6799999999999999</v>
      </c>
      <c r="H36" s="20">
        <f t="shared" si="3"/>
        <v>13.48999999999999</v>
      </c>
      <c r="J36" s="29">
        <v>1</v>
      </c>
      <c r="K36" s="21">
        <f t="shared" si="4"/>
        <v>-0.6799999999999999</v>
      </c>
      <c r="L36" s="19">
        <f t="shared" si="5"/>
        <v>-0.6799999999999999</v>
      </c>
      <c r="M36" s="19">
        <f t="shared" si="6"/>
        <v>188.41999999999985</v>
      </c>
      <c r="O36" s="27">
        <v>1</v>
      </c>
      <c r="P36" s="19">
        <f t="shared" si="7"/>
        <v>-0.6799999999999999</v>
      </c>
      <c r="Q36" s="19">
        <f t="shared" si="8"/>
        <v>-0.6799999999999999</v>
      </c>
      <c r="R36" s="19">
        <f t="shared" si="9"/>
        <v>172.53999999999985</v>
      </c>
      <c r="T36" s="5" t="s">
        <v>23</v>
      </c>
      <c r="U36" s="31">
        <f t="shared" si="0"/>
        <v>374.4499999999997</v>
      </c>
      <c r="W36" s="5" t="s">
        <v>116</v>
      </c>
    </row>
    <row r="37" spans="2:23" ht="11.25">
      <c r="B37" s="18" t="s">
        <v>241</v>
      </c>
      <c r="C37" s="10">
        <v>1.86</v>
      </c>
      <c r="D37" s="27">
        <v>1</v>
      </c>
      <c r="E37" s="19">
        <f t="shared" si="1"/>
        <v>-0.8600000000000001</v>
      </c>
      <c r="F37" s="13" t="s">
        <v>26</v>
      </c>
      <c r="G37" s="20">
        <f t="shared" si="2"/>
        <v>-0.8600000000000001</v>
      </c>
      <c r="H37" s="20">
        <f t="shared" si="3"/>
        <v>12.62999999999999</v>
      </c>
      <c r="J37" s="29">
        <v>1</v>
      </c>
      <c r="K37" s="21">
        <f t="shared" si="4"/>
        <v>-0.8600000000000001</v>
      </c>
      <c r="L37" s="19">
        <f t="shared" si="5"/>
        <v>-0.8600000000000001</v>
      </c>
      <c r="M37" s="19">
        <f t="shared" si="6"/>
        <v>187.55999999999983</v>
      </c>
      <c r="O37" s="27">
        <v>1</v>
      </c>
      <c r="P37" s="19">
        <f t="shared" si="7"/>
        <v>-0.8600000000000001</v>
      </c>
      <c r="Q37" s="19">
        <f t="shared" si="8"/>
        <v>-0.8600000000000001</v>
      </c>
      <c r="R37" s="19">
        <f t="shared" si="9"/>
        <v>171.67999999999984</v>
      </c>
      <c r="T37" s="5" t="s">
        <v>23</v>
      </c>
      <c r="U37" s="31">
        <f t="shared" si="0"/>
        <v>371.86999999999966</v>
      </c>
      <c r="W37" s="5" t="s">
        <v>28</v>
      </c>
    </row>
    <row r="38" spans="1:23" ht="11.25">
      <c r="A38" s="17">
        <v>41665</v>
      </c>
      <c r="B38" s="18" t="s">
        <v>242</v>
      </c>
      <c r="C38" s="10">
        <v>1.8</v>
      </c>
      <c r="D38" s="27">
        <v>1</v>
      </c>
      <c r="E38" s="19">
        <f t="shared" si="1"/>
        <v>-0.8</v>
      </c>
      <c r="F38" s="13" t="s">
        <v>26</v>
      </c>
      <c r="G38" s="20">
        <f t="shared" si="2"/>
        <v>-0.8</v>
      </c>
      <c r="H38" s="20">
        <f t="shared" si="3"/>
        <v>11.82999999999999</v>
      </c>
      <c r="J38" s="29">
        <v>2</v>
      </c>
      <c r="K38" s="21">
        <f t="shared" si="4"/>
        <v>-1.6</v>
      </c>
      <c r="L38" s="19">
        <f t="shared" si="5"/>
        <v>-1.6</v>
      </c>
      <c r="M38" s="19">
        <f t="shared" si="6"/>
        <v>185.95999999999984</v>
      </c>
      <c r="O38" s="27">
        <v>2</v>
      </c>
      <c r="P38" s="19">
        <f t="shared" si="7"/>
        <v>-1.6</v>
      </c>
      <c r="Q38" s="19">
        <f t="shared" si="8"/>
        <v>-1.6</v>
      </c>
      <c r="R38" s="19">
        <f t="shared" si="9"/>
        <v>170.07999999999984</v>
      </c>
      <c r="T38" s="5" t="s">
        <v>21</v>
      </c>
      <c r="U38" s="31">
        <f t="shared" si="0"/>
        <v>367.86999999999966</v>
      </c>
      <c r="W38" s="5" t="s">
        <v>28</v>
      </c>
    </row>
    <row r="39" spans="2:23" ht="11.25">
      <c r="B39" s="18" t="s">
        <v>243</v>
      </c>
      <c r="C39" s="10">
        <v>1.61</v>
      </c>
      <c r="D39" s="27">
        <v>1</v>
      </c>
      <c r="E39" s="19">
        <f t="shared" si="1"/>
        <v>-0.6100000000000001</v>
      </c>
      <c r="F39" s="13" t="s">
        <v>26</v>
      </c>
      <c r="G39" s="20">
        <f t="shared" si="2"/>
        <v>-0.6100000000000001</v>
      </c>
      <c r="H39" s="20">
        <f t="shared" si="3"/>
        <v>11.21999999999999</v>
      </c>
      <c r="J39" s="29">
        <v>3</v>
      </c>
      <c r="K39" s="21">
        <f t="shared" si="4"/>
        <v>-1.8300000000000003</v>
      </c>
      <c r="L39" s="19">
        <f t="shared" si="5"/>
        <v>-1.8300000000000003</v>
      </c>
      <c r="M39" s="19">
        <f t="shared" si="6"/>
        <v>184.12999999999982</v>
      </c>
      <c r="O39" s="27">
        <v>3</v>
      </c>
      <c r="P39" s="19">
        <f t="shared" si="7"/>
        <v>-1.8300000000000003</v>
      </c>
      <c r="Q39" s="19">
        <f t="shared" si="8"/>
        <v>-1.8300000000000003</v>
      </c>
      <c r="R39" s="19">
        <f t="shared" si="9"/>
        <v>168.24999999999983</v>
      </c>
      <c r="T39" s="5" t="s">
        <v>21</v>
      </c>
      <c r="U39" s="31">
        <f t="shared" si="0"/>
        <v>363.5999999999996</v>
      </c>
      <c r="W39" s="5" t="s">
        <v>30</v>
      </c>
    </row>
    <row r="40" spans="2:23" ht="11.25">
      <c r="B40" s="18" t="s">
        <v>244</v>
      </c>
      <c r="C40" s="10">
        <v>1.92</v>
      </c>
      <c r="D40" s="27">
        <v>1</v>
      </c>
      <c r="E40" s="19">
        <f t="shared" si="1"/>
        <v>-0.9199999999999999</v>
      </c>
      <c r="F40" s="13" t="s">
        <v>26</v>
      </c>
      <c r="G40" s="20">
        <f t="shared" si="2"/>
        <v>-0.9199999999999999</v>
      </c>
      <c r="H40" s="20">
        <f t="shared" si="3"/>
        <v>10.29999999999999</v>
      </c>
      <c r="J40" s="29">
        <v>5</v>
      </c>
      <c r="K40" s="21">
        <f t="shared" si="4"/>
        <v>-4.6</v>
      </c>
      <c r="L40" s="19">
        <f t="shared" si="5"/>
        <v>-4.6</v>
      </c>
      <c r="M40" s="19">
        <f t="shared" si="6"/>
        <v>179.52999999999983</v>
      </c>
      <c r="O40" s="27">
        <v>5</v>
      </c>
      <c r="P40" s="19">
        <f t="shared" si="7"/>
        <v>-4.6</v>
      </c>
      <c r="Q40" s="19">
        <f t="shared" si="8"/>
        <v>-4.6</v>
      </c>
      <c r="R40" s="19">
        <f t="shared" si="9"/>
        <v>163.64999999999984</v>
      </c>
      <c r="T40" s="5" t="s">
        <v>23</v>
      </c>
      <c r="U40" s="31">
        <f t="shared" si="0"/>
        <v>353.4799999999997</v>
      </c>
      <c r="W40" s="5" t="s">
        <v>127</v>
      </c>
    </row>
    <row r="41" spans="1:23" ht="11.25">
      <c r="A41" s="17">
        <v>41666</v>
      </c>
      <c r="B41" s="18" t="s">
        <v>245</v>
      </c>
      <c r="C41" s="10">
        <v>1.7</v>
      </c>
      <c r="D41" s="27">
        <v>1</v>
      </c>
      <c r="E41" s="19">
        <f t="shared" si="1"/>
        <v>-0.7</v>
      </c>
      <c r="F41" s="13" t="s">
        <v>4</v>
      </c>
      <c r="G41" s="20">
        <f t="shared" si="2"/>
        <v>0.95</v>
      </c>
      <c r="H41" s="20">
        <f t="shared" si="3"/>
        <v>11.24999999999999</v>
      </c>
      <c r="J41" s="29">
        <v>8</v>
      </c>
      <c r="K41" s="21">
        <f t="shared" si="4"/>
        <v>-5.6</v>
      </c>
      <c r="L41" s="19">
        <f t="shared" si="5"/>
        <v>7.6</v>
      </c>
      <c r="M41" s="19">
        <f t="shared" si="6"/>
        <v>187.12999999999982</v>
      </c>
      <c r="O41" s="27">
        <v>8</v>
      </c>
      <c r="P41" s="19">
        <f t="shared" si="7"/>
        <v>-5.6</v>
      </c>
      <c r="Q41" s="19">
        <f t="shared" si="8"/>
        <v>7.6</v>
      </c>
      <c r="R41" s="19">
        <f t="shared" si="9"/>
        <v>171.24999999999983</v>
      </c>
      <c r="T41" s="5" t="s">
        <v>23</v>
      </c>
      <c r="U41" s="31">
        <f t="shared" si="0"/>
        <v>369.62999999999965</v>
      </c>
      <c r="W41" s="5" t="s">
        <v>246</v>
      </c>
    </row>
    <row r="42" spans="2:23" ht="11.25">
      <c r="B42" s="18" t="s">
        <v>247</v>
      </c>
      <c r="C42" s="10">
        <v>1.87</v>
      </c>
      <c r="D42" s="27">
        <v>1</v>
      </c>
      <c r="E42" s="19">
        <f t="shared" si="1"/>
        <v>-0.8700000000000001</v>
      </c>
      <c r="F42" s="13" t="s">
        <v>26</v>
      </c>
      <c r="G42" s="20">
        <f t="shared" si="2"/>
        <v>-0.8700000000000001</v>
      </c>
      <c r="H42" s="20">
        <f t="shared" si="3"/>
        <v>10.379999999999988</v>
      </c>
      <c r="J42" s="29">
        <v>1</v>
      </c>
      <c r="K42" s="21">
        <f t="shared" si="4"/>
        <v>-0.8700000000000001</v>
      </c>
      <c r="L42" s="19">
        <f t="shared" si="5"/>
        <v>-0.8700000000000001</v>
      </c>
      <c r="M42" s="19">
        <f t="shared" si="6"/>
        <v>186.25999999999982</v>
      </c>
      <c r="O42" s="27">
        <v>3</v>
      </c>
      <c r="P42" s="19">
        <f t="shared" si="7"/>
        <v>-2.6100000000000003</v>
      </c>
      <c r="Q42" s="19">
        <f t="shared" si="8"/>
        <v>-2.6100000000000003</v>
      </c>
      <c r="R42" s="19">
        <f t="shared" si="9"/>
        <v>168.63999999999982</v>
      </c>
      <c r="T42" s="5" t="s">
        <v>23</v>
      </c>
      <c r="U42" s="31">
        <f t="shared" si="0"/>
        <v>365.27999999999963</v>
      </c>
      <c r="W42" s="5" t="s">
        <v>67</v>
      </c>
    </row>
    <row r="43" spans="2:23" ht="11.25">
      <c r="B43" s="18" t="s">
        <v>248</v>
      </c>
      <c r="C43" s="10">
        <v>1.88</v>
      </c>
      <c r="D43" s="27">
        <v>1</v>
      </c>
      <c r="E43" s="19">
        <f t="shared" si="1"/>
        <v>-0.8799999999999999</v>
      </c>
      <c r="F43" s="13" t="s">
        <v>26</v>
      </c>
      <c r="G43" s="20">
        <f t="shared" si="2"/>
        <v>-0.8799999999999999</v>
      </c>
      <c r="H43" s="20">
        <f t="shared" si="3"/>
        <v>9.49999999999999</v>
      </c>
      <c r="J43" s="29">
        <v>1</v>
      </c>
      <c r="K43" s="21">
        <f t="shared" si="4"/>
        <v>-0.8799999999999999</v>
      </c>
      <c r="L43" s="19">
        <f t="shared" si="5"/>
        <v>-0.8799999999999999</v>
      </c>
      <c r="M43" s="19">
        <f t="shared" si="6"/>
        <v>185.37999999999982</v>
      </c>
      <c r="O43" s="27">
        <v>5</v>
      </c>
      <c r="P43" s="19">
        <f t="shared" si="7"/>
        <v>-4.3999999999999995</v>
      </c>
      <c r="Q43" s="19">
        <f t="shared" si="8"/>
        <v>-4.3999999999999995</v>
      </c>
      <c r="R43" s="19">
        <f t="shared" si="9"/>
        <v>164.2399999999998</v>
      </c>
      <c r="T43" s="5" t="s">
        <v>21</v>
      </c>
      <c r="U43" s="31">
        <f t="shared" si="0"/>
        <v>359.11999999999966</v>
      </c>
      <c r="W43" s="5" t="s">
        <v>221</v>
      </c>
    </row>
    <row r="44" spans="1:23" ht="11.25">
      <c r="A44" s="17">
        <v>41667</v>
      </c>
      <c r="B44" s="18" t="s">
        <v>249</v>
      </c>
      <c r="C44" s="10">
        <v>1.66</v>
      </c>
      <c r="D44" s="27">
        <v>1</v>
      </c>
      <c r="E44" s="19">
        <f t="shared" si="1"/>
        <v>-0.6599999999999999</v>
      </c>
      <c r="F44" s="13" t="s">
        <v>4</v>
      </c>
      <c r="G44" s="20">
        <f t="shared" si="2"/>
        <v>0.95</v>
      </c>
      <c r="H44" s="20">
        <f t="shared" si="3"/>
        <v>10.449999999999989</v>
      </c>
      <c r="J44" s="29">
        <v>2</v>
      </c>
      <c r="K44" s="21">
        <f t="shared" si="4"/>
        <v>-1.3199999999999998</v>
      </c>
      <c r="L44" s="19">
        <f t="shared" si="5"/>
        <v>1.9</v>
      </c>
      <c r="M44" s="19">
        <f t="shared" si="6"/>
        <v>187.27999999999983</v>
      </c>
      <c r="O44" s="27">
        <v>8</v>
      </c>
      <c r="P44" s="19">
        <f t="shared" si="7"/>
        <v>-5.279999999999999</v>
      </c>
      <c r="Q44" s="19">
        <f t="shared" si="8"/>
        <v>7.6</v>
      </c>
      <c r="R44" s="19">
        <f t="shared" si="9"/>
        <v>171.8399999999998</v>
      </c>
      <c r="T44" s="5" t="s">
        <v>23</v>
      </c>
      <c r="U44" s="31">
        <f t="shared" si="0"/>
        <v>369.56999999999965</v>
      </c>
      <c r="W44" s="5" t="s">
        <v>40</v>
      </c>
    </row>
    <row r="45" spans="2:23" ht="11.25">
      <c r="B45" s="18" t="s">
        <v>250</v>
      </c>
      <c r="C45" s="10">
        <v>1.79</v>
      </c>
      <c r="D45" s="27">
        <v>1</v>
      </c>
      <c r="E45" s="19">
        <f t="shared" si="1"/>
        <v>-0.79</v>
      </c>
      <c r="F45" s="13" t="s">
        <v>4</v>
      </c>
      <c r="G45" s="20">
        <f t="shared" si="2"/>
        <v>0.95</v>
      </c>
      <c r="H45" s="20">
        <f t="shared" si="3"/>
        <v>11.399999999999988</v>
      </c>
      <c r="J45" s="29">
        <v>1</v>
      </c>
      <c r="K45" s="21">
        <f t="shared" si="4"/>
        <v>-0.79</v>
      </c>
      <c r="L45" s="19">
        <f t="shared" si="5"/>
        <v>0.95</v>
      </c>
      <c r="M45" s="19">
        <f t="shared" si="6"/>
        <v>188.22999999999982</v>
      </c>
      <c r="O45" s="27">
        <v>3</v>
      </c>
      <c r="P45" s="19">
        <f t="shared" si="7"/>
        <v>-2.37</v>
      </c>
      <c r="Q45" s="19">
        <f t="shared" si="8"/>
        <v>2.8499999999999996</v>
      </c>
      <c r="R45" s="19">
        <f t="shared" si="9"/>
        <v>174.6899999999998</v>
      </c>
      <c r="T45" s="5" t="s">
        <v>21</v>
      </c>
      <c r="U45" s="31">
        <f t="shared" si="0"/>
        <v>374.3199999999996</v>
      </c>
      <c r="W45" s="5" t="s">
        <v>25</v>
      </c>
    </row>
    <row r="46" spans="1:23" ht="11.25">
      <c r="A46" s="17">
        <v>41668</v>
      </c>
      <c r="B46" s="18" t="s">
        <v>251</v>
      </c>
      <c r="C46" s="10">
        <v>1.65</v>
      </c>
      <c r="D46" s="27">
        <v>1</v>
      </c>
      <c r="E46" s="19">
        <f t="shared" si="1"/>
        <v>-0.6499999999999999</v>
      </c>
      <c r="F46" s="13" t="s">
        <v>26</v>
      </c>
      <c r="G46" s="20">
        <f t="shared" si="2"/>
        <v>-0.6499999999999999</v>
      </c>
      <c r="H46" s="20">
        <f t="shared" si="3"/>
        <v>10.749999999999988</v>
      </c>
      <c r="J46" s="29">
        <v>1</v>
      </c>
      <c r="K46" s="21">
        <f t="shared" si="4"/>
        <v>-0.6499999999999999</v>
      </c>
      <c r="L46" s="19">
        <f t="shared" si="5"/>
        <v>-0.6499999999999999</v>
      </c>
      <c r="M46" s="19">
        <f t="shared" si="6"/>
        <v>187.5799999999998</v>
      </c>
      <c r="O46" s="27">
        <v>1</v>
      </c>
      <c r="P46" s="19">
        <f t="shared" si="7"/>
        <v>-0.6499999999999999</v>
      </c>
      <c r="Q46" s="19">
        <f t="shared" si="8"/>
        <v>-0.6499999999999999</v>
      </c>
      <c r="R46" s="19">
        <f t="shared" si="9"/>
        <v>174.0399999999998</v>
      </c>
      <c r="T46" s="5" t="s">
        <v>23</v>
      </c>
      <c r="U46" s="31">
        <f t="shared" si="0"/>
        <v>372.3699999999996</v>
      </c>
      <c r="W46" s="5" t="s">
        <v>252</v>
      </c>
    </row>
    <row r="47" spans="2:23" ht="11.25">
      <c r="B47" s="18" t="s">
        <v>253</v>
      </c>
      <c r="C47" s="10">
        <v>1.74</v>
      </c>
      <c r="D47" s="27">
        <v>1</v>
      </c>
      <c r="E47" s="19">
        <f t="shared" si="1"/>
        <v>-0.74</v>
      </c>
      <c r="F47" s="13" t="s">
        <v>26</v>
      </c>
      <c r="G47" s="20">
        <f t="shared" si="2"/>
        <v>-0.74</v>
      </c>
      <c r="H47" s="20">
        <f t="shared" si="3"/>
        <v>10.009999999999987</v>
      </c>
      <c r="J47" s="29">
        <v>1</v>
      </c>
      <c r="K47" s="21">
        <f t="shared" si="4"/>
        <v>-0.74</v>
      </c>
      <c r="L47" s="19">
        <f t="shared" si="5"/>
        <v>-0.74</v>
      </c>
      <c r="M47" s="19">
        <f t="shared" si="6"/>
        <v>186.8399999999998</v>
      </c>
      <c r="O47" s="27">
        <v>1</v>
      </c>
      <c r="P47" s="19">
        <f t="shared" si="7"/>
        <v>-0.74</v>
      </c>
      <c r="Q47" s="19">
        <f t="shared" si="8"/>
        <v>-0.74</v>
      </c>
      <c r="R47" s="19">
        <f t="shared" si="9"/>
        <v>173.29999999999978</v>
      </c>
      <c r="T47" s="5" t="s">
        <v>23</v>
      </c>
      <c r="U47" s="31">
        <f t="shared" si="0"/>
        <v>370.1499999999996</v>
      </c>
      <c r="W47" s="5" t="s">
        <v>40</v>
      </c>
    </row>
    <row r="48" spans="2:23" ht="11.25">
      <c r="B48" s="18" t="s">
        <v>254</v>
      </c>
      <c r="C48" s="10">
        <v>1.76</v>
      </c>
      <c r="D48" s="27">
        <v>1</v>
      </c>
      <c r="E48" s="19">
        <f t="shared" si="1"/>
        <v>-0.76</v>
      </c>
      <c r="F48" s="13" t="s">
        <v>26</v>
      </c>
      <c r="G48" s="20">
        <f t="shared" si="2"/>
        <v>-0.76</v>
      </c>
      <c r="H48" s="20">
        <f t="shared" si="3"/>
        <v>9.249999999999988</v>
      </c>
      <c r="J48" s="29">
        <v>2</v>
      </c>
      <c r="K48" s="21">
        <f t="shared" si="4"/>
        <v>-1.52</v>
      </c>
      <c r="L48" s="19">
        <f t="shared" si="5"/>
        <v>-1.52</v>
      </c>
      <c r="M48" s="19">
        <f t="shared" si="6"/>
        <v>185.3199999999998</v>
      </c>
      <c r="O48" s="27">
        <v>2</v>
      </c>
      <c r="P48" s="19">
        <f t="shared" si="7"/>
        <v>-1.52</v>
      </c>
      <c r="Q48" s="19">
        <f t="shared" si="8"/>
        <v>-1.52</v>
      </c>
      <c r="R48" s="19">
        <f t="shared" si="9"/>
        <v>171.77999999999977</v>
      </c>
      <c r="T48" s="5" t="s">
        <v>23</v>
      </c>
      <c r="U48" s="31">
        <f t="shared" si="0"/>
        <v>366.34999999999957</v>
      </c>
      <c r="W48" s="5" t="s">
        <v>25</v>
      </c>
    </row>
    <row r="49" spans="1:23" ht="11.25">
      <c r="A49" s="17">
        <v>41669</v>
      </c>
      <c r="B49" s="18" t="s">
        <v>255</v>
      </c>
      <c r="C49" s="10">
        <v>1.78</v>
      </c>
      <c r="D49" s="27">
        <v>1</v>
      </c>
      <c r="E49" s="19">
        <f t="shared" si="1"/>
        <v>-0.78</v>
      </c>
      <c r="F49" s="13" t="s">
        <v>4</v>
      </c>
      <c r="G49" s="20">
        <f t="shared" si="2"/>
        <v>0.95</v>
      </c>
      <c r="H49" s="20">
        <f t="shared" si="3"/>
        <v>10.199999999999987</v>
      </c>
      <c r="J49" s="29">
        <v>3</v>
      </c>
      <c r="K49" s="21">
        <f t="shared" si="4"/>
        <v>-2.34</v>
      </c>
      <c r="L49" s="19">
        <f t="shared" si="5"/>
        <v>2.8499999999999996</v>
      </c>
      <c r="M49" s="19">
        <f t="shared" si="6"/>
        <v>188.1699999999998</v>
      </c>
      <c r="O49" s="27">
        <v>3</v>
      </c>
      <c r="P49" s="19">
        <f t="shared" si="7"/>
        <v>-2.34</v>
      </c>
      <c r="Q49" s="19">
        <f t="shared" si="8"/>
        <v>2.8499999999999996</v>
      </c>
      <c r="R49" s="19">
        <f t="shared" si="9"/>
        <v>174.62999999999977</v>
      </c>
      <c r="T49" s="5" t="s">
        <v>21</v>
      </c>
      <c r="U49" s="31">
        <f t="shared" si="0"/>
        <v>372.99999999999955</v>
      </c>
      <c r="W49" s="5" t="s">
        <v>181</v>
      </c>
    </row>
    <row r="50" spans="2:23" ht="11.25">
      <c r="B50" s="18" t="s">
        <v>256</v>
      </c>
      <c r="C50" s="10">
        <v>1.64</v>
      </c>
      <c r="D50" s="27">
        <v>1</v>
      </c>
      <c r="E50" s="19">
        <f t="shared" si="1"/>
        <v>-0.6399999999999999</v>
      </c>
      <c r="F50" s="13" t="s">
        <v>4</v>
      </c>
      <c r="G50" s="20">
        <f t="shared" si="2"/>
        <v>0.95</v>
      </c>
      <c r="H50" s="20">
        <f t="shared" si="3"/>
        <v>11.149999999999986</v>
      </c>
      <c r="J50" s="29">
        <v>1</v>
      </c>
      <c r="K50" s="21">
        <f t="shared" si="4"/>
        <v>-0.6399999999999999</v>
      </c>
      <c r="L50" s="19">
        <f t="shared" si="5"/>
        <v>0.95</v>
      </c>
      <c r="M50" s="19">
        <f t="shared" si="6"/>
        <v>189.11999999999978</v>
      </c>
      <c r="O50" s="27">
        <v>1</v>
      </c>
      <c r="P50" s="19">
        <f t="shared" si="7"/>
        <v>-0.6399999999999999</v>
      </c>
      <c r="Q50" s="19">
        <f t="shared" si="8"/>
        <v>0.95</v>
      </c>
      <c r="R50" s="19">
        <f t="shared" si="9"/>
        <v>175.57999999999976</v>
      </c>
      <c r="T50" s="5" t="s">
        <v>21</v>
      </c>
      <c r="U50" s="31">
        <f t="shared" si="0"/>
        <v>375.8499999999995</v>
      </c>
      <c r="W50" s="5" t="s">
        <v>181</v>
      </c>
    </row>
    <row r="51" spans="1:23" ht="11.25">
      <c r="A51" s="17">
        <v>41670</v>
      </c>
      <c r="B51" s="18" t="s">
        <v>257</v>
      </c>
      <c r="C51" s="10">
        <v>1.85</v>
      </c>
      <c r="D51" s="27">
        <v>1</v>
      </c>
      <c r="E51" s="19">
        <f t="shared" si="1"/>
        <v>-0.8500000000000001</v>
      </c>
      <c r="F51" s="13" t="s">
        <v>26</v>
      </c>
      <c r="G51" s="20">
        <f t="shared" si="2"/>
        <v>-0.8500000000000001</v>
      </c>
      <c r="H51" s="20">
        <f t="shared" si="3"/>
        <v>10.299999999999986</v>
      </c>
      <c r="J51" s="29">
        <v>1</v>
      </c>
      <c r="K51" s="21">
        <f t="shared" si="4"/>
        <v>-0.8500000000000001</v>
      </c>
      <c r="L51" s="19">
        <f t="shared" si="5"/>
        <v>-0.8500000000000001</v>
      </c>
      <c r="M51" s="19">
        <f t="shared" si="6"/>
        <v>188.26999999999978</v>
      </c>
      <c r="O51" s="27">
        <v>1</v>
      </c>
      <c r="P51" s="19">
        <f t="shared" si="7"/>
        <v>-0.8500000000000001</v>
      </c>
      <c r="Q51" s="19">
        <f t="shared" si="8"/>
        <v>-0.8500000000000001</v>
      </c>
      <c r="R51" s="19">
        <f t="shared" si="9"/>
        <v>174.72999999999976</v>
      </c>
      <c r="T51" s="5" t="s">
        <v>21</v>
      </c>
      <c r="U51" s="31">
        <f t="shared" si="0"/>
        <v>373.29999999999956</v>
      </c>
      <c r="W51" s="5" t="s">
        <v>181</v>
      </c>
    </row>
    <row r="52" spans="2:23" ht="11.25">
      <c r="B52" s="18" t="s">
        <v>258</v>
      </c>
      <c r="C52" s="10">
        <v>1.76</v>
      </c>
      <c r="D52" s="27">
        <v>1</v>
      </c>
      <c r="E52" s="19">
        <f t="shared" si="1"/>
        <v>-0.76</v>
      </c>
      <c r="F52" s="13" t="s">
        <v>26</v>
      </c>
      <c r="G52" s="20">
        <f t="shared" si="2"/>
        <v>-0.76</v>
      </c>
      <c r="H52" s="20">
        <f t="shared" si="3"/>
        <v>9.539999999999987</v>
      </c>
      <c r="J52" s="29">
        <v>1</v>
      </c>
      <c r="K52" s="21">
        <f t="shared" si="4"/>
        <v>-0.76</v>
      </c>
      <c r="L52" s="19">
        <f t="shared" si="5"/>
        <v>-0.76</v>
      </c>
      <c r="M52" s="19">
        <f t="shared" si="6"/>
        <v>187.5099999999998</v>
      </c>
      <c r="O52" s="27">
        <v>1</v>
      </c>
      <c r="P52" s="19">
        <f t="shared" si="7"/>
        <v>-0.76</v>
      </c>
      <c r="Q52" s="19">
        <f t="shared" si="8"/>
        <v>-0.76</v>
      </c>
      <c r="R52" s="19">
        <f t="shared" si="9"/>
        <v>173.96999999999977</v>
      </c>
      <c r="T52" s="5" t="s">
        <v>21</v>
      </c>
      <c r="U52" s="31">
        <f t="shared" si="0"/>
        <v>371.0199999999995</v>
      </c>
      <c r="W52" s="5" t="s">
        <v>35</v>
      </c>
    </row>
    <row r="53" spans="1:23" ht="11.25">
      <c r="A53" s="17">
        <v>41671</v>
      </c>
      <c r="B53" s="18" t="s">
        <v>259</v>
      </c>
      <c r="C53" s="10">
        <v>1.7</v>
      </c>
      <c r="D53" s="27">
        <v>1</v>
      </c>
      <c r="E53" s="19">
        <f t="shared" si="1"/>
        <v>-0.7</v>
      </c>
      <c r="F53" s="13" t="s">
        <v>4</v>
      </c>
      <c r="G53" s="20">
        <f t="shared" si="2"/>
        <v>0.95</v>
      </c>
      <c r="H53" s="20">
        <f t="shared" si="3"/>
        <v>10.489999999999986</v>
      </c>
      <c r="J53" s="29">
        <v>2</v>
      </c>
      <c r="K53" s="21">
        <f t="shared" si="4"/>
        <v>-1.4</v>
      </c>
      <c r="L53" s="19">
        <f t="shared" si="5"/>
        <v>1.9</v>
      </c>
      <c r="M53" s="19">
        <f t="shared" si="6"/>
        <v>189.4099999999998</v>
      </c>
      <c r="O53" s="27">
        <v>2</v>
      </c>
      <c r="P53" s="19">
        <f t="shared" si="7"/>
        <v>-1.4</v>
      </c>
      <c r="Q53" s="19">
        <f t="shared" si="8"/>
        <v>1.9</v>
      </c>
      <c r="R53" s="19">
        <f t="shared" si="9"/>
        <v>175.86999999999978</v>
      </c>
      <c r="T53" s="5" t="s">
        <v>23</v>
      </c>
      <c r="U53" s="31">
        <f t="shared" si="0"/>
        <v>375.7699999999996</v>
      </c>
      <c r="W53" s="5" t="s">
        <v>46</v>
      </c>
    </row>
    <row r="54" spans="2:23" ht="11.25">
      <c r="B54" s="18" t="s">
        <v>260</v>
      </c>
      <c r="C54" s="10">
        <v>1.7</v>
      </c>
      <c r="D54" s="27">
        <v>1</v>
      </c>
      <c r="E54" s="19">
        <f t="shared" si="1"/>
        <v>-0.7</v>
      </c>
      <c r="F54" s="13" t="s">
        <v>26</v>
      </c>
      <c r="G54" s="20">
        <f t="shared" si="2"/>
        <v>-0.7</v>
      </c>
      <c r="H54" s="20">
        <f t="shared" si="3"/>
        <v>9.789999999999987</v>
      </c>
      <c r="J54" s="29">
        <v>1</v>
      </c>
      <c r="K54" s="21">
        <f t="shared" si="4"/>
        <v>-0.7</v>
      </c>
      <c r="L54" s="19">
        <f t="shared" si="5"/>
        <v>-0.7</v>
      </c>
      <c r="M54" s="19">
        <f t="shared" si="6"/>
        <v>188.7099999999998</v>
      </c>
      <c r="O54" s="27">
        <v>1</v>
      </c>
      <c r="P54" s="19">
        <f t="shared" si="7"/>
        <v>-0.7</v>
      </c>
      <c r="Q54" s="19">
        <f t="shared" si="8"/>
        <v>-0.7</v>
      </c>
      <c r="R54" s="19">
        <f t="shared" si="9"/>
        <v>175.1699999999998</v>
      </c>
      <c r="T54" s="5" t="s">
        <v>21</v>
      </c>
      <c r="U54" s="31">
        <f t="shared" si="0"/>
        <v>373.66999999999956</v>
      </c>
      <c r="W54" s="5" t="s">
        <v>30</v>
      </c>
    </row>
    <row r="55" spans="2:23" ht="11.25">
      <c r="B55" s="18" t="s">
        <v>261</v>
      </c>
      <c r="C55" s="10">
        <v>1.82</v>
      </c>
      <c r="D55" s="27">
        <v>1</v>
      </c>
      <c r="E55" s="19">
        <f t="shared" si="1"/>
        <v>-0.8200000000000001</v>
      </c>
      <c r="F55" s="13" t="s">
        <v>26</v>
      </c>
      <c r="G55" s="20">
        <f t="shared" si="2"/>
        <v>-0.8200000000000001</v>
      </c>
      <c r="H55" s="20">
        <f t="shared" si="3"/>
        <v>8.969999999999986</v>
      </c>
      <c r="J55" s="29">
        <v>1</v>
      </c>
      <c r="K55" s="21">
        <f t="shared" si="4"/>
        <v>-0.8200000000000001</v>
      </c>
      <c r="L55" s="19">
        <f t="shared" si="5"/>
        <v>-0.8200000000000001</v>
      </c>
      <c r="M55" s="19">
        <f t="shared" si="6"/>
        <v>187.88999999999982</v>
      </c>
      <c r="O55" s="27">
        <v>1</v>
      </c>
      <c r="P55" s="19">
        <f t="shared" si="7"/>
        <v>-0.8200000000000001</v>
      </c>
      <c r="Q55" s="19">
        <f t="shared" si="8"/>
        <v>-0.8200000000000001</v>
      </c>
      <c r="R55" s="19">
        <f t="shared" si="9"/>
        <v>174.3499999999998</v>
      </c>
      <c r="T55" s="5" t="s">
        <v>21</v>
      </c>
      <c r="U55" s="31">
        <f t="shared" si="0"/>
        <v>371.2099999999996</v>
      </c>
      <c r="W55" s="5" t="s">
        <v>30</v>
      </c>
    </row>
    <row r="56" spans="1:23" ht="11.25">
      <c r="A56" s="17">
        <v>41672</v>
      </c>
      <c r="B56" s="18" t="s">
        <v>262</v>
      </c>
      <c r="C56" s="10">
        <v>1.67</v>
      </c>
      <c r="D56" s="27">
        <v>1</v>
      </c>
      <c r="E56" s="19">
        <f t="shared" si="1"/>
        <v>-0.6699999999999999</v>
      </c>
      <c r="F56" s="13" t="s">
        <v>4</v>
      </c>
      <c r="G56" s="20">
        <f t="shared" si="2"/>
        <v>0.95</v>
      </c>
      <c r="H56" s="20">
        <f t="shared" si="3"/>
        <v>9.919999999999986</v>
      </c>
      <c r="J56" s="29">
        <v>2</v>
      </c>
      <c r="K56" s="21">
        <f t="shared" si="4"/>
        <v>-1.3399999999999999</v>
      </c>
      <c r="L56" s="19">
        <f t="shared" si="5"/>
        <v>1.9</v>
      </c>
      <c r="M56" s="19">
        <f t="shared" si="6"/>
        <v>189.78999999999982</v>
      </c>
      <c r="O56" s="27">
        <v>2</v>
      </c>
      <c r="P56" s="19">
        <f t="shared" si="7"/>
        <v>-1.3399999999999999</v>
      </c>
      <c r="Q56" s="19">
        <f t="shared" si="8"/>
        <v>1.9</v>
      </c>
      <c r="R56" s="19">
        <f t="shared" si="9"/>
        <v>176.2499999999998</v>
      </c>
      <c r="T56" s="5" t="s">
        <v>21</v>
      </c>
      <c r="U56" s="31">
        <f t="shared" si="0"/>
        <v>375.9599999999996</v>
      </c>
      <c r="W56" s="5" t="s">
        <v>35</v>
      </c>
    </row>
    <row r="57" spans="2:23" ht="11.25">
      <c r="B57" s="18" t="s">
        <v>263</v>
      </c>
      <c r="C57" s="10">
        <v>1.7</v>
      </c>
      <c r="D57" s="27">
        <v>1</v>
      </c>
      <c r="E57" s="19">
        <f t="shared" si="1"/>
        <v>-0.7</v>
      </c>
      <c r="F57" s="13" t="s">
        <v>26</v>
      </c>
      <c r="G57" s="20">
        <f t="shared" si="2"/>
        <v>-0.7</v>
      </c>
      <c r="H57" s="20">
        <f t="shared" si="3"/>
        <v>9.219999999999986</v>
      </c>
      <c r="J57" s="29">
        <v>1</v>
      </c>
      <c r="K57" s="21">
        <f t="shared" si="4"/>
        <v>-0.7</v>
      </c>
      <c r="L57" s="19">
        <f t="shared" si="5"/>
        <v>-0.7</v>
      </c>
      <c r="M57" s="19">
        <f t="shared" si="6"/>
        <v>189.08999999999983</v>
      </c>
      <c r="O57" s="27">
        <v>1</v>
      </c>
      <c r="P57" s="19">
        <f t="shared" si="7"/>
        <v>-0.7</v>
      </c>
      <c r="Q57" s="19">
        <f t="shared" si="8"/>
        <v>-0.7</v>
      </c>
      <c r="R57" s="19">
        <f t="shared" si="9"/>
        <v>175.5499999999998</v>
      </c>
      <c r="T57" s="5" t="s">
        <v>23</v>
      </c>
      <c r="U57" s="31">
        <f t="shared" si="0"/>
        <v>373.8599999999996</v>
      </c>
      <c r="W57" s="5" t="s">
        <v>40</v>
      </c>
    </row>
    <row r="58" spans="2:23" ht="11.25">
      <c r="B58" s="18" t="s">
        <v>264</v>
      </c>
      <c r="C58" s="10">
        <v>1.86</v>
      </c>
      <c r="D58" s="27">
        <v>1</v>
      </c>
      <c r="E58" s="19">
        <f t="shared" si="1"/>
        <v>-0.8600000000000001</v>
      </c>
      <c r="F58" s="13" t="s">
        <v>4</v>
      </c>
      <c r="G58" s="20">
        <f t="shared" si="2"/>
        <v>0.95</v>
      </c>
      <c r="H58" s="20">
        <f t="shared" si="3"/>
        <v>10.169999999999986</v>
      </c>
      <c r="J58" s="29">
        <v>1</v>
      </c>
      <c r="K58" s="21">
        <f t="shared" si="4"/>
        <v>-0.8600000000000001</v>
      </c>
      <c r="L58" s="19">
        <f t="shared" si="5"/>
        <v>0.95</v>
      </c>
      <c r="M58" s="19">
        <f t="shared" si="6"/>
        <v>190.03999999999982</v>
      </c>
      <c r="O58" s="27">
        <v>1</v>
      </c>
      <c r="P58" s="19">
        <f t="shared" si="7"/>
        <v>-0.8600000000000001</v>
      </c>
      <c r="Q58" s="19">
        <f t="shared" si="8"/>
        <v>0.95</v>
      </c>
      <c r="R58" s="19">
        <f t="shared" si="9"/>
        <v>176.4999999999998</v>
      </c>
      <c r="T58" s="5" t="s">
        <v>23</v>
      </c>
      <c r="U58" s="31">
        <f t="shared" si="0"/>
        <v>376.7099999999996</v>
      </c>
      <c r="W58" s="5" t="s">
        <v>127</v>
      </c>
    </row>
    <row r="59" spans="1:23" ht="11.25">
      <c r="A59" s="17">
        <v>41673</v>
      </c>
      <c r="B59" s="18" t="s">
        <v>265</v>
      </c>
      <c r="C59" s="10">
        <v>1.73</v>
      </c>
      <c r="D59" s="27">
        <v>1</v>
      </c>
      <c r="E59" s="19">
        <f t="shared" si="1"/>
        <v>-0.73</v>
      </c>
      <c r="F59" s="13" t="s">
        <v>4</v>
      </c>
      <c r="G59" s="20">
        <f t="shared" si="2"/>
        <v>0.95</v>
      </c>
      <c r="H59" s="20">
        <f aca="true" t="shared" si="10" ref="H59:H69">H58+G59</f>
        <v>11.119999999999985</v>
      </c>
      <c r="J59" s="29">
        <v>1</v>
      </c>
      <c r="K59" s="21">
        <f t="shared" si="4"/>
        <v>-0.73</v>
      </c>
      <c r="L59" s="19">
        <f t="shared" si="5"/>
        <v>0.95</v>
      </c>
      <c r="M59" s="19">
        <f aca="true" t="shared" si="11" ref="M59:M69">M58+L59</f>
        <v>190.9899999999998</v>
      </c>
      <c r="O59" s="27">
        <v>1</v>
      </c>
      <c r="P59" s="19">
        <f t="shared" si="7"/>
        <v>-0.73</v>
      </c>
      <c r="Q59" s="19">
        <f t="shared" si="8"/>
        <v>0.95</v>
      </c>
      <c r="R59" s="19">
        <f aca="true" t="shared" si="12" ref="R59:R69">R58+Q59</f>
        <v>177.4499999999998</v>
      </c>
      <c r="T59" s="5" t="s">
        <v>23</v>
      </c>
      <c r="U59" s="31">
        <f t="shared" si="0"/>
        <v>379.5599999999996</v>
      </c>
      <c r="W59" s="5" t="s">
        <v>40</v>
      </c>
    </row>
    <row r="60" spans="2:23" ht="11.25">
      <c r="B60" s="18" t="s">
        <v>266</v>
      </c>
      <c r="C60" s="10">
        <v>1.65</v>
      </c>
      <c r="D60" s="27">
        <v>1</v>
      </c>
      <c r="E60" s="19">
        <f t="shared" si="1"/>
        <v>-0.6499999999999999</v>
      </c>
      <c r="F60" s="13" t="s">
        <v>26</v>
      </c>
      <c r="G60" s="20">
        <f t="shared" si="2"/>
        <v>-0.6499999999999999</v>
      </c>
      <c r="H60" s="20">
        <f t="shared" si="10"/>
        <v>10.469999999999985</v>
      </c>
      <c r="J60" s="29">
        <v>1</v>
      </c>
      <c r="K60" s="21">
        <f t="shared" si="4"/>
        <v>-0.6499999999999999</v>
      </c>
      <c r="L60" s="19">
        <f t="shared" si="5"/>
        <v>-0.6499999999999999</v>
      </c>
      <c r="M60" s="19">
        <f t="shared" si="11"/>
        <v>190.3399999999998</v>
      </c>
      <c r="O60" s="27">
        <v>1</v>
      </c>
      <c r="P60" s="19">
        <f t="shared" si="7"/>
        <v>-0.6499999999999999</v>
      </c>
      <c r="Q60" s="19">
        <f t="shared" si="8"/>
        <v>-0.6499999999999999</v>
      </c>
      <c r="R60" s="19">
        <f t="shared" si="12"/>
        <v>176.79999999999978</v>
      </c>
      <c r="T60" s="5" t="s">
        <v>23</v>
      </c>
      <c r="U60" s="31">
        <f t="shared" si="0"/>
        <v>377.60999999999956</v>
      </c>
      <c r="W60" s="5" t="s">
        <v>178</v>
      </c>
    </row>
    <row r="61" spans="1:23" ht="11.25">
      <c r="A61" s="17">
        <v>41674</v>
      </c>
      <c r="B61" s="18" t="s">
        <v>267</v>
      </c>
      <c r="C61" s="10">
        <v>1.61</v>
      </c>
      <c r="D61" s="27">
        <v>1</v>
      </c>
      <c r="E61" s="19">
        <f t="shared" si="1"/>
        <v>-0.6100000000000001</v>
      </c>
      <c r="F61" s="13" t="s">
        <v>26</v>
      </c>
      <c r="G61" s="20">
        <f t="shared" si="2"/>
        <v>-0.6100000000000001</v>
      </c>
      <c r="H61" s="20">
        <f t="shared" si="10"/>
        <v>9.859999999999985</v>
      </c>
      <c r="J61" s="29">
        <v>1</v>
      </c>
      <c r="K61" s="21">
        <f t="shared" si="4"/>
        <v>-0.6100000000000001</v>
      </c>
      <c r="L61" s="19">
        <f t="shared" si="5"/>
        <v>-0.6100000000000001</v>
      </c>
      <c r="M61" s="19">
        <f t="shared" si="11"/>
        <v>189.7299999999998</v>
      </c>
      <c r="O61" s="27">
        <v>1</v>
      </c>
      <c r="P61" s="19">
        <f t="shared" si="7"/>
        <v>-0.6100000000000001</v>
      </c>
      <c r="Q61" s="19">
        <f t="shared" si="8"/>
        <v>-0.6100000000000001</v>
      </c>
      <c r="R61" s="19">
        <f t="shared" si="12"/>
        <v>176.18999999999977</v>
      </c>
      <c r="T61" s="5" t="s">
        <v>21</v>
      </c>
      <c r="U61" s="31">
        <f t="shared" si="0"/>
        <v>375.7799999999995</v>
      </c>
      <c r="W61" s="5" t="s">
        <v>55</v>
      </c>
    </row>
    <row r="62" spans="1:23" ht="11.25">
      <c r="A62" s="17">
        <v>41644</v>
      </c>
      <c r="B62" s="18" t="s">
        <v>268</v>
      </c>
      <c r="C62" s="10">
        <v>1.71</v>
      </c>
      <c r="D62" s="27">
        <v>1</v>
      </c>
      <c r="E62" s="19">
        <f t="shared" si="1"/>
        <v>-0.71</v>
      </c>
      <c r="F62" s="13" t="s">
        <v>4</v>
      </c>
      <c r="G62" s="20">
        <f t="shared" si="2"/>
        <v>0.95</v>
      </c>
      <c r="H62" s="20">
        <f t="shared" si="10"/>
        <v>10.809999999999985</v>
      </c>
      <c r="J62" s="29">
        <v>2</v>
      </c>
      <c r="K62" s="21">
        <f t="shared" si="4"/>
        <v>-1.42</v>
      </c>
      <c r="L62" s="19">
        <f t="shared" si="5"/>
        <v>1.9</v>
      </c>
      <c r="M62" s="19">
        <f t="shared" si="11"/>
        <v>191.6299999999998</v>
      </c>
      <c r="O62" s="27">
        <v>2</v>
      </c>
      <c r="P62" s="19">
        <f t="shared" si="7"/>
        <v>-1.42</v>
      </c>
      <c r="Q62" s="19">
        <f t="shared" si="8"/>
        <v>1.9</v>
      </c>
      <c r="R62" s="19">
        <f t="shared" si="12"/>
        <v>178.08999999999978</v>
      </c>
      <c r="T62" s="5" t="s">
        <v>23</v>
      </c>
      <c r="U62" s="31">
        <f t="shared" si="0"/>
        <v>380.5299999999996</v>
      </c>
      <c r="W62" s="5" t="s">
        <v>123</v>
      </c>
    </row>
    <row r="63" spans="2:23" ht="11.25">
      <c r="B63" s="18" t="s">
        <v>269</v>
      </c>
      <c r="C63" s="10">
        <v>1.72</v>
      </c>
      <c r="D63" s="27">
        <v>1</v>
      </c>
      <c r="E63" s="19">
        <f t="shared" si="1"/>
        <v>-0.72</v>
      </c>
      <c r="F63" s="13" t="s">
        <v>26</v>
      </c>
      <c r="G63" s="20">
        <f t="shared" si="2"/>
        <v>-0.72</v>
      </c>
      <c r="H63" s="20">
        <f t="shared" si="10"/>
        <v>10.089999999999984</v>
      </c>
      <c r="J63" s="29">
        <v>1</v>
      </c>
      <c r="K63" s="21">
        <f t="shared" si="4"/>
        <v>-0.72</v>
      </c>
      <c r="L63" s="19">
        <f t="shared" si="5"/>
        <v>-0.72</v>
      </c>
      <c r="M63" s="19">
        <f t="shared" si="11"/>
        <v>190.9099999999998</v>
      </c>
      <c r="O63" s="27">
        <v>1</v>
      </c>
      <c r="P63" s="19">
        <f t="shared" si="7"/>
        <v>-0.72</v>
      </c>
      <c r="Q63" s="19">
        <f t="shared" si="8"/>
        <v>-0.72</v>
      </c>
      <c r="R63" s="19">
        <f t="shared" si="12"/>
        <v>177.36999999999978</v>
      </c>
      <c r="T63" s="5" t="s">
        <v>21</v>
      </c>
      <c r="U63" s="31">
        <f t="shared" si="0"/>
        <v>378.36999999999955</v>
      </c>
      <c r="W63" s="5" t="s">
        <v>55</v>
      </c>
    </row>
    <row r="64" spans="1:23" ht="11.25">
      <c r="A64" s="17">
        <v>41676</v>
      </c>
      <c r="B64" s="18" t="s">
        <v>270</v>
      </c>
      <c r="C64" s="10">
        <v>1.67</v>
      </c>
      <c r="D64" s="27">
        <v>1</v>
      </c>
      <c r="E64" s="19">
        <f t="shared" si="1"/>
        <v>-0.6699999999999999</v>
      </c>
      <c r="F64" s="13" t="s">
        <v>4</v>
      </c>
      <c r="G64" s="20">
        <f t="shared" si="2"/>
        <v>0.95</v>
      </c>
      <c r="H64" s="20">
        <f t="shared" si="10"/>
        <v>11.039999999999983</v>
      </c>
      <c r="J64" s="29">
        <v>1</v>
      </c>
      <c r="K64" s="21">
        <f t="shared" si="4"/>
        <v>-0.6699999999999999</v>
      </c>
      <c r="L64" s="19">
        <f t="shared" si="5"/>
        <v>0.95</v>
      </c>
      <c r="M64" s="19">
        <f t="shared" si="11"/>
        <v>191.8599999999998</v>
      </c>
      <c r="O64" s="27">
        <v>1</v>
      </c>
      <c r="P64" s="19">
        <f t="shared" si="7"/>
        <v>-0.6699999999999999</v>
      </c>
      <c r="Q64" s="19">
        <f t="shared" si="8"/>
        <v>0.95</v>
      </c>
      <c r="R64" s="19">
        <f t="shared" si="12"/>
        <v>178.31999999999977</v>
      </c>
      <c r="T64" s="5" t="s">
        <v>23</v>
      </c>
      <c r="U64" s="31">
        <f t="shared" si="0"/>
        <v>381.2199999999995</v>
      </c>
      <c r="W64" s="5" t="s">
        <v>181</v>
      </c>
    </row>
    <row r="65" spans="2:23" ht="11.25">
      <c r="B65" s="18" t="s">
        <v>271</v>
      </c>
      <c r="C65" s="10">
        <v>1.79</v>
      </c>
      <c r="D65" s="27">
        <v>1</v>
      </c>
      <c r="E65" s="19">
        <f t="shared" si="1"/>
        <v>-0.79</v>
      </c>
      <c r="F65" s="13" t="s">
        <v>26</v>
      </c>
      <c r="G65" s="20">
        <f t="shared" si="2"/>
        <v>-0.79</v>
      </c>
      <c r="H65" s="20">
        <f t="shared" si="10"/>
        <v>10.249999999999982</v>
      </c>
      <c r="J65" s="29">
        <v>1</v>
      </c>
      <c r="K65" s="21">
        <f t="shared" si="4"/>
        <v>-0.79</v>
      </c>
      <c r="L65" s="19">
        <f t="shared" si="5"/>
        <v>-0.79</v>
      </c>
      <c r="M65" s="19">
        <f t="shared" si="11"/>
        <v>191.0699999999998</v>
      </c>
      <c r="O65" s="27">
        <v>1</v>
      </c>
      <c r="P65" s="19">
        <f t="shared" si="7"/>
        <v>-0.79</v>
      </c>
      <c r="Q65" s="19">
        <f t="shared" si="8"/>
        <v>-0.79</v>
      </c>
      <c r="R65" s="19">
        <f t="shared" si="12"/>
        <v>177.52999999999977</v>
      </c>
      <c r="T65" s="5" t="s">
        <v>21</v>
      </c>
      <c r="U65" s="31">
        <f t="shared" si="0"/>
        <v>378.84999999999957</v>
      </c>
      <c r="W65" s="5" t="s">
        <v>55</v>
      </c>
    </row>
    <row r="66" spans="1:23" ht="11.25">
      <c r="A66" s="17">
        <v>41677</v>
      </c>
      <c r="B66" s="18" t="s">
        <v>272</v>
      </c>
      <c r="C66" s="10">
        <v>1.76</v>
      </c>
      <c r="D66" s="27">
        <v>1</v>
      </c>
      <c r="E66" s="19">
        <f t="shared" si="1"/>
        <v>-0.76</v>
      </c>
      <c r="F66" s="13" t="s">
        <v>4</v>
      </c>
      <c r="G66" s="20">
        <f t="shared" si="2"/>
        <v>0.95</v>
      </c>
      <c r="H66" s="20">
        <f t="shared" si="10"/>
        <v>11.199999999999982</v>
      </c>
      <c r="J66" s="29">
        <v>1</v>
      </c>
      <c r="K66" s="21">
        <f t="shared" si="4"/>
        <v>-0.76</v>
      </c>
      <c r="L66" s="19">
        <f t="shared" si="5"/>
        <v>0.95</v>
      </c>
      <c r="M66" s="19">
        <f t="shared" si="11"/>
        <v>192.01999999999978</v>
      </c>
      <c r="O66" s="27">
        <v>1</v>
      </c>
      <c r="P66" s="19">
        <f t="shared" si="7"/>
        <v>-0.76</v>
      </c>
      <c r="Q66" s="19">
        <f t="shared" si="8"/>
        <v>0.95</v>
      </c>
      <c r="R66" s="19">
        <f t="shared" si="12"/>
        <v>178.47999999999976</v>
      </c>
      <c r="T66" s="5" t="s">
        <v>23</v>
      </c>
      <c r="U66" s="31">
        <f t="shared" si="0"/>
        <v>381.69999999999953</v>
      </c>
      <c r="W66" s="5" t="s">
        <v>178</v>
      </c>
    </row>
    <row r="67" spans="1:23" ht="11.25">
      <c r="A67" s="17">
        <v>41678</v>
      </c>
      <c r="B67" s="18" t="s">
        <v>273</v>
      </c>
      <c r="C67" s="10">
        <v>1.96</v>
      </c>
      <c r="D67" s="27">
        <v>1</v>
      </c>
      <c r="E67" s="19">
        <f t="shared" si="1"/>
        <v>-0.96</v>
      </c>
      <c r="F67" s="13" t="s">
        <v>26</v>
      </c>
      <c r="G67" s="20">
        <f t="shared" si="2"/>
        <v>-0.96</v>
      </c>
      <c r="H67" s="20">
        <f t="shared" si="10"/>
        <v>10.23999999999998</v>
      </c>
      <c r="J67" s="29">
        <v>1</v>
      </c>
      <c r="K67" s="21">
        <f t="shared" si="4"/>
        <v>-0.96</v>
      </c>
      <c r="L67" s="19">
        <f t="shared" si="5"/>
        <v>-0.96</v>
      </c>
      <c r="M67" s="19">
        <f t="shared" si="11"/>
        <v>191.05999999999977</v>
      </c>
      <c r="O67" s="27">
        <v>1</v>
      </c>
      <c r="P67" s="19">
        <f t="shared" si="7"/>
        <v>-0.96</v>
      </c>
      <c r="Q67" s="19">
        <f t="shared" si="8"/>
        <v>-0.96</v>
      </c>
      <c r="R67" s="19">
        <f t="shared" si="12"/>
        <v>177.51999999999975</v>
      </c>
      <c r="T67" s="5" t="s">
        <v>23</v>
      </c>
      <c r="U67" s="31">
        <f t="shared" si="0"/>
        <v>378.8199999999995</v>
      </c>
      <c r="W67" s="5" t="s">
        <v>46</v>
      </c>
    </row>
    <row r="68" spans="2:23" ht="11.25">
      <c r="B68" s="18" t="s">
        <v>274</v>
      </c>
      <c r="C68" s="10">
        <v>1.84</v>
      </c>
      <c r="D68" s="27">
        <v>1</v>
      </c>
      <c r="E68" s="19">
        <f t="shared" si="1"/>
        <v>-0.8400000000000001</v>
      </c>
      <c r="F68" s="13" t="s">
        <v>26</v>
      </c>
      <c r="G68" s="20">
        <f t="shared" si="2"/>
        <v>-0.8400000000000001</v>
      </c>
      <c r="H68" s="20">
        <f t="shared" si="10"/>
        <v>9.39999999999998</v>
      </c>
      <c r="J68" s="29">
        <v>1</v>
      </c>
      <c r="K68" s="21">
        <f t="shared" si="4"/>
        <v>-0.8400000000000001</v>
      </c>
      <c r="L68" s="19">
        <f t="shared" si="5"/>
        <v>-0.8400000000000001</v>
      </c>
      <c r="M68" s="19">
        <f t="shared" si="11"/>
        <v>190.21999999999977</v>
      </c>
      <c r="O68" s="27">
        <v>1</v>
      </c>
      <c r="P68" s="19">
        <f t="shared" si="7"/>
        <v>-0.8400000000000001</v>
      </c>
      <c r="Q68" s="19">
        <f t="shared" si="8"/>
        <v>-0.8400000000000001</v>
      </c>
      <c r="R68" s="19">
        <f t="shared" si="12"/>
        <v>176.67999999999975</v>
      </c>
      <c r="T68" s="5" t="s">
        <v>21</v>
      </c>
      <c r="U68" s="31">
        <f t="shared" si="0"/>
        <v>376.2999999999995</v>
      </c>
      <c r="W68" s="5" t="s">
        <v>30</v>
      </c>
    </row>
    <row r="69" spans="2:27" ht="11.25">
      <c r="B69" s="18" t="s">
        <v>275</v>
      </c>
      <c r="C69" s="10">
        <v>1.9</v>
      </c>
      <c r="D69" s="27">
        <v>1</v>
      </c>
      <c r="E69" s="19">
        <f t="shared" si="1"/>
        <v>-0.8999999999999999</v>
      </c>
      <c r="F69" s="13" t="s">
        <v>4</v>
      </c>
      <c r="G69" s="20">
        <f t="shared" si="2"/>
        <v>0.95</v>
      </c>
      <c r="H69" s="20">
        <f t="shared" si="10"/>
        <v>10.34999999999998</v>
      </c>
      <c r="J69" s="29">
        <v>2</v>
      </c>
      <c r="K69" s="21">
        <f t="shared" si="4"/>
        <v>-1.7999999999999998</v>
      </c>
      <c r="L69" s="19">
        <f t="shared" si="5"/>
        <v>1.9</v>
      </c>
      <c r="M69" s="19">
        <f t="shared" si="11"/>
        <v>192.11999999999978</v>
      </c>
      <c r="O69" s="27">
        <v>2</v>
      </c>
      <c r="P69" s="19">
        <f t="shared" si="7"/>
        <v>-1.7999999999999998</v>
      </c>
      <c r="Q69" s="19">
        <f t="shared" si="8"/>
        <v>1.9</v>
      </c>
      <c r="R69" s="19">
        <f t="shared" si="12"/>
        <v>178.57999999999976</v>
      </c>
      <c r="T69" s="5" t="s">
        <v>23</v>
      </c>
      <c r="U69" s="31">
        <f t="shared" si="0"/>
        <v>381.0499999999995</v>
      </c>
      <c r="W69" s="5" t="s">
        <v>24</v>
      </c>
      <c r="Z69" s="23" t="s">
        <v>17</v>
      </c>
      <c r="AA69" s="24">
        <f>SUM(C6:C70)/COUNT(C6:C70)</f>
        <v>1.7782539682539684</v>
      </c>
    </row>
    <row r="70" spans="2:27" ht="11.25">
      <c r="B70" s="18"/>
      <c r="D70" s="27"/>
      <c r="E70" s="19"/>
      <c r="F70" s="13"/>
      <c r="G70" s="20"/>
      <c r="H70" s="20"/>
      <c r="J70" s="29"/>
      <c r="K70" s="21"/>
      <c r="L70" s="19"/>
      <c r="M70" s="19"/>
      <c r="O70" s="27"/>
      <c r="P70" s="19"/>
      <c r="Q70" s="19"/>
      <c r="R70" s="19"/>
      <c r="U70" s="31"/>
      <c r="Z70" s="23" t="s">
        <v>18</v>
      </c>
      <c r="AA70" s="26">
        <f>COUNT(C6:C71)</f>
        <v>63</v>
      </c>
    </row>
    <row r="71" spans="6:27" ht="11.25">
      <c r="F71" s="13"/>
      <c r="G71" s="23" t="s">
        <v>14</v>
      </c>
      <c r="H71" s="20">
        <f>SUM(G6:G70)</f>
        <v>4.630000000000004</v>
      </c>
      <c r="K71" s="21"/>
      <c r="L71" s="23" t="s">
        <v>14</v>
      </c>
      <c r="M71" s="20">
        <f>SUM(L6:L70)</f>
        <v>13.37</v>
      </c>
      <c r="Q71" s="23" t="s">
        <v>14</v>
      </c>
      <c r="R71" s="20">
        <f>SUM(Q6:Q70)</f>
        <v>16.659999999999997</v>
      </c>
      <c r="U71" s="20">
        <f>R71+M71+H71</f>
        <v>34.66</v>
      </c>
      <c r="Z71" s="23" t="s">
        <v>94</v>
      </c>
      <c r="AA71" s="26">
        <f>COUNTIF(F6:F70,"Win")</f>
        <v>31</v>
      </c>
    </row>
    <row r="72" spans="6:27" ht="11.25">
      <c r="F72" s="13"/>
      <c r="G72" s="23" t="s">
        <v>15</v>
      </c>
      <c r="H72" s="20">
        <f>H6+H71</f>
        <v>10.350000000000005</v>
      </c>
      <c r="K72" s="21"/>
      <c r="L72" s="23" t="s">
        <v>15</v>
      </c>
      <c r="M72" s="20">
        <f>M6+M71</f>
        <v>192.12</v>
      </c>
      <c r="Q72" s="23" t="s">
        <v>15</v>
      </c>
      <c r="R72" s="20">
        <f>R6+R71</f>
        <v>178.57999999999998</v>
      </c>
      <c r="U72" s="31">
        <f>R72+M72+H72</f>
        <v>381.05</v>
      </c>
      <c r="V72" s="31"/>
      <c r="Z72" s="23" t="s">
        <v>19</v>
      </c>
      <c r="AA72" s="25">
        <f>COUNTIF(F6:F70,"Win")/AA70</f>
        <v>0.49206349206349204</v>
      </c>
    </row>
    <row r="73" spans="6:27" ht="11.25">
      <c r="F73" s="13"/>
      <c r="G73" s="23" t="s">
        <v>16</v>
      </c>
      <c r="H73" s="25">
        <f>(H72-H5)/H5</f>
        <v>-0.48249999999999976</v>
      </c>
      <c r="J73" s="14"/>
      <c r="K73" s="21"/>
      <c r="L73" s="23" t="s">
        <v>16</v>
      </c>
      <c r="M73" s="25">
        <f>(M72-M5)/M5</f>
        <v>0.09159090909090911</v>
      </c>
      <c r="Q73" s="23" t="s">
        <v>16</v>
      </c>
      <c r="R73" s="25">
        <f>(R72-R5)/R5</f>
        <v>0.014659090909090818</v>
      </c>
      <c r="U73" s="25">
        <f>(U72-U5)/U5</f>
        <v>0.02432795698924734</v>
      </c>
      <c r="Z73" s="30" t="s">
        <v>39</v>
      </c>
      <c r="AA73" s="31">
        <f>SUMIF(G6:G70,"&gt;0",C6:C70)/COUNTIF(G6:G70,"&gt;0")</f>
        <v>1.7809677419354841</v>
      </c>
    </row>
    <row r="74" spans="6:18" ht="11.25">
      <c r="F74" s="13"/>
      <c r="G74" s="5"/>
      <c r="K74" s="21"/>
      <c r="L74" s="23"/>
      <c r="M74" s="24"/>
      <c r="Q74" s="23"/>
      <c r="R74" s="24"/>
    </row>
    <row r="75" spans="6:18" ht="11.25">
      <c r="F75" s="13"/>
      <c r="G75" s="5"/>
      <c r="K75" s="21"/>
      <c r="L75" s="23"/>
      <c r="M75" s="26"/>
      <c r="Q75" s="23"/>
      <c r="R75" s="26"/>
    </row>
    <row r="76" spans="6:18" ht="11.25">
      <c r="F76" s="13"/>
      <c r="G76" s="5"/>
      <c r="K76" s="21"/>
      <c r="L76" s="23"/>
      <c r="M76" s="26"/>
      <c r="Q76" s="23"/>
      <c r="R76" s="26"/>
    </row>
    <row r="77" spans="6:18" ht="11.25">
      <c r="F77" s="13"/>
      <c r="G77" s="5"/>
      <c r="K77" s="21"/>
      <c r="L77" s="23"/>
      <c r="M77" s="25"/>
      <c r="Q77" s="23"/>
      <c r="R77" s="25"/>
    </row>
    <row r="78" spans="6:10" ht="11.25">
      <c r="F78" s="13"/>
      <c r="G78" s="5"/>
      <c r="J78" s="14"/>
    </row>
    <row r="79" spans="6:10" ht="11.25">
      <c r="F79" s="13"/>
      <c r="H79" s="13"/>
      <c r="J79" s="14"/>
    </row>
    <row r="80" spans="1:30" s="9" customFormat="1" ht="11.25">
      <c r="A80" s="17"/>
      <c r="B80" s="5"/>
      <c r="C80" s="10"/>
      <c r="D80" s="11"/>
      <c r="E80" s="11"/>
      <c r="F80" s="13"/>
      <c r="G80" s="13"/>
      <c r="H80" s="13"/>
      <c r="I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9" customFormat="1" ht="11.25">
      <c r="A81" s="17"/>
      <c r="B81" s="5"/>
      <c r="C81" s="10"/>
      <c r="D81" s="11"/>
      <c r="E81" s="11"/>
      <c r="F81" s="13"/>
      <c r="G81" s="13"/>
      <c r="H81" s="13"/>
      <c r="I81" s="10"/>
      <c r="J81" s="1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9" customFormat="1" ht="11.25">
      <c r="A82" s="17"/>
      <c r="B82" s="5"/>
      <c r="C82" s="10"/>
      <c r="D82" s="11"/>
      <c r="E82" s="11"/>
      <c r="F82" s="13"/>
      <c r="G82" s="13"/>
      <c r="H82" s="13"/>
      <c r="I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9" customFormat="1" ht="11.25">
      <c r="A83" s="17"/>
      <c r="B83" s="5"/>
      <c r="C83" s="10"/>
      <c r="D83" s="11"/>
      <c r="E83" s="11"/>
      <c r="F83" s="13"/>
      <c r="G83" s="13"/>
      <c r="H83" s="13"/>
      <c r="I83" s="1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9" customFormat="1" ht="11.25">
      <c r="A84" s="17"/>
      <c r="B84" s="5"/>
      <c r="C84" s="10"/>
      <c r="D84" s="11"/>
      <c r="E84" s="11"/>
      <c r="F84" s="13"/>
      <c r="G84" s="13"/>
      <c r="H84" s="13"/>
      <c r="I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9" customFormat="1" ht="11.25">
      <c r="A85" s="17"/>
      <c r="B85" s="5"/>
      <c r="C85" s="10"/>
      <c r="D85" s="11"/>
      <c r="E85" s="11"/>
      <c r="F85" s="13"/>
      <c r="G85" s="13"/>
      <c r="H85" s="13"/>
      <c r="I85" s="10"/>
      <c r="J85" s="1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9" customFormat="1" ht="11.25">
      <c r="A86" s="17"/>
      <c r="B86" s="5"/>
      <c r="C86" s="10"/>
      <c r="D86" s="11"/>
      <c r="E86" s="11"/>
      <c r="F86" s="13"/>
      <c r="G86" s="13"/>
      <c r="H86" s="13"/>
      <c r="I86" s="10"/>
      <c r="J86" s="1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9" customFormat="1" ht="11.25">
      <c r="A87" s="17"/>
      <c r="B87" s="5"/>
      <c r="C87" s="10"/>
      <c r="D87" s="11"/>
      <c r="E87" s="11"/>
      <c r="F87" s="13"/>
      <c r="G87" s="13"/>
      <c r="H87" s="13"/>
      <c r="I87" s="10"/>
      <c r="J87" s="1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s="9" customFormat="1" ht="11.25">
      <c r="A88" s="17"/>
      <c r="B88" s="5"/>
      <c r="C88" s="10"/>
      <c r="D88" s="11"/>
      <c r="E88" s="11"/>
      <c r="F88" s="13"/>
      <c r="G88" s="13"/>
      <c r="H88" s="13"/>
      <c r="I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9" customFormat="1" ht="11.25">
      <c r="A89" s="17"/>
      <c r="B89" s="5"/>
      <c r="C89" s="10"/>
      <c r="D89" s="11"/>
      <c r="E89" s="11"/>
      <c r="F89" s="13"/>
      <c r="G89" s="13"/>
      <c r="H89" s="13"/>
      <c r="I89" s="10"/>
      <c r="J89" s="1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9" customFormat="1" ht="11.25">
      <c r="A90" s="17"/>
      <c r="B90" s="5"/>
      <c r="C90" s="10"/>
      <c r="D90" s="11"/>
      <c r="E90" s="11"/>
      <c r="F90" s="13"/>
      <c r="G90" s="13"/>
      <c r="H90" s="13"/>
      <c r="I90" s="1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9" customFormat="1" ht="11.25">
      <c r="A91" s="17"/>
      <c r="B91" s="5"/>
      <c r="C91" s="10"/>
      <c r="D91" s="11"/>
      <c r="E91" s="11"/>
      <c r="F91" s="13"/>
      <c r="G91" s="13"/>
      <c r="H91" s="13"/>
      <c r="I91" s="10"/>
      <c r="J91" s="1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9" customFormat="1" ht="11.25">
      <c r="A92" s="17"/>
      <c r="B92" s="5"/>
      <c r="C92" s="10"/>
      <c r="D92" s="11"/>
      <c r="E92" s="11"/>
      <c r="F92" s="13"/>
      <c r="G92" s="13"/>
      <c r="H92" s="13"/>
      <c r="I92" s="1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9" customFormat="1" ht="11.25">
      <c r="A93" s="17"/>
      <c r="B93" s="5"/>
      <c r="C93" s="10"/>
      <c r="D93" s="11"/>
      <c r="E93" s="11"/>
      <c r="F93" s="13"/>
      <c r="G93" s="13"/>
      <c r="H93" s="13"/>
      <c r="I93" s="10"/>
      <c r="J93" s="1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J95" s="1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J96" s="1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J101" s="1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J102" s="1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J104" s="1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J107" s="1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J109" s="1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J110" s="1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J115" s="1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J116" s="1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J117" s="1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9" customFormat="1" ht="11.25">
      <c r="A123" s="17"/>
      <c r="B123" s="5"/>
      <c r="C123" s="10"/>
      <c r="D123" s="11"/>
      <c r="E123" s="11"/>
      <c r="F123" s="13"/>
      <c r="G123" s="13"/>
      <c r="H123" s="13"/>
      <c r="I123" s="10"/>
      <c r="J123" s="1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s="9" customFormat="1" ht="11.25">
      <c r="A124" s="17"/>
      <c r="B124" s="5"/>
      <c r="C124" s="10"/>
      <c r="D124" s="11"/>
      <c r="E124" s="11"/>
      <c r="F124" s="13"/>
      <c r="G124" s="13"/>
      <c r="H124" s="13"/>
      <c r="I124" s="1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9" customFormat="1" ht="11.25">
      <c r="A125" s="17"/>
      <c r="B125" s="5"/>
      <c r="C125" s="10"/>
      <c r="D125" s="11"/>
      <c r="E125" s="11"/>
      <c r="F125" s="13"/>
      <c r="G125" s="13"/>
      <c r="H125" s="13"/>
      <c r="I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9" customFormat="1" ht="11.25">
      <c r="A126" s="17"/>
      <c r="B126" s="5"/>
      <c r="C126" s="10"/>
      <c r="D126" s="11"/>
      <c r="E126" s="11"/>
      <c r="F126" s="13"/>
      <c r="G126" s="13"/>
      <c r="H126" s="13"/>
      <c r="I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9" customFormat="1" ht="11.25">
      <c r="A127" s="17"/>
      <c r="B127" s="5"/>
      <c r="C127" s="10"/>
      <c r="D127" s="11"/>
      <c r="E127" s="11"/>
      <c r="F127" s="13"/>
      <c r="G127" s="13"/>
      <c r="H127" s="13"/>
      <c r="I127" s="1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s="9" customFormat="1" ht="11.25">
      <c r="A128" s="17"/>
      <c r="B128" s="5"/>
      <c r="C128" s="10"/>
      <c r="D128" s="11"/>
      <c r="E128" s="11"/>
      <c r="F128" s="13"/>
      <c r="G128" s="13"/>
      <c r="H128" s="13"/>
      <c r="I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9" customFormat="1" ht="11.25">
      <c r="A129" s="17"/>
      <c r="B129" s="5"/>
      <c r="C129" s="10"/>
      <c r="D129" s="11"/>
      <c r="E129" s="11"/>
      <c r="F129" s="13"/>
      <c r="G129" s="13"/>
      <c r="H129" s="13"/>
      <c r="I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s="9" customFormat="1" ht="11.25">
      <c r="A130" s="17"/>
      <c r="B130" s="5"/>
      <c r="C130" s="10"/>
      <c r="D130" s="11"/>
      <c r="E130" s="11"/>
      <c r="F130" s="13"/>
      <c r="G130" s="13"/>
      <c r="H130" s="13"/>
      <c r="I130" s="10"/>
      <c r="J130" s="1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s="9" customFormat="1" ht="11.25">
      <c r="A131" s="17"/>
      <c r="B131" s="5"/>
      <c r="C131" s="10"/>
      <c r="D131" s="11"/>
      <c r="E131" s="11"/>
      <c r="F131" s="13"/>
      <c r="G131" s="13"/>
      <c r="H131" s="13"/>
      <c r="I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s="9" customFormat="1" ht="11.25">
      <c r="A132" s="17"/>
      <c r="B132" s="5"/>
      <c r="C132" s="10"/>
      <c r="D132" s="11"/>
      <c r="E132" s="11"/>
      <c r="F132" s="13"/>
      <c r="G132" s="13"/>
      <c r="H132" s="13"/>
      <c r="I132" s="10"/>
      <c r="J132" s="1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9" customFormat="1" ht="11.25">
      <c r="A133" s="17"/>
      <c r="B133" s="5"/>
      <c r="C133" s="10"/>
      <c r="D133" s="11"/>
      <c r="E133" s="11"/>
      <c r="F133" s="13"/>
      <c r="G133" s="13"/>
      <c r="H133" s="13"/>
      <c r="I133" s="10"/>
      <c r="J133" s="1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9" customFormat="1" ht="11.25">
      <c r="A134" s="17"/>
      <c r="B134" s="5"/>
      <c r="C134" s="10"/>
      <c r="D134" s="11"/>
      <c r="E134" s="11"/>
      <c r="F134" s="13"/>
      <c r="G134" s="13"/>
      <c r="H134" s="13"/>
      <c r="I134" s="10"/>
      <c r="J134" s="1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s="9" customFormat="1" ht="11.25">
      <c r="A135" s="17"/>
      <c r="B135" s="5"/>
      <c r="C135" s="10"/>
      <c r="D135" s="11"/>
      <c r="E135" s="11"/>
      <c r="F135" s="13"/>
      <c r="G135" s="13"/>
      <c r="H135" s="13"/>
      <c r="I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9" customFormat="1" ht="11.25">
      <c r="A136" s="17"/>
      <c r="B136" s="5"/>
      <c r="C136" s="10"/>
      <c r="D136" s="11"/>
      <c r="E136" s="11"/>
      <c r="F136" s="13"/>
      <c r="G136" s="13"/>
      <c r="H136" s="13"/>
      <c r="I136" s="1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9" customFormat="1" ht="11.25">
      <c r="A137" s="17"/>
      <c r="B137" s="5"/>
      <c r="C137" s="10"/>
      <c r="D137" s="11"/>
      <c r="E137" s="11"/>
      <c r="F137" s="13"/>
      <c r="G137" s="13"/>
      <c r="H137" s="13"/>
      <c r="I137" s="1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s="9" customFormat="1" ht="11.25">
      <c r="A138" s="17"/>
      <c r="B138" s="5"/>
      <c r="C138" s="10"/>
      <c r="D138" s="11"/>
      <c r="E138" s="11"/>
      <c r="F138" s="13"/>
      <c r="G138" s="13"/>
      <c r="H138" s="13"/>
      <c r="I138" s="1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s="9" customFormat="1" ht="11.25">
      <c r="A139" s="17"/>
      <c r="B139" s="5"/>
      <c r="C139" s="10"/>
      <c r="D139" s="11"/>
      <c r="E139" s="11"/>
      <c r="F139" s="13"/>
      <c r="G139" s="13"/>
      <c r="H139" s="13"/>
      <c r="I139" s="10"/>
      <c r="J139" s="1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s="9" customFormat="1" ht="11.25">
      <c r="A140" s="17"/>
      <c r="B140" s="5"/>
      <c r="C140" s="10"/>
      <c r="D140" s="11"/>
      <c r="E140" s="11"/>
      <c r="F140" s="13"/>
      <c r="G140" s="13"/>
      <c r="H140" s="13"/>
      <c r="I140" s="10"/>
      <c r="J140" s="1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s="9" customFormat="1" ht="11.25">
      <c r="A141" s="17"/>
      <c r="B141" s="5"/>
      <c r="C141" s="10"/>
      <c r="D141" s="11"/>
      <c r="E141" s="11"/>
      <c r="F141" s="13"/>
      <c r="G141" s="13"/>
      <c r="H141" s="13"/>
      <c r="I141" s="10"/>
      <c r="J141" s="1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s="9" customFormat="1" ht="11.25">
      <c r="A142" s="17"/>
      <c r="B142" s="5"/>
      <c r="C142" s="10"/>
      <c r="D142" s="11"/>
      <c r="E142" s="11"/>
      <c r="F142" s="13"/>
      <c r="G142" s="13"/>
      <c r="H142" s="13"/>
      <c r="I142" s="10"/>
      <c r="J142" s="1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s="9" customFormat="1" ht="11.25">
      <c r="A143" s="17"/>
      <c r="B143" s="5"/>
      <c r="C143" s="10"/>
      <c r="D143" s="11"/>
      <c r="E143" s="11"/>
      <c r="F143" s="13"/>
      <c r="G143" s="13"/>
      <c r="H143" s="13"/>
      <c r="I143" s="1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s="9" customFormat="1" ht="11.25">
      <c r="A144" s="17"/>
      <c r="B144" s="5"/>
      <c r="C144" s="10"/>
      <c r="D144" s="11"/>
      <c r="E144" s="11"/>
      <c r="F144" s="13"/>
      <c r="G144" s="13"/>
      <c r="H144" s="13"/>
      <c r="I144" s="1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s="9" customFormat="1" ht="11.25">
      <c r="A145" s="17"/>
      <c r="B145" s="5"/>
      <c r="C145" s="10"/>
      <c r="D145" s="11"/>
      <c r="E145" s="11"/>
      <c r="F145" s="13"/>
      <c r="G145" s="13"/>
      <c r="H145" s="13"/>
      <c r="I145" s="10"/>
      <c r="J145" s="1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s="9" customFormat="1" ht="11.25">
      <c r="A146" s="17"/>
      <c r="B146" s="5"/>
      <c r="C146" s="10"/>
      <c r="D146" s="11"/>
      <c r="E146" s="11"/>
      <c r="F146" s="13"/>
      <c r="G146" s="13"/>
      <c r="H146" s="13"/>
      <c r="I146" s="1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s="9" customFormat="1" ht="11.25">
      <c r="A147" s="17"/>
      <c r="B147" s="5"/>
      <c r="C147" s="10"/>
      <c r="D147" s="11"/>
      <c r="E147" s="11"/>
      <c r="F147" s="13"/>
      <c r="G147" s="13"/>
      <c r="H147" s="13"/>
      <c r="I147" s="10"/>
      <c r="J147" s="1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9" customFormat="1" ht="11.25">
      <c r="A148" s="17"/>
      <c r="B148" s="5"/>
      <c r="C148" s="10"/>
      <c r="D148" s="11"/>
      <c r="E148" s="11"/>
      <c r="F148" s="13"/>
      <c r="G148" s="13"/>
      <c r="H148" s="13"/>
      <c r="I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s="9" customFormat="1" ht="11.25">
      <c r="A149" s="17"/>
      <c r="B149" s="5"/>
      <c r="C149" s="10"/>
      <c r="D149" s="11"/>
      <c r="E149" s="11"/>
      <c r="F149" s="13"/>
      <c r="G149" s="13"/>
      <c r="H149" s="13"/>
      <c r="I149" s="1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s="9" customFormat="1" ht="11.25">
      <c r="A150" s="17"/>
      <c r="B150" s="5"/>
      <c r="C150" s="10"/>
      <c r="D150" s="11"/>
      <c r="E150" s="11"/>
      <c r="F150" s="13"/>
      <c r="G150" s="13"/>
      <c r="H150" s="13"/>
      <c r="I150" s="10"/>
      <c r="J150" s="1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s="9" customFormat="1" ht="11.25">
      <c r="A151" s="17"/>
      <c r="B151" s="5"/>
      <c r="C151" s="10"/>
      <c r="D151" s="11"/>
      <c r="E151" s="11"/>
      <c r="F151" s="13"/>
      <c r="G151" s="13"/>
      <c r="H151" s="13"/>
      <c r="I151" s="1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9" customFormat="1" ht="11.25">
      <c r="A152" s="17"/>
      <c r="B152" s="5"/>
      <c r="C152" s="10"/>
      <c r="D152" s="11"/>
      <c r="E152" s="11"/>
      <c r="F152" s="13"/>
      <c r="G152" s="13"/>
      <c r="H152" s="13"/>
      <c r="I152" s="10"/>
      <c r="J152" s="1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9" customFormat="1" ht="11.25">
      <c r="A153" s="17"/>
      <c r="B153" s="5"/>
      <c r="C153" s="10"/>
      <c r="D153" s="11"/>
      <c r="E153" s="11"/>
      <c r="F153" s="13"/>
      <c r="G153" s="13"/>
      <c r="H153" s="13"/>
      <c r="I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9" customFormat="1" ht="11.25">
      <c r="A154" s="17"/>
      <c r="B154" s="5"/>
      <c r="C154" s="10"/>
      <c r="D154" s="11"/>
      <c r="E154" s="11"/>
      <c r="F154" s="13"/>
      <c r="G154" s="13"/>
      <c r="H154" s="13"/>
      <c r="I154" s="10"/>
      <c r="J154" s="1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9" customFormat="1" ht="11.25">
      <c r="A155" s="17"/>
      <c r="B155" s="5"/>
      <c r="C155" s="10"/>
      <c r="D155" s="11"/>
      <c r="E155" s="11"/>
      <c r="F155" s="13"/>
      <c r="G155" s="13"/>
      <c r="H155" s="13"/>
      <c r="I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9" customFormat="1" ht="11.25">
      <c r="A156" s="17"/>
      <c r="B156" s="5"/>
      <c r="C156" s="10"/>
      <c r="D156" s="11"/>
      <c r="E156" s="11"/>
      <c r="F156" s="13"/>
      <c r="G156" s="13"/>
      <c r="H156" s="13"/>
      <c r="I156" s="10"/>
      <c r="J156" s="1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9" customFormat="1" ht="11.25">
      <c r="A157" s="17"/>
      <c r="B157" s="5"/>
      <c r="C157" s="10"/>
      <c r="D157" s="11"/>
      <c r="E157" s="11"/>
      <c r="F157" s="13"/>
      <c r="G157" s="13"/>
      <c r="H157" s="13"/>
      <c r="I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9" customFormat="1" ht="11.25">
      <c r="A158" s="17"/>
      <c r="B158" s="5"/>
      <c r="C158" s="10"/>
      <c r="D158" s="11"/>
      <c r="E158" s="11"/>
      <c r="F158" s="13"/>
      <c r="G158" s="13"/>
      <c r="H158" s="13"/>
      <c r="I158" s="10"/>
      <c r="J158" s="1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9" customFormat="1" ht="11.25">
      <c r="A159" s="17"/>
      <c r="B159" s="5"/>
      <c r="C159" s="10"/>
      <c r="D159" s="11"/>
      <c r="E159" s="11"/>
      <c r="F159" s="13"/>
      <c r="G159" s="13"/>
      <c r="H159" s="13"/>
      <c r="I159" s="10"/>
      <c r="J159" s="1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9" customFormat="1" ht="11.25">
      <c r="A160" s="17"/>
      <c r="B160" s="5"/>
      <c r="C160" s="10"/>
      <c r="D160" s="11"/>
      <c r="E160" s="11"/>
      <c r="F160" s="13"/>
      <c r="G160" s="13"/>
      <c r="H160" s="13"/>
      <c r="I160" s="10"/>
      <c r="J160" s="1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9" customFormat="1" ht="11.25">
      <c r="A161" s="17"/>
      <c r="B161" s="5"/>
      <c r="C161" s="10"/>
      <c r="D161" s="11"/>
      <c r="E161" s="11"/>
      <c r="F161" s="13"/>
      <c r="G161" s="13"/>
      <c r="H161" s="13"/>
      <c r="I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9" customFormat="1" ht="11.25">
      <c r="A162" s="17"/>
      <c r="B162" s="5"/>
      <c r="C162" s="10"/>
      <c r="D162" s="11"/>
      <c r="E162" s="11"/>
      <c r="F162" s="13"/>
      <c r="G162" s="13"/>
      <c r="H162" s="13"/>
      <c r="I162" s="10"/>
      <c r="J162" s="1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pane ySplit="1620" topLeftCell="A46" activePane="bottomLeft" state="split"/>
      <selection pane="topLeft" activeCell="B1" sqref="B1"/>
      <selection pane="bottomLeft" activeCell="M71" sqref="M71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1" customHeight="1">
      <c r="B1" s="55" t="s">
        <v>206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1" s="78" customFormat="1" ht="11.25">
      <c r="A6" s="69"/>
      <c r="B6" s="70"/>
      <c r="C6" s="71"/>
      <c r="D6" s="72"/>
      <c r="E6" s="73"/>
      <c r="F6" s="74"/>
      <c r="G6" s="75"/>
      <c r="H6" s="75">
        <v>10.15</v>
      </c>
      <c r="I6" s="71"/>
      <c r="J6" s="76"/>
      <c r="K6" s="77"/>
      <c r="L6" s="73"/>
      <c r="M6" s="73">
        <v>175</v>
      </c>
      <c r="O6" s="72"/>
      <c r="P6" s="73"/>
      <c r="Q6" s="73"/>
      <c r="R6" s="73">
        <v>142.33</v>
      </c>
      <c r="U6" s="79"/>
    </row>
    <row r="7" spans="1:23" ht="11.25">
      <c r="A7" s="17">
        <v>41616</v>
      </c>
      <c r="B7" s="18" t="s">
        <v>137</v>
      </c>
      <c r="C7" s="10">
        <v>1.6</v>
      </c>
      <c r="D7" s="27">
        <v>1</v>
      </c>
      <c r="E7" s="19">
        <f aca="true" t="shared" si="0" ref="E7:E66">-(D7*(C7-1))</f>
        <v>-0.6000000000000001</v>
      </c>
      <c r="F7" s="13" t="s">
        <v>26</v>
      </c>
      <c r="G7" s="20">
        <f aca="true" t="shared" si="1" ref="G7:G66">IF(F7&lt;&gt;"Win",E7,D7*0.95)</f>
        <v>-0.6000000000000001</v>
      </c>
      <c r="H7" s="20">
        <f aca="true" t="shared" si="2" ref="H7:H54">H6+G7</f>
        <v>9.55</v>
      </c>
      <c r="J7" s="29">
        <v>1</v>
      </c>
      <c r="K7" s="21">
        <f aca="true" t="shared" si="3" ref="K7:K66">-(J7*(C7-1))</f>
        <v>-0.6000000000000001</v>
      </c>
      <c r="L7" s="19">
        <f aca="true" t="shared" si="4" ref="L7:L66">IF(F7&lt;&gt;"Win",K7,J7*0.95)</f>
        <v>-0.6000000000000001</v>
      </c>
      <c r="M7" s="19">
        <f aca="true" t="shared" si="5" ref="M7:M54">M6+L7</f>
        <v>174.4</v>
      </c>
      <c r="O7" s="27">
        <v>1</v>
      </c>
      <c r="P7" s="19">
        <f aca="true" t="shared" si="6" ref="P7:P66">-(O7*(C7-1))</f>
        <v>-0.6000000000000001</v>
      </c>
      <c r="Q7" s="19">
        <f aca="true" t="shared" si="7" ref="Q7:Q66">IF(F7&lt;&gt;"Win",P7,O7*0.95)</f>
        <v>-0.6000000000000001</v>
      </c>
      <c r="R7" s="19">
        <f aca="true" t="shared" si="8" ref="R7:R54">R6+Q7</f>
        <v>141.73000000000002</v>
      </c>
      <c r="T7" s="5" t="s">
        <v>23</v>
      </c>
      <c r="U7" s="31">
        <f aca="true" t="shared" si="9" ref="U7:U43">R7+M7+H7</f>
        <v>325.68</v>
      </c>
      <c r="W7" s="5" t="s">
        <v>50</v>
      </c>
    </row>
    <row r="8" spans="2:23" ht="11.25">
      <c r="B8" s="18" t="s">
        <v>138</v>
      </c>
      <c r="C8" s="10">
        <v>1.84</v>
      </c>
      <c r="D8" s="27">
        <v>1</v>
      </c>
      <c r="E8" s="19">
        <f t="shared" si="0"/>
        <v>-0.8400000000000001</v>
      </c>
      <c r="F8" s="13" t="s">
        <v>4</v>
      </c>
      <c r="G8" s="20">
        <f t="shared" si="1"/>
        <v>0.95</v>
      </c>
      <c r="H8" s="20">
        <f t="shared" si="2"/>
        <v>10.5</v>
      </c>
      <c r="J8" s="29">
        <v>1</v>
      </c>
      <c r="K8" s="21">
        <f t="shared" si="3"/>
        <v>-0.8400000000000001</v>
      </c>
      <c r="L8" s="19">
        <f t="shared" si="4"/>
        <v>0.95</v>
      </c>
      <c r="M8" s="19">
        <f t="shared" si="5"/>
        <v>175.35</v>
      </c>
      <c r="O8" s="27">
        <v>1</v>
      </c>
      <c r="P8" s="19">
        <f t="shared" si="6"/>
        <v>-0.8400000000000001</v>
      </c>
      <c r="Q8" s="19">
        <f t="shared" si="7"/>
        <v>0.95</v>
      </c>
      <c r="R8" s="19">
        <f t="shared" si="8"/>
        <v>142.68</v>
      </c>
      <c r="T8" s="5" t="s">
        <v>23</v>
      </c>
      <c r="U8" s="31">
        <f t="shared" si="9"/>
        <v>328.53</v>
      </c>
      <c r="W8" s="5" t="s">
        <v>80</v>
      </c>
    </row>
    <row r="9" spans="2:23" ht="11.25">
      <c r="B9" s="18" t="s">
        <v>139</v>
      </c>
      <c r="C9" s="10">
        <v>1.9</v>
      </c>
      <c r="D9" s="27">
        <v>1</v>
      </c>
      <c r="E9" s="19">
        <f t="shared" si="0"/>
        <v>-0.8999999999999999</v>
      </c>
      <c r="F9" s="13" t="s">
        <v>26</v>
      </c>
      <c r="G9" s="20">
        <f t="shared" si="1"/>
        <v>-0.8999999999999999</v>
      </c>
      <c r="H9" s="20">
        <f t="shared" si="2"/>
        <v>9.6</v>
      </c>
      <c r="J9" s="29">
        <v>1</v>
      </c>
      <c r="K9" s="21">
        <f t="shared" si="3"/>
        <v>-0.8999999999999999</v>
      </c>
      <c r="L9" s="19">
        <f t="shared" si="4"/>
        <v>-0.8999999999999999</v>
      </c>
      <c r="M9" s="19">
        <f t="shared" si="5"/>
        <v>174.45</v>
      </c>
      <c r="O9" s="27">
        <v>1</v>
      </c>
      <c r="P9" s="19">
        <f t="shared" si="6"/>
        <v>-0.8999999999999999</v>
      </c>
      <c r="Q9" s="19">
        <f t="shared" si="7"/>
        <v>-0.8999999999999999</v>
      </c>
      <c r="R9" s="19">
        <f t="shared" si="8"/>
        <v>141.78</v>
      </c>
      <c r="T9" s="5" t="s">
        <v>21</v>
      </c>
      <c r="U9" s="31">
        <f t="shared" si="9"/>
        <v>325.83000000000004</v>
      </c>
      <c r="W9" s="5" t="s">
        <v>28</v>
      </c>
    </row>
    <row r="10" spans="1:23" ht="11.25">
      <c r="A10" s="17">
        <v>41617</v>
      </c>
      <c r="B10" s="18" t="s">
        <v>140</v>
      </c>
      <c r="C10" s="10">
        <v>1.79</v>
      </c>
      <c r="D10" s="27">
        <v>1</v>
      </c>
      <c r="E10" s="19">
        <f t="shared" si="0"/>
        <v>-0.79</v>
      </c>
      <c r="F10" s="13" t="s">
        <v>26</v>
      </c>
      <c r="G10" s="20">
        <f t="shared" si="1"/>
        <v>-0.79</v>
      </c>
      <c r="H10" s="20">
        <f t="shared" si="2"/>
        <v>8.809999999999999</v>
      </c>
      <c r="J10" s="29">
        <v>1</v>
      </c>
      <c r="K10" s="21">
        <f t="shared" si="3"/>
        <v>-0.79</v>
      </c>
      <c r="L10" s="19">
        <f t="shared" si="4"/>
        <v>-0.79</v>
      </c>
      <c r="M10" s="19">
        <f t="shared" si="5"/>
        <v>173.66</v>
      </c>
      <c r="O10" s="27">
        <v>1</v>
      </c>
      <c r="P10" s="19">
        <f t="shared" si="6"/>
        <v>-0.79</v>
      </c>
      <c r="Q10" s="19">
        <f t="shared" si="7"/>
        <v>-0.79</v>
      </c>
      <c r="R10" s="19">
        <f t="shared" si="8"/>
        <v>140.99</v>
      </c>
      <c r="T10" s="5" t="s">
        <v>23</v>
      </c>
      <c r="U10" s="31">
        <f t="shared" si="9"/>
        <v>323.46</v>
      </c>
      <c r="W10" s="5" t="s">
        <v>25</v>
      </c>
    </row>
    <row r="11" spans="1:23" ht="11.25">
      <c r="A11" s="17">
        <v>41618</v>
      </c>
      <c r="B11" s="18" t="s">
        <v>141</v>
      </c>
      <c r="C11" s="10">
        <v>1.89</v>
      </c>
      <c r="D11" s="27">
        <v>1</v>
      </c>
      <c r="E11" s="19">
        <f t="shared" si="0"/>
        <v>-0.8899999999999999</v>
      </c>
      <c r="F11" s="13" t="s">
        <v>26</v>
      </c>
      <c r="G11" s="20">
        <f t="shared" si="1"/>
        <v>-0.8899999999999999</v>
      </c>
      <c r="H11" s="20">
        <f t="shared" si="2"/>
        <v>7.919999999999999</v>
      </c>
      <c r="J11" s="29">
        <v>2</v>
      </c>
      <c r="K11" s="21">
        <f t="shared" si="3"/>
        <v>-1.7799999999999998</v>
      </c>
      <c r="L11" s="19">
        <f t="shared" si="4"/>
        <v>-1.7799999999999998</v>
      </c>
      <c r="M11" s="19">
        <f t="shared" si="5"/>
        <v>171.88</v>
      </c>
      <c r="O11" s="27">
        <v>2</v>
      </c>
      <c r="P11" s="19">
        <f t="shared" si="6"/>
        <v>-1.7799999999999998</v>
      </c>
      <c r="Q11" s="19">
        <f t="shared" si="7"/>
        <v>-1.7799999999999998</v>
      </c>
      <c r="R11" s="19">
        <f t="shared" si="8"/>
        <v>139.21</v>
      </c>
      <c r="T11" s="5" t="s">
        <v>21</v>
      </c>
      <c r="U11" s="31">
        <f t="shared" si="9"/>
        <v>319.01000000000005</v>
      </c>
      <c r="W11" s="5" t="s">
        <v>36</v>
      </c>
    </row>
    <row r="12" spans="1:23" ht="11.25">
      <c r="A12" s="17">
        <v>41619</v>
      </c>
      <c r="B12" s="18" t="s">
        <v>142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7.229999999999999</v>
      </c>
      <c r="J12" s="29">
        <v>3</v>
      </c>
      <c r="K12" s="21">
        <f t="shared" si="3"/>
        <v>-2.07</v>
      </c>
      <c r="L12" s="19">
        <f t="shared" si="4"/>
        <v>-2.07</v>
      </c>
      <c r="M12" s="19">
        <f t="shared" si="5"/>
        <v>169.81</v>
      </c>
      <c r="O12" s="27">
        <v>3</v>
      </c>
      <c r="P12" s="19">
        <f t="shared" si="6"/>
        <v>-2.07</v>
      </c>
      <c r="Q12" s="19">
        <f t="shared" si="7"/>
        <v>-2.07</v>
      </c>
      <c r="R12" s="19">
        <f t="shared" si="8"/>
        <v>137.14000000000001</v>
      </c>
      <c r="T12" s="5" t="s">
        <v>21</v>
      </c>
      <c r="U12" s="31">
        <f t="shared" si="9"/>
        <v>314.18000000000006</v>
      </c>
      <c r="W12" s="5" t="s">
        <v>40</v>
      </c>
    </row>
    <row r="13" spans="2:23" ht="11.25">
      <c r="B13" s="18" t="s">
        <v>143</v>
      </c>
      <c r="C13" s="10">
        <v>1.88</v>
      </c>
      <c r="D13" s="27">
        <v>1</v>
      </c>
      <c r="E13" s="19">
        <f t="shared" si="0"/>
        <v>-0.8799999999999999</v>
      </c>
      <c r="F13" s="13" t="s">
        <v>26</v>
      </c>
      <c r="G13" s="20">
        <f t="shared" si="1"/>
        <v>-0.8799999999999999</v>
      </c>
      <c r="H13" s="20">
        <f t="shared" si="2"/>
        <v>6.349999999999999</v>
      </c>
      <c r="J13" s="29">
        <v>5</v>
      </c>
      <c r="K13" s="21">
        <f t="shared" si="3"/>
        <v>-4.3999999999999995</v>
      </c>
      <c r="L13" s="19">
        <f t="shared" si="4"/>
        <v>-4.3999999999999995</v>
      </c>
      <c r="M13" s="19">
        <f t="shared" si="5"/>
        <v>165.41</v>
      </c>
      <c r="O13" s="27">
        <v>5</v>
      </c>
      <c r="P13" s="19">
        <f t="shared" si="6"/>
        <v>-4.3999999999999995</v>
      </c>
      <c r="Q13" s="19">
        <f t="shared" si="7"/>
        <v>-4.3999999999999995</v>
      </c>
      <c r="R13" s="19">
        <f t="shared" si="8"/>
        <v>132.74</v>
      </c>
      <c r="T13" s="5" t="s">
        <v>21</v>
      </c>
      <c r="U13" s="31">
        <f t="shared" si="9"/>
        <v>304.5</v>
      </c>
      <c r="W13" s="5" t="s">
        <v>106</v>
      </c>
    </row>
    <row r="14" spans="2:23" ht="11.25">
      <c r="B14" s="18" t="s">
        <v>144</v>
      </c>
      <c r="C14" s="10">
        <v>1.88</v>
      </c>
      <c r="D14" s="27">
        <v>1</v>
      </c>
      <c r="E14" s="19">
        <f t="shared" si="0"/>
        <v>-0.8799999999999999</v>
      </c>
      <c r="F14" s="13" t="s">
        <v>26</v>
      </c>
      <c r="G14" s="20">
        <f t="shared" si="1"/>
        <v>-0.8799999999999999</v>
      </c>
      <c r="H14" s="20">
        <f t="shared" si="2"/>
        <v>5.469999999999999</v>
      </c>
      <c r="J14" s="29">
        <v>8</v>
      </c>
      <c r="K14" s="21">
        <f t="shared" si="3"/>
        <v>-7.039999999999999</v>
      </c>
      <c r="L14" s="19">
        <f t="shared" si="4"/>
        <v>-7.039999999999999</v>
      </c>
      <c r="M14" s="19">
        <f t="shared" si="5"/>
        <v>158.37</v>
      </c>
      <c r="O14" s="27">
        <v>8</v>
      </c>
      <c r="P14" s="19">
        <f t="shared" si="6"/>
        <v>-7.039999999999999</v>
      </c>
      <c r="Q14" s="19">
        <f t="shared" si="7"/>
        <v>-7.039999999999999</v>
      </c>
      <c r="R14" s="19">
        <f t="shared" si="8"/>
        <v>125.70000000000002</v>
      </c>
      <c r="T14" s="5" t="s">
        <v>23</v>
      </c>
      <c r="U14" s="31">
        <f t="shared" si="9"/>
        <v>289.5400000000001</v>
      </c>
      <c r="W14" s="5" t="s">
        <v>36</v>
      </c>
    </row>
    <row r="15" spans="1:23" ht="11.25">
      <c r="A15" s="17">
        <v>41620</v>
      </c>
      <c r="B15" s="18" t="s">
        <v>145</v>
      </c>
      <c r="C15" s="10">
        <v>1.88</v>
      </c>
      <c r="D15" s="27">
        <v>1</v>
      </c>
      <c r="E15" s="19">
        <f t="shared" si="0"/>
        <v>-0.8799999999999999</v>
      </c>
      <c r="F15" s="13" t="s">
        <v>4</v>
      </c>
      <c r="G15" s="20">
        <f t="shared" si="1"/>
        <v>0.95</v>
      </c>
      <c r="H15" s="20">
        <f t="shared" si="2"/>
        <v>6.419999999999999</v>
      </c>
      <c r="J15" s="29">
        <v>13</v>
      </c>
      <c r="K15" s="21">
        <f t="shared" si="3"/>
        <v>-11.439999999999998</v>
      </c>
      <c r="L15" s="19">
        <f t="shared" si="4"/>
        <v>12.35</v>
      </c>
      <c r="M15" s="19">
        <f t="shared" si="5"/>
        <v>170.72</v>
      </c>
      <c r="O15" s="27">
        <v>13</v>
      </c>
      <c r="P15" s="19">
        <f t="shared" si="6"/>
        <v>-11.439999999999998</v>
      </c>
      <c r="Q15" s="19">
        <f t="shared" si="7"/>
        <v>12.35</v>
      </c>
      <c r="R15" s="19">
        <f t="shared" si="8"/>
        <v>138.05</v>
      </c>
      <c r="T15" s="5" t="s">
        <v>23</v>
      </c>
      <c r="U15" s="31">
        <f t="shared" si="9"/>
        <v>315.19</v>
      </c>
      <c r="W15" s="5" t="s">
        <v>45</v>
      </c>
    </row>
    <row r="16" spans="1:23" ht="11.25">
      <c r="A16" s="17">
        <v>41621</v>
      </c>
      <c r="B16" s="18" t="s">
        <v>146</v>
      </c>
      <c r="C16" s="10">
        <v>1.79</v>
      </c>
      <c r="D16" s="27">
        <v>1</v>
      </c>
      <c r="E16" s="19">
        <f t="shared" si="0"/>
        <v>-0.79</v>
      </c>
      <c r="F16" s="13" t="s">
        <v>26</v>
      </c>
      <c r="G16" s="20">
        <f t="shared" si="1"/>
        <v>-0.79</v>
      </c>
      <c r="H16" s="20">
        <f t="shared" si="2"/>
        <v>5.629999999999999</v>
      </c>
      <c r="J16" s="29">
        <v>1</v>
      </c>
      <c r="K16" s="21">
        <f t="shared" si="3"/>
        <v>-0.79</v>
      </c>
      <c r="L16" s="19">
        <f t="shared" si="4"/>
        <v>-0.79</v>
      </c>
      <c r="M16" s="19">
        <f t="shared" si="5"/>
        <v>169.93</v>
      </c>
      <c r="O16" s="27">
        <v>5</v>
      </c>
      <c r="P16" s="19">
        <f t="shared" si="6"/>
        <v>-3.95</v>
      </c>
      <c r="Q16" s="19">
        <f t="shared" si="7"/>
        <v>-3.95</v>
      </c>
      <c r="R16" s="19">
        <f t="shared" si="8"/>
        <v>134.10000000000002</v>
      </c>
      <c r="T16" s="5" t="s">
        <v>23</v>
      </c>
      <c r="U16" s="31">
        <f t="shared" si="9"/>
        <v>309.66</v>
      </c>
      <c r="W16" s="5" t="s">
        <v>46</v>
      </c>
    </row>
    <row r="17" spans="1:23" ht="11.25">
      <c r="A17" s="17">
        <v>41622</v>
      </c>
      <c r="B17" s="18" t="s">
        <v>147</v>
      </c>
      <c r="C17" s="10">
        <v>1.86</v>
      </c>
      <c r="D17" s="27">
        <v>1</v>
      </c>
      <c r="E17" s="19">
        <f t="shared" si="0"/>
        <v>-0.8600000000000001</v>
      </c>
      <c r="F17" s="13" t="s">
        <v>4</v>
      </c>
      <c r="G17" s="20">
        <f t="shared" si="1"/>
        <v>0.95</v>
      </c>
      <c r="H17" s="20">
        <f t="shared" si="2"/>
        <v>6.579999999999999</v>
      </c>
      <c r="J17" s="29">
        <v>1</v>
      </c>
      <c r="K17" s="21">
        <f t="shared" si="3"/>
        <v>-0.8600000000000001</v>
      </c>
      <c r="L17" s="19">
        <f t="shared" si="4"/>
        <v>0.95</v>
      </c>
      <c r="M17" s="19">
        <f t="shared" si="5"/>
        <v>170.88</v>
      </c>
      <c r="O17" s="27">
        <v>8</v>
      </c>
      <c r="P17" s="19">
        <f t="shared" si="6"/>
        <v>-6.880000000000001</v>
      </c>
      <c r="Q17" s="19">
        <f t="shared" si="7"/>
        <v>7.6</v>
      </c>
      <c r="R17" s="19">
        <f t="shared" si="8"/>
        <v>141.70000000000002</v>
      </c>
      <c r="T17" s="5" t="s">
        <v>23</v>
      </c>
      <c r="U17" s="31">
        <f t="shared" si="9"/>
        <v>319.16</v>
      </c>
      <c r="W17" s="5" t="s">
        <v>46</v>
      </c>
    </row>
    <row r="18" spans="2:23" ht="11.25">
      <c r="B18" s="18" t="s">
        <v>148</v>
      </c>
      <c r="C18" s="10">
        <v>1.85</v>
      </c>
      <c r="D18" s="27">
        <v>1</v>
      </c>
      <c r="E18" s="19">
        <f t="shared" si="0"/>
        <v>-0.8500000000000001</v>
      </c>
      <c r="F18" s="13" t="s">
        <v>26</v>
      </c>
      <c r="G18" s="20">
        <f t="shared" si="1"/>
        <v>-0.8500000000000001</v>
      </c>
      <c r="H18" s="20">
        <f t="shared" si="2"/>
        <v>5.729999999999999</v>
      </c>
      <c r="J18" s="29">
        <v>1</v>
      </c>
      <c r="K18" s="21">
        <f t="shared" si="3"/>
        <v>-0.8500000000000001</v>
      </c>
      <c r="L18" s="19">
        <f t="shared" si="4"/>
        <v>-0.8500000000000001</v>
      </c>
      <c r="M18" s="19">
        <f t="shared" si="5"/>
        <v>170.03</v>
      </c>
      <c r="O18" s="27">
        <v>3</v>
      </c>
      <c r="P18" s="19">
        <f t="shared" si="6"/>
        <v>-2.5500000000000003</v>
      </c>
      <c r="Q18" s="19">
        <f t="shared" si="7"/>
        <v>-2.5500000000000003</v>
      </c>
      <c r="R18" s="19">
        <f t="shared" si="8"/>
        <v>139.15</v>
      </c>
      <c r="T18" s="5" t="s">
        <v>23</v>
      </c>
      <c r="U18" s="31">
        <f t="shared" si="9"/>
        <v>314.91</v>
      </c>
      <c r="W18" s="5" t="s">
        <v>116</v>
      </c>
    </row>
    <row r="19" spans="2:23" ht="11.25">
      <c r="B19" s="18" t="s">
        <v>149</v>
      </c>
      <c r="C19" s="10">
        <v>1.72</v>
      </c>
      <c r="D19" s="27">
        <v>1</v>
      </c>
      <c r="E19" s="19">
        <f t="shared" si="0"/>
        <v>-0.72</v>
      </c>
      <c r="F19" s="13" t="s">
        <v>26</v>
      </c>
      <c r="G19" s="20">
        <f t="shared" si="1"/>
        <v>-0.72</v>
      </c>
      <c r="H19" s="20">
        <f t="shared" si="2"/>
        <v>5.009999999999999</v>
      </c>
      <c r="J19" s="29">
        <v>1</v>
      </c>
      <c r="K19" s="21">
        <f t="shared" si="3"/>
        <v>-0.72</v>
      </c>
      <c r="L19" s="19">
        <f t="shared" si="4"/>
        <v>-0.72</v>
      </c>
      <c r="M19" s="19">
        <f t="shared" si="5"/>
        <v>169.31</v>
      </c>
      <c r="O19" s="27">
        <v>5</v>
      </c>
      <c r="P19" s="19">
        <f t="shared" si="6"/>
        <v>-3.5999999999999996</v>
      </c>
      <c r="Q19" s="19">
        <f t="shared" si="7"/>
        <v>-3.5999999999999996</v>
      </c>
      <c r="R19" s="19">
        <f t="shared" si="8"/>
        <v>135.55</v>
      </c>
      <c r="T19" s="5" t="s">
        <v>21</v>
      </c>
      <c r="U19" s="31">
        <f t="shared" si="9"/>
        <v>309.87</v>
      </c>
      <c r="W19" s="5" t="s">
        <v>106</v>
      </c>
    </row>
    <row r="20" spans="1:23" ht="11.25">
      <c r="A20" s="17">
        <v>41623</v>
      </c>
      <c r="B20" s="18" t="s">
        <v>150</v>
      </c>
      <c r="C20" s="10">
        <v>1.82</v>
      </c>
      <c r="D20" s="27">
        <v>1</v>
      </c>
      <c r="E20" s="19">
        <f t="shared" si="0"/>
        <v>-0.8200000000000001</v>
      </c>
      <c r="F20" s="13" t="s">
        <v>4</v>
      </c>
      <c r="G20" s="20">
        <f t="shared" si="1"/>
        <v>0.95</v>
      </c>
      <c r="H20" s="20">
        <f t="shared" si="2"/>
        <v>5.959999999999999</v>
      </c>
      <c r="J20" s="29">
        <v>2</v>
      </c>
      <c r="K20" s="21">
        <f t="shared" si="3"/>
        <v>-1.6400000000000001</v>
      </c>
      <c r="L20" s="19">
        <f t="shared" si="4"/>
        <v>1.9</v>
      </c>
      <c r="M20" s="19">
        <f t="shared" si="5"/>
        <v>171.21</v>
      </c>
      <c r="O20" s="27">
        <v>8</v>
      </c>
      <c r="P20" s="19">
        <f t="shared" si="6"/>
        <v>-6.5600000000000005</v>
      </c>
      <c r="Q20" s="19">
        <f t="shared" si="7"/>
        <v>7.6</v>
      </c>
      <c r="R20" s="19">
        <f t="shared" si="8"/>
        <v>143.15</v>
      </c>
      <c r="T20" s="5" t="s">
        <v>23</v>
      </c>
      <c r="U20" s="31">
        <f t="shared" si="9"/>
        <v>320.32</v>
      </c>
      <c r="W20" s="5" t="s">
        <v>40</v>
      </c>
    </row>
    <row r="21" spans="2:23" ht="11.25">
      <c r="B21" s="18" t="s">
        <v>151</v>
      </c>
      <c r="C21" s="10">
        <v>1.86</v>
      </c>
      <c r="D21" s="27">
        <v>1</v>
      </c>
      <c r="E21" s="19">
        <f t="shared" si="0"/>
        <v>-0.8600000000000001</v>
      </c>
      <c r="F21" s="13" t="s">
        <v>26</v>
      </c>
      <c r="G21" s="20">
        <f t="shared" si="1"/>
        <v>-0.8600000000000001</v>
      </c>
      <c r="H21" s="20">
        <f t="shared" si="2"/>
        <v>5.099999999999999</v>
      </c>
      <c r="J21" s="29">
        <v>1</v>
      </c>
      <c r="K21" s="21">
        <f t="shared" si="3"/>
        <v>-0.8600000000000001</v>
      </c>
      <c r="L21" s="19">
        <f t="shared" si="4"/>
        <v>-0.8600000000000001</v>
      </c>
      <c r="M21" s="19">
        <f t="shared" si="5"/>
        <v>170.35</v>
      </c>
      <c r="O21" s="27">
        <v>3</v>
      </c>
      <c r="P21" s="19">
        <f t="shared" si="6"/>
        <v>-2.58</v>
      </c>
      <c r="Q21" s="19">
        <f t="shared" si="7"/>
        <v>-2.58</v>
      </c>
      <c r="R21" s="19">
        <f t="shared" si="8"/>
        <v>140.57</v>
      </c>
      <c r="T21" s="5" t="s">
        <v>23</v>
      </c>
      <c r="U21" s="31">
        <f t="shared" si="9"/>
        <v>316.02</v>
      </c>
      <c r="W21" s="5" t="s">
        <v>28</v>
      </c>
    </row>
    <row r="22" spans="2:23" ht="11.25">
      <c r="B22" s="18" t="s">
        <v>152</v>
      </c>
      <c r="C22" s="10">
        <v>1.82</v>
      </c>
      <c r="D22" s="27">
        <v>1</v>
      </c>
      <c r="E22" s="19">
        <f t="shared" si="0"/>
        <v>-0.8200000000000001</v>
      </c>
      <c r="F22" s="13" t="s">
        <v>26</v>
      </c>
      <c r="G22" s="20">
        <f t="shared" si="1"/>
        <v>-0.8200000000000001</v>
      </c>
      <c r="H22" s="20">
        <f t="shared" si="2"/>
        <v>4.2799999999999985</v>
      </c>
      <c r="J22" s="29">
        <v>1</v>
      </c>
      <c r="K22" s="21">
        <f t="shared" si="3"/>
        <v>-0.8200000000000001</v>
      </c>
      <c r="L22" s="19">
        <f t="shared" si="4"/>
        <v>-0.8200000000000001</v>
      </c>
      <c r="M22" s="19">
        <f t="shared" si="5"/>
        <v>169.53</v>
      </c>
      <c r="O22" s="27">
        <v>5</v>
      </c>
      <c r="P22" s="19">
        <f t="shared" si="6"/>
        <v>-4.1000000000000005</v>
      </c>
      <c r="Q22" s="19">
        <f t="shared" si="7"/>
        <v>-4.1000000000000005</v>
      </c>
      <c r="R22" s="19">
        <f t="shared" si="8"/>
        <v>136.47</v>
      </c>
      <c r="T22" s="5" t="s">
        <v>21</v>
      </c>
      <c r="U22" s="31">
        <f t="shared" si="9"/>
        <v>310.28</v>
      </c>
      <c r="W22" s="5" t="s">
        <v>153</v>
      </c>
    </row>
    <row r="23" spans="1:23" ht="11.25">
      <c r="A23" s="17">
        <v>41624</v>
      </c>
      <c r="B23" s="18" t="s">
        <v>154</v>
      </c>
      <c r="C23" s="10">
        <v>1.94</v>
      </c>
      <c r="D23" s="27">
        <v>1</v>
      </c>
      <c r="E23" s="19">
        <f t="shared" si="0"/>
        <v>-0.94</v>
      </c>
      <c r="F23" s="13" t="s">
        <v>26</v>
      </c>
      <c r="G23" s="20">
        <f t="shared" si="1"/>
        <v>-0.94</v>
      </c>
      <c r="H23" s="20">
        <f t="shared" si="2"/>
        <v>3.3399999999999985</v>
      </c>
      <c r="J23" s="29">
        <v>2</v>
      </c>
      <c r="K23" s="21">
        <f t="shared" si="3"/>
        <v>-1.88</v>
      </c>
      <c r="L23" s="19">
        <f t="shared" si="4"/>
        <v>-1.88</v>
      </c>
      <c r="M23" s="19">
        <f t="shared" si="5"/>
        <v>167.65</v>
      </c>
      <c r="O23" s="27">
        <v>8</v>
      </c>
      <c r="P23" s="19">
        <f t="shared" si="6"/>
        <v>-7.52</v>
      </c>
      <c r="Q23" s="19">
        <f t="shared" si="7"/>
        <v>-7.52</v>
      </c>
      <c r="R23" s="19">
        <f t="shared" si="8"/>
        <v>128.95</v>
      </c>
      <c r="T23" s="5" t="s">
        <v>23</v>
      </c>
      <c r="U23" s="31">
        <f t="shared" si="9"/>
        <v>299.94</v>
      </c>
      <c r="W23" s="5" t="s">
        <v>40</v>
      </c>
    </row>
    <row r="24" spans="2:23" ht="11.25">
      <c r="B24" s="18" t="s">
        <v>155</v>
      </c>
      <c r="C24" s="10">
        <v>1.82</v>
      </c>
      <c r="D24" s="27">
        <v>1</v>
      </c>
      <c r="E24" s="19">
        <f t="shared" si="0"/>
        <v>-0.8200000000000001</v>
      </c>
      <c r="F24" s="13" t="s">
        <v>4</v>
      </c>
      <c r="G24" s="20">
        <f t="shared" si="1"/>
        <v>0.95</v>
      </c>
      <c r="H24" s="20">
        <f t="shared" si="2"/>
        <v>4.289999999999998</v>
      </c>
      <c r="J24" s="29">
        <v>3</v>
      </c>
      <c r="K24" s="21">
        <f t="shared" si="3"/>
        <v>-2.46</v>
      </c>
      <c r="L24" s="19">
        <f t="shared" si="4"/>
        <v>2.8499999999999996</v>
      </c>
      <c r="M24" s="19">
        <f t="shared" si="5"/>
        <v>170.5</v>
      </c>
      <c r="O24" s="27">
        <v>13</v>
      </c>
      <c r="P24" s="19">
        <f t="shared" si="6"/>
        <v>-10.66</v>
      </c>
      <c r="Q24" s="19">
        <f t="shared" si="7"/>
        <v>12.35</v>
      </c>
      <c r="R24" s="19">
        <f t="shared" si="8"/>
        <v>141.29999999999998</v>
      </c>
      <c r="T24" s="5" t="s">
        <v>23</v>
      </c>
      <c r="U24" s="31">
        <f t="shared" si="9"/>
        <v>316.09</v>
      </c>
      <c r="W24" s="5" t="s">
        <v>156</v>
      </c>
    </row>
    <row r="25" spans="2:23" ht="11.25">
      <c r="B25" s="18" t="s">
        <v>157</v>
      </c>
      <c r="C25" s="10">
        <v>1.67</v>
      </c>
      <c r="D25" s="27">
        <v>1</v>
      </c>
      <c r="E25" s="19">
        <f t="shared" si="0"/>
        <v>-0.6699999999999999</v>
      </c>
      <c r="F25" s="13" t="s">
        <v>26</v>
      </c>
      <c r="G25" s="20">
        <f t="shared" si="1"/>
        <v>-0.6699999999999999</v>
      </c>
      <c r="H25" s="20">
        <f t="shared" si="2"/>
        <v>3.6199999999999983</v>
      </c>
      <c r="J25" s="29">
        <v>1</v>
      </c>
      <c r="K25" s="21">
        <f t="shared" si="3"/>
        <v>-0.6699999999999999</v>
      </c>
      <c r="L25" s="19">
        <f t="shared" si="4"/>
        <v>-0.6699999999999999</v>
      </c>
      <c r="M25" s="19">
        <f t="shared" si="5"/>
        <v>169.83</v>
      </c>
      <c r="O25" s="27">
        <v>5</v>
      </c>
      <c r="P25" s="19">
        <f t="shared" si="6"/>
        <v>-3.3499999999999996</v>
      </c>
      <c r="Q25" s="19">
        <f t="shared" si="7"/>
        <v>-3.3499999999999996</v>
      </c>
      <c r="R25" s="19">
        <f t="shared" si="8"/>
        <v>137.95</v>
      </c>
      <c r="T25" s="5" t="s">
        <v>23</v>
      </c>
      <c r="U25" s="31">
        <f t="shared" si="9"/>
        <v>311.4</v>
      </c>
      <c r="W25" s="5" t="s">
        <v>105</v>
      </c>
    </row>
    <row r="26" spans="1:23" ht="11.25">
      <c r="A26" s="17">
        <v>41625</v>
      </c>
      <c r="B26" s="18" t="s">
        <v>158</v>
      </c>
      <c r="C26" s="10">
        <v>1.73</v>
      </c>
      <c r="D26" s="27">
        <v>1</v>
      </c>
      <c r="E26" s="19">
        <f t="shared" si="0"/>
        <v>-0.73</v>
      </c>
      <c r="F26" s="13" t="s">
        <v>4</v>
      </c>
      <c r="G26" s="20">
        <f t="shared" si="1"/>
        <v>0.95</v>
      </c>
      <c r="H26" s="20">
        <f t="shared" si="2"/>
        <v>4.5699999999999985</v>
      </c>
      <c r="J26" s="29">
        <v>1</v>
      </c>
      <c r="K26" s="21">
        <f t="shared" si="3"/>
        <v>-0.73</v>
      </c>
      <c r="L26" s="19">
        <f t="shared" si="4"/>
        <v>0.95</v>
      </c>
      <c r="M26" s="19">
        <f t="shared" si="5"/>
        <v>170.78</v>
      </c>
      <c r="O26" s="27">
        <v>8</v>
      </c>
      <c r="P26" s="19">
        <f t="shared" si="6"/>
        <v>-5.84</v>
      </c>
      <c r="Q26" s="19">
        <f t="shared" si="7"/>
        <v>7.6</v>
      </c>
      <c r="R26" s="19">
        <f t="shared" si="8"/>
        <v>145.54999999999998</v>
      </c>
      <c r="T26" s="5" t="s">
        <v>23</v>
      </c>
      <c r="U26" s="31">
        <f t="shared" si="9"/>
        <v>320.9</v>
      </c>
      <c r="W26" s="5" t="s">
        <v>67</v>
      </c>
    </row>
    <row r="27" spans="1:23" ht="11.25">
      <c r="A27" s="17">
        <v>41626</v>
      </c>
      <c r="B27" s="18" t="s">
        <v>159</v>
      </c>
      <c r="C27" s="10">
        <v>1.65</v>
      </c>
      <c r="D27" s="27">
        <v>1</v>
      </c>
      <c r="E27" s="19">
        <f t="shared" si="0"/>
        <v>-0.6499999999999999</v>
      </c>
      <c r="F27" s="13" t="s">
        <v>4</v>
      </c>
      <c r="G27" s="20">
        <f t="shared" si="1"/>
        <v>0.95</v>
      </c>
      <c r="H27" s="20">
        <f t="shared" si="2"/>
        <v>5.519999999999999</v>
      </c>
      <c r="J27" s="29">
        <v>1</v>
      </c>
      <c r="K27" s="21">
        <f t="shared" si="3"/>
        <v>-0.6499999999999999</v>
      </c>
      <c r="L27" s="19">
        <f t="shared" si="4"/>
        <v>0.95</v>
      </c>
      <c r="M27" s="19">
        <f t="shared" si="5"/>
        <v>171.73</v>
      </c>
      <c r="O27" s="27">
        <v>3</v>
      </c>
      <c r="P27" s="19">
        <f t="shared" si="6"/>
        <v>-1.9499999999999997</v>
      </c>
      <c r="Q27" s="19">
        <f t="shared" si="7"/>
        <v>2.8499999999999996</v>
      </c>
      <c r="R27" s="19">
        <f t="shared" si="8"/>
        <v>148.39999999999998</v>
      </c>
      <c r="T27" s="5" t="s">
        <v>23</v>
      </c>
      <c r="U27" s="31">
        <f t="shared" si="9"/>
        <v>325.65</v>
      </c>
      <c r="W27" s="5" t="s">
        <v>123</v>
      </c>
    </row>
    <row r="28" spans="2:23" ht="11.25">
      <c r="B28" s="18" t="s">
        <v>160</v>
      </c>
      <c r="C28" s="10">
        <v>1.83</v>
      </c>
      <c r="D28" s="27">
        <v>1</v>
      </c>
      <c r="E28" s="19">
        <f t="shared" si="0"/>
        <v>-0.8300000000000001</v>
      </c>
      <c r="F28" s="13" t="s">
        <v>4</v>
      </c>
      <c r="G28" s="20">
        <f t="shared" si="1"/>
        <v>0.95</v>
      </c>
      <c r="H28" s="20">
        <f t="shared" si="2"/>
        <v>6.469999999999999</v>
      </c>
      <c r="J28" s="29">
        <v>1</v>
      </c>
      <c r="K28" s="21">
        <f t="shared" si="3"/>
        <v>-0.8300000000000001</v>
      </c>
      <c r="L28" s="19">
        <f t="shared" si="4"/>
        <v>0.95</v>
      </c>
      <c r="M28" s="19">
        <f t="shared" si="5"/>
        <v>172.67999999999998</v>
      </c>
      <c r="O28" s="27">
        <v>1</v>
      </c>
      <c r="P28" s="19">
        <f t="shared" si="6"/>
        <v>-0.8300000000000001</v>
      </c>
      <c r="Q28" s="19">
        <f t="shared" si="7"/>
        <v>0.95</v>
      </c>
      <c r="R28" s="19">
        <f t="shared" si="8"/>
        <v>149.34999999999997</v>
      </c>
      <c r="T28" s="5" t="s">
        <v>21</v>
      </c>
      <c r="U28" s="31">
        <f t="shared" si="9"/>
        <v>328.5</v>
      </c>
      <c r="W28" s="5" t="s">
        <v>123</v>
      </c>
    </row>
    <row r="29" spans="2:23" ht="11.25">
      <c r="B29" s="18" t="s">
        <v>161</v>
      </c>
      <c r="C29" s="10">
        <v>1.66</v>
      </c>
      <c r="D29" s="27">
        <v>1</v>
      </c>
      <c r="E29" s="19">
        <f t="shared" si="0"/>
        <v>-0.6599999999999999</v>
      </c>
      <c r="F29" s="13" t="s">
        <v>4</v>
      </c>
      <c r="G29" s="20">
        <f t="shared" si="1"/>
        <v>0.95</v>
      </c>
      <c r="H29" s="20">
        <f t="shared" si="2"/>
        <v>7.419999999999999</v>
      </c>
      <c r="J29" s="29">
        <v>1</v>
      </c>
      <c r="K29" s="21">
        <f t="shared" si="3"/>
        <v>-0.6599999999999999</v>
      </c>
      <c r="L29" s="19">
        <f t="shared" si="4"/>
        <v>0.95</v>
      </c>
      <c r="M29" s="19">
        <f t="shared" si="5"/>
        <v>173.62999999999997</v>
      </c>
      <c r="O29" s="27">
        <v>1</v>
      </c>
      <c r="P29" s="19">
        <f t="shared" si="6"/>
        <v>-0.6599999999999999</v>
      </c>
      <c r="Q29" s="19">
        <f t="shared" si="7"/>
        <v>0.95</v>
      </c>
      <c r="R29" s="19">
        <f t="shared" si="8"/>
        <v>150.29999999999995</v>
      </c>
      <c r="T29" s="5" t="s">
        <v>23</v>
      </c>
      <c r="U29" s="31">
        <f t="shared" si="9"/>
        <v>331.34999999999997</v>
      </c>
      <c r="W29" s="5" t="s">
        <v>123</v>
      </c>
    </row>
    <row r="30" spans="1:23" ht="11.25">
      <c r="A30" s="17">
        <v>41627</v>
      </c>
      <c r="B30" s="18" t="s">
        <v>162</v>
      </c>
      <c r="C30" s="10">
        <v>1.88</v>
      </c>
      <c r="D30" s="27">
        <v>1</v>
      </c>
      <c r="E30" s="19">
        <f t="shared" si="0"/>
        <v>-0.8799999999999999</v>
      </c>
      <c r="F30" s="13" t="s">
        <v>4</v>
      </c>
      <c r="G30" s="20">
        <f t="shared" si="1"/>
        <v>0.95</v>
      </c>
      <c r="H30" s="20">
        <f t="shared" si="2"/>
        <v>8.37</v>
      </c>
      <c r="J30" s="29">
        <v>1</v>
      </c>
      <c r="K30" s="21">
        <f t="shared" si="3"/>
        <v>-0.8799999999999999</v>
      </c>
      <c r="L30" s="19">
        <f t="shared" si="4"/>
        <v>0.95</v>
      </c>
      <c r="M30" s="19">
        <f t="shared" si="5"/>
        <v>174.57999999999996</v>
      </c>
      <c r="O30" s="27">
        <v>1</v>
      </c>
      <c r="P30" s="19">
        <f t="shared" si="6"/>
        <v>-0.8799999999999999</v>
      </c>
      <c r="Q30" s="19">
        <f t="shared" si="7"/>
        <v>0.95</v>
      </c>
      <c r="R30" s="19">
        <f t="shared" si="8"/>
        <v>151.24999999999994</v>
      </c>
      <c r="T30" s="5" t="s">
        <v>23</v>
      </c>
      <c r="U30" s="31">
        <f t="shared" si="9"/>
        <v>334.19999999999993</v>
      </c>
      <c r="W30" s="5" t="s">
        <v>105</v>
      </c>
    </row>
    <row r="31" spans="1:23" ht="11.25">
      <c r="A31" s="17">
        <v>41628</v>
      </c>
      <c r="B31" s="18" t="s">
        <v>163</v>
      </c>
      <c r="C31" s="10">
        <v>1.67</v>
      </c>
      <c r="D31" s="27">
        <v>1</v>
      </c>
      <c r="E31" s="19">
        <f t="shared" si="0"/>
        <v>-0.6699999999999999</v>
      </c>
      <c r="F31" s="13" t="s">
        <v>4</v>
      </c>
      <c r="G31" s="20">
        <f t="shared" si="1"/>
        <v>0.95</v>
      </c>
      <c r="H31" s="20">
        <f t="shared" si="2"/>
        <v>9.319999999999999</v>
      </c>
      <c r="J31" s="29">
        <v>1</v>
      </c>
      <c r="K31" s="21">
        <f t="shared" si="3"/>
        <v>-0.6699999999999999</v>
      </c>
      <c r="L31" s="19">
        <f t="shared" si="4"/>
        <v>0.95</v>
      </c>
      <c r="M31" s="19">
        <f t="shared" si="5"/>
        <v>175.52999999999994</v>
      </c>
      <c r="O31" s="27">
        <v>1</v>
      </c>
      <c r="P31" s="19">
        <f t="shared" si="6"/>
        <v>-0.6699999999999999</v>
      </c>
      <c r="Q31" s="19">
        <f t="shared" si="7"/>
        <v>0.95</v>
      </c>
      <c r="R31" s="19">
        <f t="shared" si="8"/>
        <v>152.19999999999993</v>
      </c>
      <c r="T31" s="5" t="s">
        <v>23</v>
      </c>
      <c r="U31" s="31">
        <f t="shared" si="9"/>
        <v>337.0499999999999</v>
      </c>
      <c r="W31" s="5" t="s">
        <v>164</v>
      </c>
    </row>
    <row r="32" spans="2:23" ht="11.25">
      <c r="B32" s="18" t="s">
        <v>165</v>
      </c>
      <c r="C32" s="10">
        <v>1.87</v>
      </c>
      <c r="D32" s="27">
        <v>1</v>
      </c>
      <c r="E32" s="19">
        <f t="shared" si="0"/>
        <v>-0.8700000000000001</v>
      </c>
      <c r="F32" s="13" t="s">
        <v>4</v>
      </c>
      <c r="G32" s="20">
        <f t="shared" si="1"/>
        <v>0.95</v>
      </c>
      <c r="H32" s="20">
        <f t="shared" si="2"/>
        <v>10.269999999999998</v>
      </c>
      <c r="J32" s="29">
        <v>1</v>
      </c>
      <c r="K32" s="21">
        <f t="shared" si="3"/>
        <v>-0.8700000000000001</v>
      </c>
      <c r="L32" s="19">
        <f t="shared" si="4"/>
        <v>0.95</v>
      </c>
      <c r="M32" s="19">
        <f t="shared" si="5"/>
        <v>176.47999999999993</v>
      </c>
      <c r="O32" s="27">
        <v>1</v>
      </c>
      <c r="P32" s="19">
        <f t="shared" si="6"/>
        <v>-0.8700000000000001</v>
      </c>
      <c r="Q32" s="19">
        <f t="shared" si="7"/>
        <v>0.95</v>
      </c>
      <c r="R32" s="19">
        <f t="shared" si="8"/>
        <v>153.14999999999992</v>
      </c>
      <c r="T32" s="5" t="s">
        <v>21</v>
      </c>
      <c r="U32" s="31">
        <f t="shared" si="9"/>
        <v>339.89999999999986</v>
      </c>
      <c r="W32" s="5" t="s">
        <v>156</v>
      </c>
    </row>
    <row r="33" spans="2:23" ht="11.25">
      <c r="B33" s="18" t="s">
        <v>166</v>
      </c>
      <c r="C33" s="10">
        <v>1.79</v>
      </c>
      <c r="D33" s="27">
        <v>1</v>
      </c>
      <c r="E33" s="19">
        <f t="shared" si="0"/>
        <v>-0.79</v>
      </c>
      <c r="F33" s="13" t="s">
        <v>26</v>
      </c>
      <c r="G33" s="20">
        <f t="shared" si="1"/>
        <v>-0.79</v>
      </c>
      <c r="H33" s="20">
        <f t="shared" si="2"/>
        <v>9.479999999999997</v>
      </c>
      <c r="J33" s="29">
        <v>1</v>
      </c>
      <c r="K33" s="21">
        <f t="shared" si="3"/>
        <v>-0.79</v>
      </c>
      <c r="L33" s="19">
        <f t="shared" si="4"/>
        <v>-0.79</v>
      </c>
      <c r="M33" s="19">
        <f t="shared" si="5"/>
        <v>175.68999999999994</v>
      </c>
      <c r="O33" s="27">
        <v>1</v>
      </c>
      <c r="P33" s="19">
        <f t="shared" si="6"/>
        <v>-0.79</v>
      </c>
      <c r="Q33" s="19">
        <f t="shared" si="7"/>
        <v>-0.79</v>
      </c>
      <c r="R33" s="19">
        <f t="shared" si="8"/>
        <v>152.35999999999993</v>
      </c>
      <c r="T33" s="5" t="s">
        <v>23</v>
      </c>
      <c r="U33" s="31">
        <f t="shared" si="9"/>
        <v>337.52999999999986</v>
      </c>
      <c r="W33" s="5" t="s">
        <v>167</v>
      </c>
    </row>
    <row r="34" spans="1:23" ht="11.25">
      <c r="A34" s="17">
        <v>41629</v>
      </c>
      <c r="B34" s="18" t="s">
        <v>168</v>
      </c>
      <c r="C34" s="10">
        <v>1.83</v>
      </c>
      <c r="D34" s="27">
        <v>1</v>
      </c>
      <c r="E34" s="19">
        <f t="shared" si="0"/>
        <v>-0.8300000000000001</v>
      </c>
      <c r="F34" s="13" t="s">
        <v>26</v>
      </c>
      <c r="G34" s="20">
        <f t="shared" si="1"/>
        <v>-0.8300000000000001</v>
      </c>
      <c r="H34" s="20">
        <f t="shared" si="2"/>
        <v>8.649999999999997</v>
      </c>
      <c r="J34" s="29">
        <v>1</v>
      </c>
      <c r="K34" s="21">
        <f t="shared" si="3"/>
        <v>-0.8300000000000001</v>
      </c>
      <c r="L34" s="19">
        <f t="shared" si="4"/>
        <v>-0.8300000000000001</v>
      </c>
      <c r="M34" s="19">
        <f t="shared" si="5"/>
        <v>174.85999999999993</v>
      </c>
      <c r="O34" s="27">
        <v>1</v>
      </c>
      <c r="P34" s="19">
        <f t="shared" si="6"/>
        <v>-0.8300000000000001</v>
      </c>
      <c r="Q34" s="19">
        <f t="shared" si="7"/>
        <v>-0.8300000000000001</v>
      </c>
      <c r="R34" s="19">
        <f t="shared" si="8"/>
        <v>151.52999999999992</v>
      </c>
      <c r="T34" s="5" t="s">
        <v>21</v>
      </c>
      <c r="U34" s="31">
        <f t="shared" si="9"/>
        <v>335.03999999999985</v>
      </c>
      <c r="W34" s="5" t="s">
        <v>46</v>
      </c>
    </row>
    <row r="35" spans="2:23" ht="11.25">
      <c r="B35" s="18" t="s">
        <v>169</v>
      </c>
      <c r="C35" s="10">
        <v>1.75</v>
      </c>
      <c r="D35" s="27">
        <v>1</v>
      </c>
      <c r="E35" s="19">
        <f t="shared" si="0"/>
        <v>-0.75</v>
      </c>
      <c r="F35" s="13" t="s">
        <v>4</v>
      </c>
      <c r="G35" s="20">
        <f t="shared" si="1"/>
        <v>0.95</v>
      </c>
      <c r="H35" s="20">
        <f t="shared" si="2"/>
        <v>9.599999999999996</v>
      </c>
      <c r="J35" s="29">
        <v>2</v>
      </c>
      <c r="K35" s="21">
        <f t="shared" si="3"/>
        <v>-1.5</v>
      </c>
      <c r="L35" s="19">
        <f t="shared" si="4"/>
        <v>1.9</v>
      </c>
      <c r="M35" s="19">
        <f t="shared" si="5"/>
        <v>176.75999999999993</v>
      </c>
      <c r="O35" s="27">
        <v>2</v>
      </c>
      <c r="P35" s="19">
        <f t="shared" si="6"/>
        <v>-1.5</v>
      </c>
      <c r="Q35" s="19">
        <f t="shared" si="7"/>
        <v>1.9</v>
      </c>
      <c r="R35" s="19">
        <f t="shared" si="8"/>
        <v>153.42999999999992</v>
      </c>
      <c r="T35" s="5" t="s">
        <v>21</v>
      </c>
      <c r="U35" s="31">
        <f t="shared" si="9"/>
        <v>339.78999999999985</v>
      </c>
      <c r="W35" s="5" t="s">
        <v>30</v>
      </c>
    </row>
    <row r="36" spans="2:23" ht="11.25">
      <c r="B36" s="18" t="s">
        <v>170</v>
      </c>
      <c r="C36" s="10">
        <v>1.71</v>
      </c>
      <c r="D36" s="27">
        <v>1</v>
      </c>
      <c r="E36" s="19">
        <f t="shared" si="0"/>
        <v>-0.71</v>
      </c>
      <c r="F36" s="13" t="s">
        <v>4</v>
      </c>
      <c r="G36" s="20">
        <f t="shared" si="1"/>
        <v>0.95</v>
      </c>
      <c r="H36" s="20">
        <f t="shared" si="2"/>
        <v>10.549999999999995</v>
      </c>
      <c r="J36" s="29">
        <v>1</v>
      </c>
      <c r="K36" s="21">
        <f t="shared" si="3"/>
        <v>-0.71</v>
      </c>
      <c r="L36" s="19">
        <f t="shared" si="4"/>
        <v>0.95</v>
      </c>
      <c r="M36" s="19">
        <f t="shared" si="5"/>
        <v>177.70999999999992</v>
      </c>
      <c r="O36" s="27">
        <v>1</v>
      </c>
      <c r="P36" s="19">
        <f t="shared" si="6"/>
        <v>-0.71</v>
      </c>
      <c r="Q36" s="19">
        <f t="shared" si="7"/>
        <v>0.95</v>
      </c>
      <c r="R36" s="19">
        <f t="shared" si="8"/>
        <v>154.3799999999999</v>
      </c>
      <c r="T36" s="5" t="s">
        <v>21</v>
      </c>
      <c r="U36" s="31">
        <f t="shared" si="9"/>
        <v>342.6399999999998</v>
      </c>
      <c r="W36" s="5" t="s">
        <v>30</v>
      </c>
    </row>
    <row r="37" spans="1:23" ht="11.25">
      <c r="A37" s="17">
        <v>41630</v>
      </c>
      <c r="B37" s="18" t="s">
        <v>171</v>
      </c>
      <c r="C37" s="10">
        <v>1.73</v>
      </c>
      <c r="D37" s="27">
        <v>1</v>
      </c>
      <c r="E37" s="19">
        <f t="shared" si="0"/>
        <v>-0.73</v>
      </c>
      <c r="F37" s="13" t="s">
        <v>4</v>
      </c>
      <c r="G37" s="20">
        <f t="shared" si="1"/>
        <v>0.95</v>
      </c>
      <c r="H37" s="20">
        <f t="shared" si="2"/>
        <v>11.499999999999995</v>
      </c>
      <c r="J37" s="29">
        <v>1</v>
      </c>
      <c r="K37" s="21">
        <f t="shared" si="3"/>
        <v>-0.73</v>
      </c>
      <c r="L37" s="19">
        <f t="shared" si="4"/>
        <v>0.95</v>
      </c>
      <c r="M37" s="19">
        <f t="shared" si="5"/>
        <v>178.6599999999999</v>
      </c>
      <c r="O37" s="27">
        <v>1</v>
      </c>
      <c r="P37" s="19">
        <f t="shared" si="6"/>
        <v>-0.73</v>
      </c>
      <c r="Q37" s="19">
        <f t="shared" si="7"/>
        <v>0.95</v>
      </c>
      <c r="R37" s="19">
        <f t="shared" si="8"/>
        <v>155.3299999999999</v>
      </c>
      <c r="T37" s="5" t="s">
        <v>23</v>
      </c>
      <c r="U37" s="31">
        <f t="shared" si="9"/>
        <v>345.4899999999998</v>
      </c>
      <c r="W37" s="5" t="s">
        <v>24</v>
      </c>
    </row>
    <row r="38" spans="2:23" ht="11.25">
      <c r="B38" s="18" t="s">
        <v>172</v>
      </c>
      <c r="C38" s="10">
        <v>1.93</v>
      </c>
      <c r="D38" s="27">
        <v>1</v>
      </c>
      <c r="E38" s="19">
        <f t="shared" si="0"/>
        <v>-0.9299999999999999</v>
      </c>
      <c r="F38" s="13" t="s">
        <v>26</v>
      </c>
      <c r="G38" s="20">
        <f t="shared" si="1"/>
        <v>-0.9299999999999999</v>
      </c>
      <c r="H38" s="20">
        <f t="shared" si="2"/>
        <v>10.569999999999995</v>
      </c>
      <c r="J38" s="29">
        <v>1</v>
      </c>
      <c r="K38" s="21">
        <f t="shared" si="3"/>
        <v>-0.9299999999999999</v>
      </c>
      <c r="L38" s="19">
        <f t="shared" si="4"/>
        <v>-0.9299999999999999</v>
      </c>
      <c r="M38" s="19">
        <f t="shared" si="5"/>
        <v>177.7299999999999</v>
      </c>
      <c r="O38" s="27">
        <v>1</v>
      </c>
      <c r="P38" s="19">
        <f t="shared" si="6"/>
        <v>-0.9299999999999999</v>
      </c>
      <c r="Q38" s="19">
        <f t="shared" si="7"/>
        <v>-0.9299999999999999</v>
      </c>
      <c r="R38" s="19">
        <f t="shared" si="8"/>
        <v>154.3999999999999</v>
      </c>
      <c r="T38" s="5" t="s">
        <v>21</v>
      </c>
      <c r="U38" s="31">
        <f t="shared" si="9"/>
        <v>342.69999999999976</v>
      </c>
      <c r="W38" s="5" t="s">
        <v>30</v>
      </c>
    </row>
    <row r="39" spans="2:23" ht="11.25">
      <c r="B39" s="18" t="s">
        <v>173</v>
      </c>
      <c r="C39" s="10">
        <v>1.72</v>
      </c>
      <c r="D39" s="27">
        <v>1</v>
      </c>
      <c r="E39" s="19">
        <f t="shared" si="0"/>
        <v>-0.72</v>
      </c>
      <c r="F39" s="13" t="s">
        <v>26</v>
      </c>
      <c r="G39" s="20">
        <f t="shared" si="1"/>
        <v>-0.72</v>
      </c>
      <c r="H39" s="20">
        <f t="shared" si="2"/>
        <v>9.849999999999994</v>
      </c>
      <c r="J39" s="29">
        <v>1</v>
      </c>
      <c r="K39" s="21">
        <f t="shared" si="3"/>
        <v>-0.72</v>
      </c>
      <c r="L39" s="19">
        <f t="shared" si="4"/>
        <v>-0.72</v>
      </c>
      <c r="M39" s="19">
        <f t="shared" si="5"/>
        <v>177.0099999999999</v>
      </c>
      <c r="O39" s="27">
        <v>1</v>
      </c>
      <c r="P39" s="19">
        <f t="shared" si="6"/>
        <v>-0.72</v>
      </c>
      <c r="Q39" s="19">
        <f t="shared" si="7"/>
        <v>-0.72</v>
      </c>
      <c r="R39" s="19">
        <f t="shared" si="8"/>
        <v>153.6799999999999</v>
      </c>
      <c r="T39" s="5" t="s">
        <v>23</v>
      </c>
      <c r="U39" s="31">
        <f t="shared" si="9"/>
        <v>340.53999999999985</v>
      </c>
      <c r="W39" s="5" t="s">
        <v>174</v>
      </c>
    </row>
    <row r="40" spans="1:23" ht="11.25">
      <c r="A40" s="17">
        <v>41631</v>
      </c>
      <c r="B40" s="18" t="s">
        <v>175</v>
      </c>
      <c r="C40" s="10">
        <v>1.72</v>
      </c>
      <c r="D40" s="27">
        <v>1</v>
      </c>
      <c r="E40" s="19">
        <f t="shared" si="0"/>
        <v>-0.72</v>
      </c>
      <c r="F40" s="13" t="s">
        <v>4</v>
      </c>
      <c r="G40" s="20">
        <f t="shared" si="1"/>
        <v>0.95</v>
      </c>
      <c r="H40" s="20">
        <f t="shared" si="2"/>
        <v>10.799999999999994</v>
      </c>
      <c r="J40" s="29">
        <v>2</v>
      </c>
      <c r="K40" s="21">
        <f t="shared" si="3"/>
        <v>-1.44</v>
      </c>
      <c r="L40" s="19">
        <f t="shared" si="4"/>
        <v>1.9</v>
      </c>
      <c r="M40" s="19">
        <f t="shared" si="5"/>
        <v>178.9099999999999</v>
      </c>
      <c r="O40" s="27">
        <v>2</v>
      </c>
      <c r="P40" s="19">
        <f t="shared" si="6"/>
        <v>-1.44</v>
      </c>
      <c r="Q40" s="19">
        <f t="shared" si="7"/>
        <v>1.9</v>
      </c>
      <c r="R40" s="19">
        <f t="shared" si="8"/>
        <v>155.5799999999999</v>
      </c>
      <c r="T40" s="5" t="s">
        <v>23</v>
      </c>
      <c r="U40" s="31">
        <f t="shared" si="9"/>
        <v>345.2899999999998</v>
      </c>
      <c r="W40" s="5" t="s">
        <v>123</v>
      </c>
    </row>
    <row r="41" spans="1:23" ht="11.25">
      <c r="A41" s="17">
        <v>41634</v>
      </c>
      <c r="B41" s="18" t="s">
        <v>176</v>
      </c>
      <c r="C41" s="10">
        <v>1.69</v>
      </c>
      <c r="D41" s="27">
        <v>1</v>
      </c>
      <c r="E41" s="19">
        <f t="shared" si="0"/>
        <v>-0.69</v>
      </c>
      <c r="F41" s="13" t="s">
        <v>26</v>
      </c>
      <c r="G41" s="20">
        <f t="shared" si="1"/>
        <v>-0.69</v>
      </c>
      <c r="H41" s="20">
        <f t="shared" si="2"/>
        <v>10.109999999999994</v>
      </c>
      <c r="J41" s="29">
        <v>1</v>
      </c>
      <c r="K41" s="21">
        <f t="shared" si="3"/>
        <v>-0.69</v>
      </c>
      <c r="L41" s="19">
        <f t="shared" si="4"/>
        <v>-0.69</v>
      </c>
      <c r="M41" s="19">
        <f t="shared" si="5"/>
        <v>178.2199999999999</v>
      </c>
      <c r="O41" s="27">
        <v>1</v>
      </c>
      <c r="P41" s="19">
        <f t="shared" si="6"/>
        <v>-0.69</v>
      </c>
      <c r="Q41" s="19">
        <f t="shared" si="7"/>
        <v>-0.69</v>
      </c>
      <c r="R41" s="19">
        <f t="shared" si="8"/>
        <v>154.8899999999999</v>
      </c>
      <c r="T41" s="5" t="s">
        <v>21</v>
      </c>
      <c r="U41" s="31">
        <f t="shared" si="9"/>
        <v>343.2199999999998</v>
      </c>
      <c r="W41" s="5" t="s">
        <v>67</v>
      </c>
    </row>
    <row r="42" spans="2:23" ht="11.25">
      <c r="B42" s="18" t="s">
        <v>177</v>
      </c>
      <c r="C42" s="10">
        <v>1.86</v>
      </c>
      <c r="D42" s="27">
        <v>1</v>
      </c>
      <c r="E42" s="19">
        <f t="shared" si="0"/>
        <v>-0.8600000000000001</v>
      </c>
      <c r="F42" s="13" t="s">
        <v>26</v>
      </c>
      <c r="G42" s="20">
        <f t="shared" si="1"/>
        <v>-0.8600000000000001</v>
      </c>
      <c r="H42" s="20">
        <f t="shared" si="2"/>
        <v>9.249999999999995</v>
      </c>
      <c r="J42" s="29">
        <v>1</v>
      </c>
      <c r="K42" s="21">
        <f t="shared" si="3"/>
        <v>-0.8600000000000001</v>
      </c>
      <c r="L42" s="19">
        <f t="shared" si="4"/>
        <v>-0.8600000000000001</v>
      </c>
      <c r="M42" s="19">
        <f t="shared" si="5"/>
        <v>177.3599999999999</v>
      </c>
      <c r="O42" s="27">
        <v>1</v>
      </c>
      <c r="P42" s="19">
        <f t="shared" si="6"/>
        <v>-0.8600000000000001</v>
      </c>
      <c r="Q42" s="19">
        <f t="shared" si="7"/>
        <v>-0.8600000000000001</v>
      </c>
      <c r="R42" s="19">
        <f t="shared" si="8"/>
        <v>154.0299999999999</v>
      </c>
      <c r="T42" s="5" t="s">
        <v>21</v>
      </c>
      <c r="U42" s="31">
        <f t="shared" si="9"/>
        <v>340.63999999999976</v>
      </c>
      <c r="W42" s="5" t="s">
        <v>67</v>
      </c>
    </row>
    <row r="43" spans="1:23" ht="11.25">
      <c r="A43" s="17">
        <v>41635</v>
      </c>
      <c r="B43" s="67" t="s">
        <v>179</v>
      </c>
      <c r="C43" s="10">
        <v>1.8</v>
      </c>
      <c r="D43" s="27">
        <v>1</v>
      </c>
      <c r="E43" s="19">
        <f t="shared" si="0"/>
        <v>-0.8</v>
      </c>
      <c r="F43" s="13" t="s">
        <v>26</v>
      </c>
      <c r="G43" s="20">
        <f t="shared" si="1"/>
        <v>-0.8</v>
      </c>
      <c r="H43" s="20">
        <f t="shared" si="2"/>
        <v>8.449999999999994</v>
      </c>
      <c r="J43" s="29">
        <v>2</v>
      </c>
      <c r="K43" s="21">
        <f t="shared" si="3"/>
        <v>-1.6</v>
      </c>
      <c r="L43" s="19">
        <f t="shared" si="4"/>
        <v>-1.6</v>
      </c>
      <c r="M43" s="19">
        <f t="shared" si="5"/>
        <v>175.7599999999999</v>
      </c>
      <c r="O43" s="27">
        <v>2</v>
      </c>
      <c r="P43" s="19">
        <f t="shared" si="6"/>
        <v>-1.6</v>
      </c>
      <c r="Q43" s="19">
        <f t="shared" si="7"/>
        <v>-1.6</v>
      </c>
      <c r="R43" s="19">
        <f t="shared" si="8"/>
        <v>152.4299999999999</v>
      </c>
      <c r="T43" s="5" t="s">
        <v>21</v>
      </c>
      <c r="U43" s="31">
        <f t="shared" si="9"/>
        <v>336.6399999999998</v>
      </c>
      <c r="W43" s="5" t="s">
        <v>178</v>
      </c>
    </row>
    <row r="44" spans="2:23" ht="11.25">
      <c r="B44" s="18" t="s">
        <v>180</v>
      </c>
      <c r="C44" s="10">
        <v>1.78</v>
      </c>
      <c r="D44" s="27">
        <v>1</v>
      </c>
      <c r="E44" s="19">
        <f t="shared" si="0"/>
        <v>-0.78</v>
      </c>
      <c r="F44" s="13" t="s">
        <v>26</v>
      </c>
      <c r="G44" s="20">
        <f t="shared" si="1"/>
        <v>-0.78</v>
      </c>
      <c r="H44" s="20">
        <f t="shared" si="2"/>
        <v>7.669999999999994</v>
      </c>
      <c r="J44" s="29">
        <v>3</v>
      </c>
      <c r="K44" s="21">
        <f t="shared" si="3"/>
        <v>-2.34</v>
      </c>
      <c r="L44" s="19">
        <f t="shared" si="4"/>
        <v>-2.34</v>
      </c>
      <c r="M44" s="19">
        <f t="shared" si="5"/>
        <v>173.4199999999999</v>
      </c>
      <c r="O44" s="27">
        <v>3</v>
      </c>
      <c r="P44" s="19">
        <f t="shared" si="6"/>
        <v>-2.34</v>
      </c>
      <c r="Q44" s="19">
        <f t="shared" si="7"/>
        <v>-2.34</v>
      </c>
      <c r="R44" s="19">
        <f t="shared" si="8"/>
        <v>150.0899999999999</v>
      </c>
      <c r="T44" s="5" t="s">
        <v>23</v>
      </c>
      <c r="U44" s="31">
        <f aca="true" t="shared" si="10" ref="U44:U66">R44+M44+H44</f>
        <v>331.1799999999998</v>
      </c>
      <c r="W44" s="5" t="s">
        <v>181</v>
      </c>
    </row>
    <row r="45" spans="2:23" ht="11.25">
      <c r="B45" s="18" t="s">
        <v>182</v>
      </c>
      <c r="C45" s="10">
        <v>1.77</v>
      </c>
      <c r="D45" s="27">
        <v>1</v>
      </c>
      <c r="E45" s="19">
        <f t="shared" si="0"/>
        <v>-0.77</v>
      </c>
      <c r="F45" s="13" t="s">
        <v>4</v>
      </c>
      <c r="G45" s="20">
        <f t="shared" si="1"/>
        <v>0.95</v>
      </c>
      <c r="H45" s="20">
        <f t="shared" si="2"/>
        <v>8.619999999999994</v>
      </c>
      <c r="J45" s="29">
        <v>5</v>
      </c>
      <c r="K45" s="21">
        <f t="shared" si="3"/>
        <v>-3.85</v>
      </c>
      <c r="L45" s="19">
        <f t="shared" si="4"/>
        <v>4.75</v>
      </c>
      <c r="M45" s="19">
        <f t="shared" si="5"/>
        <v>178.1699999999999</v>
      </c>
      <c r="O45" s="27">
        <v>5</v>
      </c>
      <c r="P45" s="19">
        <f t="shared" si="6"/>
        <v>-3.85</v>
      </c>
      <c r="Q45" s="19">
        <f t="shared" si="7"/>
        <v>4.75</v>
      </c>
      <c r="R45" s="19">
        <f t="shared" si="8"/>
        <v>154.8399999999999</v>
      </c>
      <c r="T45" s="5" t="s">
        <v>21</v>
      </c>
      <c r="U45" s="31">
        <f t="shared" si="10"/>
        <v>341.62999999999977</v>
      </c>
      <c r="W45" s="5" t="s">
        <v>156</v>
      </c>
    </row>
    <row r="46" spans="1:23" ht="11.25">
      <c r="A46" s="17">
        <v>41636</v>
      </c>
      <c r="B46" s="18" t="s">
        <v>183</v>
      </c>
      <c r="C46" s="10">
        <v>1.74</v>
      </c>
      <c r="D46" s="27">
        <v>1</v>
      </c>
      <c r="E46" s="19">
        <f t="shared" si="0"/>
        <v>-0.74</v>
      </c>
      <c r="F46" s="13" t="s">
        <v>26</v>
      </c>
      <c r="G46" s="20">
        <f t="shared" si="1"/>
        <v>-0.74</v>
      </c>
      <c r="H46" s="20">
        <f t="shared" si="2"/>
        <v>7.879999999999994</v>
      </c>
      <c r="J46" s="29">
        <v>1</v>
      </c>
      <c r="K46" s="21">
        <f t="shared" si="3"/>
        <v>-0.74</v>
      </c>
      <c r="L46" s="19">
        <f t="shared" si="4"/>
        <v>-0.74</v>
      </c>
      <c r="M46" s="19">
        <f t="shared" si="5"/>
        <v>177.4299999999999</v>
      </c>
      <c r="O46" s="27">
        <v>2</v>
      </c>
      <c r="P46" s="19">
        <f t="shared" si="6"/>
        <v>-1.48</v>
      </c>
      <c r="Q46" s="19">
        <f t="shared" si="7"/>
        <v>-1.48</v>
      </c>
      <c r="R46" s="19">
        <f t="shared" si="8"/>
        <v>153.3599999999999</v>
      </c>
      <c r="T46" s="5" t="s">
        <v>23</v>
      </c>
      <c r="U46" s="31">
        <f t="shared" si="10"/>
        <v>338.6699999999998</v>
      </c>
      <c r="W46" s="5" t="s">
        <v>38</v>
      </c>
    </row>
    <row r="47" spans="2:23" ht="11.25">
      <c r="B47" s="18" t="s">
        <v>184</v>
      </c>
      <c r="C47" s="10">
        <v>1.9</v>
      </c>
      <c r="D47" s="27">
        <v>1</v>
      </c>
      <c r="E47" s="19">
        <f t="shared" si="0"/>
        <v>-0.8999999999999999</v>
      </c>
      <c r="F47" s="13" t="s">
        <v>26</v>
      </c>
      <c r="G47" s="20">
        <f t="shared" si="1"/>
        <v>-0.8999999999999999</v>
      </c>
      <c r="H47" s="20">
        <f t="shared" si="2"/>
        <v>6.979999999999993</v>
      </c>
      <c r="J47" s="29">
        <v>1</v>
      </c>
      <c r="K47" s="21">
        <f t="shared" si="3"/>
        <v>-0.8999999999999999</v>
      </c>
      <c r="L47" s="19">
        <f t="shared" si="4"/>
        <v>-0.8999999999999999</v>
      </c>
      <c r="M47" s="19">
        <f t="shared" si="5"/>
        <v>176.5299999999999</v>
      </c>
      <c r="O47" s="27">
        <v>3</v>
      </c>
      <c r="P47" s="19">
        <f t="shared" si="6"/>
        <v>-2.6999999999999997</v>
      </c>
      <c r="Q47" s="19">
        <f t="shared" si="7"/>
        <v>-2.6999999999999997</v>
      </c>
      <c r="R47" s="19">
        <f t="shared" si="8"/>
        <v>150.6599999999999</v>
      </c>
      <c r="T47" s="5" t="s">
        <v>23</v>
      </c>
      <c r="U47" s="31">
        <f t="shared" si="10"/>
        <v>334.16999999999985</v>
      </c>
      <c r="W47" s="5" t="s">
        <v>156</v>
      </c>
    </row>
    <row r="48" spans="2:23" ht="11.25">
      <c r="B48" s="18" t="s">
        <v>185</v>
      </c>
      <c r="C48" s="10">
        <v>1.77</v>
      </c>
      <c r="D48" s="27">
        <v>1</v>
      </c>
      <c r="E48" s="19">
        <f t="shared" si="0"/>
        <v>-0.77</v>
      </c>
      <c r="F48" s="13" t="s">
        <v>26</v>
      </c>
      <c r="G48" s="20">
        <f t="shared" si="1"/>
        <v>-0.77</v>
      </c>
      <c r="H48" s="20">
        <f t="shared" si="2"/>
        <v>6.209999999999994</v>
      </c>
      <c r="J48" s="29">
        <v>2</v>
      </c>
      <c r="K48" s="21">
        <f t="shared" si="3"/>
        <v>-1.54</v>
      </c>
      <c r="L48" s="19">
        <f t="shared" si="4"/>
        <v>-1.54</v>
      </c>
      <c r="M48" s="19">
        <f t="shared" si="5"/>
        <v>174.9899999999999</v>
      </c>
      <c r="O48" s="27">
        <v>5</v>
      </c>
      <c r="P48" s="19">
        <f t="shared" si="6"/>
        <v>-3.85</v>
      </c>
      <c r="Q48" s="19">
        <f t="shared" si="7"/>
        <v>-3.85</v>
      </c>
      <c r="R48" s="19">
        <f t="shared" si="8"/>
        <v>146.80999999999992</v>
      </c>
      <c r="T48" s="5" t="s">
        <v>23</v>
      </c>
      <c r="U48" s="31">
        <f t="shared" si="10"/>
        <v>328.0099999999998</v>
      </c>
      <c r="W48" s="5" t="s">
        <v>38</v>
      </c>
    </row>
    <row r="49" spans="1:23" ht="11.25">
      <c r="A49" s="17">
        <v>41638</v>
      </c>
      <c r="B49" s="18" t="s">
        <v>186</v>
      </c>
      <c r="C49" s="10">
        <v>1.81</v>
      </c>
      <c r="D49" s="27">
        <v>1</v>
      </c>
      <c r="E49" s="19">
        <f t="shared" si="0"/>
        <v>-0.81</v>
      </c>
      <c r="F49" s="13" t="s">
        <v>26</v>
      </c>
      <c r="G49" s="20">
        <f t="shared" si="1"/>
        <v>-0.81</v>
      </c>
      <c r="H49" s="20">
        <f t="shared" si="2"/>
        <v>5.399999999999993</v>
      </c>
      <c r="J49" s="29">
        <v>3</v>
      </c>
      <c r="K49" s="21">
        <f t="shared" si="3"/>
        <v>-2.43</v>
      </c>
      <c r="L49" s="19">
        <f t="shared" si="4"/>
        <v>-2.43</v>
      </c>
      <c r="M49" s="19">
        <f t="shared" si="5"/>
        <v>172.5599999999999</v>
      </c>
      <c r="O49" s="27">
        <v>8</v>
      </c>
      <c r="P49" s="19">
        <f t="shared" si="6"/>
        <v>-6.48</v>
      </c>
      <c r="Q49" s="19">
        <f t="shared" si="7"/>
        <v>-6.48</v>
      </c>
      <c r="R49" s="19">
        <f t="shared" si="8"/>
        <v>140.32999999999993</v>
      </c>
      <c r="T49" s="5" t="s">
        <v>21</v>
      </c>
      <c r="U49" s="31">
        <f t="shared" si="10"/>
        <v>318.2899999999998</v>
      </c>
      <c r="W49" s="5" t="s">
        <v>178</v>
      </c>
    </row>
    <row r="50" spans="1:23" ht="11.25">
      <c r="A50" s="17">
        <v>41641</v>
      </c>
      <c r="B50" s="18" t="s">
        <v>187</v>
      </c>
      <c r="C50" s="10">
        <v>1.68</v>
      </c>
      <c r="D50" s="27">
        <v>1</v>
      </c>
      <c r="E50" s="19">
        <f t="shared" si="0"/>
        <v>-0.6799999999999999</v>
      </c>
      <c r="F50" s="13" t="s">
        <v>4</v>
      </c>
      <c r="G50" s="20">
        <f t="shared" si="1"/>
        <v>0.95</v>
      </c>
      <c r="H50" s="20">
        <f t="shared" si="2"/>
        <v>6.349999999999993</v>
      </c>
      <c r="J50" s="29">
        <v>5</v>
      </c>
      <c r="K50" s="21">
        <f t="shared" si="3"/>
        <v>-3.3999999999999995</v>
      </c>
      <c r="L50" s="19">
        <f t="shared" si="4"/>
        <v>4.75</v>
      </c>
      <c r="M50" s="19">
        <f t="shared" si="5"/>
        <v>177.3099999999999</v>
      </c>
      <c r="O50" s="27">
        <v>13</v>
      </c>
      <c r="P50" s="19">
        <f t="shared" si="6"/>
        <v>-8.84</v>
      </c>
      <c r="Q50" s="19">
        <f t="shared" si="7"/>
        <v>12.35</v>
      </c>
      <c r="R50" s="19">
        <f t="shared" si="8"/>
        <v>152.67999999999992</v>
      </c>
      <c r="T50" s="5" t="s">
        <v>21</v>
      </c>
      <c r="U50" s="31">
        <f t="shared" si="10"/>
        <v>336.33999999999975</v>
      </c>
      <c r="W50" s="5" t="s">
        <v>181</v>
      </c>
    </row>
    <row r="51" spans="2:23" ht="11.25">
      <c r="B51" s="18" t="s">
        <v>188</v>
      </c>
      <c r="C51" s="10">
        <v>1.91</v>
      </c>
      <c r="D51" s="27">
        <v>1</v>
      </c>
      <c r="E51" s="19">
        <f t="shared" si="0"/>
        <v>-0.9099999999999999</v>
      </c>
      <c r="F51" s="13" t="s">
        <v>26</v>
      </c>
      <c r="G51" s="20">
        <f t="shared" si="1"/>
        <v>-0.9099999999999999</v>
      </c>
      <c r="H51" s="20">
        <f t="shared" si="2"/>
        <v>5.439999999999993</v>
      </c>
      <c r="J51" s="29">
        <v>1</v>
      </c>
      <c r="K51" s="21">
        <f t="shared" si="3"/>
        <v>-0.9099999999999999</v>
      </c>
      <c r="L51" s="19">
        <f t="shared" si="4"/>
        <v>-0.9099999999999999</v>
      </c>
      <c r="M51" s="19">
        <f t="shared" si="5"/>
        <v>176.3999999999999</v>
      </c>
      <c r="O51" s="27">
        <v>5</v>
      </c>
      <c r="P51" s="19">
        <f t="shared" si="6"/>
        <v>-4.55</v>
      </c>
      <c r="Q51" s="19">
        <f t="shared" si="7"/>
        <v>-4.55</v>
      </c>
      <c r="R51" s="19">
        <f t="shared" si="8"/>
        <v>148.1299999999999</v>
      </c>
      <c r="T51" s="5" t="s">
        <v>21</v>
      </c>
      <c r="U51" s="31">
        <f t="shared" si="10"/>
        <v>329.9699999999998</v>
      </c>
      <c r="W51" s="5" t="s">
        <v>189</v>
      </c>
    </row>
    <row r="52" spans="2:23" ht="11.25">
      <c r="B52" s="18" t="s">
        <v>190</v>
      </c>
      <c r="C52" s="10">
        <v>1.78</v>
      </c>
      <c r="D52" s="27">
        <v>1</v>
      </c>
      <c r="E52" s="19">
        <f t="shared" si="0"/>
        <v>-0.78</v>
      </c>
      <c r="F52" s="13" t="s">
        <v>4</v>
      </c>
      <c r="G52" s="20">
        <f t="shared" si="1"/>
        <v>0.95</v>
      </c>
      <c r="H52" s="20">
        <f t="shared" si="2"/>
        <v>6.3899999999999935</v>
      </c>
      <c r="J52" s="29">
        <v>1</v>
      </c>
      <c r="K52" s="21">
        <f t="shared" si="3"/>
        <v>-0.78</v>
      </c>
      <c r="L52" s="19">
        <f t="shared" si="4"/>
        <v>0.95</v>
      </c>
      <c r="M52" s="19">
        <f t="shared" si="5"/>
        <v>177.34999999999988</v>
      </c>
      <c r="O52" s="27">
        <v>8</v>
      </c>
      <c r="P52" s="19">
        <f t="shared" si="6"/>
        <v>-6.24</v>
      </c>
      <c r="Q52" s="19">
        <f t="shared" si="7"/>
        <v>7.6</v>
      </c>
      <c r="R52" s="19">
        <f t="shared" si="8"/>
        <v>155.7299999999999</v>
      </c>
      <c r="T52" s="5" t="s">
        <v>23</v>
      </c>
      <c r="U52" s="31">
        <f t="shared" si="10"/>
        <v>339.4699999999998</v>
      </c>
      <c r="W52" s="5" t="s">
        <v>189</v>
      </c>
    </row>
    <row r="53" spans="1:23" ht="11.25">
      <c r="A53" s="17">
        <v>41642</v>
      </c>
      <c r="B53" s="18" t="s">
        <v>191</v>
      </c>
      <c r="C53" s="10">
        <v>1.93</v>
      </c>
      <c r="D53" s="27">
        <v>1</v>
      </c>
      <c r="E53" s="19">
        <f t="shared" si="0"/>
        <v>-0.9299999999999999</v>
      </c>
      <c r="F53" s="13" t="s">
        <v>26</v>
      </c>
      <c r="G53" s="20">
        <f t="shared" si="1"/>
        <v>-0.9299999999999999</v>
      </c>
      <c r="H53" s="20">
        <f t="shared" si="2"/>
        <v>5.459999999999994</v>
      </c>
      <c r="J53" s="29">
        <v>1</v>
      </c>
      <c r="K53" s="21">
        <f t="shared" si="3"/>
        <v>-0.9299999999999999</v>
      </c>
      <c r="L53" s="19">
        <f t="shared" si="4"/>
        <v>-0.9299999999999999</v>
      </c>
      <c r="M53" s="19">
        <f t="shared" si="5"/>
        <v>176.41999999999987</v>
      </c>
      <c r="O53" s="27">
        <v>3</v>
      </c>
      <c r="P53" s="19">
        <f t="shared" si="6"/>
        <v>-2.79</v>
      </c>
      <c r="Q53" s="19">
        <f t="shared" si="7"/>
        <v>-2.79</v>
      </c>
      <c r="R53" s="19">
        <f t="shared" si="8"/>
        <v>152.9399999999999</v>
      </c>
      <c r="T53" s="5" t="s">
        <v>23</v>
      </c>
      <c r="U53" s="31">
        <f t="shared" si="10"/>
        <v>334.81999999999977</v>
      </c>
      <c r="W53" s="5" t="s">
        <v>178</v>
      </c>
    </row>
    <row r="54" spans="2:23" ht="11.25">
      <c r="B54" s="18" t="s">
        <v>192</v>
      </c>
      <c r="C54" s="10">
        <v>1.73</v>
      </c>
      <c r="D54" s="27">
        <v>1</v>
      </c>
      <c r="E54" s="19">
        <f t="shared" si="0"/>
        <v>-0.73</v>
      </c>
      <c r="F54" s="13" t="s">
        <v>4</v>
      </c>
      <c r="G54" s="20">
        <f t="shared" si="1"/>
        <v>0.95</v>
      </c>
      <c r="H54" s="20">
        <f t="shared" si="2"/>
        <v>6.409999999999994</v>
      </c>
      <c r="J54" s="29">
        <v>1</v>
      </c>
      <c r="K54" s="21">
        <f t="shared" si="3"/>
        <v>-0.73</v>
      </c>
      <c r="L54" s="19">
        <f t="shared" si="4"/>
        <v>0.95</v>
      </c>
      <c r="M54" s="19">
        <f t="shared" si="5"/>
        <v>177.36999999999986</v>
      </c>
      <c r="O54" s="27">
        <v>5</v>
      </c>
      <c r="P54" s="19">
        <f t="shared" si="6"/>
        <v>-3.65</v>
      </c>
      <c r="Q54" s="19">
        <f t="shared" si="7"/>
        <v>4.75</v>
      </c>
      <c r="R54" s="19">
        <f t="shared" si="8"/>
        <v>157.6899999999999</v>
      </c>
      <c r="T54" s="5" t="s">
        <v>21</v>
      </c>
      <c r="U54" s="31">
        <f t="shared" si="10"/>
        <v>341.46999999999974</v>
      </c>
      <c r="W54" s="5" t="s">
        <v>67</v>
      </c>
    </row>
    <row r="55" spans="1:23" ht="11.25">
      <c r="A55" s="17">
        <v>41643</v>
      </c>
      <c r="B55" s="18" t="s">
        <v>193</v>
      </c>
      <c r="C55" s="10">
        <v>1.84</v>
      </c>
      <c r="D55" s="27">
        <v>1</v>
      </c>
      <c r="E55" s="19">
        <f t="shared" si="0"/>
        <v>-0.8400000000000001</v>
      </c>
      <c r="F55" s="13" t="s">
        <v>4</v>
      </c>
      <c r="G55" s="20">
        <f t="shared" si="1"/>
        <v>0.95</v>
      </c>
      <c r="H55" s="20">
        <f aca="true" t="shared" si="11" ref="H55:H66">H54+G55</f>
        <v>7.359999999999994</v>
      </c>
      <c r="J55" s="29">
        <v>1</v>
      </c>
      <c r="K55" s="21">
        <f t="shared" si="3"/>
        <v>-0.8400000000000001</v>
      </c>
      <c r="L55" s="19">
        <f t="shared" si="4"/>
        <v>0.95</v>
      </c>
      <c r="M55" s="19">
        <f aca="true" t="shared" si="12" ref="M55:M66">M54+L55</f>
        <v>178.31999999999985</v>
      </c>
      <c r="O55" s="27">
        <v>2</v>
      </c>
      <c r="P55" s="19">
        <f t="shared" si="6"/>
        <v>-1.6800000000000002</v>
      </c>
      <c r="Q55" s="19">
        <f t="shared" si="7"/>
        <v>1.9</v>
      </c>
      <c r="R55" s="19">
        <f aca="true" t="shared" si="13" ref="R55:R66">R54+Q55</f>
        <v>159.58999999999992</v>
      </c>
      <c r="T55" s="5" t="s">
        <v>21</v>
      </c>
      <c r="U55" s="31">
        <f t="shared" si="10"/>
        <v>345.26999999999975</v>
      </c>
      <c r="W55" s="5" t="s">
        <v>67</v>
      </c>
    </row>
    <row r="56" spans="2:23" ht="11.25">
      <c r="B56" s="18" t="s">
        <v>194</v>
      </c>
      <c r="C56" s="10">
        <v>1.9</v>
      </c>
      <c r="D56" s="27">
        <v>1</v>
      </c>
      <c r="E56" s="19">
        <f t="shared" si="0"/>
        <v>-0.8999999999999999</v>
      </c>
      <c r="F56" s="13" t="s">
        <v>26</v>
      </c>
      <c r="G56" s="20">
        <f t="shared" si="1"/>
        <v>-0.8999999999999999</v>
      </c>
      <c r="H56" s="20">
        <f t="shared" si="11"/>
        <v>6.459999999999994</v>
      </c>
      <c r="J56" s="29">
        <v>1</v>
      </c>
      <c r="K56" s="21">
        <f t="shared" si="3"/>
        <v>-0.8999999999999999</v>
      </c>
      <c r="L56" s="19">
        <f t="shared" si="4"/>
        <v>-0.8999999999999999</v>
      </c>
      <c r="M56" s="19">
        <f t="shared" si="12"/>
        <v>177.41999999999985</v>
      </c>
      <c r="O56" s="27">
        <v>1</v>
      </c>
      <c r="P56" s="19">
        <f t="shared" si="6"/>
        <v>-0.8999999999999999</v>
      </c>
      <c r="Q56" s="19">
        <f t="shared" si="7"/>
        <v>-0.8999999999999999</v>
      </c>
      <c r="R56" s="19">
        <f t="shared" si="13"/>
        <v>158.6899999999999</v>
      </c>
      <c r="T56" s="5" t="s">
        <v>21</v>
      </c>
      <c r="U56" s="31">
        <f t="shared" si="10"/>
        <v>342.56999999999977</v>
      </c>
      <c r="W56" s="5" t="s">
        <v>67</v>
      </c>
    </row>
    <row r="57" spans="2:23" ht="11.25">
      <c r="B57" s="18" t="s">
        <v>195</v>
      </c>
      <c r="C57" s="10">
        <v>1.76</v>
      </c>
      <c r="D57" s="27">
        <v>1</v>
      </c>
      <c r="E57" s="19">
        <f t="shared" si="0"/>
        <v>-0.76</v>
      </c>
      <c r="F57" s="13" t="s">
        <v>4</v>
      </c>
      <c r="G57" s="20">
        <f t="shared" si="1"/>
        <v>0.95</v>
      </c>
      <c r="H57" s="20">
        <f t="shared" si="11"/>
        <v>7.409999999999994</v>
      </c>
      <c r="J57" s="29">
        <v>1</v>
      </c>
      <c r="K57" s="21">
        <f t="shared" si="3"/>
        <v>-0.76</v>
      </c>
      <c r="L57" s="19">
        <f t="shared" si="4"/>
        <v>0.95</v>
      </c>
      <c r="M57" s="19">
        <f t="shared" si="12"/>
        <v>178.36999999999983</v>
      </c>
      <c r="O57" s="27">
        <v>1</v>
      </c>
      <c r="P57" s="19">
        <f t="shared" si="6"/>
        <v>-0.76</v>
      </c>
      <c r="Q57" s="19">
        <f t="shared" si="7"/>
        <v>0.95</v>
      </c>
      <c r="R57" s="19">
        <f t="shared" si="13"/>
        <v>159.6399999999999</v>
      </c>
      <c r="T57" s="5" t="s">
        <v>23</v>
      </c>
      <c r="U57" s="31">
        <f t="shared" si="10"/>
        <v>345.41999999999973</v>
      </c>
      <c r="W57" s="5" t="s">
        <v>116</v>
      </c>
    </row>
    <row r="58" spans="1:23" ht="11.25">
      <c r="A58" s="17">
        <v>41644</v>
      </c>
      <c r="B58" s="18" t="s">
        <v>196</v>
      </c>
      <c r="C58" s="10">
        <v>1.92</v>
      </c>
      <c r="D58" s="27">
        <v>1</v>
      </c>
      <c r="E58" s="19">
        <f t="shared" si="0"/>
        <v>-0.9199999999999999</v>
      </c>
      <c r="F58" s="13" t="s">
        <v>26</v>
      </c>
      <c r="G58" s="20">
        <f t="shared" si="1"/>
        <v>-0.9199999999999999</v>
      </c>
      <c r="H58" s="20">
        <f t="shared" si="11"/>
        <v>6.489999999999994</v>
      </c>
      <c r="J58" s="29">
        <v>1</v>
      </c>
      <c r="K58" s="21">
        <f t="shared" si="3"/>
        <v>-0.9199999999999999</v>
      </c>
      <c r="L58" s="19">
        <f t="shared" si="4"/>
        <v>-0.9199999999999999</v>
      </c>
      <c r="M58" s="19">
        <f t="shared" si="12"/>
        <v>177.44999999999985</v>
      </c>
      <c r="O58" s="27">
        <v>1</v>
      </c>
      <c r="P58" s="19">
        <f t="shared" si="6"/>
        <v>-0.9199999999999999</v>
      </c>
      <c r="Q58" s="19">
        <f t="shared" si="7"/>
        <v>-0.9199999999999999</v>
      </c>
      <c r="R58" s="19">
        <f t="shared" si="13"/>
        <v>158.7199999999999</v>
      </c>
      <c r="T58" s="5" t="s">
        <v>21</v>
      </c>
      <c r="U58" s="31">
        <f t="shared" si="10"/>
        <v>342.65999999999974</v>
      </c>
      <c r="W58" s="5" t="s">
        <v>174</v>
      </c>
    </row>
    <row r="59" spans="1:23" ht="11.25">
      <c r="A59" s="17">
        <v>41645</v>
      </c>
      <c r="B59" s="18" t="s">
        <v>197</v>
      </c>
      <c r="C59" s="10">
        <v>1.9</v>
      </c>
      <c r="D59" s="27">
        <v>1</v>
      </c>
      <c r="E59" s="19">
        <f t="shared" si="0"/>
        <v>-0.8999999999999999</v>
      </c>
      <c r="F59" s="13" t="s">
        <v>4</v>
      </c>
      <c r="G59" s="20">
        <f t="shared" si="1"/>
        <v>0.95</v>
      </c>
      <c r="H59" s="20">
        <f t="shared" si="11"/>
        <v>7.439999999999994</v>
      </c>
      <c r="J59" s="29">
        <v>1</v>
      </c>
      <c r="K59" s="21">
        <f t="shared" si="3"/>
        <v>-0.8999999999999999</v>
      </c>
      <c r="L59" s="19">
        <f t="shared" si="4"/>
        <v>0.95</v>
      </c>
      <c r="M59" s="19">
        <f t="shared" si="12"/>
        <v>178.39999999999984</v>
      </c>
      <c r="O59" s="27">
        <v>1</v>
      </c>
      <c r="P59" s="19">
        <f t="shared" si="6"/>
        <v>-0.8999999999999999</v>
      </c>
      <c r="Q59" s="19">
        <f t="shared" si="7"/>
        <v>0.95</v>
      </c>
      <c r="R59" s="19">
        <f t="shared" si="13"/>
        <v>159.6699999999999</v>
      </c>
      <c r="T59" s="5" t="s">
        <v>23</v>
      </c>
      <c r="U59" s="31">
        <f t="shared" si="10"/>
        <v>345.5099999999997</v>
      </c>
      <c r="W59" s="5" t="s">
        <v>28</v>
      </c>
    </row>
    <row r="60" spans="2:23" ht="11.25">
      <c r="B60" s="68" t="s">
        <v>198</v>
      </c>
      <c r="C60" s="10">
        <v>1.66</v>
      </c>
      <c r="D60" s="27">
        <v>1</v>
      </c>
      <c r="E60" s="19">
        <f t="shared" si="0"/>
        <v>-0.6599999999999999</v>
      </c>
      <c r="F60" s="13" t="s">
        <v>26</v>
      </c>
      <c r="G60" s="20">
        <f t="shared" si="1"/>
        <v>-0.6599999999999999</v>
      </c>
      <c r="H60" s="20">
        <f t="shared" si="11"/>
        <v>6.779999999999994</v>
      </c>
      <c r="J60" s="29">
        <v>1</v>
      </c>
      <c r="K60" s="21">
        <f t="shared" si="3"/>
        <v>-0.6599999999999999</v>
      </c>
      <c r="L60" s="19">
        <f t="shared" si="4"/>
        <v>-0.6599999999999999</v>
      </c>
      <c r="M60" s="19">
        <f t="shared" si="12"/>
        <v>177.73999999999984</v>
      </c>
      <c r="O60" s="27">
        <v>1</v>
      </c>
      <c r="P60" s="19">
        <f t="shared" si="6"/>
        <v>-0.6599999999999999</v>
      </c>
      <c r="Q60" s="19">
        <f t="shared" si="7"/>
        <v>-0.6599999999999999</v>
      </c>
      <c r="R60" s="19">
        <f t="shared" si="13"/>
        <v>159.0099999999999</v>
      </c>
      <c r="T60" s="5" t="s">
        <v>23</v>
      </c>
      <c r="U60" s="31">
        <f t="shared" si="10"/>
        <v>343.52999999999975</v>
      </c>
      <c r="W60" s="5" t="s">
        <v>123</v>
      </c>
    </row>
    <row r="61" spans="2:23" ht="11.25">
      <c r="B61" s="18" t="s">
        <v>199</v>
      </c>
      <c r="C61" s="10">
        <v>1.88</v>
      </c>
      <c r="D61" s="27">
        <v>1</v>
      </c>
      <c r="E61" s="19">
        <f t="shared" si="0"/>
        <v>-0.8799999999999999</v>
      </c>
      <c r="F61" s="13" t="s">
        <v>26</v>
      </c>
      <c r="G61" s="20">
        <f t="shared" si="1"/>
        <v>-0.8799999999999999</v>
      </c>
      <c r="H61" s="20">
        <f t="shared" si="11"/>
        <v>5.899999999999994</v>
      </c>
      <c r="J61" s="29">
        <v>1</v>
      </c>
      <c r="K61" s="21">
        <f t="shared" si="3"/>
        <v>-0.8799999999999999</v>
      </c>
      <c r="L61" s="19">
        <f t="shared" si="4"/>
        <v>-0.8799999999999999</v>
      </c>
      <c r="M61" s="19">
        <f t="shared" si="12"/>
        <v>176.85999999999984</v>
      </c>
      <c r="O61" s="27">
        <v>1</v>
      </c>
      <c r="P61" s="19">
        <f t="shared" si="6"/>
        <v>-0.8799999999999999</v>
      </c>
      <c r="Q61" s="19">
        <f t="shared" si="7"/>
        <v>-0.8799999999999999</v>
      </c>
      <c r="R61" s="19">
        <f t="shared" si="13"/>
        <v>158.1299999999999</v>
      </c>
      <c r="T61" s="5" t="s">
        <v>21</v>
      </c>
      <c r="U61" s="31">
        <f t="shared" si="10"/>
        <v>340.88999999999976</v>
      </c>
      <c r="W61" s="5" t="s">
        <v>24</v>
      </c>
    </row>
    <row r="62" spans="1:23" ht="11.25">
      <c r="A62" s="17">
        <v>41646</v>
      </c>
      <c r="B62" s="18" t="s">
        <v>200</v>
      </c>
      <c r="C62" s="10">
        <v>1.82</v>
      </c>
      <c r="D62" s="27">
        <v>1</v>
      </c>
      <c r="E62" s="19">
        <f t="shared" si="0"/>
        <v>-0.8200000000000001</v>
      </c>
      <c r="F62" s="13" t="s">
        <v>26</v>
      </c>
      <c r="G62" s="20">
        <f t="shared" si="1"/>
        <v>-0.8200000000000001</v>
      </c>
      <c r="H62" s="20">
        <f t="shared" si="11"/>
        <v>5.079999999999994</v>
      </c>
      <c r="J62" s="29">
        <v>2</v>
      </c>
      <c r="K62" s="21">
        <f t="shared" si="3"/>
        <v>-1.6400000000000001</v>
      </c>
      <c r="L62" s="19">
        <f t="shared" si="4"/>
        <v>-1.6400000000000001</v>
      </c>
      <c r="M62" s="19">
        <f t="shared" si="12"/>
        <v>175.21999999999986</v>
      </c>
      <c r="O62" s="27">
        <v>2</v>
      </c>
      <c r="P62" s="19">
        <f t="shared" si="6"/>
        <v>-1.6400000000000001</v>
      </c>
      <c r="Q62" s="19">
        <f t="shared" si="7"/>
        <v>-1.6400000000000001</v>
      </c>
      <c r="R62" s="19">
        <f t="shared" si="13"/>
        <v>156.48999999999992</v>
      </c>
      <c r="T62" s="5" t="s">
        <v>23</v>
      </c>
      <c r="U62" s="31">
        <f t="shared" si="10"/>
        <v>336.7899999999998</v>
      </c>
      <c r="W62" s="5" t="s">
        <v>67</v>
      </c>
    </row>
    <row r="63" spans="1:23" ht="11.25">
      <c r="A63" s="17">
        <v>41647</v>
      </c>
      <c r="B63" s="18" t="s">
        <v>201</v>
      </c>
      <c r="C63" s="10">
        <v>1.64</v>
      </c>
      <c r="D63" s="27">
        <v>1</v>
      </c>
      <c r="E63" s="19">
        <f t="shared" si="0"/>
        <v>-0.6399999999999999</v>
      </c>
      <c r="F63" s="13" t="s">
        <v>26</v>
      </c>
      <c r="G63" s="20">
        <f t="shared" si="1"/>
        <v>-0.6399999999999999</v>
      </c>
      <c r="H63" s="20">
        <f t="shared" si="11"/>
        <v>4.439999999999994</v>
      </c>
      <c r="J63" s="29">
        <v>3</v>
      </c>
      <c r="K63" s="21">
        <f t="shared" si="3"/>
        <v>-1.9199999999999997</v>
      </c>
      <c r="L63" s="19">
        <f t="shared" si="4"/>
        <v>-1.9199999999999997</v>
      </c>
      <c r="M63" s="19">
        <f t="shared" si="12"/>
        <v>173.29999999999987</v>
      </c>
      <c r="O63" s="27">
        <v>3</v>
      </c>
      <c r="P63" s="19">
        <f t="shared" si="6"/>
        <v>-1.9199999999999997</v>
      </c>
      <c r="Q63" s="19">
        <f t="shared" si="7"/>
        <v>-1.9199999999999997</v>
      </c>
      <c r="R63" s="19">
        <f t="shared" si="13"/>
        <v>154.56999999999994</v>
      </c>
      <c r="T63" s="5" t="s">
        <v>21</v>
      </c>
      <c r="U63" s="31">
        <f t="shared" si="10"/>
        <v>332.3099999999998</v>
      </c>
      <c r="W63" s="5" t="s">
        <v>202</v>
      </c>
    </row>
    <row r="64" spans="2:23" ht="11.25">
      <c r="B64" s="18" t="s">
        <v>203</v>
      </c>
      <c r="C64" s="10">
        <v>1.62</v>
      </c>
      <c r="D64" s="27">
        <v>1</v>
      </c>
      <c r="E64" s="19">
        <f t="shared" si="0"/>
        <v>-0.6200000000000001</v>
      </c>
      <c r="F64" s="13" t="s">
        <v>26</v>
      </c>
      <c r="G64" s="20">
        <f t="shared" si="1"/>
        <v>-0.6200000000000001</v>
      </c>
      <c r="H64" s="20">
        <f t="shared" si="11"/>
        <v>3.819999999999994</v>
      </c>
      <c r="J64" s="29">
        <v>5</v>
      </c>
      <c r="K64" s="21">
        <f t="shared" si="3"/>
        <v>-3.1000000000000005</v>
      </c>
      <c r="L64" s="19">
        <f t="shared" si="4"/>
        <v>-3.1000000000000005</v>
      </c>
      <c r="M64" s="19">
        <f t="shared" si="12"/>
        <v>170.19999999999987</v>
      </c>
      <c r="O64" s="27">
        <v>5</v>
      </c>
      <c r="P64" s="19">
        <f t="shared" si="6"/>
        <v>-3.1000000000000005</v>
      </c>
      <c r="Q64" s="19">
        <f t="shared" si="7"/>
        <v>-3.1000000000000005</v>
      </c>
      <c r="R64" s="19">
        <f t="shared" si="13"/>
        <v>151.46999999999994</v>
      </c>
      <c r="T64" s="5" t="s">
        <v>23</v>
      </c>
      <c r="U64" s="31">
        <f t="shared" si="10"/>
        <v>325.48999999999984</v>
      </c>
      <c r="W64" s="5" t="s">
        <v>174</v>
      </c>
    </row>
    <row r="65" spans="1:23" ht="11.25">
      <c r="A65" s="17">
        <v>41648</v>
      </c>
      <c r="B65" s="18" t="s">
        <v>204</v>
      </c>
      <c r="C65" s="10">
        <v>1.75</v>
      </c>
      <c r="D65" s="27">
        <v>1</v>
      </c>
      <c r="E65" s="19">
        <f t="shared" si="0"/>
        <v>-0.75</v>
      </c>
      <c r="F65" s="13" t="s">
        <v>4</v>
      </c>
      <c r="G65" s="20">
        <f t="shared" si="1"/>
        <v>0.95</v>
      </c>
      <c r="H65" s="20">
        <f t="shared" si="11"/>
        <v>4.769999999999994</v>
      </c>
      <c r="J65" s="29">
        <v>8</v>
      </c>
      <c r="K65" s="21">
        <f t="shared" si="3"/>
        <v>-6</v>
      </c>
      <c r="L65" s="19">
        <f t="shared" si="4"/>
        <v>7.6</v>
      </c>
      <c r="M65" s="19">
        <f t="shared" si="12"/>
        <v>177.79999999999987</v>
      </c>
      <c r="O65" s="27">
        <v>8</v>
      </c>
      <c r="P65" s="19">
        <f t="shared" si="6"/>
        <v>-6</v>
      </c>
      <c r="Q65" s="19">
        <f t="shared" si="7"/>
        <v>7.6</v>
      </c>
      <c r="R65" s="19">
        <f t="shared" si="13"/>
        <v>159.06999999999994</v>
      </c>
      <c r="T65" s="5" t="s">
        <v>21</v>
      </c>
      <c r="U65" s="31">
        <f t="shared" si="10"/>
        <v>341.63999999999976</v>
      </c>
      <c r="W65" s="5" t="s">
        <v>181</v>
      </c>
    </row>
    <row r="66" spans="2:23" ht="11.25">
      <c r="B66" s="18" t="s">
        <v>205</v>
      </c>
      <c r="C66" s="10">
        <v>1.9</v>
      </c>
      <c r="D66" s="27">
        <v>1</v>
      </c>
      <c r="E66" s="19">
        <f t="shared" si="0"/>
        <v>-0.8999999999999999</v>
      </c>
      <c r="F66" s="13" t="s">
        <v>4</v>
      </c>
      <c r="G66" s="20">
        <f t="shared" si="1"/>
        <v>0.95</v>
      </c>
      <c r="H66" s="20">
        <f t="shared" si="11"/>
        <v>5.719999999999994</v>
      </c>
      <c r="J66" s="29">
        <v>1</v>
      </c>
      <c r="K66" s="21">
        <f t="shared" si="3"/>
        <v>-0.8999999999999999</v>
      </c>
      <c r="L66" s="19">
        <f t="shared" si="4"/>
        <v>0.95</v>
      </c>
      <c r="M66" s="19">
        <f t="shared" si="12"/>
        <v>178.74999999999986</v>
      </c>
      <c r="O66" s="27">
        <v>3</v>
      </c>
      <c r="P66" s="19">
        <f t="shared" si="6"/>
        <v>-2.6999999999999997</v>
      </c>
      <c r="Q66" s="19">
        <f t="shared" si="7"/>
        <v>2.8499999999999996</v>
      </c>
      <c r="R66" s="19">
        <f t="shared" si="13"/>
        <v>161.91999999999993</v>
      </c>
      <c r="T66" s="5" t="s">
        <v>23</v>
      </c>
      <c r="U66" s="31">
        <f t="shared" si="10"/>
        <v>346.38999999999976</v>
      </c>
      <c r="W66" s="5" t="s">
        <v>181</v>
      </c>
    </row>
    <row r="67" spans="2:21" ht="11.25">
      <c r="B67" s="18"/>
      <c r="D67" s="27"/>
      <c r="E67" s="19"/>
      <c r="F67" s="13"/>
      <c r="G67" s="20"/>
      <c r="H67" s="20"/>
      <c r="J67" s="29"/>
      <c r="K67" s="21"/>
      <c r="L67" s="19"/>
      <c r="M67" s="19"/>
      <c r="O67" s="27"/>
      <c r="P67" s="19"/>
      <c r="Q67" s="19"/>
      <c r="R67" s="19"/>
      <c r="U67" s="31"/>
    </row>
    <row r="68" spans="2:21" ht="11.25">
      <c r="B68" s="18"/>
      <c r="D68" s="27"/>
      <c r="E68" s="19"/>
      <c r="F68" s="13"/>
      <c r="G68" s="20"/>
      <c r="H68" s="20"/>
      <c r="J68" s="29"/>
      <c r="K68" s="21"/>
      <c r="L68" s="19"/>
      <c r="M68" s="19"/>
      <c r="O68" s="27"/>
      <c r="P68" s="19"/>
      <c r="Q68" s="19"/>
      <c r="R68" s="19"/>
      <c r="U68" s="31"/>
    </row>
    <row r="69" spans="4:18" ht="11.25">
      <c r="D69" s="27"/>
      <c r="E69" s="19"/>
      <c r="F69" s="13"/>
      <c r="G69" s="20"/>
      <c r="H69" s="20"/>
      <c r="J69" s="28"/>
      <c r="K69" s="21"/>
      <c r="L69" s="19"/>
      <c r="M69" s="19"/>
      <c r="O69" s="27"/>
      <c r="P69" s="19"/>
      <c r="Q69" s="19"/>
      <c r="R69" s="19"/>
    </row>
    <row r="70" spans="6:21" ht="11.25">
      <c r="F70" s="13"/>
      <c r="G70" s="23" t="s">
        <v>14</v>
      </c>
      <c r="H70" s="20">
        <f>SUM(G6:G69)</f>
        <v>-4.429999999999999</v>
      </c>
      <c r="K70" s="21"/>
      <c r="L70" s="23" t="s">
        <v>14</v>
      </c>
      <c r="M70" s="20">
        <f>SUM(L6:L69)</f>
        <v>3.750000000000001</v>
      </c>
      <c r="Q70" s="23" t="s">
        <v>14</v>
      </c>
      <c r="R70" s="20">
        <f>SUM(Q6:Q69)</f>
        <v>19.589999999999996</v>
      </c>
      <c r="U70" s="20">
        <f>R70+M70+H70</f>
        <v>18.909999999999997</v>
      </c>
    </row>
    <row r="71" spans="6:22" ht="11.25">
      <c r="F71" s="13"/>
      <c r="G71" s="23" t="s">
        <v>15</v>
      </c>
      <c r="H71" s="20">
        <f>H6+H70</f>
        <v>5.7200000000000015</v>
      </c>
      <c r="K71" s="21"/>
      <c r="L71" s="23" t="s">
        <v>15</v>
      </c>
      <c r="M71" s="20">
        <f>M6+M70</f>
        <v>178.75</v>
      </c>
      <c r="Q71" s="23" t="s">
        <v>15</v>
      </c>
      <c r="R71" s="20">
        <f>R6+R70</f>
        <v>161.92000000000002</v>
      </c>
      <c r="U71" s="31">
        <f>R71+M71+H71</f>
        <v>346.39000000000004</v>
      </c>
      <c r="V71" s="31"/>
    </row>
    <row r="72" spans="6:21" ht="11.25">
      <c r="F72" s="13"/>
      <c r="G72" s="23" t="s">
        <v>16</v>
      </c>
      <c r="H72" s="25">
        <f>(H71-H5)/H5</f>
        <v>-0.7139999999999999</v>
      </c>
      <c r="J72" s="14"/>
      <c r="K72" s="21"/>
      <c r="L72" s="23" t="s">
        <v>16</v>
      </c>
      <c r="M72" s="25">
        <f>(M71-M5)/M5</f>
        <v>0.015625</v>
      </c>
      <c r="Q72" s="23" t="s">
        <v>16</v>
      </c>
      <c r="R72" s="25">
        <f>(R71-R5)/R5</f>
        <v>-0.0799999999999999</v>
      </c>
      <c r="U72" s="25">
        <f>(U71-U5)/U5</f>
        <v>-0.06884408602150525</v>
      </c>
    </row>
    <row r="73" spans="6:18" ht="11.25">
      <c r="F73" s="13"/>
      <c r="G73" s="23" t="s">
        <v>17</v>
      </c>
      <c r="H73" s="24">
        <f>SUM(C6:C69)/COUNT(C6:C69)</f>
        <v>1.7951666666666668</v>
      </c>
      <c r="K73" s="21"/>
      <c r="L73" s="23"/>
      <c r="M73" s="24"/>
      <c r="Q73" s="23"/>
      <c r="R73" s="24"/>
    </row>
    <row r="74" spans="6:18" ht="11.25">
      <c r="F74" s="13"/>
      <c r="G74" s="23" t="s">
        <v>18</v>
      </c>
      <c r="H74" s="26">
        <f>COUNT(C6:C70)</f>
        <v>60</v>
      </c>
      <c r="K74" s="21"/>
      <c r="L74" s="23"/>
      <c r="M74" s="26"/>
      <c r="Q74" s="23"/>
      <c r="R74" s="26"/>
    </row>
    <row r="75" spans="6:18" ht="11.25">
      <c r="F75" s="13"/>
      <c r="G75" s="23" t="s">
        <v>94</v>
      </c>
      <c r="H75" s="26">
        <f>COUNTIF(F6:F69,"Win")</f>
        <v>25</v>
      </c>
      <c r="K75" s="21"/>
      <c r="L75" s="23"/>
      <c r="M75" s="26"/>
      <c r="Q75" s="23"/>
      <c r="R75" s="26"/>
    </row>
    <row r="76" spans="6:18" ht="11.25">
      <c r="F76" s="13"/>
      <c r="G76" s="23" t="s">
        <v>19</v>
      </c>
      <c r="H76" s="25">
        <f>COUNTIF(F6:F69,"Win")/H74</f>
        <v>0.4166666666666667</v>
      </c>
      <c r="K76" s="21"/>
      <c r="L76" s="23"/>
      <c r="M76" s="25"/>
      <c r="Q76" s="23"/>
      <c r="R76" s="25"/>
    </row>
    <row r="77" spans="6:10" ht="11.25">
      <c r="F77" s="13"/>
      <c r="G77" s="30" t="s">
        <v>39</v>
      </c>
      <c r="H77" s="31">
        <f>SUMIF(G6:G69,"&gt;0",C6:C69)/COUNTIF(G6:G69,"&gt;0")</f>
        <v>1.7811999999999997</v>
      </c>
      <c r="J77" s="14"/>
    </row>
    <row r="78" spans="6:10" ht="11.25">
      <c r="F78" s="13"/>
      <c r="H78" s="13"/>
      <c r="J78" s="14"/>
    </row>
    <row r="79" spans="6:8" ht="11.25">
      <c r="F79" s="13"/>
      <c r="H79" s="13"/>
    </row>
    <row r="80" spans="6:10" ht="11.25">
      <c r="F80" s="13"/>
      <c r="H80" s="13"/>
      <c r="J80" s="14"/>
    </row>
    <row r="81" spans="6:8" ht="11.25">
      <c r="F81" s="13"/>
      <c r="H81" s="13"/>
    </row>
    <row r="82" spans="6:8" ht="11.25">
      <c r="F82" s="13"/>
      <c r="H82" s="13"/>
    </row>
    <row r="83" spans="6:8" ht="11.25">
      <c r="F83" s="13"/>
      <c r="H83" s="13"/>
    </row>
    <row r="84" spans="6:10" ht="11.25">
      <c r="F84" s="13"/>
      <c r="H84" s="13"/>
      <c r="J84" s="14"/>
    </row>
    <row r="85" spans="6:10" ht="11.25">
      <c r="F85" s="13"/>
      <c r="H85" s="13"/>
      <c r="J85" s="14"/>
    </row>
    <row r="86" spans="6:10" ht="11.25">
      <c r="F86" s="13"/>
      <c r="H86" s="13"/>
      <c r="J86" s="14"/>
    </row>
    <row r="87" spans="6:8" ht="11.25">
      <c r="F87" s="13"/>
      <c r="H87" s="13"/>
    </row>
    <row r="88" spans="6:10" ht="11.25">
      <c r="F88" s="13"/>
      <c r="H88" s="13"/>
      <c r="J88" s="14"/>
    </row>
    <row r="89" spans="6:8" ht="11.25">
      <c r="F89" s="13"/>
      <c r="H89" s="13"/>
    </row>
    <row r="90" spans="6:10" ht="11.25">
      <c r="F90" s="13"/>
      <c r="H90" s="13"/>
      <c r="J90" s="14"/>
    </row>
    <row r="91" spans="6:8" ht="11.25">
      <c r="F91" s="13"/>
      <c r="H91" s="13"/>
    </row>
    <row r="92" spans="6:10" ht="11.25">
      <c r="F92" s="13"/>
      <c r="H92" s="13"/>
      <c r="J92" s="14"/>
    </row>
    <row r="93" spans="6:8" ht="11.25">
      <c r="F93" s="13"/>
      <c r="H93" s="13"/>
    </row>
    <row r="94" spans="6:10" ht="11.25">
      <c r="F94" s="13"/>
      <c r="H94" s="13"/>
      <c r="J94" s="14"/>
    </row>
    <row r="95" spans="6:10" ht="11.25">
      <c r="F95" s="13"/>
      <c r="H95" s="13"/>
      <c r="J95" s="14"/>
    </row>
    <row r="96" spans="6:8" ht="11.25">
      <c r="F96" s="13"/>
      <c r="H96" s="13"/>
    </row>
    <row r="97" spans="6:8" ht="11.25">
      <c r="F97" s="13"/>
      <c r="H97" s="13"/>
    </row>
    <row r="98" spans="6:8" ht="11.25">
      <c r="F98" s="13"/>
      <c r="H98" s="13"/>
    </row>
    <row r="99" spans="6:10" ht="11.25">
      <c r="F99" s="13"/>
      <c r="H99" s="13"/>
      <c r="J99" s="14"/>
    </row>
    <row r="100" spans="6:10" ht="11.25">
      <c r="F100" s="13"/>
      <c r="H100" s="13"/>
      <c r="J100" s="14"/>
    </row>
    <row r="101" spans="6:10" ht="11.25">
      <c r="F101" s="13"/>
      <c r="H101" s="13"/>
      <c r="J101" s="14"/>
    </row>
    <row r="102" spans="6:8" ht="11.25">
      <c r="F102" s="13"/>
      <c r="H102" s="13"/>
    </row>
    <row r="103" spans="6:10" ht="11.25">
      <c r="F103" s="13"/>
      <c r="H103" s="13"/>
      <c r="J103" s="14"/>
    </row>
    <row r="104" spans="6:8" ht="11.25">
      <c r="F104" s="13"/>
      <c r="H104" s="13"/>
    </row>
    <row r="105" spans="6:8" ht="11.25">
      <c r="F105" s="13"/>
      <c r="H105" s="13"/>
    </row>
    <row r="106" spans="6:10" ht="11.25">
      <c r="F106" s="13"/>
      <c r="H106" s="13"/>
      <c r="J106" s="14"/>
    </row>
    <row r="107" spans="6:8" ht="11.25">
      <c r="F107" s="13"/>
      <c r="H107" s="13"/>
    </row>
    <row r="108" spans="6:10" ht="11.25">
      <c r="F108" s="13"/>
      <c r="H108" s="13"/>
      <c r="J108" s="14"/>
    </row>
    <row r="109" spans="6:10" ht="11.25">
      <c r="F109" s="13"/>
      <c r="H109" s="13"/>
      <c r="J109" s="14"/>
    </row>
    <row r="110" spans="6:8" ht="11.25">
      <c r="F110" s="13"/>
      <c r="H110" s="13"/>
    </row>
    <row r="111" spans="6:8" ht="11.25">
      <c r="F111" s="13"/>
      <c r="H111" s="13"/>
    </row>
    <row r="112" spans="6:8" ht="11.25">
      <c r="F112" s="13"/>
      <c r="H112" s="13"/>
    </row>
    <row r="113" spans="6:10" ht="11.25">
      <c r="F113" s="13"/>
      <c r="H113" s="13"/>
      <c r="J113" s="14"/>
    </row>
    <row r="114" spans="6:10" ht="11.25">
      <c r="F114" s="13"/>
      <c r="H114" s="13"/>
      <c r="J114" s="14"/>
    </row>
    <row r="115" spans="6:10" ht="11.25">
      <c r="F115" s="13"/>
      <c r="H115" s="13"/>
      <c r="J115" s="14"/>
    </row>
    <row r="116" spans="6:10" ht="11.25">
      <c r="F116" s="13"/>
      <c r="H116" s="13"/>
      <c r="J116" s="14"/>
    </row>
    <row r="117" spans="6:10" ht="11.25">
      <c r="F117" s="13"/>
      <c r="H117" s="13"/>
      <c r="J117" s="14"/>
    </row>
    <row r="118" spans="6:10" ht="11.25">
      <c r="F118" s="13"/>
      <c r="H118" s="13"/>
      <c r="J118" s="14"/>
    </row>
    <row r="119" spans="6:10" ht="11.25">
      <c r="F119" s="13"/>
      <c r="H119" s="13"/>
      <c r="J119" s="14"/>
    </row>
    <row r="120" spans="6:8" ht="11.25">
      <c r="F120" s="13"/>
      <c r="H120" s="13"/>
    </row>
    <row r="121" spans="6:8" ht="11.25">
      <c r="F121" s="13"/>
      <c r="H121" s="13"/>
    </row>
    <row r="122" spans="6:10" ht="11.25">
      <c r="F122" s="13"/>
      <c r="H122" s="13"/>
      <c r="J122" s="14"/>
    </row>
    <row r="123" spans="6:8" ht="11.25">
      <c r="F123" s="13"/>
      <c r="H123" s="13"/>
    </row>
    <row r="124" spans="6:8" ht="11.25">
      <c r="F124" s="13"/>
      <c r="H124" s="13"/>
    </row>
    <row r="125" spans="6:8" ht="11.25">
      <c r="F125" s="13"/>
      <c r="H125" s="13"/>
    </row>
    <row r="126" spans="6:8" ht="11.25">
      <c r="F126" s="13"/>
      <c r="H126" s="13"/>
    </row>
    <row r="127" spans="6:8" ht="11.25">
      <c r="F127" s="13"/>
      <c r="H127" s="13"/>
    </row>
    <row r="128" spans="6:8" ht="11.25">
      <c r="F128" s="13"/>
      <c r="H128" s="13"/>
    </row>
    <row r="129" spans="6:10" ht="11.25">
      <c r="F129" s="13"/>
      <c r="H129" s="13"/>
      <c r="J129" s="14"/>
    </row>
    <row r="130" spans="6:8" ht="11.25">
      <c r="F130" s="13"/>
      <c r="H130" s="13"/>
    </row>
    <row r="131" spans="6:10" ht="11.25">
      <c r="F131" s="13"/>
      <c r="H131" s="13"/>
      <c r="J131" s="14"/>
    </row>
    <row r="132" spans="6:10" ht="11.25">
      <c r="F132" s="13"/>
      <c r="H132" s="13"/>
      <c r="J132" s="14"/>
    </row>
    <row r="133" spans="6:10" ht="11.25">
      <c r="F133" s="13"/>
      <c r="H133" s="13"/>
      <c r="J133" s="14"/>
    </row>
    <row r="134" spans="6:8" ht="11.25">
      <c r="F134" s="13"/>
      <c r="H134" s="13"/>
    </row>
    <row r="135" spans="6:8" ht="11.25">
      <c r="F135" s="13"/>
      <c r="H135" s="13"/>
    </row>
    <row r="136" spans="6:8" ht="11.25">
      <c r="F136" s="13"/>
      <c r="H136" s="13"/>
    </row>
    <row r="137" spans="6:8" ht="11.25">
      <c r="F137" s="13"/>
      <c r="H137" s="13"/>
    </row>
    <row r="138" spans="6:10" ht="11.25">
      <c r="F138" s="13"/>
      <c r="H138" s="13"/>
      <c r="J138" s="14"/>
    </row>
    <row r="139" spans="6:10" ht="11.25">
      <c r="F139" s="13"/>
      <c r="H139" s="13"/>
      <c r="J139" s="14"/>
    </row>
    <row r="140" spans="6:10" ht="11.25">
      <c r="F140" s="13"/>
      <c r="H140" s="13"/>
      <c r="J140" s="14"/>
    </row>
    <row r="141" spans="6:10" ht="11.25">
      <c r="F141" s="13"/>
      <c r="H141" s="13"/>
      <c r="J141" s="14"/>
    </row>
    <row r="142" spans="6:8" ht="11.25">
      <c r="F142" s="13"/>
      <c r="H142" s="13"/>
    </row>
    <row r="143" spans="6:8" ht="11.25">
      <c r="F143" s="13"/>
      <c r="H143" s="13"/>
    </row>
    <row r="144" spans="6:10" ht="11.25">
      <c r="F144" s="13"/>
      <c r="H144" s="13"/>
      <c r="J144" s="14"/>
    </row>
    <row r="145" spans="6:8" ht="11.25">
      <c r="F145" s="13"/>
      <c r="H145" s="13"/>
    </row>
    <row r="146" spans="6:10" ht="11.25">
      <c r="F146" s="13"/>
      <c r="H146" s="13"/>
      <c r="J146" s="14"/>
    </row>
    <row r="147" spans="6:8" ht="11.25">
      <c r="F147" s="13"/>
      <c r="H147" s="13"/>
    </row>
    <row r="148" spans="6:8" ht="11.25">
      <c r="F148" s="13"/>
      <c r="H148" s="13"/>
    </row>
    <row r="149" spans="6:10" ht="11.25">
      <c r="F149" s="13"/>
      <c r="H149" s="13"/>
      <c r="J149" s="14"/>
    </row>
    <row r="150" spans="6:8" ht="11.25">
      <c r="F150" s="13"/>
      <c r="H150" s="13"/>
    </row>
    <row r="151" spans="6:10" ht="11.25">
      <c r="F151" s="13"/>
      <c r="H151" s="13"/>
      <c r="J151" s="14"/>
    </row>
    <row r="152" spans="6:8" ht="11.25">
      <c r="F152" s="13"/>
      <c r="H152" s="13"/>
    </row>
    <row r="153" spans="6:10" ht="11.25">
      <c r="F153" s="13"/>
      <c r="H153" s="13"/>
      <c r="J153" s="14"/>
    </row>
    <row r="154" spans="6:8" ht="11.25">
      <c r="F154" s="13"/>
      <c r="H154" s="13"/>
    </row>
    <row r="155" spans="6:10" ht="11.25">
      <c r="F155" s="13"/>
      <c r="H155" s="13"/>
      <c r="J155" s="14"/>
    </row>
    <row r="156" spans="6:8" ht="11.25">
      <c r="F156" s="13"/>
      <c r="H156" s="13"/>
    </row>
    <row r="157" spans="6:10" ht="11.25">
      <c r="F157" s="13"/>
      <c r="H157" s="13"/>
      <c r="J157" s="14"/>
    </row>
    <row r="158" spans="6:10" ht="11.25">
      <c r="F158" s="13"/>
      <c r="H158" s="13"/>
      <c r="J158" s="14"/>
    </row>
    <row r="159" spans="6:10" ht="11.25">
      <c r="F159" s="13"/>
      <c r="H159" s="13"/>
      <c r="J159" s="14"/>
    </row>
    <row r="160" spans="6:8" ht="11.25">
      <c r="F160" s="13"/>
      <c r="H160" s="13"/>
    </row>
    <row r="161" spans="6:10" ht="11.25">
      <c r="F161" s="13"/>
      <c r="H161" s="13"/>
      <c r="J161" s="14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zoomScalePageLayoutView="0" workbookViewId="0" topLeftCell="C1">
      <pane ySplit="1620" topLeftCell="A52" activePane="bottomLeft" state="split"/>
      <selection pane="topLeft" activeCell="B4" sqref="B4"/>
      <selection pane="bottomLeft" activeCell="R77" sqref="R77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2:8" ht="23.25">
      <c r="B1" s="55" t="s">
        <v>136</v>
      </c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s="42" customFormat="1" ht="11.25">
      <c r="A6" s="33"/>
      <c r="B6" s="34"/>
      <c r="C6" s="35"/>
      <c r="D6" s="36"/>
      <c r="E6" s="37"/>
      <c r="F6" s="38"/>
      <c r="G6" s="39"/>
      <c r="H6" s="39">
        <v>16.92</v>
      </c>
      <c r="I6" s="35"/>
      <c r="J6" s="40"/>
      <c r="K6" s="41"/>
      <c r="L6" s="37"/>
      <c r="M6" s="37">
        <v>177.5</v>
      </c>
      <c r="O6" s="36"/>
      <c r="P6" s="37"/>
      <c r="Q6" s="37"/>
      <c r="R6" s="37">
        <v>191.91</v>
      </c>
      <c r="U6" s="43">
        <f aca="true" t="shared" si="0" ref="U6:U66">R6+M6+H6</f>
        <v>386.33</v>
      </c>
      <c r="W6" s="42" t="s">
        <v>55</v>
      </c>
    </row>
    <row r="7" spans="1:23" ht="11.25">
      <c r="A7" s="17">
        <v>41588</v>
      </c>
      <c r="B7" s="18" t="s">
        <v>56</v>
      </c>
      <c r="C7" s="10">
        <v>1.64</v>
      </c>
      <c r="D7" s="27">
        <v>1</v>
      </c>
      <c r="E7" s="19">
        <f aca="true" t="shared" si="1" ref="E7:E66">-(D7*(C7-1))</f>
        <v>-0.6399999999999999</v>
      </c>
      <c r="F7" s="13" t="s">
        <v>26</v>
      </c>
      <c r="G7" s="20">
        <f aca="true" t="shared" si="2" ref="G7:G50">IF(F7&lt;&gt;"Win",E7,D7*0.95)</f>
        <v>-0.6399999999999999</v>
      </c>
      <c r="H7" s="20">
        <f aca="true" t="shared" si="3" ref="H7:H50">H6+G7</f>
        <v>16.28</v>
      </c>
      <c r="J7" s="28">
        <v>1</v>
      </c>
      <c r="K7" s="21">
        <f aca="true" t="shared" si="4" ref="K7:K50">-(J7*(C7-1))</f>
        <v>-0.6399999999999999</v>
      </c>
      <c r="L7" s="19">
        <f aca="true" t="shared" si="5" ref="L7:L50">IF(F7&lt;&gt;"Win",K7,J7*0.95)</f>
        <v>-0.6399999999999999</v>
      </c>
      <c r="M7" s="19">
        <f aca="true" t="shared" si="6" ref="M7:M50">M6+L7</f>
        <v>176.86</v>
      </c>
      <c r="O7" s="27">
        <v>3</v>
      </c>
      <c r="P7" s="19">
        <f aca="true" t="shared" si="7" ref="P7:P50">-(O7*(C7-1))</f>
        <v>-1.9199999999999997</v>
      </c>
      <c r="Q7" s="19">
        <f aca="true" t="shared" si="8" ref="Q7:Q50">IF(F7&lt;&gt;"Win",P7,O7*0.95)</f>
        <v>-1.9199999999999997</v>
      </c>
      <c r="R7" s="19">
        <f aca="true" t="shared" si="9" ref="R7:R50">R6+Q7</f>
        <v>189.99</v>
      </c>
      <c r="T7" s="5" t="s">
        <v>23</v>
      </c>
      <c r="U7" s="31">
        <f t="shared" si="0"/>
        <v>383.13</v>
      </c>
      <c r="W7" s="5" t="s">
        <v>28</v>
      </c>
    </row>
    <row r="8" spans="2:23" ht="11.25">
      <c r="B8" s="18" t="s">
        <v>58</v>
      </c>
      <c r="C8" s="10">
        <v>1.65</v>
      </c>
      <c r="D8" s="27">
        <v>1</v>
      </c>
      <c r="E8" s="19">
        <f t="shared" si="1"/>
        <v>-0.6499999999999999</v>
      </c>
      <c r="F8" s="13" t="s">
        <v>26</v>
      </c>
      <c r="G8" s="20">
        <f t="shared" si="2"/>
        <v>-0.6499999999999999</v>
      </c>
      <c r="H8" s="20">
        <f t="shared" si="3"/>
        <v>15.63</v>
      </c>
      <c r="J8" s="28">
        <v>1</v>
      </c>
      <c r="K8" s="21">
        <f t="shared" si="4"/>
        <v>-0.6499999999999999</v>
      </c>
      <c r="L8" s="19">
        <f t="shared" si="5"/>
        <v>-0.6499999999999999</v>
      </c>
      <c r="M8" s="19">
        <f t="shared" si="6"/>
        <v>176.21</v>
      </c>
      <c r="O8" s="27">
        <v>5</v>
      </c>
      <c r="P8" s="19">
        <f t="shared" si="7"/>
        <v>-3.2499999999999996</v>
      </c>
      <c r="Q8" s="19">
        <f t="shared" si="8"/>
        <v>-3.2499999999999996</v>
      </c>
      <c r="R8" s="19">
        <f t="shared" si="9"/>
        <v>186.74</v>
      </c>
      <c r="T8" s="5" t="s">
        <v>21</v>
      </c>
      <c r="U8" s="31">
        <f t="shared" si="0"/>
        <v>378.58000000000004</v>
      </c>
      <c r="W8" s="5" t="s">
        <v>55</v>
      </c>
    </row>
    <row r="9" spans="2:23" ht="11.25">
      <c r="B9" s="18" t="s">
        <v>59</v>
      </c>
      <c r="C9" s="10">
        <v>1.73</v>
      </c>
      <c r="D9" s="27">
        <v>1</v>
      </c>
      <c r="E9" s="19">
        <f t="shared" si="1"/>
        <v>-0.73</v>
      </c>
      <c r="F9" s="13" t="s">
        <v>26</v>
      </c>
      <c r="G9" s="20">
        <f t="shared" si="2"/>
        <v>-0.73</v>
      </c>
      <c r="H9" s="20">
        <f t="shared" si="3"/>
        <v>14.9</v>
      </c>
      <c r="J9" s="28">
        <v>2</v>
      </c>
      <c r="K9" s="21">
        <f t="shared" si="4"/>
        <v>-1.46</v>
      </c>
      <c r="L9" s="19">
        <f t="shared" si="5"/>
        <v>-1.46</v>
      </c>
      <c r="M9" s="19">
        <f t="shared" si="6"/>
        <v>174.75</v>
      </c>
      <c r="O9" s="27">
        <v>8</v>
      </c>
      <c r="P9" s="19">
        <f t="shared" si="7"/>
        <v>-5.84</v>
      </c>
      <c r="Q9" s="19">
        <f t="shared" si="8"/>
        <v>-5.84</v>
      </c>
      <c r="R9" s="19">
        <f t="shared" si="9"/>
        <v>180.9</v>
      </c>
      <c r="T9" s="5" t="s">
        <v>23</v>
      </c>
      <c r="U9" s="31">
        <f t="shared" si="0"/>
        <v>370.54999999999995</v>
      </c>
      <c r="W9" s="5" t="s">
        <v>24</v>
      </c>
    </row>
    <row r="10" spans="1:23" ht="11.25">
      <c r="A10" s="17">
        <v>41589</v>
      </c>
      <c r="B10" s="18" t="s">
        <v>60</v>
      </c>
      <c r="C10" s="10">
        <v>1.65</v>
      </c>
      <c r="D10" s="27">
        <v>1</v>
      </c>
      <c r="E10" s="19">
        <f t="shared" si="1"/>
        <v>-0.6499999999999999</v>
      </c>
      <c r="F10" s="13" t="s">
        <v>26</v>
      </c>
      <c r="G10" s="20">
        <f t="shared" si="2"/>
        <v>-0.6499999999999999</v>
      </c>
      <c r="H10" s="20">
        <f t="shared" si="3"/>
        <v>14.25</v>
      </c>
      <c r="J10" s="28">
        <v>3</v>
      </c>
      <c r="K10" s="21">
        <f t="shared" si="4"/>
        <v>-1.9499999999999997</v>
      </c>
      <c r="L10" s="19">
        <f t="shared" si="5"/>
        <v>-1.9499999999999997</v>
      </c>
      <c r="M10" s="19">
        <f t="shared" si="6"/>
        <v>172.8</v>
      </c>
      <c r="O10" s="27">
        <v>13</v>
      </c>
      <c r="P10" s="19">
        <f t="shared" si="7"/>
        <v>-8.45</v>
      </c>
      <c r="Q10" s="19">
        <f t="shared" si="8"/>
        <v>-8.45</v>
      </c>
      <c r="R10" s="19">
        <f t="shared" si="9"/>
        <v>172.45000000000002</v>
      </c>
      <c r="T10" s="5" t="s">
        <v>23</v>
      </c>
      <c r="U10" s="31">
        <f t="shared" si="0"/>
        <v>359.5</v>
      </c>
      <c r="W10" s="5" t="s">
        <v>61</v>
      </c>
    </row>
    <row r="11" spans="2:23" ht="12.75">
      <c r="B11" s="32" t="s">
        <v>62</v>
      </c>
      <c r="C11" s="10">
        <v>1.93</v>
      </c>
      <c r="D11" s="27">
        <v>1</v>
      </c>
      <c r="E11" s="19">
        <f t="shared" si="1"/>
        <v>-0.9299999999999999</v>
      </c>
      <c r="F11" s="13" t="s">
        <v>26</v>
      </c>
      <c r="G11" s="20">
        <f t="shared" si="2"/>
        <v>-0.9299999999999999</v>
      </c>
      <c r="H11" s="20">
        <f t="shared" si="3"/>
        <v>13.32</v>
      </c>
      <c r="J11" s="28">
        <v>5</v>
      </c>
      <c r="K11" s="21">
        <f t="shared" si="4"/>
        <v>-4.6499999999999995</v>
      </c>
      <c r="L11" s="19">
        <f t="shared" si="5"/>
        <v>-4.6499999999999995</v>
      </c>
      <c r="M11" s="19">
        <f t="shared" si="6"/>
        <v>168.15</v>
      </c>
      <c r="O11" s="27">
        <v>21</v>
      </c>
      <c r="P11" s="19">
        <f t="shared" si="7"/>
        <v>-19.529999999999998</v>
      </c>
      <c r="Q11" s="19">
        <f t="shared" si="8"/>
        <v>-19.529999999999998</v>
      </c>
      <c r="R11" s="19">
        <f t="shared" si="9"/>
        <v>152.92000000000002</v>
      </c>
      <c r="T11" s="5" t="s">
        <v>21</v>
      </c>
      <c r="U11" s="31">
        <f t="shared" si="0"/>
        <v>334.39000000000004</v>
      </c>
      <c r="W11" s="5" t="s">
        <v>33</v>
      </c>
    </row>
    <row r="12" spans="2:23" ht="11.25">
      <c r="B12" s="18" t="s">
        <v>63</v>
      </c>
      <c r="C12" s="10">
        <v>1.74</v>
      </c>
      <c r="D12" s="27">
        <v>1</v>
      </c>
      <c r="E12" s="19">
        <f t="shared" si="1"/>
        <v>-0.74</v>
      </c>
      <c r="F12" s="13" t="s">
        <v>26</v>
      </c>
      <c r="G12" s="20">
        <f t="shared" si="2"/>
        <v>-0.74</v>
      </c>
      <c r="H12" s="20">
        <f t="shared" si="3"/>
        <v>12.58</v>
      </c>
      <c r="J12" s="28">
        <v>8</v>
      </c>
      <c r="K12" s="21">
        <f t="shared" si="4"/>
        <v>-5.92</v>
      </c>
      <c r="L12" s="19">
        <f t="shared" si="5"/>
        <v>-5.92</v>
      </c>
      <c r="M12" s="19">
        <f t="shared" si="6"/>
        <v>162.23000000000002</v>
      </c>
      <c r="O12" s="27">
        <v>34</v>
      </c>
      <c r="P12" s="19">
        <f t="shared" si="7"/>
        <v>-25.16</v>
      </c>
      <c r="Q12" s="19">
        <f t="shared" si="8"/>
        <v>-25.16</v>
      </c>
      <c r="R12" s="19">
        <f t="shared" si="9"/>
        <v>127.76000000000002</v>
      </c>
      <c r="T12" s="5" t="s">
        <v>23</v>
      </c>
      <c r="U12" s="31">
        <f t="shared" si="0"/>
        <v>302.57</v>
      </c>
      <c r="W12" s="5" t="s">
        <v>64</v>
      </c>
    </row>
    <row r="13" spans="1:23" ht="11.25">
      <c r="A13" s="17">
        <v>41590</v>
      </c>
      <c r="B13" s="18" t="s">
        <v>65</v>
      </c>
      <c r="C13" s="10">
        <v>1.86</v>
      </c>
      <c r="D13" s="27">
        <v>1</v>
      </c>
      <c r="E13" s="19">
        <f t="shared" si="1"/>
        <v>-0.8600000000000001</v>
      </c>
      <c r="F13" s="13" t="s">
        <v>26</v>
      </c>
      <c r="G13" s="20">
        <f t="shared" si="2"/>
        <v>-0.8600000000000001</v>
      </c>
      <c r="H13" s="20">
        <f t="shared" si="3"/>
        <v>11.72</v>
      </c>
      <c r="J13" s="28">
        <v>13</v>
      </c>
      <c r="K13" s="21">
        <f t="shared" si="4"/>
        <v>-11.180000000000001</v>
      </c>
      <c r="L13" s="19">
        <f t="shared" si="5"/>
        <v>-11.180000000000001</v>
      </c>
      <c r="M13" s="19">
        <f t="shared" si="6"/>
        <v>151.05</v>
      </c>
      <c r="O13" s="27">
        <v>1</v>
      </c>
      <c r="P13" s="19">
        <f t="shared" si="7"/>
        <v>-0.8600000000000001</v>
      </c>
      <c r="Q13" s="19">
        <f t="shared" si="8"/>
        <v>-0.8600000000000001</v>
      </c>
      <c r="R13" s="19">
        <f t="shared" si="9"/>
        <v>126.90000000000002</v>
      </c>
      <c r="T13" s="5" t="s">
        <v>21</v>
      </c>
      <c r="U13" s="31">
        <f t="shared" si="0"/>
        <v>289.6700000000001</v>
      </c>
      <c r="W13" s="5" t="s">
        <v>40</v>
      </c>
    </row>
    <row r="14" spans="2:23" ht="11.25">
      <c r="B14" s="18" t="s">
        <v>66</v>
      </c>
      <c r="C14" s="10">
        <v>1.69</v>
      </c>
      <c r="D14" s="27">
        <v>1</v>
      </c>
      <c r="E14" s="19">
        <f t="shared" si="1"/>
        <v>-0.69</v>
      </c>
      <c r="F14" s="13" t="s">
        <v>26</v>
      </c>
      <c r="G14" s="20">
        <f t="shared" si="2"/>
        <v>-0.69</v>
      </c>
      <c r="H14" s="20">
        <f t="shared" si="3"/>
        <v>11.030000000000001</v>
      </c>
      <c r="J14" s="28">
        <v>21</v>
      </c>
      <c r="K14" s="21">
        <f t="shared" si="4"/>
        <v>-14.489999999999998</v>
      </c>
      <c r="L14" s="19">
        <f t="shared" si="5"/>
        <v>-14.489999999999998</v>
      </c>
      <c r="M14" s="19">
        <f t="shared" si="6"/>
        <v>136.56</v>
      </c>
      <c r="O14" s="27">
        <v>1</v>
      </c>
      <c r="P14" s="19">
        <f t="shared" si="7"/>
        <v>-0.69</v>
      </c>
      <c r="Q14" s="19">
        <f t="shared" si="8"/>
        <v>-0.69</v>
      </c>
      <c r="R14" s="19">
        <f t="shared" si="9"/>
        <v>126.21000000000002</v>
      </c>
      <c r="T14" s="5" t="s">
        <v>21</v>
      </c>
      <c r="U14" s="31">
        <f t="shared" si="0"/>
        <v>273.80000000000007</v>
      </c>
      <c r="W14" s="5" t="s">
        <v>67</v>
      </c>
    </row>
    <row r="15" spans="1:23" s="53" customFormat="1" ht="11.25">
      <c r="A15" s="44"/>
      <c r="B15" s="45" t="s">
        <v>68</v>
      </c>
      <c r="C15" s="46">
        <v>1.88</v>
      </c>
      <c r="D15" s="47">
        <v>1</v>
      </c>
      <c r="E15" s="48">
        <f t="shared" si="1"/>
        <v>-0.8799999999999999</v>
      </c>
      <c r="F15" s="49" t="s">
        <v>4</v>
      </c>
      <c r="G15" s="50">
        <f t="shared" si="2"/>
        <v>0.95</v>
      </c>
      <c r="H15" s="50">
        <f t="shared" si="3"/>
        <v>11.98</v>
      </c>
      <c r="I15" s="46"/>
      <c r="J15" s="51">
        <v>34</v>
      </c>
      <c r="K15" s="52">
        <f t="shared" si="4"/>
        <v>-29.919999999999995</v>
      </c>
      <c r="L15" s="48">
        <f t="shared" si="5"/>
        <v>32.3</v>
      </c>
      <c r="M15" s="48">
        <f t="shared" si="6"/>
        <v>168.86</v>
      </c>
      <c r="O15" s="47">
        <v>2</v>
      </c>
      <c r="P15" s="48">
        <f t="shared" si="7"/>
        <v>-1.7599999999999998</v>
      </c>
      <c r="Q15" s="48">
        <f t="shared" si="8"/>
        <v>1.9</v>
      </c>
      <c r="R15" s="48">
        <f t="shared" si="9"/>
        <v>128.11</v>
      </c>
      <c r="T15" s="53" t="s">
        <v>23</v>
      </c>
      <c r="U15" s="54">
        <f t="shared" si="0"/>
        <v>308.95000000000005</v>
      </c>
      <c r="V15" s="48"/>
      <c r="W15" s="53" t="s">
        <v>69</v>
      </c>
    </row>
    <row r="16" spans="1:23" ht="11.25">
      <c r="A16" s="17">
        <v>41591</v>
      </c>
      <c r="B16" s="18" t="s">
        <v>70</v>
      </c>
      <c r="C16" s="10">
        <v>1.73</v>
      </c>
      <c r="D16" s="27">
        <v>1</v>
      </c>
      <c r="E16" s="19">
        <f t="shared" si="1"/>
        <v>-0.73</v>
      </c>
      <c r="F16" s="13" t="s">
        <v>26</v>
      </c>
      <c r="G16" s="20">
        <f t="shared" si="2"/>
        <v>-0.73</v>
      </c>
      <c r="H16" s="20">
        <f t="shared" si="3"/>
        <v>11.25</v>
      </c>
      <c r="J16" s="28">
        <v>1</v>
      </c>
      <c r="K16" s="21">
        <f t="shared" si="4"/>
        <v>-0.73</v>
      </c>
      <c r="L16" s="19">
        <f t="shared" si="5"/>
        <v>-0.73</v>
      </c>
      <c r="M16" s="19">
        <f t="shared" si="6"/>
        <v>168.13000000000002</v>
      </c>
      <c r="O16" s="27">
        <v>1</v>
      </c>
      <c r="P16" s="19">
        <f t="shared" si="7"/>
        <v>-0.73</v>
      </c>
      <c r="Q16" s="19">
        <f t="shared" si="8"/>
        <v>-0.73</v>
      </c>
      <c r="R16" s="19">
        <f t="shared" si="9"/>
        <v>127.38000000000001</v>
      </c>
      <c r="T16" s="5" t="s">
        <v>23</v>
      </c>
      <c r="U16" s="31">
        <f t="shared" si="0"/>
        <v>306.76000000000005</v>
      </c>
      <c r="W16" s="5" t="s">
        <v>72</v>
      </c>
    </row>
    <row r="17" spans="2:23" ht="11.25">
      <c r="B17" s="18" t="s">
        <v>71</v>
      </c>
      <c r="C17" s="10">
        <v>1.93</v>
      </c>
      <c r="D17" s="27">
        <v>1</v>
      </c>
      <c r="E17" s="19">
        <f t="shared" si="1"/>
        <v>-0.9299999999999999</v>
      </c>
      <c r="F17" s="13" t="s">
        <v>4</v>
      </c>
      <c r="G17" s="20">
        <f t="shared" si="2"/>
        <v>0.95</v>
      </c>
      <c r="H17" s="20">
        <f t="shared" si="3"/>
        <v>12.2</v>
      </c>
      <c r="J17" s="28">
        <v>1</v>
      </c>
      <c r="K17" s="21">
        <f t="shared" si="4"/>
        <v>-0.9299999999999999</v>
      </c>
      <c r="L17" s="19">
        <f t="shared" si="5"/>
        <v>0.95</v>
      </c>
      <c r="M17" s="19">
        <f t="shared" si="6"/>
        <v>169.08</v>
      </c>
      <c r="O17" s="27">
        <v>1</v>
      </c>
      <c r="P17" s="19">
        <f t="shared" si="7"/>
        <v>-0.9299999999999999</v>
      </c>
      <c r="Q17" s="19">
        <f t="shared" si="8"/>
        <v>0.95</v>
      </c>
      <c r="R17" s="19">
        <f t="shared" si="9"/>
        <v>128.33</v>
      </c>
      <c r="T17" s="5" t="s">
        <v>23</v>
      </c>
      <c r="U17" s="31">
        <f t="shared" si="0"/>
        <v>309.61</v>
      </c>
      <c r="W17" s="5" t="s">
        <v>72</v>
      </c>
    </row>
    <row r="18" spans="1:23" ht="11.25">
      <c r="A18" s="17">
        <v>41592</v>
      </c>
      <c r="B18" s="18" t="s">
        <v>73</v>
      </c>
      <c r="C18" s="10">
        <v>1.81</v>
      </c>
      <c r="D18" s="27">
        <v>1</v>
      </c>
      <c r="E18" s="19">
        <f t="shared" si="1"/>
        <v>-0.81</v>
      </c>
      <c r="F18" s="13" t="s">
        <v>26</v>
      </c>
      <c r="G18" s="20">
        <f t="shared" si="2"/>
        <v>-0.81</v>
      </c>
      <c r="H18" s="20">
        <f t="shared" si="3"/>
        <v>11.389999999999999</v>
      </c>
      <c r="J18" s="28">
        <v>1</v>
      </c>
      <c r="K18" s="21">
        <f t="shared" si="4"/>
        <v>-0.81</v>
      </c>
      <c r="L18" s="19">
        <f t="shared" si="5"/>
        <v>-0.81</v>
      </c>
      <c r="M18" s="19">
        <f t="shared" si="6"/>
        <v>168.27</v>
      </c>
      <c r="O18" s="27">
        <v>1</v>
      </c>
      <c r="P18" s="19">
        <f t="shared" si="7"/>
        <v>-0.81</v>
      </c>
      <c r="Q18" s="19">
        <f t="shared" si="8"/>
        <v>-0.81</v>
      </c>
      <c r="R18" s="19">
        <f t="shared" si="9"/>
        <v>127.52000000000001</v>
      </c>
      <c r="T18" s="5" t="s">
        <v>21</v>
      </c>
      <c r="U18" s="31">
        <f t="shared" si="0"/>
        <v>307.18</v>
      </c>
      <c r="W18" s="5" t="s">
        <v>33</v>
      </c>
    </row>
    <row r="19" spans="2:23" ht="11.25">
      <c r="B19" s="18" t="s">
        <v>74</v>
      </c>
      <c r="C19" s="10">
        <v>1.89</v>
      </c>
      <c r="D19" s="27">
        <v>1</v>
      </c>
      <c r="E19" s="19">
        <f t="shared" si="1"/>
        <v>-0.8899999999999999</v>
      </c>
      <c r="F19" s="13" t="s">
        <v>26</v>
      </c>
      <c r="G19" s="20">
        <f t="shared" si="2"/>
        <v>-0.8899999999999999</v>
      </c>
      <c r="H19" s="20">
        <f t="shared" si="3"/>
        <v>10.499999999999998</v>
      </c>
      <c r="J19" s="28">
        <v>1</v>
      </c>
      <c r="K19" s="21">
        <f t="shared" si="4"/>
        <v>-0.8899999999999999</v>
      </c>
      <c r="L19" s="19">
        <f t="shared" si="5"/>
        <v>-0.8899999999999999</v>
      </c>
      <c r="M19" s="19">
        <f t="shared" si="6"/>
        <v>167.38000000000002</v>
      </c>
      <c r="O19" s="27">
        <v>1</v>
      </c>
      <c r="P19" s="19">
        <f t="shared" si="7"/>
        <v>-0.8899999999999999</v>
      </c>
      <c r="Q19" s="19">
        <f t="shared" si="8"/>
        <v>-0.8899999999999999</v>
      </c>
      <c r="R19" s="19">
        <f t="shared" si="9"/>
        <v>126.63000000000001</v>
      </c>
      <c r="T19" s="5" t="s">
        <v>23</v>
      </c>
      <c r="U19" s="31">
        <f t="shared" si="0"/>
        <v>304.51000000000005</v>
      </c>
      <c r="W19" s="5" t="s">
        <v>75</v>
      </c>
    </row>
    <row r="20" spans="2:23" ht="11.25">
      <c r="B20" s="18" t="s">
        <v>76</v>
      </c>
      <c r="C20" s="10">
        <v>1.74</v>
      </c>
      <c r="D20" s="27">
        <v>1</v>
      </c>
      <c r="E20" s="19">
        <f t="shared" si="1"/>
        <v>-0.74</v>
      </c>
      <c r="F20" s="13" t="s">
        <v>4</v>
      </c>
      <c r="G20" s="20">
        <f t="shared" si="2"/>
        <v>0.95</v>
      </c>
      <c r="H20" s="20">
        <f t="shared" si="3"/>
        <v>11.449999999999998</v>
      </c>
      <c r="J20" s="28">
        <v>2</v>
      </c>
      <c r="K20" s="21">
        <f t="shared" si="4"/>
        <v>-1.48</v>
      </c>
      <c r="L20" s="19">
        <f t="shared" si="5"/>
        <v>1.9</v>
      </c>
      <c r="M20" s="19">
        <f t="shared" si="6"/>
        <v>169.28000000000003</v>
      </c>
      <c r="O20" s="27">
        <v>2</v>
      </c>
      <c r="P20" s="19">
        <f t="shared" si="7"/>
        <v>-1.48</v>
      </c>
      <c r="Q20" s="19">
        <f t="shared" si="8"/>
        <v>1.9</v>
      </c>
      <c r="R20" s="19">
        <f t="shared" si="9"/>
        <v>128.53</v>
      </c>
      <c r="T20" s="5" t="s">
        <v>23</v>
      </c>
      <c r="U20" s="31">
        <f t="shared" si="0"/>
        <v>309.26000000000005</v>
      </c>
      <c r="W20" s="5" t="s">
        <v>72</v>
      </c>
    </row>
    <row r="21" spans="1:23" ht="11.25">
      <c r="A21" s="17">
        <v>41593</v>
      </c>
      <c r="B21" s="18" t="s">
        <v>77</v>
      </c>
      <c r="C21" s="10">
        <v>1.76</v>
      </c>
      <c r="D21" s="27">
        <v>1</v>
      </c>
      <c r="E21" s="19">
        <f t="shared" si="1"/>
        <v>-0.76</v>
      </c>
      <c r="F21" s="13" t="s">
        <v>4</v>
      </c>
      <c r="G21" s="20">
        <f t="shared" si="2"/>
        <v>0.95</v>
      </c>
      <c r="H21" s="20">
        <f t="shared" si="3"/>
        <v>12.399999999999997</v>
      </c>
      <c r="J21" s="28">
        <v>1</v>
      </c>
      <c r="K21" s="21">
        <f t="shared" si="4"/>
        <v>-0.76</v>
      </c>
      <c r="L21" s="19">
        <f t="shared" si="5"/>
        <v>0.95</v>
      </c>
      <c r="M21" s="19">
        <f t="shared" si="6"/>
        <v>170.23000000000002</v>
      </c>
      <c r="O21" s="27">
        <v>1</v>
      </c>
      <c r="P21" s="19">
        <f t="shared" si="7"/>
        <v>-0.76</v>
      </c>
      <c r="Q21" s="19">
        <f t="shared" si="8"/>
        <v>0.95</v>
      </c>
      <c r="R21" s="19">
        <f t="shared" si="9"/>
        <v>129.48</v>
      </c>
      <c r="T21" s="5" t="s">
        <v>23</v>
      </c>
      <c r="U21" s="31">
        <f t="shared" si="0"/>
        <v>312.11</v>
      </c>
      <c r="W21" s="5" t="s">
        <v>75</v>
      </c>
    </row>
    <row r="22" spans="2:23" ht="11.25">
      <c r="B22" s="18" t="s">
        <v>78</v>
      </c>
      <c r="C22" s="10">
        <v>1.92</v>
      </c>
      <c r="D22" s="27">
        <v>1</v>
      </c>
      <c r="E22" s="19">
        <f t="shared" si="1"/>
        <v>-0.9199999999999999</v>
      </c>
      <c r="F22" s="13" t="s">
        <v>26</v>
      </c>
      <c r="G22" s="20">
        <f t="shared" si="2"/>
        <v>-0.9199999999999999</v>
      </c>
      <c r="H22" s="20">
        <f t="shared" si="3"/>
        <v>11.479999999999997</v>
      </c>
      <c r="J22" s="28">
        <v>1</v>
      </c>
      <c r="K22" s="21">
        <f t="shared" si="4"/>
        <v>-0.9199999999999999</v>
      </c>
      <c r="L22" s="19">
        <f t="shared" si="5"/>
        <v>-0.9199999999999999</v>
      </c>
      <c r="M22" s="19">
        <f t="shared" si="6"/>
        <v>169.31000000000003</v>
      </c>
      <c r="O22" s="27">
        <v>1</v>
      </c>
      <c r="P22" s="19">
        <f t="shared" si="7"/>
        <v>-0.9199999999999999</v>
      </c>
      <c r="Q22" s="19">
        <f t="shared" si="8"/>
        <v>-0.9199999999999999</v>
      </c>
      <c r="R22" s="19">
        <f t="shared" si="9"/>
        <v>128.56</v>
      </c>
      <c r="T22" s="5" t="s">
        <v>21</v>
      </c>
      <c r="U22" s="31">
        <f t="shared" si="0"/>
        <v>309.35</v>
      </c>
      <c r="W22" s="5" t="s">
        <v>69</v>
      </c>
    </row>
    <row r="23" spans="1:23" ht="11.25">
      <c r="A23" s="17">
        <v>41594</v>
      </c>
      <c r="B23" s="18" t="s">
        <v>79</v>
      </c>
      <c r="C23" s="10">
        <v>1.8</v>
      </c>
      <c r="D23" s="27">
        <v>1</v>
      </c>
      <c r="E23" s="19">
        <f t="shared" si="1"/>
        <v>-0.8</v>
      </c>
      <c r="F23" s="13" t="s">
        <v>26</v>
      </c>
      <c r="G23" s="20">
        <f t="shared" si="2"/>
        <v>-0.8</v>
      </c>
      <c r="H23" s="20">
        <f t="shared" si="3"/>
        <v>10.679999999999996</v>
      </c>
      <c r="J23" s="28">
        <v>1</v>
      </c>
      <c r="K23" s="21">
        <f t="shared" si="4"/>
        <v>-0.8</v>
      </c>
      <c r="L23" s="19">
        <f t="shared" si="5"/>
        <v>-0.8</v>
      </c>
      <c r="M23" s="19">
        <f t="shared" si="6"/>
        <v>168.51000000000002</v>
      </c>
      <c r="O23" s="27">
        <v>1</v>
      </c>
      <c r="P23" s="19">
        <f t="shared" si="7"/>
        <v>-0.8</v>
      </c>
      <c r="Q23" s="19">
        <f t="shared" si="8"/>
        <v>-0.8</v>
      </c>
      <c r="R23" s="19">
        <f t="shared" si="9"/>
        <v>127.76</v>
      </c>
      <c r="T23" s="5" t="s">
        <v>21</v>
      </c>
      <c r="U23" s="31">
        <f t="shared" si="0"/>
        <v>306.95000000000005</v>
      </c>
      <c r="W23" s="5" t="s">
        <v>67</v>
      </c>
    </row>
    <row r="24" spans="2:23" ht="11.25">
      <c r="B24" s="18" t="s">
        <v>81</v>
      </c>
      <c r="C24" s="10">
        <v>1.8</v>
      </c>
      <c r="D24" s="27">
        <v>1</v>
      </c>
      <c r="E24" s="19">
        <f t="shared" si="1"/>
        <v>-0.8</v>
      </c>
      <c r="F24" s="13" t="s">
        <v>26</v>
      </c>
      <c r="G24" s="20">
        <f t="shared" si="2"/>
        <v>-0.8</v>
      </c>
      <c r="H24" s="20">
        <f t="shared" si="3"/>
        <v>9.879999999999995</v>
      </c>
      <c r="J24" s="28">
        <v>2</v>
      </c>
      <c r="K24" s="21">
        <f t="shared" si="4"/>
        <v>-1.6</v>
      </c>
      <c r="L24" s="19">
        <f t="shared" si="5"/>
        <v>-1.6</v>
      </c>
      <c r="M24" s="19">
        <f t="shared" si="6"/>
        <v>166.91000000000003</v>
      </c>
      <c r="O24" s="27">
        <v>2</v>
      </c>
      <c r="P24" s="19">
        <f t="shared" si="7"/>
        <v>-1.6</v>
      </c>
      <c r="Q24" s="19">
        <f t="shared" si="8"/>
        <v>-1.6</v>
      </c>
      <c r="R24" s="19">
        <f t="shared" si="9"/>
        <v>126.16000000000001</v>
      </c>
      <c r="T24" s="5" t="s">
        <v>21</v>
      </c>
      <c r="U24" s="31">
        <f t="shared" si="0"/>
        <v>302.95000000000005</v>
      </c>
      <c r="W24" s="5" t="s">
        <v>80</v>
      </c>
    </row>
    <row r="25" spans="2:23" ht="11.25">
      <c r="B25" s="18" t="s">
        <v>83</v>
      </c>
      <c r="C25" s="10">
        <v>1.8</v>
      </c>
      <c r="D25" s="27">
        <v>1</v>
      </c>
      <c r="E25" s="19">
        <f t="shared" si="1"/>
        <v>-0.8</v>
      </c>
      <c r="F25" s="13" t="s">
        <v>4</v>
      </c>
      <c r="G25" s="20">
        <f t="shared" si="2"/>
        <v>0.95</v>
      </c>
      <c r="H25" s="20">
        <f t="shared" si="3"/>
        <v>10.829999999999995</v>
      </c>
      <c r="J25" s="28">
        <v>3</v>
      </c>
      <c r="K25" s="21">
        <f t="shared" si="4"/>
        <v>-2.4000000000000004</v>
      </c>
      <c r="L25" s="19">
        <f t="shared" si="5"/>
        <v>2.8499999999999996</v>
      </c>
      <c r="M25" s="19">
        <f t="shared" si="6"/>
        <v>169.76000000000002</v>
      </c>
      <c r="O25" s="27">
        <v>3</v>
      </c>
      <c r="P25" s="19">
        <f t="shared" si="7"/>
        <v>-2.4000000000000004</v>
      </c>
      <c r="Q25" s="19">
        <f t="shared" si="8"/>
        <v>2.8499999999999996</v>
      </c>
      <c r="R25" s="19">
        <f t="shared" si="9"/>
        <v>129.01000000000002</v>
      </c>
      <c r="T25" s="5" t="s">
        <v>23</v>
      </c>
      <c r="U25" s="31">
        <f t="shared" si="0"/>
        <v>309.6</v>
      </c>
      <c r="W25" s="5" t="s">
        <v>82</v>
      </c>
    </row>
    <row r="26" spans="1:23" ht="11.25">
      <c r="A26" s="17">
        <v>41595</v>
      </c>
      <c r="B26" s="18" t="s">
        <v>84</v>
      </c>
      <c r="C26" s="10">
        <v>1.72</v>
      </c>
      <c r="D26" s="27">
        <v>1</v>
      </c>
      <c r="E26" s="19">
        <f t="shared" si="1"/>
        <v>-0.72</v>
      </c>
      <c r="F26" s="13" t="s">
        <v>4</v>
      </c>
      <c r="G26" s="20">
        <f t="shared" si="2"/>
        <v>0.95</v>
      </c>
      <c r="H26" s="20">
        <f t="shared" si="3"/>
        <v>11.779999999999994</v>
      </c>
      <c r="J26" s="28">
        <v>1</v>
      </c>
      <c r="K26" s="21">
        <f t="shared" si="4"/>
        <v>-0.72</v>
      </c>
      <c r="L26" s="19">
        <f t="shared" si="5"/>
        <v>0.95</v>
      </c>
      <c r="M26" s="19">
        <f t="shared" si="6"/>
        <v>170.71</v>
      </c>
      <c r="O26" s="27">
        <v>1</v>
      </c>
      <c r="P26" s="19">
        <f t="shared" si="7"/>
        <v>-0.72</v>
      </c>
      <c r="Q26" s="19">
        <f t="shared" si="8"/>
        <v>0.95</v>
      </c>
      <c r="R26" s="19">
        <f t="shared" si="9"/>
        <v>129.96</v>
      </c>
      <c r="T26" s="5" t="s">
        <v>23</v>
      </c>
      <c r="U26" s="31">
        <f t="shared" si="0"/>
        <v>312.45</v>
      </c>
      <c r="W26" s="5" t="s">
        <v>80</v>
      </c>
    </row>
    <row r="27" spans="2:23" ht="11.25">
      <c r="B27" s="18" t="s">
        <v>85</v>
      </c>
      <c r="C27" s="10">
        <v>1.91</v>
      </c>
      <c r="D27" s="27">
        <v>1</v>
      </c>
      <c r="E27" s="19">
        <f t="shared" si="1"/>
        <v>-0.9099999999999999</v>
      </c>
      <c r="F27" s="13" t="s">
        <v>26</v>
      </c>
      <c r="G27" s="20">
        <f t="shared" si="2"/>
        <v>-0.9099999999999999</v>
      </c>
      <c r="H27" s="20">
        <f t="shared" si="3"/>
        <v>10.869999999999994</v>
      </c>
      <c r="J27" s="28">
        <v>1</v>
      </c>
      <c r="K27" s="21">
        <f t="shared" si="4"/>
        <v>-0.9099999999999999</v>
      </c>
      <c r="L27" s="19">
        <f t="shared" si="5"/>
        <v>-0.9099999999999999</v>
      </c>
      <c r="M27" s="19">
        <f t="shared" si="6"/>
        <v>169.8</v>
      </c>
      <c r="O27" s="27">
        <v>1</v>
      </c>
      <c r="P27" s="19">
        <f t="shared" si="7"/>
        <v>-0.9099999999999999</v>
      </c>
      <c r="Q27" s="19">
        <f t="shared" si="8"/>
        <v>-0.9099999999999999</v>
      </c>
      <c r="R27" s="19">
        <f t="shared" si="9"/>
        <v>129.05</v>
      </c>
      <c r="T27" s="5" t="s">
        <v>21</v>
      </c>
      <c r="U27" s="31">
        <f t="shared" si="0"/>
        <v>309.72</v>
      </c>
      <c r="W27" s="5" t="s">
        <v>67</v>
      </c>
    </row>
    <row r="28" spans="2:23" ht="11.25">
      <c r="B28" s="18" t="s">
        <v>86</v>
      </c>
      <c r="C28" s="10">
        <v>1.68</v>
      </c>
      <c r="D28" s="27">
        <v>1</v>
      </c>
      <c r="E28" s="19">
        <f t="shared" si="1"/>
        <v>-0.6799999999999999</v>
      </c>
      <c r="F28" s="13" t="s">
        <v>26</v>
      </c>
      <c r="G28" s="20">
        <f t="shared" si="2"/>
        <v>-0.6799999999999999</v>
      </c>
      <c r="H28" s="20">
        <f t="shared" si="3"/>
        <v>10.189999999999994</v>
      </c>
      <c r="J28" s="28">
        <v>1</v>
      </c>
      <c r="K28" s="21">
        <f t="shared" si="4"/>
        <v>-0.6799999999999999</v>
      </c>
      <c r="L28" s="19">
        <f t="shared" si="5"/>
        <v>-0.6799999999999999</v>
      </c>
      <c r="M28" s="19">
        <f t="shared" si="6"/>
        <v>169.12</v>
      </c>
      <c r="O28" s="27">
        <v>1</v>
      </c>
      <c r="P28" s="19">
        <f t="shared" si="7"/>
        <v>-0.6799999999999999</v>
      </c>
      <c r="Q28" s="19">
        <f t="shared" si="8"/>
        <v>-0.6799999999999999</v>
      </c>
      <c r="R28" s="19">
        <f t="shared" si="9"/>
        <v>128.37</v>
      </c>
      <c r="T28" s="5" t="s">
        <v>23</v>
      </c>
      <c r="U28" s="31">
        <f t="shared" si="0"/>
        <v>307.68</v>
      </c>
      <c r="W28" s="5" t="s">
        <v>80</v>
      </c>
    </row>
    <row r="29" spans="1:23" ht="11.25">
      <c r="A29" s="17">
        <v>41596</v>
      </c>
      <c r="B29" s="18" t="s">
        <v>87</v>
      </c>
      <c r="C29" s="10">
        <v>1.78</v>
      </c>
      <c r="D29" s="27">
        <v>1</v>
      </c>
      <c r="E29" s="19">
        <f t="shared" si="1"/>
        <v>-0.78</v>
      </c>
      <c r="F29" s="13" t="s">
        <v>26</v>
      </c>
      <c r="G29" s="20">
        <f t="shared" si="2"/>
        <v>-0.78</v>
      </c>
      <c r="H29" s="20">
        <f t="shared" si="3"/>
        <v>9.409999999999995</v>
      </c>
      <c r="J29" s="28">
        <v>2</v>
      </c>
      <c r="K29" s="21">
        <f t="shared" si="4"/>
        <v>-1.56</v>
      </c>
      <c r="L29" s="19">
        <f t="shared" si="5"/>
        <v>-1.56</v>
      </c>
      <c r="M29" s="19">
        <f t="shared" si="6"/>
        <v>167.56</v>
      </c>
      <c r="O29" s="27">
        <v>2</v>
      </c>
      <c r="P29" s="19">
        <f t="shared" si="7"/>
        <v>-1.56</v>
      </c>
      <c r="Q29" s="19">
        <f t="shared" si="8"/>
        <v>-1.56</v>
      </c>
      <c r="R29" s="19">
        <f t="shared" si="9"/>
        <v>126.81</v>
      </c>
      <c r="T29" s="5" t="s">
        <v>21</v>
      </c>
      <c r="U29" s="31">
        <f t="shared" si="0"/>
        <v>303.78</v>
      </c>
      <c r="W29" s="5" t="s">
        <v>33</v>
      </c>
    </row>
    <row r="30" spans="2:23" ht="11.25">
      <c r="B30" s="18" t="s">
        <v>88</v>
      </c>
      <c r="C30" s="10">
        <v>1.95</v>
      </c>
      <c r="D30" s="27">
        <v>1</v>
      </c>
      <c r="E30" s="19">
        <f t="shared" si="1"/>
        <v>-0.95</v>
      </c>
      <c r="F30" s="13" t="s">
        <v>4</v>
      </c>
      <c r="G30" s="20">
        <f t="shared" si="2"/>
        <v>0.95</v>
      </c>
      <c r="H30" s="20">
        <f t="shared" si="3"/>
        <v>10.359999999999994</v>
      </c>
      <c r="J30" s="29">
        <v>3</v>
      </c>
      <c r="K30" s="21">
        <f t="shared" si="4"/>
        <v>-2.8499999999999996</v>
      </c>
      <c r="L30" s="19">
        <f t="shared" si="5"/>
        <v>2.8499999999999996</v>
      </c>
      <c r="M30" s="19">
        <f t="shared" si="6"/>
        <v>170.41</v>
      </c>
      <c r="O30" s="27">
        <v>3</v>
      </c>
      <c r="P30" s="19">
        <f t="shared" si="7"/>
        <v>-2.8499999999999996</v>
      </c>
      <c r="Q30" s="19">
        <f t="shared" si="8"/>
        <v>2.8499999999999996</v>
      </c>
      <c r="R30" s="19">
        <f t="shared" si="9"/>
        <v>129.66</v>
      </c>
      <c r="T30" s="5" t="s">
        <v>21</v>
      </c>
      <c r="U30" s="31">
        <f t="shared" si="0"/>
        <v>310.43</v>
      </c>
      <c r="W30" s="5" t="s">
        <v>67</v>
      </c>
    </row>
    <row r="31" spans="1:23" ht="11.25">
      <c r="A31" s="17">
        <v>41597</v>
      </c>
      <c r="B31" s="18" t="s">
        <v>89</v>
      </c>
      <c r="C31" s="10">
        <v>1.78</v>
      </c>
      <c r="D31" s="27">
        <v>1</v>
      </c>
      <c r="E31" s="19">
        <f t="shared" si="1"/>
        <v>-0.78</v>
      </c>
      <c r="F31" s="13" t="s">
        <v>4</v>
      </c>
      <c r="G31" s="20">
        <f t="shared" si="2"/>
        <v>0.95</v>
      </c>
      <c r="H31" s="20">
        <f t="shared" si="3"/>
        <v>11.309999999999993</v>
      </c>
      <c r="J31" s="29">
        <v>1</v>
      </c>
      <c r="K31" s="21">
        <f t="shared" si="4"/>
        <v>-0.78</v>
      </c>
      <c r="L31" s="19">
        <f t="shared" si="5"/>
        <v>0.95</v>
      </c>
      <c r="M31" s="19">
        <f t="shared" si="6"/>
        <v>171.35999999999999</v>
      </c>
      <c r="O31" s="27">
        <v>1</v>
      </c>
      <c r="P31" s="19">
        <f t="shared" si="7"/>
        <v>-0.78</v>
      </c>
      <c r="Q31" s="19">
        <f t="shared" si="8"/>
        <v>0.95</v>
      </c>
      <c r="R31" s="19">
        <f t="shared" si="9"/>
        <v>130.60999999999999</v>
      </c>
      <c r="T31" s="5" t="s">
        <v>23</v>
      </c>
      <c r="U31" s="31">
        <f t="shared" si="0"/>
        <v>313.28</v>
      </c>
      <c r="W31" s="5" t="s">
        <v>75</v>
      </c>
    </row>
    <row r="32" spans="2:23" ht="11.25">
      <c r="B32" s="18" t="s">
        <v>90</v>
      </c>
      <c r="C32" s="10">
        <v>1.78</v>
      </c>
      <c r="D32" s="27">
        <v>1</v>
      </c>
      <c r="E32" s="19">
        <f t="shared" si="1"/>
        <v>-0.78</v>
      </c>
      <c r="F32" s="13" t="s">
        <v>4</v>
      </c>
      <c r="G32" s="20">
        <f t="shared" si="2"/>
        <v>0.95</v>
      </c>
      <c r="H32" s="20">
        <f t="shared" si="3"/>
        <v>12.259999999999993</v>
      </c>
      <c r="J32" s="29">
        <v>1</v>
      </c>
      <c r="K32" s="21">
        <f t="shared" si="4"/>
        <v>-0.78</v>
      </c>
      <c r="L32" s="19">
        <f t="shared" si="5"/>
        <v>0.95</v>
      </c>
      <c r="M32" s="19">
        <f t="shared" si="6"/>
        <v>172.30999999999997</v>
      </c>
      <c r="O32" s="27">
        <v>1</v>
      </c>
      <c r="P32" s="19">
        <f t="shared" si="7"/>
        <v>-0.78</v>
      </c>
      <c r="Q32" s="19">
        <f t="shared" si="8"/>
        <v>0.95</v>
      </c>
      <c r="R32" s="19">
        <f t="shared" si="9"/>
        <v>131.55999999999997</v>
      </c>
      <c r="T32" s="5" t="s">
        <v>23</v>
      </c>
      <c r="U32" s="31">
        <f t="shared" si="0"/>
        <v>316.12999999999994</v>
      </c>
      <c r="W32" s="5" t="s">
        <v>75</v>
      </c>
    </row>
    <row r="33" spans="1:23" ht="11.25">
      <c r="A33" s="17">
        <v>41598</v>
      </c>
      <c r="B33" s="18" t="s">
        <v>91</v>
      </c>
      <c r="C33" s="10">
        <v>1.62</v>
      </c>
      <c r="D33" s="27">
        <v>1</v>
      </c>
      <c r="E33" s="19">
        <f t="shared" si="1"/>
        <v>-0.6200000000000001</v>
      </c>
      <c r="F33" s="13" t="s">
        <v>4</v>
      </c>
      <c r="G33" s="20">
        <f t="shared" si="2"/>
        <v>0.95</v>
      </c>
      <c r="H33" s="20">
        <f t="shared" si="3"/>
        <v>13.209999999999992</v>
      </c>
      <c r="J33" s="29">
        <v>1</v>
      </c>
      <c r="K33" s="21">
        <f t="shared" si="4"/>
        <v>-0.6200000000000001</v>
      </c>
      <c r="L33" s="19">
        <f t="shared" si="5"/>
        <v>0.95</v>
      </c>
      <c r="M33" s="19">
        <f t="shared" si="6"/>
        <v>173.25999999999996</v>
      </c>
      <c r="O33" s="27">
        <v>1</v>
      </c>
      <c r="P33" s="19">
        <f t="shared" si="7"/>
        <v>-0.6200000000000001</v>
      </c>
      <c r="Q33" s="19">
        <f t="shared" si="8"/>
        <v>0.95</v>
      </c>
      <c r="R33" s="19">
        <f t="shared" si="9"/>
        <v>132.50999999999996</v>
      </c>
      <c r="T33" s="5" t="s">
        <v>21</v>
      </c>
      <c r="U33" s="31">
        <f t="shared" si="0"/>
        <v>318.9799999999999</v>
      </c>
      <c r="W33" s="5" t="s">
        <v>92</v>
      </c>
    </row>
    <row r="34" spans="1:23" ht="11.25">
      <c r="A34" s="17">
        <v>41599</v>
      </c>
      <c r="B34" s="18" t="s">
        <v>93</v>
      </c>
      <c r="C34" s="10">
        <v>1.73</v>
      </c>
      <c r="D34" s="27">
        <v>1</v>
      </c>
      <c r="E34" s="19">
        <f t="shared" si="1"/>
        <v>-0.73</v>
      </c>
      <c r="F34" s="13" t="s">
        <v>26</v>
      </c>
      <c r="G34" s="20">
        <f t="shared" si="2"/>
        <v>-0.73</v>
      </c>
      <c r="H34" s="20">
        <f t="shared" si="3"/>
        <v>12.479999999999992</v>
      </c>
      <c r="J34" s="29">
        <v>1</v>
      </c>
      <c r="K34" s="21">
        <f t="shared" si="4"/>
        <v>-0.73</v>
      </c>
      <c r="L34" s="19">
        <f t="shared" si="5"/>
        <v>-0.73</v>
      </c>
      <c r="M34" s="19">
        <f t="shared" si="6"/>
        <v>172.52999999999997</v>
      </c>
      <c r="O34" s="27">
        <v>1</v>
      </c>
      <c r="P34" s="19">
        <f t="shared" si="7"/>
        <v>-0.73</v>
      </c>
      <c r="Q34" s="19">
        <f t="shared" si="8"/>
        <v>-0.73</v>
      </c>
      <c r="R34" s="19">
        <f t="shared" si="9"/>
        <v>131.77999999999997</v>
      </c>
      <c r="T34" s="5" t="s">
        <v>21</v>
      </c>
      <c r="U34" s="31">
        <f t="shared" si="0"/>
        <v>316.78999999999996</v>
      </c>
      <c r="W34" s="5" t="s">
        <v>33</v>
      </c>
    </row>
    <row r="35" spans="1:23" ht="11.25">
      <c r="A35" s="17">
        <v>41600</v>
      </c>
      <c r="B35" s="18" t="s">
        <v>95</v>
      </c>
      <c r="C35" s="10">
        <v>1.62</v>
      </c>
      <c r="D35" s="27">
        <v>1</v>
      </c>
      <c r="E35" s="19">
        <f t="shared" si="1"/>
        <v>-0.6200000000000001</v>
      </c>
      <c r="F35" s="13" t="s">
        <v>26</v>
      </c>
      <c r="G35" s="20">
        <f t="shared" si="2"/>
        <v>-0.6200000000000001</v>
      </c>
      <c r="H35" s="20">
        <f t="shared" si="3"/>
        <v>11.859999999999992</v>
      </c>
      <c r="J35" s="29">
        <v>1</v>
      </c>
      <c r="K35" s="21">
        <f t="shared" si="4"/>
        <v>-0.6200000000000001</v>
      </c>
      <c r="L35" s="19">
        <f t="shared" si="5"/>
        <v>-0.6200000000000001</v>
      </c>
      <c r="M35" s="19">
        <f t="shared" si="6"/>
        <v>171.90999999999997</v>
      </c>
      <c r="O35" s="27">
        <v>1</v>
      </c>
      <c r="P35" s="19">
        <f t="shared" si="7"/>
        <v>-0.6200000000000001</v>
      </c>
      <c r="Q35" s="19">
        <f t="shared" si="8"/>
        <v>-0.6200000000000001</v>
      </c>
      <c r="R35" s="19">
        <f t="shared" si="9"/>
        <v>131.15999999999997</v>
      </c>
      <c r="T35" s="5" t="s">
        <v>23</v>
      </c>
      <c r="U35" s="31">
        <f t="shared" si="0"/>
        <v>314.92999999999995</v>
      </c>
      <c r="W35" s="5" t="s">
        <v>61</v>
      </c>
    </row>
    <row r="36" spans="2:23" ht="11.25">
      <c r="B36" s="18" t="s">
        <v>97</v>
      </c>
      <c r="C36" s="10">
        <v>1.82</v>
      </c>
      <c r="D36" s="27">
        <v>1</v>
      </c>
      <c r="E36" s="19">
        <f t="shared" si="1"/>
        <v>-0.8200000000000001</v>
      </c>
      <c r="F36" s="13" t="s">
        <v>26</v>
      </c>
      <c r="G36" s="20">
        <f t="shared" si="2"/>
        <v>-0.8200000000000001</v>
      </c>
      <c r="H36" s="20">
        <f t="shared" si="3"/>
        <v>11.039999999999992</v>
      </c>
      <c r="J36" s="29">
        <v>2</v>
      </c>
      <c r="K36" s="21">
        <f t="shared" si="4"/>
        <v>-1.6400000000000001</v>
      </c>
      <c r="L36" s="19">
        <f t="shared" si="5"/>
        <v>-1.6400000000000001</v>
      </c>
      <c r="M36" s="19">
        <f t="shared" si="6"/>
        <v>170.26999999999998</v>
      </c>
      <c r="O36" s="27">
        <v>2</v>
      </c>
      <c r="P36" s="19">
        <f t="shared" si="7"/>
        <v>-1.6400000000000001</v>
      </c>
      <c r="Q36" s="19">
        <f t="shared" si="8"/>
        <v>-1.6400000000000001</v>
      </c>
      <c r="R36" s="19">
        <f t="shared" si="9"/>
        <v>129.51999999999998</v>
      </c>
      <c r="T36" s="5" t="s">
        <v>23</v>
      </c>
      <c r="U36" s="31">
        <f t="shared" si="0"/>
        <v>310.8299999999999</v>
      </c>
      <c r="W36" s="5" t="s">
        <v>96</v>
      </c>
    </row>
    <row r="37" spans="2:23" ht="11.25">
      <c r="B37" s="18" t="s">
        <v>98</v>
      </c>
      <c r="C37" s="10">
        <v>1.79</v>
      </c>
      <c r="D37" s="27">
        <v>1</v>
      </c>
      <c r="E37" s="19">
        <f t="shared" si="1"/>
        <v>-0.79</v>
      </c>
      <c r="F37" s="13" t="s">
        <v>4</v>
      </c>
      <c r="G37" s="20">
        <f t="shared" si="2"/>
        <v>0.95</v>
      </c>
      <c r="H37" s="20">
        <f t="shared" si="3"/>
        <v>11.989999999999991</v>
      </c>
      <c r="J37" s="29">
        <v>3</v>
      </c>
      <c r="K37" s="21">
        <f t="shared" si="4"/>
        <v>-2.37</v>
      </c>
      <c r="L37" s="19">
        <f t="shared" si="5"/>
        <v>2.8499999999999996</v>
      </c>
      <c r="M37" s="19">
        <f t="shared" si="6"/>
        <v>173.11999999999998</v>
      </c>
      <c r="O37" s="27">
        <v>3</v>
      </c>
      <c r="P37" s="19">
        <f t="shared" si="7"/>
        <v>-2.37</v>
      </c>
      <c r="Q37" s="19">
        <f t="shared" si="8"/>
        <v>2.8499999999999996</v>
      </c>
      <c r="R37" s="19">
        <f t="shared" si="9"/>
        <v>132.36999999999998</v>
      </c>
      <c r="T37" s="5" t="s">
        <v>21</v>
      </c>
      <c r="U37" s="31">
        <f t="shared" si="0"/>
        <v>317.47999999999996</v>
      </c>
      <c r="W37" s="5" t="s">
        <v>30</v>
      </c>
    </row>
    <row r="38" spans="1:23" ht="11.25">
      <c r="A38" s="17">
        <v>41601</v>
      </c>
      <c r="B38" s="18" t="s">
        <v>99</v>
      </c>
      <c r="C38" s="10">
        <v>1.81</v>
      </c>
      <c r="D38" s="27">
        <v>1</v>
      </c>
      <c r="E38" s="19">
        <f t="shared" si="1"/>
        <v>-0.81</v>
      </c>
      <c r="F38" s="13" t="s">
        <v>26</v>
      </c>
      <c r="G38" s="20">
        <f t="shared" si="2"/>
        <v>-0.81</v>
      </c>
      <c r="H38" s="20">
        <f t="shared" si="3"/>
        <v>11.17999999999999</v>
      </c>
      <c r="J38" s="29">
        <v>1</v>
      </c>
      <c r="K38" s="21">
        <f t="shared" si="4"/>
        <v>-0.81</v>
      </c>
      <c r="L38" s="19">
        <f t="shared" si="5"/>
        <v>-0.81</v>
      </c>
      <c r="M38" s="19">
        <f t="shared" si="6"/>
        <v>172.30999999999997</v>
      </c>
      <c r="O38" s="27">
        <v>1</v>
      </c>
      <c r="P38" s="19">
        <f t="shared" si="7"/>
        <v>-0.81</v>
      </c>
      <c r="Q38" s="19">
        <f t="shared" si="8"/>
        <v>-0.81</v>
      </c>
      <c r="R38" s="19">
        <f t="shared" si="9"/>
        <v>131.55999999999997</v>
      </c>
      <c r="T38" s="5" t="s">
        <v>21</v>
      </c>
      <c r="U38" s="31">
        <f t="shared" si="0"/>
        <v>315.04999999999995</v>
      </c>
      <c r="W38" s="5" t="s">
        <v>46</v>
      </c>
    </row>
    <row r="39" spans="2:23" ht="11.25">
      <c r="B39" s="18" t="s">
        <v>100</v>
      </c>
      <c r="C39" s="10">
        <v>1.76</v>
      </c>
      <c r="D39" s="27">
        <v>1</v>
      </c>
      <c r="E39" s="19">
        <f t="shared" si="1"/>
        <v>-0.76</v>
      </c>
      <c r="F39" s="13" t="s">
        <v>26</v>
      </c>
      <c r="G39" s="20">
        <f t="shared" si="2"/>
        <v>-0.76</v>
      </c>
      <c r="H39" s="20">
        <f t="shared" si="3"/>
        <v>10.419999999999991</v>
      </c>
      <c r="J39" s="29">
        <v>1</v>
      </c>
      <c r="K39" s="21">
        <f t="shared" si="4"/>
        <v>-0.76</v>
      </c>
      <c r="L39" s="19">
        <f t="shared" si="5"/>
        <v>-0.76</v>
      </c>
      <c r="M39" s="19">
        <f t="shared" si="6"/>
        <v>171.54999999999998</v>
      </c>
      <c r="O39" s="27">
        <v>2</v>
      </c>
      <c r="P39" s="19">
        <f t="shared" si="7"/>
        <v>-1.52</v>
      </c>
      <c r="Q39" s="19">
        <f t="shared" si="8"/>
        <v>-1.52</v>
      </c>
      <c r="R39" s="19">
        <f t="shared" si="9"/>
        <v>130.03999999999996</v>
      </c>
      <c r="T39" s="5" t="s">
        <v>21</v>
      </c>
      <c r="U39" s="31">
        <f t="shared" si="0"/>
        <v>312.00999999999993</v>
      </c>
      <c r="W39" s="5" t="s">
        <v>40</v>
      </c>
    </row>
    <row r="40" spans="2:23" ht="11.25">
      <c r="B40" s="18" t="s">
        <v>101</v>
      </c>
      <c r="C40" s="10">
        <v>1.8</v>
      </c>
      <c r="D40" s="27">
        <v>1</v>
      </c>
      <c r="E40" s="19">
        <f t="shared" si="1"/>
        <v>-0.8</v>
      </c>
      <c r="F40" s="13" t="s">
        <v>26</v>
      </c>
      <c r="G40" s="20">
        <f t="shared" si="2"/>
        <v>-0.8</v>
      </c>
      <c r="H40" s="20">
        <f t="shared" si="3"/>
        <v>9.61999999999999</v>
      </c>
      <c r="J40" s="29">
        <v>2</v>
      </c>
      <c r="K40" s="21">
        <f t="shared" si="4"/>
        <v>-1.6</v>
      </c>
      <c r="L40" s="19">
        <f t="shared" si="5"/>
        <v>-1.6</v>
      </c>
      <c r="M40" s="19">
        <f t="shared" si="6"/>
        <v>169.95</v>
      </c>
      <c r="O40" s="27">
        <v>3</v>
      </c>
      <c r="P40" s="19">
        <f t="shared" si="7"/>
        <v>-2.4000000000000004</v>
      </c>
      <c r="Q40" s="19">
        <f t="shared" si="8"/>
        <v>-2.4000000000000004</v>
      </c>
      <c r="R40" s="19">
        <f t="shared" si="9"/>
        <v>127.63999999999996</v>
      </c>
      <c r="T40" s="5" t="s">
        <v>21</v>
      </c>
      <c r="U40" s="31">
        <f t="shared" si="0"/>
        <v>307.2099999999999</v>
      </c>
      <c r="W40" s="5" t="s">
        <v>24</v>
      </c>
    </row>
    <row r="41" spans="1:23" ht="11.25">
      <c r="A41" s="17">
        <v>41602</v>
      </c>
      <c r="B41" s="18" t="s">
        <v>102</v>
      </c>
      <c r="C41" s="10">
        <v>1.64</v>
      </c>
      <c r="D41" s="27">
        <v>1</v>
      </c>
      <c r="E41" s="19">
        <f t="shared" si="1"/>
        <v>-0.6399999999999999</v>
      </c>
      <c r="F41" s="13" t="s">
        <v>26</v>
      </c>
      <c r="G41" s="20">
        <f t="shared" si="2"/>
        <v>-0.6399999999999999</v>
      </c>
      <c r="H41" s="20">
        <f t="shared" si="3"/>
        <v>8.97999999999999</v>
      </c>
      <c r="J41" s="29">
        <v>3</v>
      </c>
      <c r="K41" s="21">
        <f t="shared" si="4"/>
        <v>-1.9199999999999997</v>
      </c>
      <c r="L41" s="19">
        <f t="shared" si="5"/>
        <v>-1.9199999999999997</v>
      </c>
      <c r="M41" s="19">
        <f t="shared" si="6"/>
        <v>168.03</v>
      </c>
      <c r="O41" s="27">
        <v>5</v>
      </c>
      <c r="P41" s="19">
        <f t="shared" si="7"/>
        <v>-3.1999999999999993</v>
      </c>
      <c r="Q41" s="19">
        <f t="shared" si="8"/>
        <v>-3.1999999999999993</v>
      </c>
      <c r="R41" s="19">
        <f t="shared" si="9"/>
        <v>124.43999999999996</v>
      </c>
      <c r="T41" s="5" t="s">
        <v>21</v>
      </c>
      <c r="U41" s="31">
        <f t="shared" si="0"/>
        <v>301.44999999999993</v>
      </c>
      <c r="W41" s="5" t="s">
        <v>55</v>
      </c>
    </row>
    <row r="42" spans="2:23" ht="11.25">
      <c r="B42" s="18" t="s">
        <v>103</v>
      </c>
      <c r="C42" s="10">
        <v>1.79</v>
      </c>
      <c r="D42" s="27">
        <v>1</v>
      </c>
      <c r="E42" s="19">
        <f t="shared" si="1"/>
        <v>-0.79</v>
      </c>
      <c r="F42" s="13" t="s">
        <v>26</v>
      </c>
      <c r="G42" s="20">
        <f t="shared" si="2"/>
        <v>-0.79</v>
      </c>
      <c r="H42" s="20">
        <f t="shared" si="3"/>
        <v>8.18999999999999</v>
      </c>
      <c r="J42" s="29">
        <v>5</v>
      </c>
      <c r="K42" s="21">
        <f t="shared" si="4"/>
        <v>-3.95</v>
      </c>
      <c r="L42" s="19">
        <f t="shared" si="5"/>
        <v>-3.95</v>
      </c>
      <c r="M42" s="19">
        <f t="shared" si="6"/>
        <v>164.08</v>
      </c>
      <c r="O42" s="27">
        <v>8</v>
      </c>
      <c r="P42" s="19">
        <f t="shared" si="7"/>
        <v>-6.32</v>
      </c>
      <c r="Q42" s="19">
        <f t="shared" si="8"/>
        <v>-6.32</v>
      </c>
      <c r="R42" s="19">
        <f t="shared" si="9"/>
        <v>118.11999999999995</v>
      </c>
      <c r="T42" s="5" t="s">
        <v>21</v>
      </c>
      <c r="U42" s="31">
        <f t="shared" si="0"/>
        <v>290.38999999999993</v>
      </c>
      <c r="W42" s="5" t="s">
        <v>106</v>
      </c>
    </row>
    <row r="43" spans="2:23" ht="11.25">
      <c r="B43" s="18" t="s">
        <v>104</v>
      </c>
      <c r="C43" s="10">
        <v>1.79</v>
      </c>
      <c r="D43" s="27">
        <v>1</v>
      </c>
      <c r="E43" s="19">
        <f t="shared" si="1"/>
        <v>-0.79</v>
      </c>
      <c r="F43" s="13" t="s">
        <v>26</v>
      </c>
      <c r="G43" s="20">
        <f t="shared" si="2"/>
        <v>-0.79</v>
      </c>
      <c r="H43" s="20">
        <f t="shared" si="3"/>
        <v>7.399999999999991</v>
      </c>
      <c r="J43" s="29">
        <v>8</v>
      </c>
      <c r="K43" s="21">
        <f t="shared" si="4"/>
        <v>-6.32</v>
      </c>
      <c r="L43" s="19">
        <f t="shared" si="5"/>
        <v>-6.32</v>
      </c>
      <c r="M43" s="19">
        <f t="shared" si="6"/>
        <v>157.76000000000002</v>
      </c>
      <c r="O43" s="27">
        <v>13</v>
      </c>
      <c r="P43" s="19">
        <f t="shared" si="7"/>
        <v>-10.27</v>
      </c>
      <c r="Q43" s="19">
        <f t="shared" si="8"/>
        <v>-10.27</v>
      </c>
      <c r="R43" s="19">
        <f t="shared" si="9"/>
        <v>107.84999999999995</v>
      </c>
      <c r="T43" s="5" t="s">
        <v>23</v>
      </c>
      <c r="U43" s="31">
        <f t="shared" si="0"/>
        <v>273.00999999999993</v>
      </c>
      <c r="W43" s="5" t="s">
        <v>105</v>
      </c>
    </row>
    <row r="44" spans="1:23" ht="11.25">
      <c r="A44" s="17">
        <v>41603</v>
      </c>
      <c r="B44" s="18" t="s">
        <v>107</v>
      </c>
      <c r="C44" s="10">
        <v>1.96</v>
      </c>
      <c r="D44" s="27">
        <v>1</v>
      </c>
      <c r="E44" s="19">
        <f t="shared" si="1"/>
        <v>-0.96</v>
      </c>
      <c r="F44" s="13" t="s">
        <v>4</v>
      </c>
      <c r="G44" s="20">
        <f t="shared" si="2"/>
        <v>0.95</v>
      </c>
      <c r="H44" s="20">
        <f t="shared" si="3"/>
        <v>8.34999999999999</v>
      </c>
      <c r="J44" s="29">
        <v>13</v>
      </c>
      <c r="K44" s="21">
        <f t="shared" si="4"/>
        <v>-12.48</v>
      </c>
      <c r="L44" s="19">
        <f t="shared" si="5"/>
        <v>12.35</v>
      </c>
      <c r="M44" s="19">
        <f t="shared" si="6"/>
        <v>170.11</v>
      </c>
      <c r="O44" s="27">
        <v>21</v>
      </c>
      <c r="P44" s="19">
        <f t="shared" si="7"/>
        <v>-20.16</v>
      </c>
      <c r="Q44" s="19">
        <f t="shared" si="8"/>
        <v>19.95</v>
      </c>
      <c r="R44" s="19">
        <f t="shared" si="9"/>
        <v>127.79999999999995</v>
      </c>
      <c r="T44" s="5" t="s">
        <v>21</v>
      </c>
      <c r="U44" s="31">
        <f t="shared" si="0"/>
        <v>306.25999999999993</v>
      </c>
      <c r="W44" s="5" t="s">
        <v>33</v>
      </c>
    </row>
    <row r="45" spans="1:23" ht="11.25">
      <c r="A45" s="17">
        <v>41604</v>
      </c>
      <c r="B45" s="18" t="s">
        <v>108</v>
      </c>
      <c r="C45" s="10">
        <v>1.93</v>
      </c>
      <c r="D45" s="27">
        <v>1</v>
      </c>
      <c r="E45" s="19">
        <f t="shared" si="1"/>
        <v>-0.9299999999999999</v>
      </c>
      <c r="F45" s="13" t="s">
        <v>26</v>
      </c>
      <c r="G45" s="20">
        <f t="shared" si="2"/>
        <v>-0.9299999999999999</v>
      </c>
      <c r="H45" s="20">
        <f t="shared" si="3"/>
        <v>7.419999999999991</v>
      </c>
      <c r="J45" s="29">
        <v>1</v>
      </c>
      <c r="K45" s="21">
        <f t="shared" si="4"/>
        <v>-0.9299999999999999</v>
      </c>
      <c r="L45" s="19">
        <f t="shared" si="5"/>
        <v>-0.9299999999999999</v>
      </c>
      <c r="M45" s="19">
        <f t="shared" si="6"/>
        <v>169.18</v>
      </c>
      <c r="O45" s="27">
        <v>8</v>
      </c>
      <c r="P45" s="19">
        <f t="shared" si="7"/>
        <v>-7.4399999999999995</v>
      </c>
      <c r="Q45" s="19">
        <f t="shared" si="8"/>
        <v>-7.4399999999999995</v>
      </c>
      <c r="R45" s="19">
        <f t="shared" si="9"/>
        <v>120.35999999999996</v>
      </c>
      <c r="T45" s="5" t="s">
        <v>23</v>
      </c>
      <c r="U45" s="31">
        <f t="shared" si="0"/>
        <v>296.96</v>
      </c>
      <c r="W45" s="5" t="s">
        <v>36</v>
      </c>
    </row>
    <row r="46" spans="1:23" ht="11.25">
      <c r="A46" s="17">
        <v>41605</v>
      </c>
      <c r="B46" s="18" t="s">
        <v>109</v>
      </c>
      <c r="C46" s="10">
        <v>1.84</v>
      </c>
      <c r="D46" s="27">
        <v>1</v>
      </c>
      <c r="E46" s="19">
        <f t="shared" si="1"/>
        <v>-0.8400000000000001</v>
      </c>
      <c r="F46" s="13" t="s">
        <v>4</v>
      </c>
      <c r="G46" s="20">
        <f t="shared" si="2"/>
        <v>0.95</v>
      </c>
      <c r="H46" s="20">
        <f t="shared" si="3"/>
        <v>8.36999999999999</v>
      </c>
      <c r="J46" s="29">
        <v>1</v>
      </c>
      <c r="K46" s="21">
        <f t="shared" si="4"/>
        <v>-0.8400000000000001</v>
      </c>
      <c r="L46" s="19">
        <f t="shared" si="5"/>
        <v>0.95</v>
      </c>
      <c r="M46" s="19">
        <f t="shared" si="6"/>
        <v>170.13</v>
      </c>
      <c r="O46" s="27">
        <v>13</v>
      </c>
      <c r="P46" s="19">
        <f t="shared" si="7"/>
        <v>-10.920000000000002</v>
      </c>
      <c r="Q46" s="19">
        <f t="shared" si="8"/>
        <v>12.35</v>
      </c>
      <c r="R46" s="19">
        <f t="shared" si="9"/>
        <v>132.70999999999995</v>
      </c>
      <c r="T46" s="5" t="s">
        <v>21</v>
      </c>
      <c r="U46" s="31">
        <f t="shared" si="0"/>
        <v>311.2099999999999</v>
      </c>
      <c r="W46" s="5" t="s">
        <v>40</v>
      </c>
    </row>
    <row r="47" spans="2:23" ht="11.25">
      <c r="B47" s="18" t="s">
        <v>110</v>
      </c>
      <c r="C47" s="10">
        <v>1.85</v>
      </c>
      <c r="D47" s="27">
        <v>1</v>
      </c>
      <c r="E47" s="19">
        <f t="shared" si="1"/>
        <v>-0.8500000000000001</v>
      </c>
      <c r="F47" s="13" t="s">
        <v>4</v>
      </c>
      <c r="G47" s="20">
        <f t="shared" si="2"/>
        <v>0.95</v>
      </c>
      <c r="H47" s="20">
        <f t="shared" si="3"/>
        <v>9.31999999999999</v>
      </c>
      <c r="J47" s="29">
        <v>1</v>
      </c>
      <c r="K47" s="21">
        <f t="shared" si="4"/>
        <v>-0.8500000000000001</v>
      </c>
      <c r="L47" s="19">
        <f t="shared" si="5"/>
        <v>0.95</v>
      </c>
      <c r="M47" s="19">
        <f t="shared" si="6"/>
        <v>171.07999999999998</v>
      </c>
      <c r="O47" s="27">
        <v>5</v>
      </c>
      <c r="P47" s="19">
        <f t="shared" si="7"/>
        <v>-4.25</v>
      </c>
      <c r="Q47" s="19">
        <f t="shared" si="8"/>
        <v>4.75</v>
      </c>
      <c r="R47" s="19">
        <f t="shared" si="9"/>
        <v>137.45999999999995</v>
      </c>
      <c r="T47" s="5" t="s">
        <v>21</v>
      </c>
      <c r="U47" s="31">
        <f t="shared" si="0"/>
        <v>317.85999999999996</v>
      </c>
      <c r="W47" s="5" t="s">
        <v>106</v>
      </c>
    </row>
    <row r="48" spans="1:23" ht="11.25">
      <c r="A48" s="17">
        <v>41606</v>
      </c>
      <c r="B48" s="18" t="s">
        <v>111</v>
      </c>
      <c r="C48" s="10">
        <v>1.89</v>
      </c>
      <c r="D48" s="27">
        <v>1</v>
      </c>
      <c r="E48" s="19">
        <f t="shared" si="1"/>
        <v>-0.8899999999999999</v>
      </c>
      <c r="F48" s="13" t="s">
        <v>4</v>
      </c>
      <c r="G48" s="20">
        <f t="shared" si="2"/>
        <v>0.95</v>
      </c>
      <c r="H48" s="20">
        <f t="shared" si="3"/>
        <v>10.269999999999989</v>
      </c>
      <c r="J48" s="29">
        <v>1</v>
      </c>
      <c r="K48" s="21">
        <f t="shared" si="4"/>
        <v>-0.8899999999999999</v>
      </c>
      <c r="L48" s="19">
        <f t="shared" si="5"/>
        <v>0.95</v>
      </c>
      <c r="M48" s="19">
        <f t="shared" si="6"/>
        <v>172.02999999999997</v>
      </c>
      <c r="O48" s="27">
        <v>2</v>
      </c>
      <c r="P48" s="19">
        <f t="shared" si="7"/>
        <v>-1.7799999999999998</v>
      </c>
      <c r="Q48" s="19">
        <f t="shared" si="8"/>
        <v>1.9</v>
      </c>
      <c r="R48" s="19">
        <f t="shared" si="9"/>
        <v>139.35999999999996</v>
      </c>
      <c r="T48" s="5" t="s">
        <v>21</v>
      </c>
      <c r="U48" s="31">
        <f t="shared" si="0"/>
        <v>321.6599999999999</v>
      </c>
      <c r="W48" s="5" t="s">
        <v>45</v>
      </c>
    </row>
    <row r="49" spans="2:23" ht="11.25">
      <c r="B49" s="18" t="s">
        <v>112</v>
      </c>
      <c r="C49" s="10">
        <v>1.74</v>
      </c>
      <c r="D49" s="27">
        <v>1</v>
      </c>
      <c r="E49" s="19">
        <f t="shared" si="1"/>
        <v>-0.74</v>
      </c>
      <c r="F49" s="13" t="s">
        <v>26</v>
      </c>
      <c r="G49" s="20">
        <f t="shared" si="2"/>
        <v>-0.74</v>
      </c>
      <c r="H49" s="20">
        <f t="shared" si="3"/>
        <v>9.529999999999989</v>
      </c>
      <c r="J49" s="29">
        <v>1</v>
      </c>
      <c r="K49" s="21">
        <f t="shared" si="4"/>
        <v>-0.74</v>
      </c>
      <c r="L49" s="19">
        <f t="shared" si="5"/>
        <v>-0.74</v>
      </c>
      <c r="M49" s="19">
        <f t="shared" si="6"/>
        <v>171.28999999999996</v>
      </c>
      <c r="O49" s="27">
        <v>1</v>
      </c>
      <c r="P49" s="19">
        <f t="shared" si="7"/>
        <v>-0.74</v>
      </c>
      <c r="Q49" s="19">
        <f t="shared" si="8"/>
        <v>-0.74</v>
      </c>
      <c r="R49" s="19">
        <f t="shared" si="9"/>
        <v>138.61999999999995</v>
      </c>
      <c r="T49" s="5" t="s">
        <v>23</v>
      </c>
      <c r="U49" s="31">
        <f t="shared" si="0"/>
        <v>319.4399999999999</v>
      </c>
      <c r="W49" s="5" t="s">
        <v>45</v>
      </c>
    </row>
    <row r="50" spans="1:23" ht="11.25">
      <c r="A50" s="17">
        <v>41607</v>
      </c>
      <c r="B50" s="18" t="s">
        <v>113</v>
      </c>
      <c r="C50" s="10">
        <v>1.82</v>
      </c>
      <c r="D50" s="27">
        <v>1</v>
      </c>
      <c r="E50" s="19">
        <f t="shared" si="1"/>
        <v>-0.8200000000000001</v>
      </c>
      <c r="F50" s="13" t="s">
        <v>4</v>
      </c>
      <c r="G50" s="20">
        <f t="shared" si="2"/>
        <v>0.95</v>
      </c>
      <c r="H50" s="20">
        <f t="shared" si="3"/>
        <v>10.479999999999988</v>
      </c>
      <c r="J50" s="29">
        <v>1</v>
      </c>
      <c r="K50" s="21">
        <f t="shared" si="4"/>
        <v>-0.8200000000000001</v>
      </c>
      <c r="L50" s="19">
        <f t="shared" si="5"/>
        <v>0.95</v>
      </c>
      <c r="M50" s="19">
        <f t="shared" si="6"/>
        <v>172.23999999999995</v>
      </c>
      <c r="O50" s="27">
        <v>1</v>
      </c>
      <c r="P50" s="19">
        <f t="shared" si="7"/>
        <v>-0.8200000000000001</v>
      </c>
      <c r="Q50" s="19">
        <f t="shared" si="8"/>
        <v>0.95</v>
      </c>
      <c r="R50" s="19">
        <f t="shared" si="9"/>
        <v>139.56999999999994</v>
      </c>
      <c r="T50" s="5" t="s">
        <v>23</v>
      </c>
      <c r="U50" s="31">
        <f t="shared" si="0"/>
        <v>322.28999999999985</v>
      </c>
      <c r="W50" s="5" t="s">
        <v>46</v>
      </c>
    </row>
    <row r="51" spans="1:23" ht="11.25">
      <c r="A51" s="17">
        <v>41608</v>
      </c>
      <c r="B51" s="18" t="s">
        <v>114</v>
      </c>
      <c r="C51" s="10">
        <v>1.75</v>
      </c>
      <c r="D51" s="27">
        <v>1</v>
      </c>
      <c r="E51" s="19">
        <f t="shared" si="1"/>
        <v>-0.75</v>
      </c>
      <c r="F51" s="13" t="s">
        <v>26</v>
      </c>
      <c r="G51" s="20">
        <f aca="true" t="shared" si="10" ref="G51:G66">IF(F51&lt;&gt;"Win",E51,D51*0.95)</f>
        <v>-0.75</v>
      </c>
      <c r="H51" s="20">
        <f aca="true" t="shared" si="11" ref="H51:H66">H50+G51</f>
        <v>9.729999999999988</v>
      </c>
      <c r="J51" s="29">
        <v>1</v>
      </c>
      <c r="K51" s="21">
        <f aca="true" t="shared" si="12" ref="K51:K66">-(J51*(C51-1))</f>
        <v>-0.75</v>
      </c>
      <c r="L51" s="19">
        <f aca="true" t="shared" si="13" ref="L51:L66">IF(F51&lt;&gt;"Win",K51,J51*0.95)</f>
        <v>-0.75</v>
      </c>
      <c r="M51" s="19">
        <f aca="true" t="shared" si="14" ref="M51:M66">M50+L51</f>
        <v>171.48999999999995</v>
      </c>
      <c r="O51" s="27">
        <v>1</v>
      </c>
      <c r="P51" s="19">
        <f aca="true" t="shared" si="15" ref="P51:P66">-(O51*(C51-1))</f>
        <v>-0.75</v>
      </c>
      <c r="Q51" s="19">
        <f aca="true" t="shared" si="16" ref="Q51:Q66">IF(F51&lt;&gt;"Win",P51,O51*0.95)</f>
        <v>-0.75</v>
      </c>
      <c r="R51" s="19">
        <f aca="true" t="shared" si="17" ref="R51:R66">R50+Q51</f>
        <v>138.81999999999994</v>
      </c>
      <c r="T51" s="5" t="s">
        <v>23</v>
      </c>
      <c r="U51" s="31">
        <f t="shared" si="0"/>
        <v>320.03999999999985</v>
      </c>
      <c r="W51" s="5" t="s">
        <v>40</v>
      </c>
    </row>
    <row r="52" spans="2:23" ht="11.25">
      <c r="B52" s="18" t="s">
        <v>115</v>
      </c>
      <c r="C52" s="10">
        <v>1.8</v>
      </c>
      <c r="D52" s="27">
        <v>1</v>
      </c>
      <c r="E52" s="19">
        <f t="shared" si="1"/>
        <v>-0.8</v>
      </c>
      <c r="F52" s="13" t="s">
        <v>4</v>
      </c>
      <c r="G52" s="20">
        <f t="shared" si="10"/>
        <v>0.95</v>
      </c>
      <c r="H52" s="20">
        <f t="shared" si="11"/>
        <v>10.679999999999987</v>
      </c>
      <c r="J52" s="29">
        <v>1</v>
      </c>
      <c r="K52" s="21">
        <f t="shared" si="12"/>
        <v>-0.8</v>
      </c>
      <c r="L52" s="19">
        <f t="shared" si="13"/>
        <v>0.95</v>
      </c>
      <c r="M52" s="19">
        <f t="shared" si="14"/>
        <v>172.43999999999994</v>
      </c>
      <c r="O52" s="27">
        <v>1</v>
      </c>
      <c r="P52" s="19">
        <f t="shared" si="15"/>
        <v>-0.8</v>
      </c>
      <c r="Q52" s="19">
        <f t="shared" si="16"/>
        <v>0.95</v>
      </c>
      <c r="R52" s="19">
        <f t="shared" si="17"/>
        <v>139.76999999999992</v>
      </c>
      <c r="T52" s="5" t="s">
        <v>23</v>
      </c>
      <c r="U52" s="31">
        <f t="shared" si="0"/>
        <v>322.8899999999999</v>
      </c>
      <c r="W52" s="5" t="s">
        <v>116</v>
      </c>
    </row>
    <row r="53" spans="2:23" ht="11.25">
      <c r="B53" s="18" t="s">
        <v>117</v>
      </c>
      <c r="C53" s="10">
        <v>1.89</v>
      </c>
      <c r="D53" s="27">
        <v>1</v>
      </c>
      <c r="E53" s="19">
        <f t="shared" si="1"/>
        <v>-0.8899999999999999</v>
      </c>
      <c r="F53" s="13" t="s">
        <v>26</v>
      </c>
      <c r="G53" s="20">
        <f t="shared" si="10"/>
        <v>-0.8899999999999999</v>
      </c>
      <c r="H53" s="20">
        <f t="shared" si="11"/>
        <v>9.789999999999987</v>
      </c>
      <c r="J53" s="29">
        <v>1</v>
      </c>
      <c r="K53" s="21">
        <f t="shared" si="12"/>
        <v>-0.8899999999999999</v>
      </c>
      <c r="L53" s="19">
        <f t="shared" si="13"/>
        <v>-0.8899999999999999</v>
      </c>
      <c r="M53" s="19">
        <f t="shared" si="14"/>
        <v>171.54999999999995</v>
      </c>
      <c r="O53" s="27">
        <v>1</v>
      </c>
      <c r="P53" s="19">
        <f t="shared" si="15"/>
        <v>-0.8899999999999999</v>
      </c>
      <c r="Q53" s="19">
        <f t="shared" si="16"/>
        <v>-0.8899999999999999</v>
      </c>
      <c r="R53" s="19">
        <f t="shared" si="17"/>
        <v>138.87999999999994</v>
      </c>
      <c r="T53" s="5" t="s">
        <v>23</v>
      </c>
      <c r="U53" s="31">
        <f t="shared" si="0"/>
        <v>320.21999999999986</v>
      </c>
      <c r="W53" s="5" t="s">
        <v>28</v>
      </c>
    </row>
    <row r="54" spans="1:23" ht="11.25">
      <c r="A54" s="17">
        <v>41609</v>
      </c>
      <c r="B54" s="18" t="s">
        <v>118</v>
      </c>
      <c r="C54" s="10">
        <v>1.82</v>
      </c>
      <c r="D54" s="27">
        <v>1</v>
      </c>
      <c r="E54" s="19">
        <f t="shared" si="1"/>
        <v>-0.8200000000000001</v>
      </c>
      <c r="F54" s="13" t="s">
        <v>4</v>
      </c>
      <c r="G54" s="20">
        <f t="shared" si="10"/>
        <v>0.95</v>
      </c>
      <c r="H54" s="20">
        <f t="shared" si="11"/>
        <v>10.739999999999986</v>
      </c>
      <c r="J54" s="29">
        <v>1</v>
      </c>
      <c r="K54" s="21">
        <f t="shared" si="12"/>
        <v>-0.8200000000000001</v>
      </c>
      <c r="L54" s="19">
        <f t="shared" si="13"/>
        <v>0.95</v>
      </c>
      <c r="M54" s="19">
        <f t="shared" si="14"/>
        <v>172.49999999999994</v>
      </c>
      <c r="O54" s="27">
        <v>1</v>
      </c>
      <c r="P54" s="19">
        <f t="shared" si="15"/>
        <v>-0.8200000000000001</v>
      </c>
      <c r="Q54" s="19">
        <f t="shared" si="16"/>
        <v>0.95</v>
      </c>
      <c r="R54" s="19">
        <f t="shared" si="17"/>
        <v>139.82999999999993</v>
      </c>
      <c r="T54" s="5" t="s">
        <v>23</v>
      </c>
      <c r="U54" s="31">
        <f t="shared" si="0"/>
        <v>323.0699999999999</v>
      </c>
      <c r="W54" s="5" t="s">
        <v>46</v>
      </c>
    </row>
    <row r="55" spans="2:23" ht="11.25">
      <c r="B55" s="18" t="s">
        <v>119</v>
      </c>
      <c r="C55" s="10">
        <v>1.88</v>
      </c>
      <c r="D55" s="27">
        <v>1</v>
      </c>
      <c r="E55" s="19">
        <f t="shared" si="1"/>
        <v>-0.8799999999999999</v>
      </c>
      <c r="F55" s="13" t="s">
        <v>26</v>
      </c>
      <c r="G55" s="20">
        <f t="shared" si="10"/>
        <v>-0.8799999999999999</v>
      </c>
      <c r="H55" s="20">
        <f t="shared" si="11"/>
        <v>9.859999999999985</v>
      </c>
      <c r="J55" s="29">
        <v>1</v>
      </c>
      <c r="K55" s="21">
        <f t="shared" si="12"/>
        <v>-0.8799999999999999</v>
      </c>
      <c r="L55" s="19">
        <f t="shared" si="13"/>
        <v>-0.8799999999999999</v>
      </c>
      <c r="M55" s="19">
        <f t="shared" si="14"/>
        <v>171.61999999999995</v>
      </c>
      <c r="O55" s="27">
        <v>1</v>
      </c>
      <c r="P55" s="19">
        <f t="shared" si="15"/>
        <v>-0.8799999999999999</v>
      </c>
      <c r="Q55" s="19">
        <f t="shared" si="16"/>
        <v>-0.8799999999999999</v>
      </c>
      <c r="R55" s="19">
        <f t="shared" si="17"/>
        <v>138.94999999999993</v>
      </c>
      <c r="T55" s="5" t="s">
        <v>21</v>
      </c>
      <c r="U55" s="31">
        <f t="shared" si="0"/>
        <v>320.42999999999984</v>
      </c>
      <c r="W55" s="5" t="s">
        <v>121</v>
      </c>
    </row>
    <row r="56" spans="1:23" ht="11.25">
      <c r="A56" s="17">
        <v>41610</v>
      </c>
      <c r="B56" s="18" t="s">
        <v>120</v>
      </c>
      <c r="C56" s="10">
        <v>1.77</v>
      </c>
      <c r="D56" s="27">
        <v>1</v>
      </c>
      <c r="E56" s="19">
        <f t="shared" si="1"/>
        <v>-0.77</v>
      </c>
      <c r="F56" s="13" t="s">
        <v>26</v>
      </c>
      <c r="G56" s="20">
        <f t="shared" si="10"/>
        <v>-0.77</v>
      </c>
      <c r="H56" s="20">
        <f t="shared" si="11"/>
        <v>9.089999999999986</v>
      </c>
      <c r="J56" s="29">
        <v>1</v>
      </c>
      <c r="K56" s="21">
        <f t="shared" si="12"/>
        <v>-0.77</v>
      </c>
      <c r="L56" s="19">
        <f t="shared" si="13"/>
        <v>-0.77</v>
      </c>
      <c r="M56" s="19">
        <f t="shared" si="14"/>
        <v>170.84999999999994</v>
      </c>
      <c r="O56" s="27">
        <v>1</v>
      </c>
      <c r="P56" s="19">
        <f t="shared" si="15"/>
        <v>-0.77</v>
      </c>
      <c r="Q56" s="19">
        <f t="shared" si="16"/>
        <v>-0.77</v>
      </c>
      <c r="R56" s="19">
        <f t="shared" si="17"/>
        <v>138.17999999999992</v>
      </c>
      <c r="T56" s="5" t="s">
        <v>23</v>
      </c>
      <c r="U56" s="31">
        <f t="shared" si="0"/>
        <v>318.11999999999983</v>
      </c>
      <c r="W56" s="5" t="s">
        <v>50</v>
      </c>
    </row>
    <row r="57" spans="2:23" ht="11.25">
      <c r="B57" s="18" t="s">
        <v>122</v>
      </c>
      <c r="C57" s="10">
        <v>1.71</v>
      </c>
      <c r="D57" s="27">
        <v>1</v>
      </c>
      <c r="E57" s="19">
        <f t="shared" si="1"/>
        <v>-0.71</v>
      </c>
      <c r="F57" s="13" t="s">
        <v>26</v>
      </c>
      <c r="G57" s="20">
        <f t="shared" si="10"/>
        <v>-0.71</v>
      </c>
      <c r="H57" s="20">
        <f t="shared" si="11"/>
        <v>8.379999999999985</v>
      </c>
      <c r="J57" s="29">
        <v>2</v>
      </c>
      <c r="K57" s="21">
        <f t="shared" si="12"/>
        <v>-1.42</v>
      </c>
      <c r="L57" s="19">
        <f t="shared" si="13"/>
        <v>-1.42</v>
      </c>
      <c r="M57" s="19">
        <f t="shared" si="14"/>
        <v>169.42999999999995</v>
      </c>
      <c r="O57" s="27">
        <v>2</v>
      </c>
      <c r="P57" s="19">
        <f t="shared" si="15"/>
        <v>-1.42</v>
      </c>
      <c r="Q57" s="19">
        <f t="shared" si="16"/>
        <v>-1.42</v>
      </c>
      <c r="R57" s="19">
        <f t="shared" si="17"/>
        <v>136.75999999999993</v>
      </c>
      <c r="T57" s="5" t="s">
        <v>23</v>
      </c>
      <c r="U57" s="31">
        <f t="shared" si="0"/>
        <v>314.5699999999999</v>
      </c>
      <c r="W57" s="5" t="s">
        <v>123</v>
      </c>
    </row>
    <row r="58" spans="2:23" ht="11.25">
      <c r="B58" s="18" t="s">
        <v>124</v>
      </c>
      <c r="C58" s="10">
        <v>1.65</v>
      </c>
      <c r="D58" s="27">
        <v>1</v>
      </c>
      <c r="E58" s="19">
        <f t="shared" si="1"/>
        <v>-0.6499999999999999</v>
      </c>
      <c r="F58" s="13" t="s">
        <v>4</v>
      </c>
      <c r="G58" s="20">
        <f t="shared" si="10"/>
        <v>0.95</v>
      </c>
      <c r="H58" s="20">
        <f t="shared" si="11"/>
        <v>9.329999999999984</v>
      </c>
      <c r="J58" s="29">
        <v>3</v>
      </c>
      <c r="K58" s="21">
        <f t="shared" si="12"/>
        <v>-1.9499999999999997</v>
      </c>
      <c r="L58" s="19">
        <f t="shared" si="13"/>
        <v>2.8499999999999996</v>
      </c>
      <c r="M58" s="19">
        <f t="shared" si="14"/>
        <v>172.27999999999994</v>
      </c>
      <c r="O58" s="27">
        <v>3</v>
      </c>
      <c r="P58" s="19">
        <f t="shared" si="15"/>
        <v>-1.9499999999999997</v>
      </c>
      <c r="Q58" s="19">
        <f t="shared" si="16"/>
        <v>2.8499999999999996</v>
      </c>
      <c r="R58" s="19">
        <f t="shared" si="17"/>
        <v>139.60999999999993</v>
      </c>
      <c r="T58" s="5" t="s">
        <v>23</v>
      </c>
      <c r="U58" s="31">
        <f t="shared" si="0"/>
        <v>321.21999999999986</v>
      </c>
      <c r="W58" s="5" t="s">
        <v>125</v>
      </c>
    </row>
    <row r="59" spans="1:23" ht="11.25">
      <c r="A59" s="17">
        <v>41611</v>
      </c>
      <c r="B59" s="18" t="s">
        <v>126</v>
      </c>
      <c r="C59" s="10">
        <v>1.68</v>
      </c>
      <c r="D59" s="27">
        <v>1</v>
      </c>
      <c r="E59" s="19">
        <f t="shared" si="1"/>
        <v>-0.6799999999999999</v>
      </c>
      <c r="F59" s="13" t="s">
        <v>4</v>
      </c>
      <c r="G59" s="20">
        <f t="shared" si="10"/>
        <v>0.95</v>
      </c>
      <c r="H59" s="20">
        <f t="shared" si="11"/>
        <v>10.279999999999983</v>
      </c>
      <c r="J59" s="29">
        <v>1</v>
      </c>
      <c r="K59" s="21">
        <f t="shared" si="12"/>
        <v>-0.6799999999999999</v>
      </c>
      <c r="L59" s="19">
        <f t="shared" si="13"/>
        <v>0.95</v>
      </c>
      <c r="M59" s="19">
        <f t="shared" si="14"/>
        <v>173.22999999999993</v>
      </c>
      <c r="O59" s="27">
        <v>1</v>
      </c>
      <c r="P59" s="19">
        <f t="shared" si="15"/>
        <v>-0.6799999999999999</v>
      </c>
      <c r="Q59" s="19">
        <f t="shared" si="16"/>
        <v>0.95</v>
      </c>
      <c r="R59" s="19">
        <f t="shared" si="17"/>
        <v>140.55999999999992</v>
      </c>
      <c r="T59" s="5" t="s">
        <v>23</v>
      </c>
      <c r="U59" s="31">
        <f t="shared" si="0"/>
        <v>324.0699999999998</v>
      </c>
      <c r="W59" s="5" t="s">
        <v>127</v>
      </c>
    </row>
    <row r="60" spans="1:23" ht="11.25">
      <c r="A60" s="17">
        <v>41612</v>
      </c>
      <c r="B60" s="18" t="s">
        <v>128</v>
      </c>
      <c r="C60" s="10">
        <v>1.63</v>
      </c>
      <c r="D60" s="27">
        <v>1</v>
      </c>
      <c r="E60" s="19">
        <f t="shared" si="1"/>
        <v>-0.6299999999999999</v>
      </c>
      <c r="F60" s="13" t="s">
        <v>26</v>
      </c>
      <c r="G60" s="20">
        <f t="shared" si="10"/>
        <v>-0.6299999999999999</v>
      </c>
      <c r="H60" s="20">
        <f t="shared" si="11"/>
        <v>9.649999999999984</v>
      </c>
      <c r="J60" s="29">
        <v>1</v>
      </c>
      <c r="K60" s="21">
        <f t="shared" si="12"/>
        <v>-0.6299999999999999</v>
      </c>
      <c r="L60" s="19">
        <f t="shared" si="13"/>
        <v>-0.6299999999999999</v>
      </c>
      <c r="M60" s="19">
        <f t="shared" si="14"/>
        <v>172.59999999999994</v>
      </c>
      <c r="O60" s="27">
        <v>1</v>
      </c>
      <c r="P60" s="19">
        <f t="shared" si="15"/>
        <v>-0.6299999999999999</v>
      </c>
      <c r="Q60" s="19">
        <f t="shared" si="16"/>
        <v>-0.6299999999999999</v>
      </c>
      <c r="R60" s="19">
        <f t="shared" si="17"/>
        <v>139.92999999999992</v>
      </c>
      <c r="T60" s="5" t="s">
        <v>23</v>
      </c>
      <c r="U60" s="31">
        <f t="shared" si="0"/>
        <v>322.17999999999984</v>
      </c>
      <c r="W60" s="5" t="s">
        <v>40</v>
      </c>
    </row>
    <row r="61" spans="1:23" ht="11.25">
      <c r="A61" s="17">
        <v>41613</v>
      </c>
      <c r="B61" s="18" t="s">
        <v>129</v>
      </c>
      <c r="C61" s="10">
        <v>1.85</v>
      </c>
      <c r="D61" s="27">
        <v>1</v>
      </c>
      <c r="E61" s="19">
        <f t="shared" si="1"/>
        <v>-0.8500000000000001</v>
      </c>
      <c r="F61" s="13" t="s">
        <v>26</v>
      </c>
      <c r="G61" s="20">
        <f t="shared" si="10"/>
        <v>-0.8500000000000001</v>
      </c>
      <c r="H61" s="20">
        <f t="shared" si="11"/>
        <v>8.799999999999985</v>
      </c>
      <c r="J61" s="29">
        <v>1</v>
      </c>
      <c r="K61" s="21">
        <f t="shared" si="12"/>
        <v>-0.8500000000000001</v>
      </c>
      <c r="L61" s="19">
        <f t="shared" si="13"/>
        <v>-0.8500000000000001</v>
      </c>
      <c r="M61" s="19">
        <f t="shared" si="14"/>
        <v>171.74999999999994</v>
      </c>
      <c r="O61" s="27">
        <v>1</v>
      </c>
      <c r="P61" s="19">
        <f t="shared" si="15"/>
        <v>-0.8500000000000001</v>
      </c>
      <c r="Q61" s="19">
        <f t="shared" si="16"/>
        <v>-0.8500000000000001</v>
      </c>
      <c r="R61" s="19">
        <f t="shared" si="17"/>
        <v>139.07999999999993</v>
      </c>
      <c r="T61" s="5" t="s">
        <v>23</v>
      </c>
      <c r="U61" s="31">
        <f t="shared" si="0"/>
        <v>319.6299999999999</v>
      </c>
      <c r="W61" s="5" t="s">
        <v>127</v>
      </c>
    </row>
    <row r="62" spans="1:23" ht="11.25">
      <c r="A62" s="17">
        <v>41614</v>
      </c>
      <c r="B62" s="18" t="s">
        <v>130</v>
      </c>
      <c r="C62" s="10">
        <v>1.89</v>
      </c>
      <c r="D62" s="27">
        <v>1</v>
      </c>
      <c r="E62" s="19">
        <f t="shared" si="1"/>
        <v>-0.8899999999999999</v>
      </c>
      <c r="F62" s="13" t="s">
        <v>4</v>
      </c>
      <c r="G62" s="20">
        <f t="shared" si="10"/>
        <v>0.95</v>
      </c>
      <c r="H62" s="20">
        <f t="shared" si="11"/>
        <v>9.749999999999984</v>
      </c>
      <c r="J62" s="29">
        <v>2</v>
      </c>
      <c r="K62" s="21">
        <f t="shared" si="12"/>
        <v>-1.7799999999999998</v>
      </c>
      <c r="L62" s="19">
        <f t="shared" si="13"/>
        <v>1.9</v>
      </c>
      <c r="M62" s="19">
        <f t="shared" si="14"/>
        <v>173.64999999999995</v>
      </c>
      <c r="O62" s="27">
        <v>2</v>
      </c>
      <c r="P62" s="19">
        <f t="shared" si="15"/>
        <v>-1.7799999999999998</v>
      </c>
      <c r="Q62" s="19">
        <f t="shared" si="16"/>
        <v>1.9</v>
      </c>
      <c r="R62" s="19">
        <f t="shared" si="17"/>
        <v>140.97999999999993</v>
      </c>
      <c r="T62" s="5" t="s">
        <v>21</v>
      </c>
      <c r="U62" s="31">
        <f t="shared" si="0"/>
        <v>324.3799999999999</v>
      </c>
      <c r="W62" s="5" t="s">
        <v>46</v>
      </c>
    </row>
    <row r="63" spans="2:23" ht="11.25">
      <c r="B63" s="18" t="s">
        <v>131</v>
      </c>
      <c r="C63" s="10">
        <v>1.92</v>
      </c>
      <c r="D63" s="27">
        <v>1</v>
      </c>
      <c r="E63" s="19">
        <f t="shared" si="1"/>
        <v>-0.9199999999999999</v>
      </c>
      <c r="F63" s="13" t="s">
        <v>4</v>
      </c>
      <c r="G63" s="20">
        <f t="shared" si="10"/>
        <v>0.95</v>
      </c>
      <c r="H63" s="20">
        <f t="shared" si="11"/>
        <v>10.699999999999983</v>
      </c>
      <c r="J63" s="29">
        <v>1</v>
      </c>
      <c r="K63" s="21">
        <f t="shared" si="12"/>
        <v>-0.9199999999999999</v>
      </c>
      <c r="L63" s="19">
        <f t="shared" si="13"/>
        <v>0.95</v>
      </c>
      <c r="M63" s="19">
        <f t="shared" si="14"/>
        <v>174.59999999999994</v>
      </c>
      <c r="O63" s="27">
        <v>1</v>
      </c>
      <c r="P63" s="19">
        <f t="shared" si="15"/>
        <v>-0.9199999999999999</v>
      </c>
      <c r="Q63" s="19">
        <f t="shared" si="16"/>
        <v>0.95</v>
      </c>
      <c r="R63" s="19">
        <f t="shared" si="17"/>
        <v>141.92999999999992</v>
      </c>
      <c r="T63" s="5" t="s">
        <v>21</v>
      </c>
      <c r="U63" s="31">
        <f t="shared" si="0"/>
        <v>327.22999999999985</v>
      </c>
      <c r="W63" s="5" t="s">
        <v>46</v>
      </c>
    </row>
    <row r="64" spans="1:23" ht="11.25">
      <c r="A64" s="17">
        <v>41615</v>
      </c>
      <c r="B64" s="18" t="s">
        <v>132</v>
      </c>
      <c r="C64" s="10">
        <v>1.9</v>
      </c>
      <c r="D64" s="27">
        <v>1</v>
      </c>
      <c r="E64" s="19">
        <f t="shared" si="1"/>
        <v>-0.8999999999999999</v>
      </c>
      <c r="F64" s="13" t="s">
        <v>26</v>
      </c>
      <c r="G64" s="20">
        <f t="shared" si="10"/>
        <v>-0.8999999999999999</v>
      </c>
      <c r="H64" s="20">
        <f t="shared" si="11"/>
        <v>9.799999999999983</v>
      </c>
      <c r="J64" s="29">
        <v>1</v>
      </c>
      <c r="K64" s="21">
        <f t="shared" si="12"/>
        <v>-0.8999999999999999</v>
      </c>
      <c r="L64" s="19">
        <f t="shared" si="13"/>
        <v>-0.8999999999999999</v>
      </c>
      <c r="M64" s="19">
        <f t="shared" si="14"/>
        <v>173.69999999999993</v>
      </c>
      <c r="O64" s="27">
        <v>1</v>
      </c>
      <c r="P64" s="19">
        <f t="shared" si="15"/>
        <v>-0.8999999999999999</v>
      </c>
      <c r="Q64" s="19">
        <f t="shared" si="16"/>
        <v>-0.8999999999999999</v>
      </c>
      <c r="R64" s="19">
        <f t="shared" si="17"/>
        <v>141.02999999999992</v>
      </c>
      <c r="T64" s="5" t="s">
        <v>21</v>
      </c>
      <c r="U64" s="31">
        <f t="shared" si="0"/>
        <v>324.52999999999986</v>
      </c>
      <c r="W64" s="5" t="s">
        <v>67</v>
      </c>
    </row>
    <row r="65" spans="2:23" ht="11.25">
      <c r="B65" s="18" t="s">
        <v>133</v>
      </c>
      <c r="C65" s="10">
        <v>1.6</v>
      </c>
      <c r="D65" s="27">
        <v>1</v>
      </c>
      <c r="E65" s="19">
        <f t="shared" si="1"/>
        <v>-0.6000000000000001</v>
      </c>
      <c r="F65" s="13" t="s">
        <v>26</v>
      </c>
      <c r="G65" s="20">
        <f t="shared" si="10"/>
        <v>-0.6000000000000001</v>
      </c>
      <c r="H65" s="20">
        <f t="shared" si="11"/>
        <v>9.199999999999983</v>
      </c>
      <c r="J65" s="29">
        <v>1</v>
      </c>
      <c r="K65" s="21">
        <f t="shared" si="12"/>
        <v>-0.6000000000000001</v>
      </c>
      <c r="L65" s="19">
        <f t="shared" si="13"/>
        <v>-0.6000000000000001</v>
      </c>
      <c r="M65" s="19">
        <f t="shared" si="14"/>
        <v>173.09999999999994</v>
      </c>
      <c r="O65" s="27">
        <v>1</v>
      </c>
      <c r="P65" s="19">
        <f t="shared" si="15"/>
        <v>-0.6000000000000001</v>
      </c>
      <c r="Q65" s="19">
        <f t="shared" si="16"/>
        <v>-0.6000000000000001</v>
      </c>
      <c r="R65" s="19">
        <f t="shared" si="17"/>
        <v>140.42999999999992</v>
      </c>
      <c r="T65" s="5" t="s">
        <v>21</v>
      </c>
      <c r="U65" s="31">
        <f t="shared" si="0"/>
        <v>322.72999999999985</v>
      </c>
      <c r="W65" s="5" t="s">
        <v>30</v>
      </c>
    </row>
    <row r="66" spans="2:23" ht="11.25">
      <c r="B66" s="18" t="s">
        <v>134</v>
      </c>
      <c r="C66" s="10">
        <v>1.93</v>
      </c>
      <c r="D66" s="27">
        <v>1</v>
      </c>
      <c r="E66" s="19">
        <f t="shared" si="1"/>
        <v>-0.9299999999999999</v>
      </c>
      <c r="F66" s="13" t="s">
        <v>4</v>
      </c>
      <c r="G66" s="20">
        <f t="shared" si="10"/>
        <v>0.95</v>
      </c>
      <c r="H66" s="20">
        <f t="shared" si="11"/>
        <v>10.149999999999983</v>
      </c>
      <c r="J66" s="29">
        <v>2</v>
      </c>
      <c r="K66" s="21">
        <f t="shared" si="12"/>
        <v>-1.8599999999999999</v>
      </c>
      <c r="L66" s="19">
        <f t="shared" si="13"/>
        <v>1.9</v>
      </c>
      <c r="M66" s="19">
        <f t="shared" si="14"/>
        <v>174.99999999999994</v>
      </c>
      <c r="O66" s="27">
        <v>2</v>
      </c>
      <c r="P66" s="19">
        <f t="shared" si="15"/>
        <v>-1.8599999999999999</v>
      </c>
      <c r="Q66" s="19">
        <f t="shared" si="16"/>
        <v>1.9</v>
      </c>
      <c r="R66" s="19">
        <f t="shared" si="17"/>
        <v>142.32999999999993</v>
      </c>
      <c r="T66" s="5" t="s">
        <v>23</v>
      </c>
      <c r="U66" s="31">
        <f t="shared" si="0"/>
        <v>327.47999999999985</v>
      </c>
      <c r="W66" s="5" t="s">
        <v>28</v>
      </c>
    </row>
    <row r="67" spans="4:18" ht="11.25">
      <c r="D67" s="27"/>
      <c r="E67" s="19"/>
      <c r="F67" s="13"/>
      <c r="G67" s="20"/>
      <c r="H67" s="20"/>
      <c r="J67" s="29"/>
      <c r="K67" s="21"/>
      <c r="L67" s="19"/>
      <c r="M67" s="19"/>
      <c r="O67" s="27"/>
      <c r="P67" s="19"/>
      <c r="Q67" s="19"/>
      <c r="R67" s="19"/>
    </row>
    <row r="68" spans="4:18" ht="11.25">
      <c r="D68" s="27"/>
      <c r="E68" s="19"/>
      <c r="F68" s="13"/>
      <c r="G68" s="20"/>
      <c r="H68" s="20"/>
      <c r="J68" s="29"/>
      <c r="K68" s="21"/>
      <c r="L68" s="19"/>
      <c r="M68" s="19"/>
      <c r="O68" s="27"/>
      <c r="P68" s="19"/>
      <c r="Q68" s="19"/>
      <c r="R68" s="19"/>
    </row>
    <row r="69" spans="4:18" ht="11.25">
      <c r="D69" s="27"/>
      <c r="E69" s="19"/>
      <c r="F69" s="13"/>
      <c r="G69" s="20"/>
      <c r="H69" s="20"/>
      <c r="J69" s="29"/>
      <c r="K69" s="21"/>
      <c r="L69" s="19"/>
      <c r="M69" s="19"/>
      <c r="O69" s="27"/>
      <c r="P69" s="19"/>
      <c r="Q69" s="19"/>
      <c r="R69" s="19"/>
    </row>
    <row r="70" spans="4:18" ht="11.25">
      <c r="D70" s="27"/>
      <c r="E70" s="19"/>
      <c r="F70" s="13"/>
      <c r="G70" s="20"/>
      <c r="H70" s="20"/>
      <c r="J70" s="29"/>
      <c r="K70" s="21"/>
      <c r="L70" s="19"/>
      <c r="M70" s="19"/>
      <c r="O70" s="27"/>
      <c r="P70" s="19"/>
      <c r="Q70" s="19"/>
      <c r="R70" s="19"/>
    </row>
    <row r="71" spans="4:18" ht="11.25">
      <c r="D71" s="27"/>
      <c r="E71" s="19"/>
      <c r="F71" s="13"/>
      <c r="G71" s="20"/>
      <c r="H71" s="20"/>
      <c r="J71" s="29"/>
      <c r="K71" s="21"/>
      <c r="L71" s="19"/>
      <c r="M71" s="19"/>
      <c r="O71" s="27"/>
      <c r="P71" s="19"/>
      <c r="Q71" s="19"/>
      <c r="R71" s="19"/>
    </row>
    <row r="72" spans="4:18" ht="11.25">
      <c r="D72" s="27"/>
      <c r="E72" s="19"/>
      <c r="F72" s="13"/>
      <c r="G72" s="20"/>
      <c r="H72" s="20"/>
      <c r="J72" s="28"/>
      <c r="K72" s="21"/>
      <c r="L72" s="19"/>
      <c r="M72" s="19"/>
      <c r="O72" s="27"/>
      <c r="P72" s="19"/>
      <c r="Q72" s="19"/>
      <c r="R72" s="19"/>
    </row>
    <row r="73" spans="4:18" ht="11.25">
      <c r="D73" s="27"/>
      <c r="E73" s="19"/>
      <c r="F73" s="13"/>
      <c r="G73" s="20"/>
      <c r="H73" s="20"/>
      <c r="J73" s="29"/>
      <c r="K73" s="21"/>
      <c r="L73" s="19"/>
      <c r="M73" s="19"/>
      <c r="O73" s="27"/>
      <c r="P73" s="19"/>
      <c r="Q73" s="19"/>
      <c r="R73" s="19"/>
    </row>
    <row r="74" spans="4:18" ht="11.25">
      <c r="D74" s="27"/>
      <c r="E74" s="19"/>
      <c r="F74" s="13"/>
      <c r="G74" s="20"/>
      <c r="H74" s="20"/>
      <c r="J74" s="28"/>
      <c r="K74" s="21"/>
      <c r="L74" s="19"/>
      <c r="M74" s="19"/>
      <c r="O74" s="27"/>
      <c r="P74" s="19"/>
      <c r="Q74" s="19"/>
      <c r="R74" s="19"/>
    </row>
    <row r="75" spans="6:21" ht="11.25">
      <c r="F75" s="13"/>
      <c r="G75" s="23" t="s">
        <v>14</v>
      </c>
      <c r="H75" s="20">
        <f>SUM(G6:G74)</f>
        <v>-6.769999999999995</v>
      </c>
      <c r="K75" s="21"/>
      <c r="L75" s="23" t="s">
        <v>14</v>
      </c>
      <c r="M75" s="20">
        <f>SUM(L6:L74)</f>
        <v>-2.5000000000000004</v>
      </c>
      <c r="Q75" s="23" t="s">
        <v>14</v>
      </c>
      <c r="R75" s="20">
        <f>SUM(Q6:Q74)</f>
        <v>-49.579999999999956</v>
      </c>
      <c r="U75" s="20">
        <f>R75+M75+H75</f>
        <v>-58.84999999999995</v>
      </c>
    </row>
    <row r="76" spans="6:22" ht="11.25">
      <c r="F76" s="13"/>
      <c r="G76" s="23" t="s">
        <v>15</v>
      </c>
      <c r="H76" s="20">
        <f>H6+H75</f>
        <v>10.150000000000006</v>
      </c>
      <c r="K76" s="21"/>
      <c r="L76" s="23" t="s">
        <v>15</v>
      </c>
      <c r="M76" s="20">
        <f>M6+M75</f>
        <v>175</v>
      </c>
      <c r="Q76" s="23" t="s">
        <v>15</v>
      </c>
      <c r="R76" s="20">
        <f>R6+R75</f>
        <v>142.33000000000004</v>
      </c>
      <c r="U76" s="31">
        <f>R76+M76+H76</f>
        <v>327.48</v>
      </c>
      <c r="V76" s="31"/>
    </row>
    <row r="77" spans="6:21" ht="11.25">
      <c r="F77" s="13"/>
      <c r="G77" s="23" t="s">
        <v>16</v>
      </c>
      <c r="H77" s="25">
        <f>H75/H5</f>
        <v>-0.33849999999999975</v>
      </c>
      <c r="J77" s="14"/>
      <c r="K77" s="21"/>
      <c r="L77" s="23" t="s">
        <v>16</v>
      </c>
      <c r="M77" s="25">
        <f>M75/M5</f>
        <v>-0.014204545454545458</v>
      </c>
      <c r="Q77" s="23" t="s">
        <v>16</v>
      </c>
      <c r="R77" s="25">
        <f>R75/R5</f>
        <v>-0.2817045454545452</v>
      </c>
      <c r="U77" s="25">
        <f>U75/U5</f>
        <v>-0.15819892473118266</v>
      </c>
    </row>
    <row r="78" spans="6:18" ht="11.25">
      <c r="F78" s="13"/>
      <c r="G78" s="23" t="s">
        <v>17</v>
      </c>
      <c r="H78" s="24">
        <f>SUM(C6:C74)/COUNT(C6:C74)</f>
        <v>1.7903333333333327</v>
      </c>
      <c r="K78" s="21"/>
      <c r="L78" s="23"/>
      <c r="M78" s="24"/>
      <c r="Q78" s="23"/>
      <c r="R78" s="24"/>
    </row>
    <row r="79" spans="6:18" ht="11.25">
      <c r="F79" s="13"/>
      <c r="G79" s="23" t="s">
        <v>18</v>
      </c>
      <c r="H79" s="26">
        <f>COUNT(C6:C75)</f>
        <v>60</v>
      </c>
      <c r="K79" s="21"/>
      <c r="L79" s="23"/>
      <c r="M79" s="26"/>
      <c r="Q79" s="23"/>
      <c r="R79" s="26"/>
    </row>
    <row r="80" spans="6:18" ht="11.25">
      <c r="F80" s="13"/>
      <c r="G80" s="23" t="s">
        <v>94</v>
      </c>
      <c r="H80" s="26">
        <f>COUNTIF(F6:F74,"Win")</f>
        <v>23</v>
      </c>
      <c r="K80" s="21"/>
      <c r="L80" s="23"/>
      <c r="M80" s="26"/>
      <c r="Q80" s="23"/>
      <c r="R80" s="26"/>
    </row>
    <row r="81" spans="6:18" ht="11.25">
      <c r="F81" s="13"/>
      <c r="G81" s="23" t="s">
        <v>19</v>
      </c>
      <c r="H81" s="25">
        <f>COUNTIF(F6:F74,"Win")/H79</f>
        <v>0.38333333333333336</v>
      </c>
      <c r="K81" s="21"/>
      <c r="L81" s="23"/>
      <c r="M81" s="25"/>
      <c r="Q81" s="23"/>
      <c r="R81" s="25"/>
    </row>
    <row r="82" spans="6:10" ht="11.25">
      <c r="F82" s="13"/>
      <c r="G82" s="30" t="s">
        <v>39</v>
      </c>
      <c r="H82" s="31">
        <f>SUMIF(G6:G74,"&gt;0",C6:C74)/COUNTIF(G6:G74,"&gt;0")</f>
        <v>1.8173913043478263</v>
      </c>
      <c r="J82" s="14"/>
    </row>
    <row r="83" spans="6:10" ht="11.25">
      <c r="F83" s="13"/>
      <c r="H83" s="13"/>
      <c r="J83" s="14"/>
    </row>
    <row r="84" spans="6:8" ht="11.25">
      <c r="F84" s="13"/>
      <c r="H84" s="13"/>
    </row>
    <row r="85" spans="6:10" ht="11.25">
      <c r="F85" s="13"/>
      <c r="H85" s="13"/>
      <c r="J85" s="14"/>
    </row>
    <row r="86" spans="6:8" ht="11.25">
      <c r="F86" s="13"/>
      <c r="H86" s="13"/>
    </row>
    <row r="87" spans="6:8" ht="11.25">
      <c r="F87" s="13"/>
      <c r="H87" s="13"/>
    </row>
    <row r="88" spans="6:8" ht="11.25">
      <c r="F88" s="13"/>
      <c r="H88" s="13"/>
    </row>
    <row r="89" spans="6:10" ht="11.25">
      <c r="F89" s="13"/>
      <c r="H89" s="13"/>
      <c r="J89" s="14"/>
    </row>
    <row r="90" spans="6:10" ht="11.25">
      <c r="F90" s="13"/>
      <c r="H90" s="13"/>
      <c r="J90" s="14"/>
    </row>
    <row r="91" spans="6:10" ht="11.25">
      <c r="F91" s="13"/>
      <c r="H91" s="13"/>
      <c r="J91" s="14"/>
    </row>
    <row r="92" spans="6:8" ht="11.25">
      <c r="F92" s="13"/>
      <c r="H92" s="13"/>
    </row>
    <row r="93" spans="6:10" ht="11.25">
      <c r="F93" s="13"/>
      <c r="H93" s="13"/>
      <c r="J93" s="14"/>
    </row>
    <row r="94" spans="1:23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J95" s="1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J97" s="1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J99" s="1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J104" s="1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J105" s="1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J106" s="1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J108" s="1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J111" s="1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J113" s="1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J121" s="1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J122" s="1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9" customFormat="1" ht="11.25">
      <c r="A123" s="17"/>
      <c r="B123" s="5"/>
      <c r="C123" s="10"/>
      <c r="D123" s="11"/>
      <c r="E123" s="11"/>
      <c r="F123" s="13"/>
      <c r="G123" s="13"/>
      <c r="H123" s="13"/>
      <c r="I123" s="10"/>
      <c r="J123" s="1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9" customFormat="1" ht="11.25">
      <c r="A124" s="17"/>
      <c r="B124" s="5"/>
      <c r="C124" s="10"/>
      <c r="D124" s="11"/>
      <c r="E124" s="11"/>
      <c r="F124" s="13"/>
      <c r="G124" s="13"/>
      <c r="H124" s="13"/>
      <c r="I124" s="10"/>
      <c r="J124" s="1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9" customFormat="1" ht="11.25">
      <c r="A125" s="17"/>
      <c r="B125" s="5"/>
      <c r="C125" s="10"/>
      <c r="D125" s="11"/>
      <c r="E125" s="11"/>
      <c r="F125" s="13"/>
      <c r="G125" s="13"/>
      <c r="H125" s="13"/>
      <c r="I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9" customFormat="1" ht="11.25">
      <c r="A126" s="17"/>
      <c r="B126" s="5"/>
      <c r="C126" s="10"/>
      <c r="D126" s="11"/>
      <c r="E126" s="11"/>
      <c r="F126" s="13"/>
      <c r="G126" s="13"/>
      <c r="H126" s="13"/>
      <c r="I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9" customFormat="1" ht="11.25">
      <c r="A127" s="17"/>
      <c r="B127" s="5"/>
      <c r="C127" s="10"/>
      <c r="D127" s="11"/>
      <c r="E127" s="11"/>
      <c r="F127" s="13"/>
      <c r="G127" s="13"/>
      <c r="H127" s="13"/>
      <c r="I127" s="10"/>
      <c r="J127" s="1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9" customFormat="1" ht="11.25">
      <c r="A128" s="17"/>
      <c r="B128" s="5"/>
      <c r="C128" s="10"/>
      <c r="D128" s="11"/>
      <c r="E128" s="11"/>
      <c r="F128" s="13"/>
      <c r="G128" s="13"/>
      <c r="H128" s="13"/>
      <c r="I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9" customFormat="1" ht="11.25">
      <c r="A129" s="17"/>
      <c r="B129" s="5"/>
      <c r="C129" s="10"/>
      <c r="D129" s="11"/>
      <c r="E129" s="11"/>
      <c r="F129" s="13"/>
      <c r="G129" s="13"/>
      <c r="H129" s="13"/>
      <c r="I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9" customFormat="1" ht="11.25">
      <c r="A130" s="17"/>
      <c r="B130" s="5"/>
      <c r="C130" s="10"/>
      <c r="D130" s="11"/>
      <c r="E130" s="11"/>
      <c r="F130" s="13"/>
      <c r="G130" s="13"/>
      <c r="H130" s="13"/>
      <c r="I130" s="1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9" customFormat="1" ht="11.25">
      <c r="A131" s="17"/>
      <c r="B131" s="5"/>
      <c r="C131" s="10"/>
      <c r="D131" s="11"/>
      <c r="E131" s="11"/>
      <c r="F131" s="13"/>
      <c r="G131" s="13"/>
      <c r="H131" s="13"/>
      <c r="I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9" customFormat="1" ht="11.25">
      <c r="A132" s="17"/>
      <c r="B132" s="5"/>
      <c r="C132" s="10"/>
      <c r="D132" s="11"/>
      <c r="E132" s="11"/>
      <c r="F132" s="13"/>
      <c r="G132" s="13"/>
      <c r="H132" s="13"/>
      <c r="I132" s="1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9" customFormat="1" ht="11.25">
      <c r="A133" s="17"/>
      <c r="B133" s="5"/>
      <c r="C133" s="10"/>
      <c r="D133" s="11"/>
      <c r="E133" s="11"/>
      <c r="F133" s="13"/>
      <c r="G133" s="13"/>
      <c r="H133" s="13"/>
      <c r="I133" s="1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9" customFormat="1" ht="11.25">
      <c r="A134" s="17"/>
      <c r="B134" s="5"/>
      <c r="C134" s="10"/>
      <c r="D134" s="11"/>
      <c r="E134" s="11"/>
      <c r="F134" s="13"/>
      <c r="G134" s="13"/>
      <c r="H134" s="13"/>
      <c r="I134" s="10"/>
      <c r="J134" s="1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9" customFormat="1" ht="11.25">
      <c r="A135" s="17"/>
      <c r="B135" s="5"/>
      <c r="C135" s="10"/>
      <c r="D135" s="11"/>
      <c r="E135" s="11"/>
      <c r="F135" s="13"/>
      <c r="G135" s="13"/>
      <c r="H135" s="13"/>
      <c r="I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9" customFormat="1" ht="11.25">
      <c r="A136" s="17"/>
      <c r="B136" s="5"/>
      <c r="C136" s="10"/>
      <c r="D136" s="11"/>
      <c r="E136" s="11"/>
      <c r="F136" s="13"/>
      <c r="G136" s="13"/>
      <c r="H136" s="13"/>
      <c r="I136" s="10"/>
      <c r="J136" s="1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9" customFormat="1" ht="11.25">
      <c r="A137" s="17"/>
      <c r="B137" s="5"/>
      <c r="C137" s="10"/>
      <c r="D137" s="11"/>
      <c r="E137" s="11"/>
      <c r="F137" s="13"/>
      <c r="G137" s="13"/>
      <c r="H137" s="13"/>
      <c r="I137" s="10"/>
      <c r="J137" s="1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9" customFormat="1" ht="11.25">
      <c r="A138" s="17"/>
      <c r="B138" s="5"/>
      <c r="C138" s="10"/>
      <c r="D138" s="11"/>
      <c r="E138" s="11"/>
      <c r="F138" s="13"/>
      <c r="G138" s="13"/>
      <c r="H138" s="13"/>
      <c r="I138" s="10"/>
      <c r="J138" s="1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9" customFormat="1" ht="11.25">
      <c r="A139" s="17"/>
      <c r="B139" s="5"/>
      <c r="C139" s="10"/>
      <c r="D139" s="11"/>
      <c r="E139" s="11"/>
      <c r="F139" s="13"/>
      <c r="G139" s="13"/>
      <c r="H139" s="13"/>
      <c r="I139" s="1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9" customFormat="1" ht="11.25">
      <c r="A140" s="17"/>
      <c r="B140" s="5"/>
      <c r="C140" s="10"/>
      <c r="D140" s="11"/>
      <c r="E140" s="11"/>
      <c r="F140" s="13"/>
      <c r="G140" s="13"/>
      <c r="H140" s="13"/>
      <c r="I140" s="1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9" customFormat="1" ht="11.25">
      <c r="A141" s="17"/>
      <c r="B141" s="5"/>
      <c r="C141" s="10"/>
      <c r="D141" s="11"/>
      <c r="E141" s="11"/>
      <c r="F141" s="13"/>
      <c r="G141" s="13"/>
      <c r="H141" s="13"/>
      <c r="I141" s="1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9" customFormat="1" ht="11.25">
      <c r="A142" s="17"/>
      <c r="B142" s="5"/>
      <c r="C142" s="10"/>
      <c r="D142" s="11"/>
      <c r="E142" s="11"/>
      <c r="F142" s="13"/>
      <c r="G142" s="13"/>
      <c r="H142" s="13"/>
      <c r="I142" s="1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9" customFormat="1" ht="11.25">
      <c r="A143" s="17"/>
      <c r="B143" s="5"/>
      <c r="C143" s="10"/>
      <c r="D143" s="11"/>
      <c r="E143" s="11"/>
      <c r="F143" s="13"/>
      <c r="G143" s="13"/>
      <c r="H143" s="13"/>
      <c r="I143" s="10"/>
      <c r="J143" s="1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9" customFormat="1" ht="11.25">
      <c r="A144" s="17"/>
      <c r="B144" s="5"/>
      <c r="C144" s="10"/>
      <c r="D144" s="11"/>
      <c r="E144" s="11"/>
      <c r="F144" s="13"/>
      <c r="G144" s="13"/>
      <c r="H144" s="13"/>
      <c r="I144" s="10"/>
      <c r="J144" s="1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9" customFormat="1" ht="11.25">
      <c r="A145" s="17"/>
      <c r="B145" s="5"/>
      <c r="C145" s="10"/>
      <c r="D145" s="11"/>
      <c r="E145" s="11"/>
      <c r="F145" s="13"/>
      <c r="G145" s="13"/>
      <c r="H145" s="13"/>
      <c r="I145" s="10"/>
      <c r="J145" s="1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9" customFormat="1" ht="11.25">
      <c r="A146" s="17"/>
      <c r="B146" s="5"/>
      <c r="C146" s="10"/>
      <c r="D146" s="11"/>
      <c r="E146" s="11"/>
      <c r="F146" s="13"/>
      <c r="G146" s="13"/>
      <c r="H146" s="13"/>
      <c r="I146" s="10"/>
      <c r="J146" s="1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9" customFormat="1" ht="11.25">
      <c r="A147" s="17"/>
      <c r="B147" s="5"/>
      <c r="C147" s="10"/>
      <c r="D147" s="11"/>
      <c r="E147" s="11"/>
      <c r="F147" s="13"/>
      <c r="G147" s="13"/>
      <c r="H147" s="13"/>
      <c r="I147" s="1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9" customFormat="1" ht="11.25">
      <c r="A148" s="17"/>
      <c r="B148" s="5"/>
      <c r="C148" s="10"/>
      <c r="D148" s="11"/>
      <c r="E148" s="11"/>
      <c r="F148" s="13"/>
      <c r="G148" s="13"/>
      <c r="H148" s="13"/>
      <c r="I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9" customFormat="1" ht="11.25">
      <c r="A149" s="17"/>
      <c r="B149" s="5"/>
      <c r="C149" s="10"/>
      <c r="D149" s="11"/>
      <c r="E149" s="11"/>
      <c r="F149" s="13"/>
      <c r="G149" s="13"/>
      <c r="H149" s="13"/>
      <c r="I149" s="10"/>
      <c r="J149" s="1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9" customFormat="1" ht="11.25">
      <c r="A150" s="17"/>
      <c r="B150" s="5"/>
      <c r="C150" s="10"/>
      <c r="D150" s="11"/>
      <c r="E150" s="11"/>
      <c r="F150" s="13"/>
      <c r="G150" s="13"/>
      <c r="H150" s="13"/>
      <c r="I150" s="1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9" customFormat="1" ht="11.25">
      <c r="A151" s="17"/>
      <c r="B151" s="5"/>
      <c r="C151" s="10"/>
      <c r="D151" s="11"/>
      <c r="E151" s="11"/>
      <c r="F151" s="13"/>
      <c r="G151" s="13"/>
      <c r="H151" s="13"/>
      <c r="I151" s="10"/>
      <c r="J151" s="1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9" customFormat="1" ht="11.25">
      <c r="A152" s="17"/>
      <c r="B152" s="5"/>
      <c r="C152" s="10"/>
      <c r="D152" s="11"/>
      <c r="E152" s="11"/>
      <c r="F152" s="13"/>
      <c r="G152" s="13"/>
      <c r="H152" s="13"/>
      <c r="I152" s="1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9" customFormat="1" ht="11.25">
      <c r="A153" s="17"/>
      <c r="B153" s="5"/>
      <c r="C153" s="10"/>
      <c r="D153" s="11"/>
      <c r="E153" s="11"/>
      <c r="F153" s="13"/>
      <c r="G153" s="13"/>
      <c r="H153" s="13"/>
      <c r="I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9" customFormat="1" ht="11.25">
      <c r="A154" s="17"/>
      <c r="B154" s="5"/>
      <c r="C154" s="10"/>
      <c r="D154" s="11"/>
      <c r="E154" s="11"/>
      <c r="F154" s="13"/>
      <c r="G154" s="13"/>
      <c r="H154" s="13"/>
      <c r="I154" s="10"/>
      <c r="J154" s="1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9" customFormat="1" ht="11.25">
      <c r="A155" s="17"/>
      <c r="B155" s="5"/>
      <c r="C155" s="10"/>
      <c r="D155" s="11"/>
      <c r="E155" s="11"/>
      <c r="F155" s="13"/>
      <c r="G155" s="13"/>
      <c r="H155" s="13"/>
      <c r="I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9" customFormat="1" ht="11.25">
      <c r="A156" s="17"/>
      <c r="B156" s="5"/>
      <c r="C156" s="10"/>
      <c r="D156" s="11"/>
      <c r="E156" s="11"/>
      <c r="F156" s="13"/>
      <c r="G156" s="13"/>
      <c r="H156" s="13"/>
      <c r="I156" s="10"/>
      <c r="J156" s="1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9" customFormat="1" ht="11.25">
      <c r="A157" s="17"/>
      <c r="B157" s="5"/>
      <c r="C157" s="10"/>
      <c r="D157" s="11"/>
      <c r="E157" s="11"/>
      <c r="F157" s="13"/>
      <c r="G157" s="13"/>
      <c r="H157" s="13"/>
      <c r="I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9" customFormat="1" ht="11.25">
      <c r="A158" s="17"/>
      <c r="B158" s="5"/>
      <c r="C158" s="10"/>
      <c r="D158" s="11"/>
      <c r="E158" s="11"/>
      <c r="F158" s="13"/>
      <c r="G158" s="13"/>
      <c r="H158" s="13"/>
      <c r="I158" s="10"/>
      <c r="J158" s="1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9" customFormat="1" ht="11.25">
      <c r="A159" s="17"/>
      <c r="B159" s="5"/>
      <c r="C159" s="10"/>
      <c r="D159" s="11"/>
      <c r="E159" s="11"/>
      <c r="F159" s="13"/>
      <c r="G159" s="13"/>
      <c r="H159" s="13"/>
      <c r="I159" s="1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9" customFormat="1" ht="11.25">
      <c r="A160" s="17"/>
      <c r="B160" s="5"/>
      <c r="C160" s="10"/>
      <c r="D160" s="11"/>
      <c r="E160" s="11"/>
      <c r="F160" s="13"/>
      <c r="G160" s="13"/>
      <c r="H160" s="13"/>
      <c r="I160" s="10"/>
      <c r="J160" s="1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9" customFormat="1" ht="11.25">
      <c r="A161" s="17"/>
      <c r="B161" s="5"/>
      <c r="C161" s="10"/>
      <c r="D161" s="11"/>
      <c r="E161" s="11"/>
      <c r="F161" s="13"/>
      <c r="G161" s="13"/>
      <c r="H161" s="13"/>
      <c r="I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9" customFormat="1" ht="11.25">
      <c r="A162" s="17"/>
      <c r="B162" s="5"/>
      <c r="C162" s="10"/>
      <c r="D162" s="11"/>
      <c r="E162" s="11"/>
      <c r="F162" s="13"/>
      <c r="G162" s="13"/>
      <c r="H162" s="13"/>
      <c r="I162" s="10"/>
      <c r="J162" s="1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9" customFormat="1" ht="11.25">
      <c r="A163" s="17"/>
      <c r="B163" s="5"/>
      <c r="C163" s="10"/>
      <c r="D163" s="11"/>
      <c r="E163" s="11"/>
      <c r="F163" s="13"/>
      <c r="G163" s="13"/>
      <c r="H163" s="13"/>
      <c r="I163" s="10"/>
      <c r="J163" s="1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9" customFormat="1" ht="11.25">
      <c r="A164" s="17"/>
      <c r="B164" s="5"/>
      <c r="C164" s="10"/>
      <c r="D164" s="11"/>
      <c r="E164" s="11"/>
      <c r="F164" s="13"/>
      <c r="G164" s="13"/>
      <c r="H164" s="13"/>
      <c r="I164" s="10"/>
      <c r="J164" s="1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9" customFormat="1" ht="11.25">
      <c r="A165" s="17"/>
      <c r="B165" s="5"/>
      <c r="C165" s="10"/>
      <c r="D165" s="11"/>
      <c r="E165" s="11"/>
      <c r="F165" s="13"/>
      <c r="G165" s="13"/>
      <c r="H165" s="13"/>
      <c r="I165" s="1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9" customFormat="1" ht="11.25">
      <c r="A166" s="17"/>
      <c r="B166" s="5"/>
      <c r="C166" s="10"/>
      <c r="D166" s="11"/>
      <c r="E166" s="11"/>
      <c r="F166" s="13"/>
      <c r="G166" s="13"/>
      <c r="H166" s="13"/>
      <c r="I166" s="10"/>
      <c r="J166" s="1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1">
      <pane ySplit="1620" topLeftCell="A15" activePane="bottomLeft" state="split"/>
      <selection pane="topLeft" activeCell="U5" sqref="U5"/>
      <selection pane="bottomLeft" activeCell="C33" sqref="C33"/>
    </sheetView>
  </sheetViews>
  <sheetFormatPr defaultColWidth="9.140625" defaultRowHeight="12.75"/>
  <cols>
    <col min="1" max="1" width="9.28125" style="17" customWidth="1"/>
    <col min="2" max="2" width="24.28125" style="5" customWidth="1"/>
    <col min="3" max="3" width="6.28125" style="10" customWidth="1"/>
    <col min="4" max="4" width="5.00390625" style="11" customWidth="1"/>
    <col min="5" max="5" width="6.57421875" style="11" customWidth="1"/>
    <col min="6" max="6" width="5.7109375" style="5" customWidth="1"/>
    <col min="7" max="7" width="6.7109375" style="13" customWidth="1"/>
    <col min="8" max="8" width="10.57421875" style="5" customWidth="1"/>
    <col min="9" max="9" width="4.57421875" style="10" customWidth="1"/>
    <col min="10" max="10" width="5.140625" style="9" customWidth="1"/>
    <col min="11" max="11" width="5.7109375" style="9" customWidth="1"/>
    <col min="12" max="12" width="7.140625" style="5" customWidth="1"/>
    <col min="13" max="13" width="10.57421875" style="5" customWidth="1"/>
    <col min="14" max="14" width="3.7109375" style="5" customWidth="1"/>
    <col min="15" max="15" width="5.421875" style="5" customWidth="1"/>
    <col min="16" max="16" width="6.8515625" style="5" customWidth="1"/>
    <col min="17" max="17" width="6.421875" style="5" customWidth="1"/>
    <col min="18" max="18" width="11.140625" style="5" customWidth="1"/>
    <col min="19" max="20" width="3.00390625" style="5" customWidth="1"/>
    <col min="21" max="16384" width="9.140625" style="5" customWidth="1"/>
  </cols>
  <sheetData>
    <row r="1" spans="3:8" ht="23.25">
      <c r="C1" s="103" t="s">
        <v>13</v>
      </c>
      <c r="D1" s="103"/>
      <c r="E1" s="103"/>
      <c r="F1" s="103"/>
      <c r="G1" s="103"/>
      <c r="H1" s="103"/>
    </row>
    <row r="2" spans="1:21" ht="11.25">
      <c r="A2" s="15" t="s">
        <v>0</v>
      </c>
      <c r="B2" s="1" t="s">
        <v>1</v>
      </c>
      <c r="C2" s="2" t="s">
        <v>5</v>
      </c>
      <c r="D2" s="3" t="s">
        <v>2</v>
      </c>
      <c r="E2" s="3" t="s">
        <v>6</v>
      </c>
      <c r="F2" s="4" t="s">
        <v>7</v>
      </c>
      <c r="G2" s="4" t="s">
        <v>14</v>
      </c>
      <c r="H2" s="4" t="s">
        <v>8</v>
      </c>
      <c r="I2" s="2"/>
      <c r="J2" s="3" t="s">
        <v>2</v>
      </c>
      <c r="K2" s="3" t="s">
        <v>6</v>
      </c>
      <c r="L2" s="4" t="s">
        <v>14</v>
      </c>
      <c r="M2" s="4" t="s">
        <v>8</v>
      </c>
      <c r="O2" s="3" t="s">
        <v>2</v>
      </c>
      <c r="P2" s="3" t="s">
        <v>6</v>
      </c>
      <c r="Q2" s="4" t="s">
        <v>14</v>
      </c>
      <c r="R2" s="4" t="s">
        <v>8</v>
      </c>
      <c r="U2" s="5" t="s">
        <v>57</v>
      </c>
    </row>
    <row r="3" spans="1:21" ht="11.25">
      <c r="A3" s="16"/>
      <c r="B3" s="6"/>
      <c r="C3" s="2"/>
      <c r="D3" s="7"/>
      <c r="E3" s="7"/>
      <c r="F3" s="4"/>
      <c r="G3" s="8"/>
      <c r="H3" s="8" t="s">
        <v>11</v>
      </c>
      <c r="I3" s="2"/>
      <c r="J3" s="7"/>
      <c r="K3" s="7"/>
      <c r="L3" s="8"/>
      <c r="M3" s="8" t="s">
        <v>11</v>
      </c>
      <c r="O3" s="7"/>
      <c r="P3" s="7"/>
      <c r="Q3" s="8"/>
      <c r="R3" s="8" t="s">
        <v>11</v>
      </c>
      <c r="U3" s="5" t="s">
        <v>11</v>
      </c>
    </row>
    <row r="4" spans="1:18" ht="11.25">
      <c r="A4" s="16"/>
      <c r="B4" s="6"/>
      <c r="C4" s="2"/>
      <c r="D4" s="104" t="s">
        <v>9</v>
      </c>
      <c r="E4" s="104"/>
      <c r="F4" s="104"/>
      <c r="G4" s="104"/>
      <c r="H4" s="104"/>
      <c r="I4" s="2"/>
      <c r="J4" s="104" t="s">
        <v>10</v>
      </c>
      <c r="K4" s="104"/>
      <c r="L4" s="104"/>
      <c r="M4" s="104"/>
      <c r="O4" s="104" t="s">
        <v>12</v>
      </c>
      <c r="P4" s="104"/>
      <c r="Q4" s="104"/>
      <c r="R4" s="104"/>
    </row>
    <row r="5" spans="1:21" ht="11.25">
      <c r="A5" s="16"/>
      <c r="B5" s="6"/>
      <c r="C5" s="2"/>
      <c r="D5" s="7"/>
      <c r="E5" s="7"/>
      <c r="F5" s="8"/>
      <c r="G5" s="8"/>
      <c r="H5" s="22">
        <v>20</v>
      </c>
      <c r="I5" s="2"/>
      <c r="J5" s="7"/>
      <c r="K5" s="7"/>
      <c r="L5" s="8"/>
      <c r="M5" s="22">
        <v>176</v>
      </c>
      <c r="O5" s="7"/>
      <c r="P5" s="7"/>
      <c r="Q5" s="8"/>
      <c r="R5" s="22">
        <v>176</v>
      </c>
      <c r="U5" s="31">
        <f>R5+M5+H5</f>
        <v>372</v>
      </c>
    </row>
    <row r="6" spans="1:23" ht="11.25">
      <c r="A6" s="17">
        <v>41580</v>
      </c>
      <c r="B6" s="18" t="s">
        <v>3</v>
      </c>
      <c r="C6" s="12">
        <v>1.73</v>
      </c>
      <c r="D6" s="27">
        <v>1</v>
      </c>
      <c r="E6" s="19">
        <f aca="true" t="shared" si="0" ref="E6:E25">-(D6*(C6-1))</f>
        <v>-0.73</v>
      </c>
      <c r="F6" s="13" t="s">
        <v>4</v>
      </c>
      <c r="G6" s="20">
        <f aca="true" t="shared" si="1" ref="G6:G25">IF(F6&lt;&gt;"Win",E6,D6*0.95)</f>
        <v>0.95</v>
      </c>
      <c r="H6" s="20">
        <f aca="true" t="shared" si="2" ref="H6:H25">H5+G6</f>
        <v>20.95</v>
      </c>
      <c r="J6" s="28">
        <v>1</v>
      </c>
      <c r="K6" s="19">
        <f aca="true" t="shared" si="3" ref="K6:K25">-(J6*(C6-1))</f>
        <v>-0.73</v>
      </c>
      <c r="L6" s="19">
        <f aca="true" t="shared" si="4" ref="L6:L25">IF(F6&lt;&gt;"Win",K6,J6*0.95)</f>
        <v>0.95</v>
      </c>
      <c r="M6" s="19">
        <f aca="true" t="shared" si="5" ref="M6:M25">M5+L6</f>
        <v>176.95</v>
      </c>
      <c r="O6" s="27">
        <v>1</v>
      </c>
      <c r="P6" s="19">
        <f aca="true" t="shared" si="6" ref="P6:P25">-(O6*(C6-1))</f>
        <v>-0.73</v>
      </c>
      <c r="Q6" s="19">
        <f aca="true" t="shared" si="7" ref="Q6:Q25">IF(F6&lt;&gt;"Win",P6,O6*0.95)</f>
        <v>0.95</v>
      </c>
      <c r="R6" s="19">
        <f aca="true" t="shared" si="8" ref="R6:R25">R5+Q6</f>
        <v>176.95</v>
      </c>
      <c r="T6" s="5" t="s">
        <v>21</v>
      </c>
      <c r="U6" s="31">
        <f>R6+M6+H6</f>
        <v>374.84999999999997</v>
      </c>
      <c r="W6" s="5" t="s">
        <v>35</v>
      </c>
    </row>
    <row r="7" spans="2:23" ht="11.25">
      <c r="B7" s="18" t="s">
        <v>20</v>
      </c>
      <c r="C7" s="10">
        <v>1.71</v>
      </c>
      <c r="D7" s="27">
        <v>1</v>
      </c>
      <c r="E7" s="19">
        <f t="shared" si="0"/>
        <v>-0.71</v>
      </c>
      <c r="F7" s="13" t="s">
        <v>4</v>
      </c>
      <c r="G7" s="20">
        <f t="shared" si="1"/>
        <v>0.95</v>
      </c>
      <c r="H7" s="20">
        <f t="shared" si="2"/>
        <v>21.9</v>
      </c>
      <c r="J7" s="28">
        <v>1</v>
      </c>
      <c r="K7" s="19">
        <f t="shared" si="3"/>
        <v>-0.71</v>
      </c>
      <c r="L7" s="19">
        <f t="shared" si="4"/>
        <v>0.95</v>
      </c>
      <c r="M7" s="19">
        <f t="shared" si="5"/>
        <v>177.89999999999998</v>
      </c>
      <c r="O7" s="27">
        <v>1</v>
      </c>
      <c r="P7" s="19">
        <f t="shared" si="6"/>
        <v>-0.71</v>
      </c>
      <c r="Q7" s="19">
        <f t="shared" si="7"/>
        <v>0.95</v>
      </c>
      <c r="R7" s="19">
        <f t="shared" si="8"/>
        <v>177.89999999999998</v>
      </c>
      <c r="T7" s="5" t="s">
        <v>21</v>
      </c>
      <c r="U7" s="31">
        <f>R7+M7+H7</f>
        <v>377.69999999999993</v>
      </c>
      <c r="W7" s="5" t="s">
        <v>25</v>
      </c>
    </row>
    <row r="8" spans="1:23" ht="11.25">
      <c r="A8" s="17">
        <v>41581</v>
      </c>
      <c r="B8" s="18" t="s">
        <v>22</v>
      </c>
      <c r="C8" s="10">
        <v>1.93</v>
      </c>
      <c r="D8" s="27">
        <v>1</v>
      </c>
      <c r="E8" s="19">
        <f t="shared" si="0"/>
        <v>-0.9299999999999999</v>
      </c>
      <c r="F8" s="13" t="s">
        <v>26</v>
      </c>
      <c r="G8" s="20">
        <f t="shared" si="1"/>
        <v>-0.9299999999999999</v>
      </c>
      <c r="H8" s="20">
        <f t="shared" si="2"/>
        <v>20.97</v>
      </c>
      <c r="J8" s="28">
        <v>1</v>
      </c>
      <c r="K8" s="19">
        <f t="shared" si="3"/>
        <v>-0.9299999999999999</v>
      </c>
      <c r="L8" s="19">
        <f t="shared" si="4"/>
        <v>-0.9299999999999999</v>
      </c>
      <c r="M8" s="19">
        <f t="shared" si="5"/>
        <v>176.96999999999997</v>
      </c>
      <c r="O8" s="27">
        <v>1</v>
      </c>
      <c r="P8" s="19">
        <f t="shared" si="6"/>
        <v>-0.9299999999999999</v>
      </c>
      <c r="Q8" s="19">
        <f t="shared" si="7"/>
        <v>-0.9299999999999999</v>
      </c>
      <c r="R8" s="19">
        <f t="shared" si="8"/>
        <v>176.96999999999997</v>
      </c>
      <c r="T8" s="5" t="s">
        <v>23</v>
      </c>
      <c r="U8" s="31">
        <f aca="true" t="shared" si="9" ref="U8:U25">R8+M8+H8</f>
        <v>374.90999999999997</v>
      </c>
      <c r="W8" s="5" t="s">
        <v>24</v>
      </c>
    </row>
    <row r="9" spans="2:23" ht="11.25">
      <c r="B9" s="18" t="s">
        <v>27</v>
      </c>
      <c r="C9" s="10">
        <v>1.68</v>
      </c>
      <c r="D9" s="27">
        <v>1</v>
      </c>
      <c r="E9" s="19">
        <f t="shared" si="0"/>
        <v>-0.6799999999999999</v>
      </c>
      <c r="F9" s="13" t="s">
        <v>26</v>
      </c>
      <c r="G9" s="20">
        <f t="shared" si="1"/>
        <v>-0.6799999999999999</v>
      </c>
      <c r="H9" s="20">
        <f t="shared" si="2"/>
        <v>20.29</v>
      </c>
      <c r="J9" s="28">
        <v>1</v>
      </c>
      <c r="K9" s="19">
        <f t="shared" si="3"/>
        <v>-0.6799999999999999</v>
      </c>
      <c r="L9" s="19">
        <f t="shared" si="4"/>
        <v>-0.6799999999999999</v>
      </c>
      <c r="M9" s="19">
        <f t="shared" si="5"/>
        <v>176.28999999999996</v>
      </c>
      <c r="O9" s="27">
        <v>1</v>
      </c>
      <c r="P9" s="19">
        <f t="shared" si="6"/>
        <v>-0.6799999999999999</v>
      </c>
      <c r="Q9" s="19">
        <f t="shared" si="7"/>
        <v>-0.6799999999999999</v>
      </c>
      <c r="R9" s="19">
        <f t="shared" si="8"/>
        <v>176.28999999999996</v>
      </c>
      <c r="T9" s="5" t="s">
        <v>23</v>
      </c>
      <c r="U9" s="31">
        <f t="shared" si="9"/>
        <v>372.86999999999995</v>
      </c>
      <c r="W9" s="5" t="s">
        <v>28</v>
      </c>
    </row>
    <row r="10" spans="2:23" ht="11.25">
      <c r="B10" s="18" t="s">
        <v>29</v>
      </c>
      <c r="C10" s="10">
        <v>1.89</v>
      </c>
      <c r="D10" s="27">
        <v>1</v>
      </c>
      <c r="E10" s="19">
        <f t="shared" si="0"/>
        <v>-0.8899999999999999</v>
      </c>
      <c r="F10" s="13" t="s">
        <v>26</v>
      </c>
      <c r="G10" s="20">
        <f t="shared" si="1"/>
        <v>-0.8899999999999999</v>
      </c>
      <c r="H10" s="20">
        <f t="shared" si="2"/>
        <v>19.4</v>
      </c>
      <c r="J10" s="29">
        <v>2</v>
      </c>
      <c r="K10" s="21">
        <f t="shared" si="3"/>
        <v>-1.7799999999999998</v>
      </c>
      <c r="L10" s="19">
        <f t="shared" si="4"/>
        <v>-1.7799999999999998</v>
      </c>
      <c r="M10" s="19">
        <f t="shared" si="5"/>
        <v>174.50999999999996</v>
      </c>
      <c r="O10" s="27">
        <v>2</v>
      </c>
      <c r="P10" s="19">
        <f t="shared" si="6"/>
        <v>-1.7799999999999998</v>
      </c>
      <c r="Q10" s="19">
        <f t="shared" si="7"/>
        <v>-1.7799999999999998</v>
      </c>
      <c r="R10" s="19">
        <f t="shared" si="8"/>
        <v>174.50999999999996</v>
      </c>
      <c r="T10" s="5" t="s">
        <v>21</v>
      </c>
      <c r="U10" s="31">
        <f t="shared" si="9"/>
        <v>368.4199999999999</v>
      </c>
      <c r="W10" s="5" t="s">
        <v>30</v>
      </c>
    </row>
    <row r="11" spans="1:23" ht="11.25">
      <c r="A11" s="17">
        <v>41582</v>
      </c>
      <c r="B11" s="18" t="s">
        <v>31</v>
      </c>
      <c r="C11" s="10">
        <v>1.77</v>
      </c>
      <c r="D11" s="27">
        <v>1</v>
      </c>
      <c r="E11" s="19">
        <f t="shared" si="0"/>
        <v>-0.77</v>
      </c>
      <c r="F11" s="13" t="s">
        <v>26</v>
      </c>
      <c r="G11" s="20">
        <f t="shared" si="1"/>
        <v>-0.77</v>
      </c>
      <c r="H11" s="20">
        <f t="shared" si="2"/>
        <v>18.63</v>
      </c>
      <c r="J11" s="28">
        <v>3</v>
      </c>
      <c r="K11" s="21">
        <f t="shared" si="3"/>
        <v>-2.31</v>
      </c>
      <c r="L11" s="19">
        <f t="shared" si="4"/>
        <v>-2.31</v>
      </c>
      <c r="M11" s="19">
        <f t="shared" si="5"/>
        <v>172.19999999999996</v>
      </c>
      <c r="O11" s="27">
        <v>3</v>
      </c>
      <c r="P11" s="19">
        <f t="shared" si="6"/>
        <v>-2.31</v>
      </c>
      <c r="Q11" s="19">
        <f t="shared" si="7"/>
        <v>-2.31</v>
      </c>
      <c r="R11" s="19">
        <f t="shared" si="8"/>
        <v>172.19999999999996</v>
      </c>
      <c r="T11" s="5" t="s">
        <v>23</v>
      </c>
      <c r="U11" s="31">
        <f t="shared" si="9"/>
        <v>363.0299999999999</v>
      </c>
      <c r="W11" s="5" t="s">
        <v>33</v>
      </c>
    </row>
    <row r="12" spans="2:23" ht="11.25">
      <c r="B12" s="18" t="s">
        <v>32</v>
      </c>
      <c r="C12" s="10">
        <v>1.69</v>
      </c>
      <c r="D12" s="27">
        <v>1</v>
      </c>
      <c r="E12" s="19">
        <f t="shared" si="0"/>
        <v>-0.69</v>
      </c>
      <c r="F12" s="13" t="s">
        <v>26</v>
      </c>
      <c r="G12" s="20">
        <f t="shared" si="1"/>
        <v>-0.69</v>
      </c>
      <c r="H12" s="20">
        <f t="shared" si="2"/>
        <v>17.939999999999998</v>
      </c>
      <c r="J12" s="28">
        <v>5</v>
      </c>
      <c r="K12" s="21">
        <f t="shared" si="3"/>
        <v>-3.4499999999999997</v>
      </c>
      <c r="L12" s="19">
        <f t="shared" si="4"/>
        <v>-3.4499999999999997</v>
      </c>
      <c r="M12" s="19">
        <f t="shared" si="5"/>
        <v>168.74999999999997</v>
      </c>
      <c r="O12" s="27">
        <v>5</v>
      </c>
      <c r="P12" s="19">
        <f t="shared" si="6"/>
        <v>-3.4499999999999997</v>
      </c>
      <c r="Q12" s="19">
        <f t="shared" si="7"/>
        <v>-3.4499999999999997</v>
      </c>
      <c r="R12" s="19">
        <f t="shared" si="8"/>
        <v>168.74999999999997</v>
      </c>
      <c r="T12" s="5" t="s">
        <v>23</v>
      </c>
      <c r="U12" s="31">
        <f t="shared" si="9"/>
        <v>355.43999999999994</v>
      </c>
      <c r="W12" s="5" t="s">
        <v>24</v>
      </c>
    </row>
    <row r="13" spans="1:23" ht="11.25">
      <c r="A13" s="17">
        <v>41583</v>
      </c>
      <c r="B13" s="18" t="s">
        <v>34</v>
      </c>
      <c r="C13" s="10">
        <v>1.67</v>
      </c>
      <c r="D13" s="27">
        <v>1</v>
      </c>
      <c r="E13" s="19">
        <f t="shared" si="0"/>
        <v>-0.6699999999999999</v>
      </c>
      <c r="F13" s="13" t="s">
        <v>26</v>
      </c>
      <c r="G13" s="20">
        <f t="shared" si="1"/>
        <v>-0.6699999999999999</v>
      </c>
      <c r="H13" s="20">
        <f t="shared" si="2"/>
        <v>17.269999999999996</v>
      </c>
      <c r="J13" s="28">
        <v>8</v>
      </c>
      <c r="K13" s="21">
        <f t="shared" si="3"/>
        <v>-5.359999999999999</v>
      </c>
      <c r="L13" s="19">
        <f t="shared" si="4"/>
        <v>-5.359999999999999</v>
      </c>
      <c r="M13" s="19">
        <f t="shared" si="5"/>
        <v>163.39</v>
      </c>
      <c r="O13" s="27">
        <v>8</v>
      </c>
      <c r="P13" s="19">
        <f t="shared" si="6"/>
        <v>-5.359999999999999</v>
      </c>
      <c r="Q13" s="19">
        <f t="shared" si="7"/>
        <v>-5.359999999999999</v>
      </c>
      <c r="R13" s="19">
        <f t="shared" si="8"/>
        <v>163.39</v>
      </c>
      <c r="T13" s="5" t="s">
        <v>21</v>
      </c>
      <c r="U13" s="31">
        <f t="shared" si="9"/>
        <v>344.04999999999995</v>
      </c>
      <c r="W13" s="5" t="s">
        <v>36</v>
      </c>
    </row>
    <row r="14" spans="1:23" ht="11.25">
      <c r="A14" s="17">
        <v>41584</v>
      </c>
      <c r="B14" s="18" t="s">
        <v>37</v>
      </c>
      <c r="C14" s="10">
        <v>1.67</v>
      </c>
      <c r="D14" s="27">
        <v>1</v>
      </c>
      <c r="E14" s="19">
        <f t="shared" si="0"/>
        <v>-0.6699999999999999</v>
      </c>
      <c r="F14" s="13" t="s">
        <v>4</v>
      </c>
      <c r="G14" s="20">
        <f t="shared" si="1"/>
        <v>0.95</v>
      </c>
      <c r="H14" s="20">
        <f t="shared" si="2"/>
        <v>18.219999999999995</v>
      </c>
      <c r="J14" s="28">
        <v>13</v>
      </c>
      <c r="K14" s="21">
        <f t="shared" si="3"/>
        <v>-8.709999999999999</v>
      </c>
      <c r="L14" s="19">
        <f t="shared" si="4"/>
        <v>12.35</v>
      </c>
      <c r="M14" s="19">
        <f t="shared" si="5"/>
        <v>175.73999999999998</v>
      </c>
      <c r="O14" s="27">
        <v>13</v>
      </c>
      <c r="P14" s="19">
        <f t="shared" si="6"/>
        <v>-8.709999999999999</v>
      </c>
      <c r="Q14" s="19">
        <f t="shared" si="7"/>
        <v>12.35</v>
      </c>
      <c r="R14" s="19">
        <f t="shared" si="8"/>
        <v>175.73999999999998</v>
      </c>
      <c r="T14" s="5" t="s">
        <v>23</v>
      </c>
      <c r="U14" s="31">
        <f t="shared" si="9"/>
        <v>369.69999999999993</v>
      </c>
      <c r="W14" s="5" t="s">
        <v>38</v>
      </c>
    </row>
    <row r="15" spans="2:23" ht="11.25">
      <c r="B15" s="18" t="s">
        <v>41</v>
      </c>
      <c r="C15" s="10">
        <v>1.72</v>
      </c>
      <c r="D15" s="27">
        <v>1</v>
      </c>
      <c r="E15" s="19">
        <f t="shared" si="0"/>
        <v>-0.72</v>
      </c>
      <c r="F15" s="13" t="s">
        <v>26</v>
      </c>
      <c r="G15" s="20">
        <f t="shared" si="1"/>
        <v>-0.72</v>
      </c>
      <c r="H15" s="20">
        <f t="shared" si="2"/>
        <v>17.499999999999996</v>
      </c>
      <c r="J15" s="28">
        <v>1</v>
      </c>
      <c r="K15" s="21">
        <f t="shared" si="3"/>
        <v>-0.72</v>
      </c>
      <c r="L15" s="19">
        <f t="shared" si="4"/>
        <v>-0.72</v>
      </c>
      <c r="M15" s="19">
        <f t="shared" si="5"/>
        <v>175.01999999999998</v>
      </c>
      <c r="O15" s="27">
        <v>5</v>
      </c>
      <c r="P15" s="19">
        <f t="shared" si="6"/>
        <v>-3.5999999999999996</v>
      </c>
      <c r="Q15" s="19">
        <f t="shared" si="7"/>
        <v>-3.5999999999999996</v>
      </c>
      <c r="R15" s="19">
        <f t="shared" si="8"/>
        <v>172.14</v>
      </c>
      <c r="T15" s="5" t="s">
        <v>23</v>
      </c>
      <c r="U15" s="31">
        <f t="shared" si="9"/>
        <v>364.65999999999997</v>
      </c>
      <c r="W15" s="5" t="s">
        <v>40</v>
      </c>
    </row>
    <row r="16" spans="2:23" ht="11.25">
      <c r="B16" s="18" t="s">
        <v>42</v>
      </c>
      <c r="C16" s="10">
        <v>1.64</v>
      </c>
      <c r="D16" s="27">
        <v>1</v>
      </c>
      <c r="E16" s="19">
        <f t="shared" si="0"/>
        <v>-0.6399999999999999</v>
      </c>
      <c r="F16" s="13" t="s">
        <v>26</v>
      </c>
      <c r="G16" s="20">
        <f t="shared" si="1"/>
        <v>-0.6399999999999999</v>
      </c>
      <c r="H16" s="20">
        <f t="shared" si="2"/>
        <v>16.859999999999996</v>
      </c>
      <c r="J16" s="28">
        <v>1</v>
      </c>
      <c r="K16" s="21">
        <f t="shared" si="3"/>
        <v>-0.6399999999999999</v>
      </c>
      <c r="L16" s="19">
        <f t="shared" si="4"/>
        <v>-0.6399999999999999</v>
      </c>
      <c r="M16" s="19">
        <f t="shared" si="5"/>
        <v>174.38</v>
      </c>
      <c r="O16" s="27">
        <v>8</v>
      </c>
      <c r="P16" s="19">
        <f t="shared" si="6"/>
        <v>-5.119999999999999</v>
      </c>
      <c r="Q16" s="19">
        <f t="shared" si="7"/>
        <v>-5.119999999999999</v>
      </c>
      <c r="R16" s="19">
        <f t="shared" si="8"/>
        <v>167.01999999999998</v>
      </c>
      <c r="T16" s="5" t="s">
        <v>21</v>
      </c>
      <c r="U16" s="31">
        <f t="shared" si="9"/>
        <v>358.26</v>
      </c>
      <c r="W16" s="5" t="s">
        <v>46</v>
      </c>
    </row>
    <row r="17" spans="1:23" ht="11.25">
      <c r="A17" s="17">
        <v>41585</v>
      </c>
      <c r="B17" s="18" t="s">
        <v>43</v>
      </c>
      <c r="C17" s="10">
        <v>1.76</v>
      </c>
      <c r="D17" s="27">
        <v>1</v>
      </c>
      <c r="E17" s="19">
        <f t="shared" si="0"/>
        <v>-0.76</v>
      </c>
      <c r="F17" s="13" t="s">
        <v>4</v>
      </c>
      <c r="G17" s="20">
        <f t="shared" si="1"/>
        <v>0.95</v>
      </c>
      <c r="H17" s="20">
        <f t="shared" si="2"/>
        <v>17.809999999999995</v>
      </c>
      <c r="J17" s="28">
        <v>2</v>
      </c>
      <c r="K17" s="21">
        <f t="shared" si="3"/>
        <v>-1.52</v>
      </c>
      <c r="L17" s="19">
        <f t="shared" si="4"/>
        <v>1.9</v>
      </c>
      <c r="M17" s="19">
        <f t="shared" si="5"/>
        <v>176.28</v>
      </c>
      <c r="O17" s="27">
        <v>13</v>
      </c>
      <c r="P17" s="19">
        <f t="shared" si="6"/>
        <v>-9.88</v>
      </c>
      <c r="Q17" s="19">
        <f t="shared" si="7"/>
        <v>12.35</v>
      </c>
      <c r="R17" s="19">
        <f t="shared" si="8"/>
        <v>179.36999999999998</v>
      </c>
      <c r="T17" s="5" t="s">
        <v>23</v>
      </c>
      <c r="U17" s="31">
        <f t="shared" si="9"/>
        <v>373.46</v>
      </c>
      <c r="W17" s="5" t="s">
        <v>38</v>
      </c>
    </row>
    <row r="18" spans="2:23" ht="11.25">
      <c r="B18" s="18" t="s">
        <v>44</v>
      </c>
      <c r="C18" s="10">
        <v>1.72</v>
      </c>
      <c r="D18" s="27">
        <v>1</v>
      </c>
      <c r="E18" s="19">
        <f t="shared" si="0"/>
        <v>-0.72</v>
      </c>
      <c r="F18" s="13" t="s">
        <v>26</v>
      </c>
      <c r="G18" s="20">
        <f t="shared" si="1"/>
        <v>-0.72</v>
      </c>
      <c r="H18" s="20">
        <f t="shared" si="2"/>
        <v>17.089999999999996</v>
      </c>
      <c r="J18" s="29">
        <v>1</v>
      </c>
      <c r="K18" s="21">
        <f t="shared" si="3"/>
        <v>-0.72</v>
      </c>
      <c r="L18" s="19">
        <f t="shared" si="4"/>
        <v>-0.72</v>
      </c>
      <c r="M18" s="19">
        <f t="shared" si="5"/>
        <v>175.56</v>
      </c>
      <c r="O18" s="27">
        <v>5</v>
      </c>
      <c r="P18" s="19">
        <f t="shared" si="6"/>
        <v>-3.5999999999999996</v>
      </c>
      <c r="Q18" s="19">
        <f t="shared" si="7"/>
        <v>-3.5999999999999996</v>
      </c>
      <c r="R18" s="19">
        <f t="shared" si="8"/>
        <v>175.76999999999998</v>
      </c>
      <c r="T18" s="5" t="s">
        <v>23</v>
      </c>
      <c r="U18" s="31">
        <f t="shared" si="9"/>
        <v>368.41999999999996</v>
      </c>
      <c r="W18" s="5" t="s">
        <v>45</v>
      </c>
    </row>
    <row r="19" spans="2:23" ht="11.25">
      <c r="B19" s="18" t="s">
        <v>47</v>
      </c>
      <c r="C19" s="10">
        <v>1.8</v>
      </c>
      <c r="D19" s="27">
        <v>1</v>
      </c>
      <c r="E19" s="19">
        <f t="shared" si="0"/>
        <v>-0.8</v>
      </c>
      <c r="F19" s="13" t="s">
        <v>26</v>
      </c>
      <c r="G19" s="20">
        <f t="shared" si="1"/>
        <v>-0.8</v>
      </c>
      <c r="H19" s="20">
        <f t="shared" si="2"/>
        <v>16.289999999999996</v>
      </c>
      <c r="J19" s="29">
        <v>1</v>
      </c>
      <c r="K19" s="21">
        <f t="shared" si="3"/>
        <v>-0.8</v>
      </c>
      <c r="L19" s="19">
        <f t="shared" si="4"/>
        <v>-0.8</v>
      </c>
      <c r="M19" s="19">
        <f t="shared" si="5"/>
        <v>174.76</v>
      </c>
      <c r="O19" s="27">
        <v>8</v>
      </c>
      <c r="P19" s="19">
        <f t="shared" si="6"/>
        <v>-6.4</v>
      </c>
      <c r="Q19" s="19">
        <f t="shared" si="7"/>
        <v>-6.4</v>
      </c>
      <c r="R19" s="19">
        <f t="shared" si="8"/>
        <v>169.36999999999998</v>
      </c>
      <c r="T19" s="5" t="s">
        <v>23</v>
      </c>
      <c r="U19" s="31">
        <f t="shared" si="9"/>
        <v>360.42</v>
      </c>
      <c r="W19" s="5" t="s">
        <v>45</v>
      </c>
    </row>
    <row r="20" spans="1:23" ht="11.25">
      <c r="A20" s="17">
        <v>41586</v>
      </c>
      <c r="B20" s="18" t="s">
        <v>48</v>
      </c>
      <c r="C20" s="10">
        <v>1.74</v>
      </c>
      <c r="D20" s="27">
        <v>1</v>
      </c>
      <c r="E20" s="19">
        <f t="shared" si="0"/>
        <v>-0.74</v>
      </c>
      <c r="F20" s="13" t="s">
        <v>26</v>
      </c>
      <c r="G20" s="20">
        <f t="shared" si="1"/>
        <v>-0.74</v>
      </c>
      <c r="H20" s="20">
        <f t="shared" si="2"/>
        <v>15.549999999999995</v>
      </c>
      <c r="J20" s="29">
        <v>2</v>
      </c>
      <c r="K20" s="21">
        <f t="shared" si="3"/>
        <v>-1.48</v>
      </c>
      <c r="L20" s="19">
        <f t="shared" si="4"/>
        <v>-1.48</v>
      </c>
      <c r="M20" s="19">
        <f t="shared" si="5"/>
        <v>173.28</v>
      </c>
      <c r="O20" s="27">
        <v>13</v>
      </c>
      <c r="P20" s="19">
        <f t="shared" si="6"/>
        <v>-9.62</v>
      </c>
      <c r="Q20" s="19">
        <f t="shared" si="7"/>
        <v>-9.62</v>
      </c>
      <c r="R20" s="19">
        <f t="shared" si="8"/>
        <v>159.74999999999997</v>
      </c>
      <c r="T20" s="5" t="s">
        <v>21</v>
      </c>
      <c r="U20" s="31">
        <f t="shared" si="9"/>
        <v>348.58</v>
      </c>
      <c r="W20" s="5" t="s">
        <v>46</v>
      </c>
    </row>
    <row r="21" spans="1:23" ht="11.25">
      <c r="A21" s="17">
        <v>41587</v>
      </c>
      <c r="B21" s="18" t="s">
        <v>49</v>
      </c>
      <c r="C21" s="10">
        <v>1.72</v>
      </c>
      <c r="D21" s="27">
        <v>1</v>
      </c>
      <c r="E21" s="19">
        <f t="shared" si="0"/>
        <v>-0.72</v>
      </c>
      <c r="F21" s="13" t="s">
        <v>4</v>
      </c>
      <c r="G21" s="20">
        <f t="shared" si="1"/>
        <v>0.95</v>
      </c>
      <c r="H21" s="20">
        <f t="shared" si="2"/>
        <v>16.499999999999996</v>
      </c>
      <c r="J21" s="29">
        <v>3</v>
      </c>
      <c r="K21" s="21">
        <f t="shared" si="3"/>
        <v>-2.16</v>
      </c>
      <c r="L21" s="19">
        <f t="shared" si="4"/>
        <v>2.8499999999999996</v>
      </c>
      <c r="M21" s="19">
        <f t="shared" si="5"/>
        <v>176.13</v>
      </c>
      <c r="O21" s="27">
        <v>21</v>
      </c>
      <c r="P21" s="19">
        <f t="shared" si="6"/>
        <v>-15.12</v>
      </c>
      <c r="Q21" s="19">
        <f t="shared" si="7"/>
        <v>19.95</v>
      </c>
      <c r="R21" s="19">
        <f t="shared" si="8"/>
        <v>179.69999999999996</v>
      </c>
      <c r="T21" s="5" t="s">
        <v>23</v>
      </c>
      <c r="U21" s="31">
        <f t="shared" si="9"/>
        <v>372.3299999999999</v>
      </c>
      <c r="W21" s="5" t="s">
        <v>50</v>
      </c>
    </row>
    <row r="22" spans="2:23" ht="11.25">
      <c r="B22" s="18" t="s">
        <v>51</v>
      </c>
      <c r="C22" s="10">
        <v>1.78</v>
      </c>
      <c r="D22" s="27">
        <v>1</v>
      </c>
      <c r="E22" s="19">
        <f t="shared" si="0"/>
        <v>-0.78</v>
      </c>
      <c r="F22" s="13" t="s">
        <v>26</v>
      </c>
      <c r="G22" s="20">
        <f t="shared" si="1"/>
        <v>-0.78</v>
      </c>
      <c r="H22" s="20">
        <f t="shared" si="2"/>
        <v>15.719999999999997</v>
      </c>
      <c r="J22" s="29">
        <v>1</v>
      </c>
      <c r="K22" s="21">
        <f t="shared" si="3"/>
        <v>-0.78</v>
      </c>
      <c r="L22" s="19">
        <f t="shared" si="4"/>
        <v>-0.78</v>
      </c>
      <c r="M22" s="19">
        <f t="shared" si="5"/>
        <v>175.35</v>
      </c>
      <c r="O22" s="27">
        <v>8</v>
      </c>
      <c r="P22" s="19">
        <f t="shared" si="6"/>
        <v>-6.24</v>
      </c>
      <c r="Q22" s="19">
        <f t="shared" si="7"/>
        <v>-6.24</v>
      </c>
      <c r="R22" s="19">
        <f t="shared" si="8"/>
        <v>173.45999999999995</v>
      </c>
      <c r="T22" s="5" t="s">
        <v>21</v>
      </c>
      <c r="U22" s="31">
        <f t="shared" si="9"/>
        <v>364.5299999999999</v>
      </c>
      <c r="W22" s="5" t="s">
        <v>30</v>
      </c>
    </row>
    <row r="23" spans="2:23" ht="11.25">
      <c r="B23" s="18" t="s">
        <v>52</v>
      </c>
      <c r="C23" s="10">
        <v>1.7</v>
      </c>
      <c r="D23" s="27">
        <v>1</v>
      </c>
      <c r="E23" s="19">
        <f t="shared" si="0"/>
        <v>-0.7</v>
      </c>
      <c r="F23" s="13" t="s">
        <v>26</v>
      </c>
      <c r="G23" s="20">
        <f t="shared" si="1"/>
        <v>-0.7</v>
      </c>
      <c r="H23" s="20">
        <f t="shared" si="2"/>
        <v>15.019999999999998</v>
      </c>
      <c r="J23" s="29">
        <v>1</v>
      </c>
      <c r="K23" s="21">
        <f t="shared" si="3"/>
        <v>-0.7</v>
      </c>
      <c r="L23" s="19">
        <f t="shared" si="4"/>
        <v>-0.7</v>
      </c>
      <c r="M23" s="19">
        <f t="shared" si="5"/>
        <v>174.65</v>
      </c>
      <c r="O23" s="27">
        <v>13</v>
      </c>
      <c r="P23" s="19">
        <f t="shared" si="6"/>
        <v>-9.1</v>
      </c>
      <c r="Q23" s="19">
        <f t="shared" si="7"/>
        <v>-9.1</v>
      </c>
      <c r="R23" s="19">
        <f t="shared" si="8"/>
        <v>164.35999999999996</v>
      </c>
      <c r="T23" s="5" t="s">
        <v>21</v>
      </c>
      <c r="U23" s="31">
        <f t="shared" si="9"/>
        <v>354.03</v>
      </c>
      <c r="W23" s="5" t="s">
        <v>30</v>
      </c>
    </row>
    <row r="24" spans="2:23" ht="11.25">
      <c r="B24" s="18" t="s">
        <v>53</v>
      </c>
      <c r="C24" s="10">
        <v>1.88</v>
      </c>
      <c r="D24" s="27">
        <v>1</v>
      </c>
      <c r="E24" s="19">
        <f t="shared" si="0"/>
        <v>-0.8799999999999999</v>
      </c>
      <c r="F24" s="13" t="s">
        <v>4</v>
      </c>
      <c r="G24" s="20">
        <f t="shared" si="1"/>
        <v>0.95</v>
      </c>
      <c r="H24" s="20">
        <f t="shared" si="2"/>
        <v>15.969999999999997</v>
      </c>
      <c r="J24" s="28">
        <v>2</v>
      </c>
      <c r="K24" s="21">
        <f t="shared" si="3"/>
        <v>-1.7599999999999998</v>
      </c>
      <c r="L24" s="19">
        <f t="shared" si="4"/>
        <v>1.9</v>
      </c>
      <c r="M24" s="19">
        <f t="shared" si="5"/>
        <v>176.55</v>
      </c>
      <c r="O24" s="27">
        <v>21</v>
      </c>
      <c r="P24" s="19">
        <f t="shared" si="6"/>
        <v>-18.479999999999997</v>
      </c>
      <c r="Q24" s="19">
        <f t="shared" si="7"/>
        <v>19.95</v>
      </c>
      <c r="R24" s="19">
        <f t="shared" si="8"/>
        <v>184.30999999999995</v>
      </c>
      <c r="T24" s="5" t="s">
        <v>21</v>
      </c>
      <c r="U24" s="31">
        <f t="shared" si="9"/>
        <v>376.8299999999999</v>
      </c>
      <c r="W24" s="5" t="s">
        <v>24</v>
      </c>
    </row>
    <row r="25" spans="1:23" ht="11.25">
      <c r="A25" s="17">
        <v>41588</v>
      </c>
      <c r="B25" s="18" t="s">
        <v>54</v>
      </c>
      <c r="C25" s="10">
        <v>1.78</v>
      </c>
      <c r="D25" s="27">
        <v>1</v>
      </c>
      <c r="E25" s="19">
        <f t="shared" si="0"/>
        <v>-0.78</v>
      </c>
      <c r="F25" s="13" t="s">
        <v>4</v>
      </c>
      <c r="G25" s="20">
        <f t="shared" si="1"/>
        <v>0.95</v>
      </c>
      <c r="H25" s="20">
        <f t="shared" si="2"/>
        <v>16.919999999999998</v>
      </c>
      <c r="J25" s="28">
        <v>1</v>
      </c>
      <c r="K25" s="21">
        <f t="shared" si="3"/>
        <v>-0.78</v>
      </c>
      <c r="L25" s="19">
        <f t="shared" si="4"/>
        <v>0.95</v>
      </c>
      <c r="M25" s="19">
        <f t="shared" si="5"/>
        <v>177.5</v>
      </c>
      <c r="O25" s="27">
        <v>8</v>
      </c>
      <c r="P25" s="19">
        <f t="shared" si="6"/>
        <v>-6.24</v>
      </c>
      <c r="Q25" s="19">
        <f t="shared" si="7"/>
        <v>7.6</v>
      </c>
      <c r="R25" s="19">
        <f t="shared" si="8"/>
        <v>191.90999999999994</v>
      </c>
      <c r="T25" s="5" t="s">
        <v>21</v>
      </c>
      <c r="U25" s="31">
        <f t="shared" si="9"/>
        <v>386.33</v>
      </c>
      <c r="W25" s="5" t="s">
        <v>55</v>
      </c>
    </row>
    <row r="26" spans="4:18" ht="11.25">
      <c r="D26" s="27"/>
      <c r="E26" s="19"/>
      <c r="F26" s="13"/>
      <c r="G26" s="20"/>
      <c r="H26" s="20"/>
      <c r="J26" s="29"/>
      <c r="K26" s="21"/>
      <c r="L26" s="19"/>
      <c r="M26" s="19"/>
      <c r="O26" s="27"/>
      <c r="P26" s="19"/>
      <c r="Q26" s="19"/>
      <c r="R26" s="19"/>
    </row>
    <row r="27" spans="4:18" ht="11.25">
      <c r="D27" s="27"/>
      <c r="E27" s="19"/>
      <c r="F27" s="13"/>
      <c r="G27" s="20"/>
      <c r="H27" s="20"/>
      <c r="J27" s="29"/>
      <c r="K27" s="21"/>
      <c r="L27" s="19"/>
      <c r="M27" s="19"/>
      <c r="O27" s="27"/>
      <c r="P27" s="19"/>
      <c r="Q27" s="19"/>
      <c r="R27" s="19"/>
    </row>
    <row r="28" spans="4:18" ht="11.25">
      <c r="D28" s="27"/>
      <c r="E28" s="19"/>
      <c r="F28" s="13"/>
      <c r="G28" s="20"/>
      <c r="H28" s="20"/>
      <c r="J28" s="28"/>
      <c r="K28" s="21"/>
      <c r="L28" s="19"/>
      <c r="M28" s="19"/>
      <c r="O28" s="27"/>
      <c r="P28" s="19"/>
      <c r="Q28" s="19"/>
      <c r="R28" s="19"/>
    </row>
    <row r="29" spans="4:18" ht="11.25">
      <c r="D29" s="27"/>
      <c r="E29" s="19"/>
      <c r="F29" s="13"/>
      <c r="G29" s="20"/>
      <c r="H29" s="20"/>
      <c r="J29" s="29"/>
      <c r="K29" s="21"/>
      <c r="L29" s="19"/>
      <c r="M29" s="19"/>
      <c r="O29" s="27"/>
      <c r="P29" s="19"/>
      <c r="Q29" s="19"/>
      <c r="R29" s="19"/>
    </row>
    <row r="30" spans="4:18" ht="11.25">
      <c r="D30" s="27"/>
      <c r="E30" s="19"/>
      <c r="F30" s="13"/>
      <c r="G30" s="20"/>
      <c r="H30" s="20"/>
      <c r="J30" s="28"/>
      <c r="K30" s="21"/>
      <c r="L30" s="19"/>
      <c r="M30" s="19"/>
      <c r="O30" s="27"/>
      <c r="P30" s="19"/>
      <c r="Q30" s="19"/>
      <c r="R30" s="19"/>
    </row>
    <row r="31" spans="6:21" ht="11.25">
      <c r="F31" s="13"/>
      <c r="G31" s="23" t="s">
        <v>14</v>
      </c>
      <c r="H31" s="20">
        <f>SUM(G6:G30)</f>
        <v>-3.079999999999999</v>
      </c>
      <c r="K31" s="21"/>
      <c r="L31" s="23" t="s">
        <v>14</v>
      </c>
      <c r="M31" s="20">
        <f>SUM(L6:L30)</f>
        <v>1.4999999999999998</v>
      </c>
      <c r="Q31" s="23" t="s">
        <v>14</v>
      </c>
      <c r="R31" s="20">
        <f>SUM(Q6:Q30)</f>
        <v>15.909999999999998</v>
      </c>
      <c r="U31" s="20">
        <f>R31+M31+H31</f>
        <v>14.329999999999998</v>
      </c>
    </row>
    <row r="32" spans="6:22" ht="11.25">
      <c r="F32" s="13"/>
      <c r="G32" s="23" t="s">
        <v>15</v>
      </c>
      <c r="H32" s="20">
        <f>H5+H31</f>
        <v>16.92</v>
      </c>
      <c r="K32" s="21"/>
      <c r="L32" s="23" t="s">
        <v>15</v>
      </c>
      <c r="M32" s="20">
        <f>M5+M31</f>
        <v>177.5</v>
      </c>
      <c r="Q32" s="23" t="s">
        <v>15</v>
      </c>
      <c r="R32" s="20">
        <f>R5+R31</f>
        <v>191.91</v>
      </c>
      <c r="U32" s="31">
        <f>R32+M32+H32</f>
        <v>386.33</v>
      </c>
      <c r="V32" s="31"/>
    </row>
    <row r="33" spans="6:21" ht="11.25">
      <c r="F33" s="13"/>
      <c r="G33" s="23" t="s">
        <v>16</v>
      </c>
      <c r="H33" s="25">
        <f>H31/H5</f>
        <v>-0.15399999999999997</v>
      </c>
      <c r="J33" s="14"/>
      <c r="K33" s="21"/>
      <c r="L33" s="23" t="s">
        <v>16</v>
      </c>
      <c r="M33" s="25">
        <f>M31/M5</f>
        <v>0.008522727272727272</v>
      </c>
      <c r="Q33" s="23" t="s">
        <v>16</v>
      </c>
      <c r="R33" s="25">
        <f>R31/R5</f>
        <v>0.09039772727272727</v>
      </c>
      <c r="U33" s="25">
        <f>U31/U5</f>
        <v>0.03852150537634408</v>
      </c>
    </row>
    <row r="34" spans="6:18" ht="11.25">
      <c r="F34" s="13"/>
      <c r="G34" s="23" t="s">
        <v>17</v>
      </c>
      <c r="H34" s="24">
        <f>SUM(C6:C30)/COUNT(C6:C30)</f>
        <v>1.7489999999999999</v>
      </c>
      <c r="K34" s="21"/>
      <c r="L34" s="23"/>
      <c r="M34" s="24"/>
      <c r="Q34" s="23"/>
      <c r="R34" s="24"/>
    </row>
    <row r="35" spans="6:18" ht="11.25">
      <c r="F35" s="13"/>
      <c r="G35" s="23" t="s">
        <v>18</v>
      </c>
      <c r="H35" s="26">
        <f>COUNT(C6:C31)</f>
        <v>20</v>
      </c>
      <c r="K35" s="21"/>
      <c r="L35" s="23"/>
      <c r="M35" s="26"/>
      <c r="Q35" s="23"/>
      <c r="R35" s="26"/>
    </row>
    <row r="36" spans="6:18" ht="11.25">
      <c r="F36" s="13"/>
      <c r="G36" s="23" t="s">
        <v>94</v>
      </c>
      <c r="H36" s="26">
        <f>COUNTIF(F6:F30,"Win")</f>
        <v>7</v>
      </c>
      <c r="K36" s="21"/>
      <c r="L36" s="23"/>
      <c r="M36" s="26"/>
      <c r="Q36" s="23"/>
      <c r="R36" s="26"/>
    </row>
    <row r="37" spans="6:18" ht="11.25">
      <c r="F37" s="13"/>
      <c r="G37" s="23" t="s">
        <v>19</v>
      </c>
      <c r="H37" s="25">
        <f>COUNTIF(F6:F30,"Win")/H35</f>
        <v>0.35</v>
      </c>
      <c r="K37" s="21"/>
      <c r="L37" s="23"/>
      <c r="M37" s="25"/>
      <c r="Q37" s="23"/>
      <c r="R37" s="25"/>
    </row>
    <row r="38" spans="6:10" ht="11.25">
      <c r="F38" s="13"/>
      <c r="G38" s="30" t="s">
        <v>39</v>
      </c>
      <c r="H38" s="31">
        <f>SUMIF(G6:G30,"&gt;0",C6:C30)/COUNTIF(G6:G30,"&gt;0")</f>
        <v>1.7499999999999998</v>
      </c>
      <c r="J38" s="14"/>
    </row>
    <row r="39" spans="6:10" ht="11.25">
      <c r="F39" s="13"/>
      <c r="H39" s="13"/>
      <c r="J39" s="14"/>
    </row>
    <row r="40" spans="6:8" ht="11.25">
      <c r="F40" s="13"/>
      <c r="H40" s="13"/>
    </row>
    <row r="41" spans="6:10" ht="11.25">
      <c r="F41" s="13"/>
      <c r="H41" s="13"/>
      <c r="J41" s="14"/>
    </row>
    <row r="42" spans="6:8" ht="11.25">
      <c r="F42" s="13"/>
      <c r="H42" s="13"/>
    </row>
    <row r="43" spans="6:8" ht="11.25">
      <c r="F43" s="13"/>
      <c r="H43" s="13"/>
    </row>
    <row r="44" spans="6:8" ht="11.25">
      <c r="F44" s="13"/>
      <c r="H44" s="13"/>
    </row>
    <row r="45" spans="6:10" ht="11.25">
      <c r="F45" s="13"/>
      <c r="H45" s="13"/>
      <c r="J45" s="14"/>
    </row>
    <row r="46" spans="6:10" ht="11.25">
      <c r="F46" s="13"/>
      <c r="H46" s="13"/>
      <c r="J46" s="14"/>
    </row>
    <row r="47" spans="6:10" ht="11.25">
      <c r="F47" s="13"/>
      <c r="H47" s="13"/>
      <c r="J47" s="14"/>
    </row>
    <row r="48" spans="6:8" ht="11.25">
      <c r="F48" s="13"/>
      <c r="H48" s="13"/>
    </row>
    <row r="49" spans="6:10" ht="11.25">
      <c r="F49" s="13"/>
      <c r="H49" s="13"/>
      <c r="J49" s="14"/>
    </row>
    <row r="50" spans="1:23" s="9" customFormat="1" ht="11.25">
      <c r="A50" s="17"/>
      <c r="B50" s="5"/>
      <c r="C50" s="10"/>
      <c r="D50" s="11"/>
      <c r="E50" s="11"/>
      <c r="F50" s="13"/>
      <c r="G50" s="13"/>
      <c r="H50" s="13"/>
      <c r="I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9" customFormat="1" ht="11.25">
      <c r="A51" s="17"/>
      <c r="B51" s="5"/>
      <c r="C51" s="10"/>
      <c r="D51" s="11"/>
      <c r="E51" s="11"/>
      <c r="F51" s="13"/>
      <c r="G51" s="13"/>
      <c r="H51" s="13"/>
      <c r="I51" s="10"/>
      <c r="J51" s="1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9" customFormat="1" ht="11.25">
      <c r="A52" s="17"/>
      <c r="B52" s="5"/>
      <c r="C52" s="10"/>
      <c r="D52" s="11"/>
      <c r="E52" s="11"/>
      <c r="F52" s="13"/>
      <c r="G52" s="13"/>
      <c r="H52" s="13"/>
      <c r="I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9" customFormat="1" ht="11.25">
      <c r="A53" s="17"/>
      <c r="B53" s="5"/>
      <c r="C53" s="10"/>
      <c r="D53" s="11"/>
      <c r="E53" s="11"/>
      <c r="F53" s="13"/>
      <c r="G53" s="13"/>
      <c r="H53" s="13"/>
      <c r="I53" s="10"/>
      <c r="J53" s="1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9" customFormat="1" ht="11.25">
      <c r="A54" s="17"/>
      <c r="B54" s="5"/>
      <c r="C54" s="10"/>
      <c r="D54" s="11"/>
      <c r="E54" s="11"/>
      <c r="F54" s="13"/>
      <c r="G54" s="13"/>
      <c r="H54" s="13"/>
      <c r="I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9" customFormat="1" ht="11.25">
      <c r="A55" s="17"/>
      <c r="B55" s="5"/>
      <c r="C55" s="10"/>
      <c r="D55" s="11"/>
      <c r="E55" s="11"/>
      <c r="F55" s="13"/>
      <c r="G55" s="13"/>
      <c r="H55" s="13"/>
      <c r="I55" s="10"/>
      <c r="J55" s="1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9" customFormat="1" ht="11.25">
      <c r="A56" s="17"/>
      <c r="B56" s="5"/>
      <c r="C56" s="10"/>
      <c r="D56" s="11"/>
      <c r="E56" s="11"/>
      <c r="F56" s="13"/>
      <c r="G56" s="13"/>
      <c r="H56" s="13"/>
      <c r="I56" s="10"/>
      <c r="J56" s="1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9" customFormat="1" ht="11.25">
      <c r="A57" s="17"/>
      <c r="B57" s="5"/>
      <c r="C57" s="10"/>
      <c r="D57" s="11"/>
      <c r="E57" s="11"/>
      <c r="F57" s="13"/>
      <c r="G57" s="13"/>
      <c r="H57" s="13"/>
      <c r="I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9" customFormat="1" ht="11.25">
      <c r="A58" s="17"/>
      <c r="B58" s="5"/>
      <c r="C58" s="10"/>
      <c r="D58" s="11"/>
      <c r="E58" s="11"/>
      <c r="F58" s="13"/>
      <c r="G58" s="13"/>
      <c r="H58" s="13"/>
      <c r="I58" s="1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9" customFormat="1" ht="11.25">
      <c r="A59" s="17"/>
      <c r="B59" s="5"/>
      <c r="C59" s="10"/>
      <c r="D59" s="11"/>
      <c r="E59" s="11"/>
      <c r="F59" s="13"/>
      <c r="G59" s="13"/>
      <c r="H59" s="13"/>
      <c r="I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9" customFormat="1" ht="11.25">
      <c r="A60" s="17"/>
      <c r="B60" s="5"/>
      <c r="C60" s="10"/>
      <c r="D60" s="11"/>
      <c r="E60" s="11"/>
      <c r="F60" s="13"/>
      <c r="G60" s="13"/>
      <c r="H60" s="13"/>
      <c r="I60" s="10"/>
      <c r="J60" s="1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9" customFormat="1" ht="11.25">
      <c r="A61" s="17"/>
      <c r="B61" s="5"/>
      <c r="C61" s="10"/>
      <c r="D61" s="11"/>
      <c r="E61" s="11"/>
      <c r="F61" s="13"/>
      <c r="G61" s="13"/>
      <c r="H61" s="13"/>
      <c r="I61" s="10"/>
      <c r="J61" s="1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9" customFormat="1" ht="11.25">
      <c r="A62" s="17"/>
      <c r="B62" s="5"/>
      <c r="C62" s="10"/>
      <c r="D62" s="11"/>
      <c r="E62" s="11"/>
      <c r="F62" s="13"/>
      <c r="G62" s="13"/>
      <c r="H62" s="13"/>
      <c r="I62" s="10"/>
      <c r="J62" s="1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9" customFormat="1" ht="11.25">
      <c r="A63" s="17"/>
      <c r="B63" s="5"/>
      <c r="C63" s="10"/>
      <c r="D63" s="11"/>
      <c r="E63" s="11"/>
      <c r="F63" s="13"/>
      <c r="G63" s="13"/>
      <c r="H63" s="13"/>
      <c r="I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9" customFormat="1" ht="11.25">
      <c r="A64" s="17"/>
      <c r="B64" s="5"/>
      <c r="C64" s="10"/>
      <c r="D64" s="11"/>
      <c r="E64" s="11"/>
      <c r="F64" s="13"/>
      <c r="G64" s="13"/>
      <c r="H64" s="13"/>
      <c r="I64" s="10"/>
      <c r="J64" s="1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9" customFormat="1" ht="11.25">
      <c r="A65" s="17"/>
      <c r="B65" s="5"/>
      <c r="C65" s="10"/>
      <c r="D65" s="11"/>
      <c r="E65" s="11"/>
      <c r="F65" s="13"/>
      <c r="G65" s="13"/>
      <c r="H65" s="13"/>
      <c r="I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9" customFormat="1" ht="11.25">
      <c r="A66" s="17"/>
      <c r="B66" s="5"/>
      <c r="C66" s="10"/>
      <c r="D66" s="11"/>
      <c r="E66" s="11"/>
      <c r="F66" s="13"/>
      <c r="G66" s="13"/>
      <c r="H66" s="13"/>
      <c r="I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9" customFormat="1" ht="11.25">
      <c r="A67" s="17"/>
      <c r="B67" s="5"/>
      <c r="C67" s="10"/>
      <c r="D67" s="11"/>
      <c r="E67" s="11"/>
      <c r="F67" s="13"/>
      <c r="G67" s="13"/>
      <c r="H67" s="13"/>
      <c r="I67" s="10"/>
      <c r="J67" s="1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9" customFormat="1" ht="11.25">
      <c r="A68" s="17"/>
      <c r="B68" s="5"/>
      <c r="C68" s="10"/>
      <c r="D68" s="11"/>
      <c r="E68" s="11"/>
      <c r="F68" s="13"/>
      <c r="G68" s="13"/>
      <c r="H68" s="13"/>
      <c r="I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9" customFormat="1" ht="11.25">
      <c r="A69" s="17"/>
      <c r="B69" s="5"/>
      <c r="C69" s="10"/>
      <c r="D69" s="11"/>
      <c r="E69" s="11"/>
      <c r="F69" s="13"/>
      <c r="G69" s="13"/>
      <c r="H69" s="13"/>
      <c r="I69" s="10"/>
      <c r="J69" s="1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9" customFormat="1" ht="11.25">
      <c r="A70" s="17"/>
      <c r="B70" s="5"/>
      <c r="C70" s="10"/>
      <c r="D70" s="11"/>
      <c r="E70" s="11"/>
      <c r="F70" s="13"/>
      <c r="G70" s="13"/>
      <c r="H70" s="13"/>
      <c r="I70" s="10"/>
      <c r="J70" s="1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9" customFormat="1" ht="11.25">
      <c r="A71" s="17"/>
      <c r="B71" s="5"/>
      <c r="C71" s="10"/>
      <c r="D71" s="11"/>
      <c r="E71" s="11"/>
      <c r="F71" s="13"/>
      <c r="G71" s="13"/>
      <c r="H71" s="13"/>
      <c r="I71" s="1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9" customFormat="1" ht="11.25">
      <c r="A72" s="17"/>
      <c r="B72" s="5"/>
      <c r="C72" s="10"/>
      <c r="D72" s="11"/>
      <c r="E72" s="11"/>
      <c r="F72" s="13"/>
      <c r="G72" s="13"/>
      <c r="H72" s="13"/>
      <c r="I72" s="1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9" customFormat="1" ht="11.25">
      <c r="A73" s="17"/>
      <c r="B73" s="5"/>
      <c r="C73" s="10"/>
      <c r="D73" s="11"/>
      <c r="E73" s="11"/>
      <c r="F73" s="13"/>
      <c r="G73" s="13"/>
      <c r="H73" s="13"/>
      <c r="I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9" customFormat="1" ht="11.25">
      <c r="A74" s="17"/>
      <c r="B74" s="5"/>
      <c r="C74" s="10"/>
      <c r="D74" s="11"/>
      <c r="E74" s="11"/>
      <c r="F74" s="13"/>
      <c r="G74" s="13"/>
      <c r="H74" s="13"/>
      <c r="I74" s="10"/>
      <c r="J74" s="1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9" customFormat="1" ht="11.25">
      <c r="A75" s="17"/>
      <c r="B75" s="5"/>
      <c r="C75" s="10"/>
      <c r="D75" s="11"/>
      <c r="E75" s="11"/>
      <c r="F75" s="13"/>
      <c r="G75" s="13"/>
      <c r="H75" s="13"/>
      <c r="I75" s="10"/>
      <c r="J75" s="1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9" customFormat="1" ht="11.25">
      <c r="A76" s="17"/>
      <c r="B76" s="5"/>
      <c r="C76" s="10"/>
      <c r="D76" s="11"/>
      <c r="E76" s="11"/>
      <c r="F76" s="13"/>
      <c r="G76" s="13"/>
      <c r="H76" s="13"/>
      <c r="I76" s="10"/>
      <c r="J76" s="1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9" customFormat="1" ht="11.25">
      <c r="A77" s="17"/>
      <c r="B77" s="5"/>
      <c r="C77" s="10"/>
      <c r="D77" s="11"/>
      <c r="E77" s="11"/>
      <c r="F77" s="13"/>
      <c r="G77" s="13"/>
      <c r="H77" s="13"/>
      <c r="I77" s="10"/>
      <c r="J77" s="1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9" customFormat="1" ht="11.25">
      <c r="A78" s="17"/>
      <c r="B78" s="5"/>
      <c r="C78" s="10"/>
      <c r="D78" s="11"/>
      <c r="E78" s="11"/>
      <c r="F78" s="13"/>
      <c r="G78" s="13"/>
      <c r="H78" s="13"/>
      <c r="I78" s="10"/>
      <c r="J78" s="1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9" customFormat="1" ht="11.25">
      <c r="A79" s="17"/>
      <c r="B79" s="5"/>
      <c r="C79" s="10"/>
      <c r="D79" s="11"/>
      <c r="E79" s="11"/>
      <c r="F79" s="13"/>
      <c r="G79" s="13"/>
      <c r="H79" s="13"/>
      <c r="I79" s="10"/>
      <c r="J79" s="1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9" customFormat="1" ht="11.25">
      <c r="A80" s="17"/>
      <c r="B80" s="5"/>
      <c r="C80" s="10"/>
      <c r="D80" s="11"/>
      <c r="E80" s="11"/>
      <c r="F80" s="13"/>
      <c r="G80" s="13"/>
      <c r="H80" s="13"/>
      <c r="I80" s="10"/>
      <c r="J80" s="1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9" customFormat="1" ht="11.25">
      <c r="A81" s="17"/>
      <c r="B81" s="5"/>
      <c r="C81" s="10"/>
      <c r="D81" s="11"/>
      <c r="E81" s="11"/>
      <c r="F81" s="13"/>
      <c r="G81" s="13"/>
      <c r="H81" s="13"/>
      <c r="I81" s="1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9" customFormat="1" ht="11.25">
      <c r="A82" s="17"/>
      <c r="B82" s="5"/>
      <c r="C82" s="10"/>
      <c r="D82" s="11"/>
      <c r="E82" s="11"/>
      <c r="F82" s="13"/>
      <c r="G82" s="13"/>
      <c r="H82" s="13"/>
      <c r="I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9" customFormat="1" ht="11.25">
      <c r="A83" s="17"/>
      <c r="B83" s="5"/>
      <c r="C83" s="10"/>
      <c r="D83" s="11"/>
      <c r="E83" s="11"/>
      <c r="F83" s="13"/>
      <c r="G83" s="13"/>
      <c r="H83" s="13"/>
      <c r="I83" s="10"/>
      <c r="J83" s="1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9" customFormat="1" ht="11.25">
      <c r="A84" s="17"/>
      <c r="B84" s="5"/>
      <c r="C84" s="10"/>
      <c r="D84" s="11"/>
      <c r="E84" s="11"/>
      <c r="F84" s="13"/>
      <c r="G84" s="13"/>
      <c r="H84" s="13"/>
      <c r="I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9" customFormat="1" ht="11.25">
      <c r="A85" s="17"/>
      <c r="B85" s="5"/>
      <c r="C85" s="10"/>
      <c r="D85" s="11"/>
      <c r="E85" s="11"/>
      <c r="F85" s="13"/>
      <c r="G85" s="13"/>
      <c r="H85" s="13"/>
      <c r="I85" s="1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9" customFormat="1" ht="11.25">
      <c r="A86" s="17"/>
      <c r="B86" s="5"/>
      <c r="C86" s="10"/>
      <c r="D86" s="11"/>
      <c r="E86" s="11"/>
      <c r="F86" s="13"/>
      <c r="G86" s="13"/>
      <c r="H86" s="13"/>
      <c r="I86" s="1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9" customFormat="1" ht="11.25">
      <c r="A87" s="17"/>
      <c r="B87" s="5"/>
      <c r="C87" s="10"/>
      <c r="D87" s="11"/>
      <c r="E87" s="11"/>
      <c r="F87" s="13"/>
      <c r="G87" s="13"/>
      <c r="H87" s="13"/>
      <c r="I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9" customFormat="1" ht="11.25">
      <c r="A88" s="17"/>
      <c r="B88" s="5"/>
      <c r="C88" s="10"/>
      <c r="D88" s="11"/>
      <c r="E88" s="11"/>
      <c r="F88" s="13"/>
      <c r="G88" s="13"/>
      <c r="H88" s="13"/>
      <c r="I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9" customFormat="1" ht="11.25">
      <c r="A89" s="17"/>
      <c r="B89" s="5"/>
      <c r="C89" s="10"/>
      <c r="D89" s="11"/>
      <c r="E89" s="11"/>
      <c r="F89" s="13"/>
      <c r="G89" s="13"/>
      <c r="H89" s="13"/>
      <c r="I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9" customFormat="1" ht="11.25">
      <c r="A90" s="17"/>
      <c r="B90" s="5"/>
      <c r="C90" s="10"/>
      <c r="D90" s="11"/>
      <c r="E90" s="11"/>
      <c r="F90" s="13"/>
      <c r="G90" s="13"/>
      <c r="H90" s="13"/>
      <c r="I90" s="10"/>
      <c r="J90" s="1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9" customFormat="1" ht="11.25">
      <c r="A91" s="17"/>
      <c r="B91" s="5"/>
      <c r="C91" s="10"/>
      <c r="D91" s="11"/>
      <c r="E91" s="11"/>
      <c r="F91" s="13"/>
      <c r="G91" s="13"/>
      <c r="H91" s="13"/>
      <c r="I91" s="1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9" customFormat="1" ht="11.25">
      <c r="A92" s="17"/>
      <c r="B92" s="5"/>
      <c r="C92" s="10"/>
      <c r="D92" s="11"/>
      <c r="E92" s="11"/>
      <c r="F92" s="13"/>
      <c r="G92" s="13"/>
      <c r="H92" s="13"/>
      <c r="I92" s="10"/>
      <c r="J92" s="1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9" customFormat="1" ht="11.25">
      <c r="A93" s="17"/>
      <c r="B93" s="5"/>
      <c r="C93" s="10"/>
      <c r="D93" s="11"/>
      <c r="E93" s="11"/>
      <c r="F93" s="13"/>
      <c r="G93" s="13"/>
      <c r="H93" s="13"/>
      <c r="I93" s="10"/>
      <c r="J93" s="1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9" customFormat="1" ht="11.25">
      <c r="A94" s="17"/>
      <c r="B94" s="5"/>
      <c r="C94" s="10"/>
      <c r="D94" s="11"/>
      <c r="E94" s="11"/>
      <c r="F94" s="13"/>
      <c r="G94" s="13"/>
      <c r="H94" s="13"/>
      <c r="I94" s="10"/>
      <c r="J94" s="1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9" customFormat="1" ht="11.25">
      <c r="A95" s="17"/>
      <c r="B95" s="5"/>
      <c r="C95" s="10"/>
      <c r="D95" s="11"/>
      <c r="E95" s="11"/>
      <c r="F95" s="13"/>
      <c r="G95" s="13"/>
      <c r="H95" s="13"/>
      <c r="I95" s="1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9" customFormat="1" ht="11.25">
      <c r="A96" s="17"/>
      <c r="B96" s="5"/>
      <c r="C96" s="10"/>
      <c r="D96" s="11"/>
      <c r="E96" s="11"/>
      <c r="F96" s="13"/>
      <c r="G96" s="13"/>
      <c r="H96" s="13"/>
      <c r="I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9" customFormat="1" ht="11.25">
      <c r="A97" s="17"/>
      <c r="B97" s="5"/>
      <c r="C97" s="10"/>
      <c r="D97" s="11"/>
      <c r="E97" s="11"/>
      <c r="F97" s="13"/>
      <c r="G97" s="13"/>
      <c r="H97" s="13"/>
      <c r="I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9" customFormat="1" ht="11.25">
      <c r="A98" s="17"/>
      <c r="B98" s="5"/>
      <c r="C98" s="10"/>
      <c r="D98" s="11"/>
      <c r="E98" s="11"/>
      <c r="F98" s="13"/>
      <c r="G98" s="13"/>
      <c r="H98" s="13"/>
      <c r="I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9" customFormat="1" ht="11.25">
      <c r="A99" s="17"/>
      <c r="B99" s="5"/>
      <c r="C99" s="10"/>
      <c r="D99" s="11"/>
      <c r="E99" s="11"/>
      <c r="F99" s="13"/>
      <c r="G99" s="13"/>
      <c r="H99" s="13"/>
      <c r="I99" s="10"/>
      <c r="J99" s="1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9" customFormat="1" ht="11.25">
      <c r="A100" s="17"/>
      <c r="B100" s="5"/>
      <c r="C100" s="10"/>
      <c r="D100" s="11"/>
      <c r="E100" s="11"/>
      <c r="F100" s="13"/>
      <c r="G100" s="13"/>
      <c r="H100" s="13"/>
      <c r="I100" s="10"/>
      <c r="J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9" customFormat="1" ht="11.25">
      <c r="A101" s="17"/>
      <c r="B101" s="5"/>
      <c r="C101" s="10"/>
      <c r="D101" s="11"/>
      <c r="E101" s="11"/>
      <c r="F101" s="13"/>
      <c r="G101" s="13"/>
      <c r="H101" s="13"/>
      <c r="I101" s="10"/>
      <c r="J101" s="1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9" customFormat="1" ht="11.25">
      <c r="A102" s="17"/>
      <c r="B102" s="5"/>
      <c r="C102" s="10"/>
      <c r="D102" s="11"/>
      <c r="E102" s="11"/>
      <c r="F102" s="13"/>
      <c r="G102" s="13"/>
      <c r="H102" s="13"/>
      <c r="I102" s="10"/>
      <c r="J102" s="1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9" customFormat="1" ht="11.25">
      <c r="A103" s="17"/>
      <c r="B103" s="5"/>
      <c r="C103" s="10"/>
      <c r="D103" s="11"/>
      <c r="E103" s="11"/>
      <c r="F103" s="13"/>
      <c r="G103" s="13"/>
      <c r="H103" s="13"/>
      <c r="I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9" customFormat="1" ht="11.25">
      <c r="A104" s="17"/>
      <c r="B104" s="5"/>
      <c r="C104" s="10"/>
      <c r="D104" s="11"/>
      <c r="E104" s="11"/>
      <c r="F104" s="13"/>
      <c r="G104" s="13"/>
      <c r="H104" s="13"/>
      <c r="I104" s="1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9" customFormat="1" ht="11.25">
      <c r="A105" s="17"/>
      <c r="B105" s="5"/>
      <c r="C105" s="10"/>
      <c r="D105" s="11"/>
      <c r="E105" s="11"/>
      <c r="F105" s="13"/>
      <c r="G105" s="13"/>
      <c r="H105" s="13"/>
      <c r="I105" s="10"/>
      <c r="J105" s="1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9" customFormat="1" ht="11.25">
      <c r="A106" s="17"/>
      <c r="B106" s="5"/>
      <c r="C106" s="10"/>
      <c r="D106" s="11"/>
      <c r="E106" s="11"/>
      <c r="F106" s="13"/>
      <c r="G106" s="13"/>
      <c r="H106" s="13"/>
      <c r="I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9" customFormat="1" ht="11.25">
      <c r="A107" s="17"/>
      <c r="B107" s="5"/>
      <c r="C107" s="10"/>
      <c r="D107" s="11"/>
      <c r="E107" s="11"/>
      <c r="F107" s="13"/>
      <c r="G107" s="13"/>
      <c r="H107" s="13"/>
      <c r="I107" s="10"/>
      <c r="J107" s="1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9" customFormat="1" ht="11.25">
      <c r="A108" s="17"/>
      <c r="B108" s="5"/>
      <c r="C108" s="10"/>
      <c r="D108" s="11"/>
      <c r="E108" s="11"/>
      <c r="F108" s="13"/>
      <c r="G108" s="13"/>
      <c r="H108" s="13"/>
      <c r="I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9" customFormat="1" ht="11.25">
      <c r="A109" s="17"/>
      <c r="B109" s="5"/>
      <c r="C109" s="10"/>
      <c r="D109" s="11"/>
      <c r="E109" s="11"/>
      <c r="F109" s="13"/>
      <c r="G109" s="13"/>
      <c r="H109" s="13"/>
      <c r="I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9" customFormat="1" ht="11.25">
      <c r="A110" s="17"/>
      <c r="B110" s="5"/>
      <c r="C110" s="10"/>
      <c r="D110" s="11"/>
      <c r="E110" s="11"/>
      <c r="F110" s="13"/>
      <c r="G110" s="13"/>
      <c r="H110" s="13"/>
      <c r="I110" s="10"/>
      <c r="J110" s="1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9" customFormat="1" ht="11.25">
      <c r="A111" s="17"/>
      <c r="B111" s="5"/>
      <c r="C111" s="10"/>
      <c r="D111" s="11"/>
      <c r="E111" s="11"/>
      <c r="F111" s="13"/>
      <c r="G111" s="13"/>
      <c r="H111" s="13"/>
      <c r="I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9" customFormat="1" ht="11.25">
      <c r="A112" s="17"/>
      <c r="B112" s="5"/>
      <c r="C112" s="10"/>
      <c r="D112" s="11"/>
      <c r="E112" s="11"/>
      <c r="F112" s="13"/>
      <c r="G112" s="13"/>
      <c r="H112" s="13"/>
      <c r="I112" s="10"/>
      <c r="J112" s="1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9" customFormat="1" ht="11.25">
      <c r="A113" s="17"/>
      <c r="B113" s="5"/>
      <c r="C113" s="10"/>
      <c r="D113" s="11"/>
      <c r="E113" s="11"/>
      <c r="F113" s="13"/>
      <c r="G113" s="13"/>
      <c r="H113" s="13"/>
      <c r="I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9" customFormat="1" ht="11.25">
      <c r="A114" s="17"/>
      <c r="B114" s="5"/>
      <c r="C114" s="10"/>
      <c r="D114" s="11"/>
      <c r="E114" s="11"/>
      <c r="F114" s="13"/>
      <c r="G114" s="13"/>
      <c r="H114" s="13"/>
      <c r="I114" s="10"/>
      <c r="J114" s="1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9" customFormat="1" ht="11.25">
      <c r="A115" s="17"/>
      <c r="B115" s="5"/>
      <c r="C115" s="10"/>
      <c r="D115" s="11"/>
      <c r="E115" s="11"/>
      <c r="F115" s="13"/>
      <c r="G115" s="13"/>
      <c r="H115" s="13"/>
      <c r="I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9" customFormat="1" ht="11.25">
      <c r="A116" s="17"/>
      <c r="B116" s="5"/>
      <c r="C116" s="10"/>
      <c r="D116" s="11"/>
      <c r="E116" s="11"/>
      <c r="F116" s="13"/>
      <c r="G116" s="13"/>
      <c r="H116" s="13"/>
      <c r="I116" s="10"/>
      <c r="J116" s="1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9" customFormat="1" ht="11.25">
      <c r="A117" s="17"/>
      <c r="B117" s="5"/>
      <c r="C117" s="10"/>
      <c r="D117" s="11"/>
      <c r="E117" s="11"/>
      <c r="F117" s="13"/>
      <c r="G117" s="13"/>
      <c r="H117" s="13"/>
      <c r="I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9" customFormat="1" ht="11.25">
      <c r="A118" s="17"/>
      <c r="B118" s="5"/>
      <c r="C118" s="10"/>
      <c r="D118" s="11"/>
      <c r="E118" s="11"/>
      <c r="F118" s="13"/>
      <c r="G118" s="13"/>
      <c r="H118" s="13"/>
      <c r="I118" s="10"/>
      <c r="J118" s="1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9" customFormat="1" ht="11.25">
      <c r="A119" s="17"/>
      <c r="B119" s="5"/>
      <c r="C119" s="10"/>
      <c r="D119" s="11"/>
      <c r="E119" s="11"/>
      <c r="F119" s="13"/>
      <c r="G119" s="13"/>
      <c r="H119" s="13"/>
      <c r="I119" s="10"/>
      <c r="J119" s="1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9" customFormat="1" ht="11.25">
      <c r="A120" s="17"/>
      <c r="B120" s="5"/>
      <c r="C120" s="10"/>
      <c r="D120" s="11"/>
      <c r="E120" s="11"/>
      <c r="F120" s="13"/>
      <c r="G120" s="13"/>
      <c r="H120" s="13"/>
      <c r="I120" s="10"/>
      <c r="J120" s="1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9" customFormat="1" ht="11.25">
      <c r="A121" s="17"/>
      <c r="B121" s="5"/>
      <c r="C121" s="10"/>
      <c r="D121" s="11"/>
      <c r="E121" s="11"/>
      <c r="F121" s="13"/>
      <c r="G121" s="13"/>
      <c r="H121" s="13"/>
      <c r="I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9" customFormat="1" ht="11.25">
      <c r="A122" s="17"/>
      <c r="B122" s="5"/>
      <c r="C122" s="10"/>
      <c r="D122" s="11"/>
      <c r="E122" s="11"/>
      <c r="F122" s="13"/>
      <c r="G122" s="13"/>
      <c r="H122" s="13"/>
      <c r="I122" s="10"/>
      <c r="J122" s="1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</sheetData>
  <sheetProtection/>
  <mergeCells count="4">
    <mergeCell ref="C1:H1"/>
    <mergeCell ref="D4:H4"/>
    <mergeCell ref="J4:M4"/>
    <mergeCell ref="O4:R4"/>
  </mergeCells>
  <hyperlinks>
    <hyperlink ref="C1:H1" r:id="rId1" display="Football Bank Builde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Dell</cp:lastModifiedBy>
  <dcterms:created xsi:type="dcterms:W3CDTF">2012-07-31T14:06:53Z</dcterms:created>
  <dcterms:modified xsi:type="dcterms:W3CDTF">2014-02-10T22:43:58Z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