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6" tabRatio="545" activeTab="1"/>
  </bookViews>
  <sheets>
    <sheet name="pre-race results log" sheetId="1" r:id="rId1"/>
    <sheet name="in-play results log" sheetId="2" r:id="rId2"/>
  </sheets>
  <definedNames>
    <definedName name="Excel_BuiltIn__FilterDatabase_2">#REF!</definedName>
    <definedName name="Table3">#REF!</definedName>
  </definedNames>
  <calcPr fullCalcOnLoad="1"/>
</workbook>
</file>

<file path=xl/sharedStrings.xml><?xml version="1.0" encoding="utf-8"?>
<sst xmlns="http://schemas.openxmlformats.org/spreadsheetml/2006/main" count="744" uniqueCount="351">
  <si>
    <t>win lay (FL)</t>
  </si>
  <si>
    <t>FL = fixed liability</t>
  </si>
  <si>
    <t>INITIAL BANK</t>
  </si>
  <si>
    <t>win lay (FS)</t>
  </si>
  <si>
    <t>FS = fixed stake</t>
  </si>
  <si>
    <t>place lay (FL)</t>
  </si>
  <si>
    <t>%L = current bank percentage liability</t>
  </si>
  <si>
    <t>place lay (FS)</t>
  </si>
  <si>
    <t>%S = current bank percentage stake</t>
  </si>
  <si>
    <t>enter amounts in pink cells</t>
  </si>
  <si>
    <t>win lay (%L)</t>
  </si>
  <si>
    <t>@</t>
  </si>
  <si>
    <t>race type</t>
  </si>
  <si>
    <t>hcp</t>
  </si>
  <si>
    <t>non</t>
  </si>
  <si>
    <t>code</t>
  </si>
  <si>
    <t>flat</t>
  </si>
  <si>
    <t>AW</t>
  </si>
  <si>
    <t>hurdle</t>
  </si>
  <si>
    <t>chase</t>
  </si>
  <si>
    <t>NHF</t>
  </si>
  <si>
    <t>places</t>
  </si>
  <si>
    <t>win lay (%S)</t>
  </si>
  <si>
    <t>track</t>
  </si>
  <si>
    <t>Aintree</t>
  </si>
  <si>
    <t>Ascot</t>
  </si>
  <si>
    <t>Ayr</t>
  </si>
  <si>
    <t>Bangor</t>
  </si>
  <si>
    <t>Bath</t>
  </si>
  <si>
    <t>Brighton</t>
  </si>
  <si>
    <t>Carlisle</t>
  </si>
  <si>
    <t>Cartmel</t>
  </si>
  <si>
    <t>Catterick</t>
  </si>
  <si>
    <t>Cheltenham</t>
  </si>
  <si>
    <t>Chepstow</t>
  </si>
  <si>
    <t>Chester</t>
  </si>
  <si>
    <t>Doncaster</t>
  </si>
  <si>
    <t>Epsom</t>
  </si>
  <si>
    <t>Exeter</t>
  </si>
  <si>
    <t>Fakenham</t>
  </si>
  <si>
    <t>Ffos Las</t>
  </si>
  <si>
    <t>Folkestone</t>
  </si>
  <si>
    <t xml:space="preserve">Fontwell </t>
  </si>
  <si>
    <t>Goodwood</t>
  </si>
  <si>
    <t>Hamilton</t>
  </si>
  <si>
    <t>Haydock</t>
  </si>
  <si>
    <t>Hereford</t>
  </si>
  <si>
    <t>Hexham</t>
  </si>
  <si>
    <t>Huntingdon</t>
  </si>
  <si>
    <t>Kelso</t>
  </si>
  <si>
    <t xml:space="preserve">Kempton </t>
  </si>
  <si>
    <t>Leicester</t>
  </si>
  <si>
    <t>Lingfield</t>
  </si>
  <si>
    <t>Ludlow</t>
  </si>
  <si>
    <t>Market Rasen</t>
  </si>
  <si>
    <t>Musselburgh</t>
  </si>
  <si>
    <t>Newbury</t>
  </si>
  <si>
    <t>Newcastle</t>
  </si>
  <si>
    <t>Newmarket</t>
  </si>
  <si>
    <t>Newton Abbot</t>
  </si>
  <si>
    <t>Nottingham</t>
  </si>
  <si>
    <t>Perth</t>
  </si>
  <si>
    <t>Plumpton</t>
  </si>
  <si>
    <t>Pontefract</t>
  </si>
  <si>
    <t>Redcar</t>
  </si>
  <si>
    <t>Ripon</t>
  </si>
  <si>
    <t>Salisbury</t>
  </si>
  <si>
    <t>Sandown</t>
  </si>
  <si>
    <t>Sedgefield</t>
  </si>
  <si>
    <t>Southwell</t>
  </si>
  <si>
    <t xml:space="preserve">Stratford </t>
  </si>
  <si>
    <t>Taunton</t>
  </si>
  <si>
    <t>Thirsk</t>
  </si>
  <si>
    <t>Towcester</t>
  </si>
  <si>
    <t>Uttoxeter</t>
  </si>
  <si>
    <t>Warwick</t>
  </si>
  <si>
    <t>Wetherby</t>
  </si>
  <si>
    <t>Wincanton</t>
  </si>
  <si>
    <t>Windsor</t>
  </si>
  <si>
    <t>Wolverhampton</t>
  </si>
  <si>
    <t>Worcester</t>
  </si>
  <si>
    <t>Yarmouth</t>
  </si>
  <si>
    <t>York</t>
  </si>
  <si>
    <t>time</t>
  </si>
  <si>
    <t>bet no.</t>
  </si>
  <si>
    <t>date</t>
  </si>
  <si>
    <t>horse</t>
  </si>
  <si>
    <t>result</t>
  </si>
  <si>
    <t>BSP</t>
  </si>
  <si>
    <t>FL win bank</t>
  </si>
  <si>
    <t>FS win bank</t>
  </si>
  <si>
    <t>%L win bank</t>
  </si>
  <si>
    <t>%S win bank</t>
  </si>
  <si>
    <t>lingfield</t>
  </si>
  <si>
    <t>restless bay</t>
  </si>
  <si>
    <t>lose</t>
  </si>
  <si>
    <t>chookie hamilton</t>
  </si>
  <si>
    <t>folkestone</t>
  </si>
  <si>
    <t>Landestown Star</t>
  </si>
  <si>
    <t>kempton</t>
  </si>
  <si>
    <t>Whipper Snapper</t>
  </si>
  <si>
    <t>ascot</t>
  </si>
  <si>
    <t>Spanish Arch</t>
  </si>
  <si>
    <t>haydock</t>
  </si>
  <si>
    <t>Kruzhlinin</t>
  </si>
  <si>
    <t>wincanton</t>
  </si>
  <si>
    <t>Global Power</t>
  </si>
  <si>
    <t>Daffydowndilly</t>
  </si>
  <si>
    <t>leicester</t>
  </si>
  <si>
    <t>Ballywatt</t>
  </si>
  <si>
    <t>newbury</t>
  </si>
  <si>
    <t>Colour Squadron</t>
  </si>
  <si>
    <t>Beat The Bell</t>
  </si>
  <si>
    <t>Eagle Nebula</t>
  </si>
  <si>
    <t>musselburgh</t>
  </si>
  <si>
    <t>Swift Arrow</t>
  </si>
  <si>
    <t>Jacobs Son</t>
  </si>
  <si>
    <t>wolverhampton</t>
  </si>
  <si>
    <t>Hittin'The Skids</t>
  </si>
  <si>
    <t>chepstow</t>
  </si>
  <si>
    <t>Caid du Berlais</t>
  </si>
  <si>
    <t>Dakota Canyon</t>
  </si>
  <si>
    <t>strike rate</t>
  </si>
  <si>
    <t>profit totals</t>
  </si>
  <si>
    <t>Total %age growth</t>
  </si>
  <si>
    <t>Odds</t>
  </si>
  <si>
    <t>thecornishcowboy</t>
  </si>
  <si>
    <t>taunton</t>
  </si>
  <si>
    <t>ciceron</t>
  </si>
  <si>
    <t>idol deputy</t>
  </si>
  <si>
    <t>hereford</t>
  </si>
  <si>
    <t>royale knight</t>
  </si>
  <si>
    <t>plumpton</t>
  </si>
  <si>
    <t>guydus</t>
  </si>
  <si>
    <t>towcester</t>
  </si>
  <si>
    <t>Thorncliffer</t>
  </si>
  <si>
    <t>Flying Tempo</t>
  </si>
  <si>
    <t>Rouge et Blanc</t>
  </si>
  <si>
    <t>ludlow</t>
  </si>
  <si>
    <t>RollThe Dice</t>
  </si>
  <si>
    <t>Haftohaf</t>
  </si>
  <si>
    <t>sedgefield</t>
  </si>
  <si>
    <t>Matrow's Lady</t>
  </si>
  <si>
    <t>Havingotascoobydo</t>
  </si>
  <si>
    <t>wetherby</t>
  </si>
  <si>
    <t>Raise The Rafters</t>
  </si>
  <si>
    <t>Sweet Liberta</t>
  </si>
  <si>
    <t>ffos las</t>
  </si>
  <si>
    <t>Shaking Hands</t>
  </si>
  <si>
    <t>Jackies Solitaire</t>
  </si>
  <si>
    <t>Misleading Promise</t>
  </si>
  <si>
    <t>Valdaw</t>
  </si>
  <si>
    <t>Passionada</t>
  </si>
  <si>
    <t>One Scoop Or Two</t>
  </si>
  <si>
    <t>Viola da Gamba</t>
  </si>
  <si>
    <t>Baby Dottie</t>
  </si>
  <si>
    <t>Hamoody</t>
  </si>
  <si>
    <t>Jumbo Prada</t>
  </si>
  <si>
    <t>One Lucky Lady</t>
  </si>
  <si>
    <t>Hepworth</t>
  </si>
  <si>
    <t>Heez A Cracker </t>
  </si>
  <si>
    <t>Bury Parade</t>
  </si>
  <si>
    <t>Derwentwater</t>
  </si>
  <si>
    <t>Goulanes</t>
  </si>
  <si>
    <t>Brick Red</t>
  </si>
  <si>
    <t>Wordiness</t>
  </si>
  <si>
    <t>market rasen</t>
  </si>
  <si>
    <t>Population</t>
  </si>
  <si>
    <t>Ada Lovelace</t>
  </si>
  <si>
    <t>doncaster</t>
  </si>
  <si>
    <t>Sacre Toi</t>
  </si>
  <si>
    <t>Kie</t>
  </si>
  <si>
    <t>uttoxeter</t>
  </si>
  <si>
    <t>Barrakilla</t>
  </si>
  <si>
    <t>Caulfields Venture</t>
  </si>
  <si>
    <t>Ifbutandwhynot</t>
  </si>
  <si>
    <t>kelso</t>
  </si>
  <si>
    <t>Flemens Pride</t>
  </si>
  <si>
    <t>sandown</t>
  </si>
  <si>
    <t>Gwanako</t>
  </si>
  <si>
    <t>Ohio Gold</t>
  </si>
  <si>
    <t>Orange Nassau</t>
  </si>
  <si>
    <t>southwell</t>
  </si>
  <si>
    <t>Dance Of Time</t>
  </si>
  <si>
    <t>Forty Crown</t>
  </si>
  <si>
    <t>Dorothy's Dancing</t>
  </si>
  <si>
    <t>ayr</t>
  </si>
  <si>
    <t>Kudo Country</t>
  </si>
  <si>
    <t>Flavius Victor</t>
  </si>
  <si>
    <t>Safran de Cotte</t>
  </si>
  <si>
    <t>Travelling</t>
  </si>
  <si>
    <t>Gabrial The Duke</t>
  </si>
  <si>
    <t>Little Jimmy</t>
  </si>
  <si>
    <t>Living Leader</t>
  </si>
  <si>
    <t>Avidity</t>
  </si>
  <si>
    <t>Sleep In First</t>
  </si>
  <si>
    <t>Noble Legend</t>
  </si>
  <si>
    <t>Mediterranean Sea</t>
  </si>
  <si>
    <t>Robin Hoods Bay</t>
  </si>
  <si>
    <t>carlisle</t>
  </si>
  <si>
    <t>Coverholder</t>
  </si>
  <si>
    <t>warwick</t>
  </si>
  <si>
    <t>Shalambar</t>
  </si>
  <si>
    <t>Goochypoochyprader</t>
  </si>
  <si>
    <t>Fluctuation</t>
  </si>
  <si>
    <t>huntingdon</t>
  </si>
  <si>
    <t>Princely Hero</t>
  </si>
  <si>
    <t>Scottish Star</t>
  </si>
  <si>
    <t>Exceedexpectations</t>
  </si>
  <si>
    <t>The Blue Dog</t>
  </si>
  <si>
    <t>Bellflower Boy</t>
  </si>
  <si>
    <t>Spirit Of Gondree</t>
  </si>
  <si>
    <t>Goohar</t>
  </si>
  <si>
    <t>Bobble Boru</t>
  </si>
  <si>
    <t>Hidden Link</t>
  </si>
  <si>
    <t>Merrion Square</t>
  </si>
  <si>
    <t>Hamish McGonagall</t>
  </si>
  <si>
    <t>Greenhead High</t>
  </si>
  <si>
    <t>newcastle</t>
  </si>
  <si>
    <t>Fleur de la Vie</t>
  </si>
  <si>
    <t>Our Phylli Vera</t>
  </si>
  <si>
    <t>Compton Silver</t>
  </si>
  <si>
    <t>Activate</t>
  </si>
  <si>
    <t>Admiralofthesea</t>
  </si>
  <si>
    <t>nottingham</t>
  </si>
  <si>
    <t>Debdebdeb</t>
  </si>
  <si>
    <t>period growth</t>
  </si>
  <si>
    <t>Taglietelle</t>
  </si>
  <si>
    <t>Skyes The Limit</t>
  </si>
  <si>
    <t>Umberto D'olivate</t>
  </si>
  <si>
    <t>Regal Swain</t>
  </si>
  <si>
    <t>newmarket</t>
  </si>
  <si>
    <t>Sky Lantern</t>
  </si>
  <si>
    <t>Mizyen</t>
  </si>
  <si>
    <t>fontwell</t>
  </si>
  <si>
    <t>Meirigs Dream</t>
  </si>
  <si>
    <t>Wickhambrook</t>
  </si>
  <si>
    <t>stratford</t>
  </si>
  <si>
    <t>Bow To No One</t>
  </si>
  <si>
    <t>pontefract</t>
  </si>
  <si>
    <t>Anderton</t>
  </si>
  <si>
    <t>Hodgson</t>
  </si>
  <si>
    <t>perth</t>
  </si>
  <si>
    <t>Platinum</t>
  </si>
  <si>
    <t>Matthew Riley</t>
  </si>
  <si>
    <t>Trumpet Major</t>
  </si>
  <si>
    <t>ripon</t>
  </si>
  <si>
    <t>Hello Beautiful</t>
  </si>
  <si>
    <t>Blazing Bull</t>
  </si>
  <si>
    <t>exeter</t>
  </si>
  <si>
    <t>Castlemorris King</t>
  </si>
  <si>
    <t>Albonny</t>
  </si>
  <si>
    <t>Sublime Talent</t>
  </si>
  <si>
    <t>Go Nani Go</t>
  </si>
  <si>
    <t>hexham</t>
  </si>
  <si>
    <t>Don’t Tell Sailor</t>
  </si>
  <si>
    <t>Shirocco Star</t>
  </si>
  <si>
    <t>Sparville</t>
  </si>
  <si>
    <t>fakenham</t>
  </si>
  <si>
    <t>Brunton Blue</t>
  </si>
  <si>
    <t>By The Light</t>
  </si>
  <si>
    <t>goodwood</t>
  </si>
  <si>
    <t>Ribbons</t>
  </si>
  <si>
    <t>Rapscallion Deep</t>
  </si>
  <si>
    <t>Royal Rock</t>
  </si>
  <si>
    <t>La Luz Del Sol</t>
  </si>
  <si>
    <t>Astra Hall</t>
  </si>
  <si>
    <t>bath</t>
  </si>
  <si>
    <t>Waveguide</t>
  </si>
  <si>
    <t>Flaming Arrow</t>
  </si>
  <si>
    <t>aintree</t>
  </si>
  <si>
    <t>Regal Diamond</t>
  </si>
  <si>
    <t>Dundonnell</t>
  </si>
  <si>
    <t>Aegaeus</t>
  </si>
  <si>
    <t>newton abbot</t>
  </si>
  <si>
    <t>Talented Kid</t>
  </si>
  <si>
    <t>Marodima</t>
  </si>
  <si>
    <t>Picansort</t>
  </si>
  <si>
    <t>Rayadour</t>
  </si>
  <si>
    <t>cartmel</t>
  </si>
  <si>
    <t>Badgers Retreat</t>
  </si>
  <si>
    <t>Acapulco Bay</t>
  </si>
  <si>
    <t>windsor</t>
  </si>
  <si>
    <t>Mama Quilla</t>
  </si>
  <si>
    <t>Italian Riviera</t>
  </si>
  <si>
    <t>Sharqawiyah</t>
  </si>
  <si>
    <t>Bright Glow</t>
  </si>
  <si>
    <t>Pantxoa</t>
  </si>
  <si>
    <t>Chapter Five</t>
  </si>
  <si>
    <t>Special Meaning</t>
  </si>
  <si>
    <t>Almost Gemini</t>
  </si>
  <si>
    <t>worcester</t>
  </si>
  <si>
    <t>Super Collider</t>
  </si>
  <si>
    <t>Lost Legend</t>
  </si>
  <si>
    <t>Alwaystheoptimist</t>
  </si>
  <si>
    <t>Glorious Protector</t>
  </si>
  <si>
    <t>Washaar</t>
  </si>
  <si>
    <t>Antonio Gramsci</t>
  </si>
  <si>
    <t>Highlife Dancer</t>
  </si>
  <si>
    <t>Spieta</t>
  </si>
  <si>
    <t>hamilton</t>
  </si>
  <si>
    <t>Our Gabrial</t>
  </si>
  <si>
    <t>Spice Up Your Life</t>
  </si>
  <si>
    <t>Hit The Lights</t>
  </si>
  <si>
    <t>Mount Athos</t>
  </si>
  <si>
    <t>thirsk</t>
  </si>
  <si>
    <t>Sixty Minutes</t>
  </si>
  <si>
    <t>Sidney Melbourne</t>
  </si>
  <si>
    <t>Elle Woods</t>
  </si>
  <si>
    <t>yarmouth</t>
  </si>
  <si>
    <t>Next Door</t>
  </si>
  <si>
    <t>Tenor</t>
  </si>
  <si>
    <t>Indian Tinker</t>
  </si>
  <si>
    <t>Flying Officer</t>
  </si>
  <si>
    <t>brighton</t>
  </si>
  <si>
    <t>Aglaophonos</t>
  </si>
  <si>
    <t>Net Whizz</t>
  </si>
  <si>
    <t>epsom</t>
  </si>
  <si>
    <t>Count Pastoral</t>
  </si>
  <si>
    <t>Jo'burg</t>
  </si>
  <si>
    <t>Oyster</t>
  </si>
  <si>
    <t>Irish Jugger</t>
  </si>
  <si>
    <t>catterick</t>
  </si>
  <si>
    <t>Jontleman</t>
  </si>
  <si>
    <t>Dare To Achieve</t>
  </si>
  <si>
    <t>york</t>
  </si>
  <si>
    <t>Rosdhu Queen</t>
  </si>
  <si>
    <t>Heerat</t>
  </si>
  <si>
    <t>Clear Spring</t>
  </si>
  <si>
    <t>Khelac</t>
  </si>
  <si>
    <t>Ghasabah</t>
  </si>
  <si>
    <t>Enriching</t>
  </si>
  <si>
    <t>Massannie</t>
  </si>
  <si>
    <t>Sonofagun</t>
  </si>
  <si>
    <t>bangor</t>
  </si>
  <si>
    <t>Twirling Magnet</t>
  </si>
  <si>
    <t>Old Pals Act</t>
  </si>
  <si>
    <t>Homeric</t>
  </si>
  <si>
    <t>Star Pearl</t>
  </si>
  <si>
    <t>Poyle Thomas</t>
  </si>
  <si>
    <t>beverley</t>
  </si>
  <si>
    <t>Robert The Painter</t>
  </si>
  <si>
    <t>Silvas Romana</t>
  </si>
  <si>
    <t>Art Wave</t>
  </si>
  <si>
    <t>Volcanic Jack</t>
  </si>
  <si>
    <t>General Miller</t>
  </si>
  <si>
    <t>Planetex</t>
  </si>
  <si>
    <t>Shirleys Pride</t>
  </si>
  <si>
    <t>Stresa</t>
  </si>
  <si>
    <t>Pearl Spice</t>
  </si>
  <si>
    <t>Jubilant Queen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</si>
</sst>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.00"/>
    <numFmt numFmtId="165" formatCode="\£#,##0"/>
    <numFmt numFmtId="166" formatCode="dd/mm/yy;@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10"/>
      <name val="Arial"/>
      <family val="2"/>
    </font>
    <font>
      <sz val="10"/>
      <name val="Times New Roman"/>
      <family val="1"/>
    </font>
    <font>
      <b/>
      <i/>
      <u val="single"/>
      <sz val="10"/>
      <name val="Arial"/>
      <family val="2"/>
    </font>
    <font>
      <b/>
      <sz val="10"/>
      <color indexed="9"/>
      <name val="Times New Roman"/>
      <family val="1"/>
    </font>
    <font>
      <b/>
      <sz val="10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ck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46" applyFont="1" applyAlignment="1">
      <alignment horizontal="center"/>
      <protection/>
    </xf>
    <xf numFmtId="1" fontId="1" fillId="0" borderId="0" xfId="46" applyNumberFormat="1" applyFont="1" applyAlignment="1">
      <alignment horizontal="center"/>
      <protection/>
    </xf>
    <xf numFmtId="14" fontId="0" fillId="0" borderId="0" xfId="46" applyNumberFormat="1" applyFont="1" applyAlignment="1">
      <alignment horizontal="center"/>
      <protection/>
    </xf>
    <xf numFmtId="0" fontId="0" fillId="0" borderId="0" xfId="46" applyFont="1" applyAlignment="1">
      <alignment horizontal="left"/>
      <protection/>
    </xf>
    <xf numFmtId="49" fontId="0" fillId="0" borderId="0" xfId="46" applyNumberFormat="1" applyFont="1" applyAlignment="1">
      <alignment horizontal="center"/>
      <protection/>
    </xf>
    <xf numFmtId="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center"/>
      <protection/>
    </xf>
    <xf numFmtId="0" fontId="0" fillId="0" borderId="0" xfId="46">
      <alignment/>
      <protection/>
    </xf>
    <xf numFmtId="0" fontId="0" fillId="0" borderId="0" xfId="46" applyAlignment="1">
      <alignment horizontal="center"/>
      <protection/>
    </xf>
    <xf numFmtId="20" fontId="0" fillId="0" borderId="0" xfId="46" applyNumberFormat="1" applyFont="1" applyAlignment="1">
      <alignment horizontal="center"/>
      <protection/>
    </xf>
    <xf numFmtId="0" fontId="0" fillId="0" borderId="10" xfId="46" applyFont="1" applyBorder="1" applyAlignment="1">
      <alignment horizontal="center"/>
      <protection/>
    </xf>
    <xf numFmtId="164" fontId="0" fillId="33" borderId="11" xfId="46" applyNumberFormat="1" applyFont="1" applyFill="1" applyBorder="1" applyAlignment="1">
      <alignment horizontal="center"/>
      <protection/>
    </xf>
    <xf numFmtId="2" fontId="0" fillId="0" borderId="12" xfId="46" applyNumberFormat="1" applyFont="1" applyBorder="1" applyAlignment="1">
      <alignment horizontal="center"/>
      <protection/>
    </xf>
    <xf numFmtId="0" fontId="0" fillId="34" borderId="10" xfId="46" applyFont="1" applyFill="1" applyBorder="1" applyAlignment="1">
      <alignment/>
      <protection/>
    </xf>
    <xf numFmtId="0" fontId="0" fillId="34" borderId="13" xfId="46" applyFill="1" applyBorder="1" applyAlignment="1">
      <alignment/>
      <protection/>
    </xf>
    <xf numFmtId="0" fontId="0" fillId="34" borderId="11" xfId="46" applyFill="1" applyBorder="1" applyAlignment="1">
      <alignment/>
      <protection/>
    </xf>
    <xf numFmtId="0" fontId="0" fillId="0" borderId="14" xfId="46" applyFont="1" applyBorder="1" applyAlignment="1">
      <alignment horizontal="center"/>
      <protection/>
    </xf>
    <xf numFmtId="164" fontId="0" fillId="33" borderId="15" xfId="46" applyNumberFormat="1" applyFont="1" applyFill="1" applyBorder="1" applyAlignment="1">
      <alignment horizontal="center"/>
      <protection/>
    </xf>
    <xf numFmtId="0" fontId="0" fillId="34" borderId="14" xfId="46" applyFont="1" applyFill="1" applyBorder="1" applyAlignment="1">
      <alignment/>
      <protection/>
    </xf>
    <xf numFmtId="0" fontId="0" fillId="34" borderId="0" xfId="46" applyFill="1" applyBorder="1" applyAlignment="1">
      <alignment/>
      <protection/>
    </xf>
    <xf numFmtId="0" fontId="0" fillId="34" borderId="15" xfId="46" applyFill="1" applyBorder="1" applyAlignment="1">
      <alignment/>
      <protection/>
    </xf>
    <xf numFmtId="0" fontId="0" fillId="0" borderId="16" xfId="46" applyFont="1" applyBorder="1" applyAlignment="1">
      <alignment horizontal="center"/>
      <protection/>
    </xf>
    <xf numFmtId="164" fontId="0" fillId="33" borderId="17" xfId="46" applyNumberFormat="1" applyFont="1" applyFill="1" applyBorder="1" applyAlignment="1">
      <alignment horizontal="center"/>
      <protection/>
    </xf>
    <xf numFmtId="0" fontId="0" fillId="34" borderId="16" xfId="46" applyFont="1" applyFill="1" applyBorder="1" applyAlignment="1">
      <alignment/>
      <protection/>
    </xf>
    <xf numFmtId="0" fontId="0" fillId="34" borderId="18" xfId="46" applyFill="1" applyBorder="1" applyAlignment="1">
      <alignment/>
      <protection/>
    </xf>
    <xf numFmtId="0" fontId="0" fillId="34" borderId="17" xfId="46" applyFill="1" applyBorder="1" applyAlignment="1">
      <alignment/>
      <protection/>
    </xf>
    <xf numFmtId="0" fontId="0" fillId="0" borderId="12" xfId="46" applyFont="1" applyBorder="1" applyAlignment="1">
      <alignment horizontal="center"/>
      <protection/>
    </xf>
    <xf numFmtId="165" fontId="0" fillId="0" borderId="19" xfId="46" applyNumberFormat="1" applyFont="1" applyBorder="1" applyAlignment="1">
      <alignment horizontal="center"/>
      <protection/>
    </xf>
    <xf numFmtId="2" fontId="0" fillId="0" borderId="19" xfId="46" applyNumberFormat="1" applyFont="1" applyBorder="1" applyAlignment="1">
      <alignment horizontal="center"/>
      <protection/>
    </xf>
    <xf numFmtId="9" fontId="0" fillId="33" borderId="20" xfId="58" applyFont="1" applyFill="1" applyBorder="1" applyAlignment="1" applyProtection="1">
      <alignment horizontal="center"/>
      <protection/>
    </xf>
    <xf numFmtId="0" fontId="2" fillId="0" borderId="0" xfId="46" applyFont="1" applyAlignment="1">
      <alignment horizontal="center"/>
      <protection/>
    </xf>
    <xf numFmtId="0" fontId="0" fillId="0" borderId="21" xfId="46" applyFont="1" applyBorder="1" applyAlignment="1">
      <alignment horizontal="center"/>
      <protection/>
    </xf>
    <xf numFmtId="165" fontId="0" fillId="0" borderId="22" xfId="46" applyNumberFormat="1" applyFont="1" applyBorder="1" applyAlignment="1">
      <alignment horizontal="center"/>
      <protection/>
    </xf>
    <xf numFmtId="2" fontId="0" fillId="0" borderId="22" xfId="46" applyNumberFormat="1" applyFont="1" applyBorder="1" applyAlignment="1">
      <alignment horizontal="center"/>
      <protection/>
    </xf>
    <xf numFmtId="9" fontId="0" fillId="33" borderId="23" xfId="58" applyFont="1" applyFill="1" applyBorder="1" applyAlignment="1" applyProtection="1">
      <alignment horizontal="center"/>
      <protection/>
    </xf>
    <xf numFmtId="1" fontId="3" fillId="35" borderId="24" xfId="46" applyNumberFormat="1" applyFont="1" applyFill="1" applyBorder="1" applyAlignment="1">
      <alignment horizontal="center"/>
      <protection/>
    </xf>
    <xf numFmtId="14" fontId="3" fillId="35" borderId="25" xfId="46" applyNumberFormat="1" applyFont="1" applyFill="1" applyBorder="1" applyAlignment="1">
      <alignment horizontal="center"/>
      <protection/>
    </xf>
    <xf numFmtId="20" fontId="4" fillId="35" borderId="24" xfId="46" applyNumberFormat="1" applyFont="1" applyFill="1" applyBorder="1" applyAlignment="1">
      <alignment horizontal="center"/>
      <protection/>
    </xf>
    <xf numFmtId="49" fontId="3" fillId="35" borderId="25" xfId="46" applyNumberFormat="1" applyFont="1" applyFill="1" applyBorder="1" applyAlignment="1">
      <alignment horizontal="center"/>
      <protection/>
    </xf>
    <xf numFmtId="1" fontId="3" fillId="35" borderId="25" xfId="46" applyNumberFormat="1" applyFont="1" applyFill="1" applyBorder="1" applyAlignment="1">
      <alignment horizontal="center"/>
      <protection/>
    </xf>
    <xf numFmtId="2" fontId="3" fillId="35" borderId="25" xfId="46" applyNumberFormat="1" applyFont="1" applyFill="1" applyBorder="1" applyAlignment="1">
      <alignment horizontal="center"/>
      <protection/>
    </xf>
    <xf numFmtId="0" fontId="4" fillId="35" borderId="25" xfId="46" applyFont="1" applyFill="1" applyBorder="1" applyAlignment="1">
      <alignment horizontal="center"/>
      <protection/>
    </xf>
    <xf numFmtId="0" fontId="4" fillId="35" borderId="24" xfId="46" applyFont="1" applyFill="1" applyBorder="1" applyAlignment="1">
      <alignment horizontal="center"/>
      <protection/>
    </xf>
    <xf numFmtId="1" fontId="5" fillId="36" borderId="26" xfId="46" applyNumberFormat="1" applyFont="1" applyFill="1" applyBorder="1" applyAlignment="1">
      <alignment horizontal="center"/>
      <protection/>
    </xf>
    <xf numFmtId="166" fontId="0" fillId="0" borderId="27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164" fontId="6" fillId="36" borderId="26" xfId="46" applyNumberFormat="1" applyFont="1" applyFill="1" applyBorder="1" applyAlignment="1">
      <alignment horizontal="center"/>
      <protection/>
    </xf>
    <xf numFmtId="164" fontId="6" fillId="36" borderId="28" xfId="46" applyNumberFormat="1" applyFont="1" applyFill="1" applyBorder="1" applyAlignment="1">
      <alignment horizontal="center"/>
      <protection/>
    </xf>
    <xf numFmtId="164" fontId="6" fillId="37" borderId="26" xfId="46" applyNumberFormat="1" applyFont="1" applyFill="1" applyBorder="1" applyAlignment="1">
      <alignment horizontal="center"/>
      <protection/>
    </xf>
    <xf numFmtId="164" fontId="6" fillId="37" borderId="28" xfId="46" applyNumberFormat="1" applyFont="1" applyFill="1" applyBorder="1" applyAlignment="1">
      <alignment horizontal="center"/>
      <protection/>
    </xf>
    <xf numFmtId="166" fontId="7" fillId="0" borderId="27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0" xfId="46" applyFont="1" applyAlignment="1">
      <alignment horizontal="center"/>
      <protection/>
    </xf>
    <xf numFmtId="164" fontId="9" fillId="37" borderId="26" xfId="46" applyNumberFormat="1" applyFont="1" applyFill="1" applyBorder="1" applyAlignment="1">
      <alignment horizontal="center"/>
      <protection/>
    </xf>
    <xf numFmtId="164" fontId="9" fillId="37" borderId="28" xfId="46" applyNumberFormat="1" applyFont="1" applyFill="1" applyBorder="1" applyAlignment="1">
      <alignment horizontal="center"/>
      <protection/>
    </xf>
    <xf numFmtId="0" fontId="7" fillId="0" borderId="0" xfId="46" applyFont="1">
      <alignment/>
      <protection/>
    </xf>
    <xf numFmtId="20" fontId="7" fillId="0" borderId="0" xfId="46" applyNumberFormat="1" applyFont="1" applyAlignment="1">
      <alignment horizontal="center"/>
      <protection/>
    </xf>
    <xf numFmtId="0" fontId="7" fillId="0" borderId="0" xfId="0" applyFont="1" applyAlignment="1">
      <alignment/>
    </xf>
    <xf numFmtId="49" fontId="7" fillId="0" borderId="0" xfId="46" applyNumberFormat="1" applyFont="1" applyAlignment="1">
      <alignment horizontal="center"/>
      <protection/>
    </xf>
    <xf numFmtId="1" fontId="7" fillId="0" borderId="0" xfId="46" applyNumberFormat="1" applyFont="1" applyAlignment="1">
      <alignment horizontal="center"/>
      <protection/>
    </xf>
    <xf numFmtId="164" fontId="6" fillId="37" borderId="29" xfId="46" applyNumberFormat="1" applyFont="1" applyFill="1" applyBorder="1" applyAlignment="1">
      <alignment horizontal="center"/>
      <protection/>
    </xf>
    <xf numFmtId="10" fontId="0" fillId="0" borderId="0" xfId="46" applyNumberFormat="1" applyFont="1" applyAlignment="1">
      <alignment horizontal="center"/>
      <protection/>
    </xf>
    <xf numFmtId="10" fontId="1" fillId="0" borderId="0" xfId="46" applyNumberFormat="1" applyFont="1" applyAlignment="1">
      <alignment horizontal="center"/>
      <protection/>
    </xf>
    <xf numFmtId="10" fontId="0" fillId="0" borderId="0" xfId="46" applyNumberFormat="1" applyFont="1" applyAlignment="1">
      <alignment horizontal="left"/>
      <protection/>
    </xf>
    <xf numFmtId="10" fontId="0" fillId="0" borderId="0" xfId="46" applyNumberFormat="1" applyFont="1" applyAlignment="1">
      <alignment horizontal="right"/>
      <protection/>
    </xf>
    <xf numFmtId="10" fontId="0" fillId="0" borderId="0" xfId="46" applyNumberFormat="1">
      <alignment/>
      <protection/>
    </xf>
    <xf numFmtId="10" fontId="0" fillId="0" borderId="0" xfId="46" applyNumberFormat="1" applyAlignment="1">
      <alignment horizontal="center"/>
      <protection/>
    </xf>
    <xf numFmtId="10" fontId="0" fillId="0" borderId="0" xfId="0" applyNumberFormat="1" applyAlignment="1">
      <alignment/>
    </xf>
    <xf numFmtId="1" fontId="8" fillId="36" borderId="26" xfId="46" applyNumberFormat="1" applyFont="1" applyFill="1" applyBorder="1" applyAlignment="1">
      <alignment horizontal="center"/>
      <protection/>
    </xf>
    <xf numFmtId="164" fontId="9" fillId="36" borderId="26" xfId="46" applyNumberFormat="1" applyFont="1" applyFill="1" applyBorder="1" applyAlignment="1">
      <alignment horizontal="center"/>
      <protection/>
    </xf>
    <xf numFmtId="164" fontId="9" fillId="36" borderId="28" xfId="46" applyNumberFormat="1" applyFont="1" applyFill="1" applyBorder="1" applyAlignment="1">
      <alignment horizontal="center"/>
      <protection/>
    </xf>
    <xf numFmtId="167" fontId="7" fillId="0" borderId="0" xfId="46" applyNumberFormat="1" applyFont="1" applyAlignment="1">
      <alignment horizontal="center"/>
      <protection/>
    </xf>
    <xf numFmtId="0" fontId="0" fillId="0" borderId="0" xfId="46" applyFont="1" applyAlignment="1">
      <alignment horizontal="center"/>
      <protection/>
    </xf>
    <xf numFmtId="166" fontId="0" fillId="0" borderId="27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20" fontId="0" fillId="0" borderId="0" xfId="46" applyNumberFormat="1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46" applyFont="1">
      <alignment/>
      <protection/>
    </xf>
    <xf numFmtId="164" fontId="0" fillId="0" borderId="0" xfId="46" applyNumberFormat="1" applyFont="1" applyAlignment="1">
      <alignment horizontal="center"/>
      <protection/>
    </xf>
    <xf numFmtId="1" fontId="6" fillId="36" borderId="26" xfId="46" applyNumberFormat="1" applyFont="1" applyFill="1" applyBorder="1" applyAlignment="1">
      <alignment horizontal="center"/>
      <protection/>
    </xf>
    <xf numFmtId="1" fontId="9" fillId="36" borderId="26" xfId="46" applyNumberFormat="1" applyFont="1" applyFill="1" applyBorder="1" applyAlignment="1">
      <alignment horizontal="center"/>
      <protection/>
    </xf>
    <xf numFmtId="10" fontId="7" fillId="0" borderId="0" xfId="46" applyNumberFormat="1" applyFont="1" applyAlignment="1">
      <alignment horizontal="right"/>
      <protection/>
    </xf>
    <xf numFmtId="1" fontId="0" fillId="0" borderId="30" xfId="46" applyNumberFormat="1" applyFont="1" applyBorder="1" applyAlignment="1">
      <alignment horizontal="center"/>
      <protection/>
    </xf>
    <xf numFmtId="165" fontId="1" fillId="33" borderId="31" xfId="46" applyNumberFormat="1" applyFont="1" applyFill="1" applyBorder="1" applyAlignment="1">
      <alignment horizontal="center"/>
      <protection/>
    </xf>
    <xf numFmtId="1" fontId="1" fillId="34" borderId="32" xfId="46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0"/>
  <sheetViews>
    <sheetView showGridLines="0" zoomScalePageLayoutView="0" workbookViewId="0" topLeftCell="A8">
      <pane ySplit="996" topLeftCell="A145" activePane="bottomLeft" state="split"/>
      <selection pane="topLeft" activeCell="E9" sqref="E9"/>
      <selection pane="bottomLeft" activeCell="J150" sqref="J150"/>
    </sheetView>
  </sheetViews>
  <sheetFormatPr defaultColWidth="11.57421875" defaultRowHeight="12.75"/>
  <cols>
    <col min="1" max="1" width="2.7109375" style="1" customWidth="1"/>
    <col min="2" max="2" width="8.140625" style="2" customWidth="1"/>
    <col min="3" max="3" width="10.140625" style="3" customWidth="1"/>
    <col min="4" max="4" width="13.00390625" style="4" customWidth="1"/>
    <col min="5" max="5" width="14.57421875" style="5" bestFit="1" customWidth="1"/>
    <col min="6" max="6" width="26.140625" style="5" customWidth="1"/>
    <col min="7" max="7" width="16.28125" style="6" customWidth="1"/>
    <col min="8" max="8" width="6.7109375" style="7" customWidth="1"/>
    <col min="9" max="9" width="13.7109375" style="6" customWidth="1"/>
    <col min="10" max="10" width="12.7109375" style="1" customWidth="1"/>
    <col min="11" max="11" width="13.8515625" style="1" customWidth="1"/>
    <col min="12" max="12" width="14.421875" style="1" customWidth="1"/>
    <col min="13" max="13" width="14.00390625" style="1" customWidth="1"/>
    <col min="14" max="14" width="14.57421875" style="1" customWidth="1"/>
    <col min="15" max="15" width="14.140625" style="1" customWidth="1"/>
    <col min="16" max="16" width="14.7109375" style="1" customWidth="1"/>
    <col min="17" max="71" width="11.57421875" style="1" customWidth="1"/>
    <col min="72" max="72" width="11.57421875" style="8" customWidth="1"/>
    <col min="73" max="73" width="12.7109375" style="9" customWidth="1"/>
    <col min="74" max="74" width="5.57421875" style="9" customWidth="1"/>
    <col min="75" max="75" width="11.57421875" style="10" customWidth="1"/>
    <col min="76" max="241" width="11.57421875" style="1" customWidth="1"/>
  </cols>
  <sheetData>
    <row r="1" spans="4:12" ht="12.75">
      <c r="D1"/>
      <c r="E1" s="11" t="s">
        <v>0</v>
      </c>
      <c r="F1" s="12">
        <v>100</v>
      </c>
      <c r="G1"/>
      <c r="H1"/>
      <c r="I1" s="13"/>
      <c r="J1" s="14" t="s">
        <v>1</v>
      </c>
      <c r="K1" s="15"/>
      <c r="L1" s="16"/>
    </row>
    <row r="2" spans="2:15" ht="12.75">
      <c r="B2" s="86" t="s">
        <v>2</v>
      </c>
      <c r="C2" s="86"/>
      <c r="D2"/>
      <c r="E2" s="17" t="s">
        <v>3</v>
      </c>
      <c r="F2" s="18">
        <v>100</v>
      </c>
      <c r="G2"/>
      <c r="H2"/>
      <c r="I2"/>
      <c r="J2" s="19" t="s">
        <v>4</v>
      </c>
      <c r="K2" s="20"/>
      <c r="L2" s="21"/>
      <c r="M2"/>
      <c r="N2"/>
      <c r="O2"/>
    </row>
    <row r="3" spans="2:15" ht="12.75">
      <c r="B3" s="87">
        <v>5000</v>
      </c>
      <c r="C3" s="87"/>
      <c r="D3"/>
      <c r="E3" s="17" t="s">
        <v>5</v>
      </c>
      <c r="F3" s="18">
        <v>100</v>
      </c>
      <c r="G3"/>
      <c r="H3"/>
      <c r="I3"/>
      <c r="J3" s="19" t="s">
        <v>6</v>
      </c>
      <c r="K3" s="20"/>
      <c r="L3" s="21"/>
      <c r="M3"/>
      <c r="N3"/>
      <c r="O3"/>
    </row>
    <row r="4" spans="4:15" ht="12.75">
      <c r="D4"/>
      <c r="E4" s="22" t="s">
        <v>7</v>
      </c>
      <c r="F4" s="23">
        <v>100</v>
      </c>
      <c r="G4"/>
      <c r="H4"/>
      <c r="J4" s="24" t="s">
        <v>8</v>
      </c>
      <c r="K4" s="25"/>
      <c r="L4" s="26"/>
      <c r="M4"/>
      <c r="N4"/>
      <c r="O4"/>
    </row>
    <row r="5" spans="2:78" ht="12" customHeight="1">
      <c r="B5" s="88" t="s">
        <v>9</v>
      </c>
      <c r="C5" s="88"/>
      <c r="E5" s="27" t="s">
        <v>10</v>
      </c>
      <c r="F5" s="28">
        <f>$B$3*H5</f>
        <v>100</v>
      </c>
      <c r="G5" s="29" t="s">
        <v>11</v>
      </c>
      <c r="H5" s="30">
        <v>0.02</v>
      </c>
      <c r="M5"/>
      <c r="N5"/>
      <c r="O5"/>
      <c r="BK5" s="31" t="s">
        <v>12</v>
      </c>
      <c r="BL5" s="1" t="s">
        <v>13</v>
      </c>
      <c r="BM5" s="1" t="s">
        <v>14</v>
      </c>
      <c r="BO5" s="31" t="s">
        <v>15</v>
      </c>
      <c r="BP5" s="9" t="s">
        <v>16</v>
      </c>
      <c r="BQ5" s="9" t="s">
        <v>17</v>
      </c>
      <c r="BR5" s="9" t="s">
        <v>18</v>
      </c>
      <c r="BS5" s="9" t="s">
        <v>19</v>
      </c>
      <c r="BT5" s="9" t="s">
        <v>20</v>
      </c>
      <c r="BV5" s="31" t="s">
        <v>21</v>
      </c>
      <c r="BW5" s="1">
        <v>1</v>
      </c>
      <c r="BX5" s="1">
        <v>2</v>
      </c>
      <c r="BY5" s="1">
        <v>3</v>
      </c>
      <c r="BZ5" s="1">
        <v>4</v>
      </c>
    </row>
    <row r="6" spans="2:122" ht="12.75">
      <c r="B6" s="88"/>
      <c r="C6" s="88"/>
      <c r="D6" s="1"/>
      <c r="E6" s="32" t="s">
        <v>22</v>
      </c>
      <c r="F6" s="33">
        <f>$B$3*H6</f>
        <v>100</v>
      </c>
      <c r="G6" s="34" t="s">
        <v>11</v>
      </c>
      <c r="H6" s="35">
        <v>0.02</v>
      </c>
      <c r="BK6" s="31" t="s">
        <v>23</v>
      </c>
      <c r="BL6" s="1" t="s">
        <v>24</v>
      </c>
      <c r="BM6" s="1" t="s">
        <v>25</v>
      </c>
      <c r="BN6" s="1" t="s">
        <v>26</v>
      </c>
      <c r="BO6" s="1" t="s">
        <v>27</v>
      </c>
      <c r="BP6" s="1" t="s">
        <v>28</v>
      </c>
      <c r="BQ6" s="1" t="s">
        <v>29</v>
      </c>
      <c r="BR6" s="1" t="s">
        <v>30</v>
      </c>
      <c r="BS6" s="1" t="s">
        <v>31</v>
      </c>
      <c r="BT6" s="8" t="s">
        <v>32</v>
      </c>
      <c r="BU6" s="9" t="s">
        <v>33</v>
      </c>
      <c r="BV6" s="9" t="s">
        <v>34</v>
      </c>
      <c r="BW6" s="10" t="s">
        <v>35</v>
      </c>
      <c r="BX6" s="1" t="s">
        <v>36</v>
      </c>
      <c r="BY6" s="1" t="s">
        <v>37</v>
      </c>
      <c r="BZ6" s="1" t="s">
        <v>38</v>
      </c>
      <c r="CA6" s="1" t="s">
        <v>39</v>
      </c>
      <c r="CB6" s="1" t="s">
        <v>40</v>
      </c>
      <c r="CC6" s="1" t="s">
        <v>41</v>
      </c>
      <c r="CD6" s="1" t="s">
        <v>42</v>
      </c>
      <c r="CE6" s="1" t="s">
        <v>43</v>
      </c>
      <c r="CF6" s="1" t="s">
        <v>44</v>
      </c>
      <c r="CG6" s="1" t="s">
        <v>45</v>
      </c>
      <c r="CH6" s="1" t="s">
        <v>46</v>
      </c>
      <c r="CI6" s="1" t="s">
        <v>47</v>
      </c>
      <c r="CJ6" s="1" t="s">
        <v>48</v>
      </c>
      <c r="CK6" s="1" t="s">
        <v>49</v>
      </c>
      <c r="CL6" s="1" t="s">
        <v>50</v>
      </c>
      <c r="CM6" s="1" t="s">
        <v>51</v>
      </c>
      <c r="CN6" s="1" t="s">
        <v>52</v>
      </c>
      <c r="CO6" s="1" t="s">
        <v>53</v>
      </c>
      <c r="CP6" s="1" t="s">
        <v>54</v>
      </c>
      <c r="CQ6" s="1" t="s">
        <v>55</v>
      </c>
      <c r="CR6" s="1" t="s">
        <v>56</v>
      </c>
      <c r="CS6" s="1" t="s">
        <v>57</v>
      </c>
      <c r="CT6" s="1" t="s">
        <v>58</v>
      </c>
      <c r="CU6" s="1" t="s">
        <v>59</v>
      </c>
      <c r="CV6" s="1" t="s">
        <v>60</v>
      </c>
      <c r="CW6" s="1" t="s">
        <v>61</v>
      </c>
      <c r="CX6" s="1" t="s">
        <v>62</v>
      </c>
      <c r="CY6" s="1" t="s">
        <v>63</v>
      </c>
      <c r="CZ6" s="1" t="s">
        <v>64</v>
      </c>
      <c r="DA6" s="1" t="s">
        <v>65</v>
      </c>
      <c r="DB6" s="1" t="s">
        <v>66</v>
      </c>
      <c r="DC6" s="1" t="s">
        <v>67</v>
      </c>
      <c r="DD6" s="1" t="s">
        <v>68</v>
      </c>
      <c r="DE6" s="1" t="s">
        <v>69</v>
      </c>
      <c r="DF6" s="1" t="s">
        <v>70</v>
      </c>
      <c r="DG6" s="1" t="s">
        <v>71</v>
      </c>
      <c r="DH6" s="1" t="s">
        <v>72</v>
      </c>
      <c r="DI6" s="1" t="s">
        <v>73</v>
      </c>
      <c r="DJ6" s="1" t="s">
        <v>74</v>
      </c>
      <c r="DK6" s="1" t="s">
        <v>75</v>
      </c>
      <c r="DL6" s="1" t="s">
        <v>76</v>
      </c>
      <c r="DM6" s="1" t="s">
        <v>77</v>
      </c>
      <c r="DN6" s="1" t="s">
        <v>78</v>
      </c>
      <c r="DO6" s="1" t="s">
        <v>79</v>
      </c>
      <c r="DP6" s="1" t="s">
        <v>80</v>
      </c>
      <c r="DQ6" s="1" t="s">
        <v>81</v>
      </c>
      <c r="DR6" s="1" t="s">
        <v>82</v>
      </c>
    </row>
    <row r="7" spans="2:195" ht="12.75">
      <c r="B7" s="6"/>
      <c r="D7" s="1"/>
      <c r="BK7" s="31" t="s">
        <v>83</v>
      </c>
      <c r="BL7" s="10">
        <v>0.4583333333333333</v>
      </c>
      <c r="BM7" s="10">
        <v>0.4618055555555555</v>
      </c>
      <c r="BN7" s="10">
        <v>0.46527777777777773</v>
      </c>
      <c r="BO7" s="10">
        <v>0.46875</v>
      </c>
      <c r="BP7" s="10">
        <v>0.4722222222222222</v>
      </c>
      <c r="BQ7" s="10">
        <v>0.4756944444444444</v>
      </c>
      <c r="BR7" s="10">
        <v>0.47916666666666663</v>
      </c>
      <c r="BS7" s="10">
        <v>0.4826388888888889</v>
      </c>
      <c r="BT7" s="10">
        <v>0.4861111111111111</v>
      </c>
      <c r="BU7" s="10">
        <v>0.4895833333333333</v>
      </c>
      <c r="BV7" s="10">
        <v>0.4930555555555555</v>
      </c>
      <c r="BW7" s="10">
        <v>0.4965277777777778</v>
      </c>
      <c r="BX7" s="10">
        <v>0.5</v>
      </c>
      <c r="BY7" s="10">
        <v>0.5034722222222222</v>
      </c>
      <c r="BZ7" s="10">
        <v>0.5069444444444444</v>
      </c>
      <c r="CA7" s="10">
        <v>0.5104166666666666</v>
      </c>
      <c r="CB7" s="10">
        <v>0.5138888888888888</v>
      </c>
      <c r="CC7" s="10">
        <v>0.5173611111111112</v>
      </c>
      <c r="CD7" s="10">
        <v>0.5208333333333334</v>
      </c>
      <c r="CE7" s="10">
        <v>0.5243055555555556</v>
      </c>
      <c r="CF7" s="10">
        <v>0.5277777777777778</v>
      </c>
      <c r="CG7" s="10">
        <v>0.53125</v>
      </c>
      <c r="CH7" s="10">
        <v>0.5347222222222222</v>
      </c>
      <c r="CI7" s="10">
        <v>0.5381944444444444</v>
      </c>
      <c r="CJ7" s="10">
        <v>0.5416666666666666</v>
      </c>
      <c r="CK7" s="10">
        <v>0.5451388888888888</v>
      </c>
      <c r="CL7" s="10">
        <v>0.548611111111111</v>
      </c>
      <c r="CM7" s="10">
        <v>0.5520833333333333</v>
      </c>
      <c r="CN7" s="10">
        <v>0.5555555555555555</v>
      </c>
      <c r="CO7" s="10">
        <v>0.5590277777777778</v>
      </c>
      <c r="CP7" s="10">
        <v>0.5625</v>
      </c>
      <c r="CQ7" s="10">
        <v>0.5659722222222222</v>
      </c>
      <c r="CR7" s="10">
        <v>0.5694444444444444</v>
      </c>
      <c r="CS7" s="10">
        <v>0.5729166666666666</v>
      </c>
      <c r="CT7" s="10">
        <v>0.5763888888888888</v>
      </c>
      <c r="CU7" s="10">
        <v>0.579861111111111</v>
      </c>
      <c r="CV7" s="10">
        <v>0.5833333333333334</v>
      </c>
      <c r="CW7" s="10">
        <v>0.5868055555555556</v>
      </c>
      <c r="CX7" s="10">
        <v>0.5902777777777778</v>
      </c>
      <c r="CY7" s="10">
        <v>0.59375</v>
      </c>
      <c r="CZ7" s="10">
        <v>0.5972222222222222</v>
      </c>
      <c r="DA7" s="10">
        <v>0.6006944444444445</v>
      </c>
      <c r="DB7" s="10">
        <v>0.6041666666666667</v>
      </c>
      <c r="DC7" s="10">
        <v>0.607638888888889</v>
      </c>
      <c r="DD7" s="10">
        <v>0.6111111111111112</v>
      </c>
      <c r="DE7" s="10">
        <v>0.6145833333333334</v>
      </c>
      <c r="DF7" s="10">
        <v>0.6180555555555556</v>
      </c>
      <c r="DG7" s="10">
        <v>0.6215277777777778</v>
      </c>
      <c r="DH7" s="10">
        <v>0.625</v>
      </c>
      <c r="DI7" s="10">
        <v>0.6284722222222222</v>
      </c>
      <c r="DJ7" s="10">
        <v>0.6319444444444444</v>
      </c>
      <c r="DK7" s="10">
        <v>0.6354166666666666</v>
      </c>
      <c r="DL7" s="10">
        <v>0.6388888888888888</v>
      </c>
      <c r="DM7" s="10">
        <v>0.6423611111111112</v>
      </c>
      <c r="DN7" s="10">
        <v>0.6458333333333334</v>
      </c>
      <c r="DO7" s="10">
        <v>0.6493055555555556</v>
      </c>
      <c r="DP7" s="10">
        <v>0.6527777777777778</v>
      </c>
      <c r="DQ7" s="10">
        <v>0.65625</v>
      </c>
      <c r="DR7" s="10">
        <v>0.6597222222222222</v>
      </c>
      <c r="DS7" s="10">
        <v>0.6631944444444444</v>
      </c>
      <c r="DT7" s="10">
        <v>0.6666666666666666</v>
      </c>
      <c r="DU7" s="10">
        <v>0.6701388888888888</v>
      </c>
      <c r="DV7" s="10">
        <v>0.673611111111111</v>
      </c>
      <c r="DW7" s="10">
        <v>0.6770833333333333</v>
      </c>
      <c r="DX7" s="10">
        <v>0.6805555555555555</v>
      </c>
      <c r="DY7" s="10">
        <v>0.6840277777777778</v>
      </c>
      <c r="DZ7" s="10">
        <v>0.6875</v>
      </c>
      <c r="EA7" s="10">
        <v>0.6909722222222222</v>
      </c>
      <c r="EB7" s="10">
        <v>0.6944444444444444</v>
      </c>
      <c r="EC7" s="10">
        <v>0.6979166666666666</v>
      </c>
      <c r="ED7" s="10">
        <v>0.7013888888888888</v>
      </c>
      <c r="EE7" s="10">
        <v>0.704861111111111</v>
      </c>
      <c r="EF7" s="10">
        <v>0.7083333333333334</v>
      </c>
      <c r="EG7" s="10">
        <v>0.7118055555555556</v>
      </c>
      <c r="EH7" s="10">
        <v>0.7152777777777778</v>
      </c>
      <c r="EI7" s="10">
        <v>0.71875</v>
      </c>
      <c r="EJ7" s="10">
        <v>0.7222222222222222</v>
      </c>
      <c r="EK7" s="10">
        <v>0.7256944444444445</v>
      </c>
      <c r="EL7" s="10">
        <v>0.7291666666666667</v>
      </c>
      <c r="EM7" s="10">
        <v>0.732638888888889</v>
      </c>
      <c r="EN7" s="10">
        <v>0.7361111111111112</v>
      </c>
      <c r="EO7" s="10">
        <v>0.7395833333333334</v>
      </c>
      <c r="EP7" s="10">
        <v>0.7430555555555556</v>
      </c>
      <c r="EQ7" s="10">
        <v>0.7465277777777778</v>
      </c>
      <c r="ER7" s="10">
        <v>0.75</v>
      </c>
      <c r="ES7" s="10">
        <v>0.7534722222222222</v>
      </c>
      <c r="ET7" s="10">
        <v>0.7569444444444444</v>
      </c>
      <c r="EU7" s="10">
        <v>0.7604166666666666</v>
      </c>
      <c r="EV7" s="10">
        <v>0.7638888888888888</v>
      </c>
      <c r="EW7" s="10">
        <v>0.7673611111111112</v>
      </c>
      <c r="EX7" s="10">
        <v>0.7708333333333334</v>
      </c>
      <c r="EY7" s="10">
        <v>0.7743055555555556</v>
      </c>
      <c r="EZ7" s="10">
        <v>0.7777777777777778</v>
      </c>
      <c r="FA7" s="10">
        <v>0.78125</v>
      </c>
      <c r="FB7" s="10">
        <v>0.7847222222222222</v>
      </c>
      <c r="FC7" s="10">
        <v>0.7881944444444444</v>
      </c>
      <c r="FD7" s="10">
        <v>0.7916666666666666</v>
      </c>
      <c r="FE7" s="10">
        <v>0.7951388888888888</v>
      </c>
      <c r="FF7" s="10">
        <v>0.798611111111111</v>
      </c>
      <c r="FG7" s="10">
        <v>0.8020833333333333</v>
      </c>
      <c r="FH7" s="10">
        <v>0.8055555555555555</v>
      </c>
      <c r="FI7" s="10">
        <v>0.8090277777777778</v>
      </c>
      <c r="FJ7" s="10">
        <v>0.8125</v>
      </c>
      <c r="FK7" s="10">
        <v>0.8159722222222222</v>
      </c>
      <c r="FL7" s="10">
        <v>0.8194444444444444</v>
      </c>
      <c r="FM7" s="10">
        <v>0.8229166666666666</v>
      </c>
      <c r="FN7" s="10">
        <v>0.8263888888888888</v>
      </c>
      <c r="FO7" s="10">
        <v>0.829861111111111</v>
      </c>
      <c r="FP7" s="10">
        <v>0.8333333333333334</v>
      </c>
      <c r="FQ7" s="10">
        <v>0.8368055555555556</v>
      </c>
      <c r="FR7" s="10">
        <v>0.8402777777777778</v>
      </c>
      <c r="FS7" s="10">
        <v>0.84375</v>
      </c>
      <c r="FT7" s="10">
        <v>0.8472222222222222</v>
      </c>
      <c r="FU7" s="10">
        <v>0.8506944444444445</v>
      </c>
      <c r="FV7" s="10">
        <v>0.8541666666666667</v>
      </c>
      <c r="FW7" s="10">
        <v>0.857638888888889</v>
      </c>
      <c r="FX7" s="10">
        <v>0.8611111111111112</v>
      </c>
      <c r="FY7" s="10">
        <v>0.8645833333333334</v>
      </c>
      <c r="FZ7" s="10">
        <v>0.8680555555555556</v>
      </c>
      <c r="GA7" s="10">
        <v>0.8715277777777778</v>
      </c>
      <c r="GB7" s="10">
        <v>0.875</v>
      </c>
      <c r="GC7" s="10">
        <v>0.8784722222222222</v>
      </c>
      <c r="GD7" s="10">
        <v>0.8819444444444444</v>
      </c>
      <c r="GE7" s="10">
        <v>0.8854166666666666</v>
      </c>
      <c r="GF7" s="10">
        <v>0.8888888888888888</v>
      </c>
      <c r="GG7" s="10">
        <v>0.8923611111111112</v>
      </c>
      <c r="GH7" s="10">
        <v>0.8958333333333334</v>
      </c>
      <c r="GI7" s="10">
        <v>0.8993055555555556</v>
      </c>
      <c r="GJ7" s="10">
        <v>0.9027777777777778</v>
      </c>
      <c r="GK7" s="10">
        <v>0.90625</v>
      </c>
      <c r="GL7" s="10">
        <v>0.9097222222222222</v>
      </c>
      <c r="GM7" s="10">
        <v>0.9131944444444444</v>
      </c>
    </row>
    <row r="8" spans="2:75" ht="12.75">
      <c r="B8" s="36" t="s">
        <v>84</v>
      </c>
      <c r="C8" s="37" t="s">
        <v>85</v>
      </c>
      <c r="D8" s="38" t="s">
        <v>83</v>
      </c>
      <c r="E8" s="39" t="s">
        <v>23</v>
      </c>
      <c r="F8" s="39" t="s">
        <v>86</v>
      </c>
      <c r="G8" s="40" t="s">
        <v>87</v>
      </c>
      <c r="H8" s="41" t="s">
        <v>88</v>
      </c>
      <c r="I8" s="42" t="s">
        <v>0</v>
      </c>
      <c r="J8" s="41" t="s">
        <v>89</v>
      </c>
      <c r="K8" s="42" t="s">
        <v>3</v>
      </c>
      <c r="L8" s="43" t="s">
        <v>90</v>
      </c>
      <c r="M8" s="43" t="s">
        <v>10</v>
      </c>
      <c r="N8" s="43" t="s">
        <v>91</v>
      </c>
      <c r="O8" s="43" t="s">
        <v>22</v>
      </c>
      <c r="P8" s="43" t="s">
        <v>92</v>
      </c>
      <c r="BT8" s="1"/>
      <c r="BW8" s="9"/>
    </row>
    <row r="9" spans="2:72" ht="12.75">
      <c r="B9" s="44">
        <v>1</v>
      </c>
      <c r="C9" s="45">
        <v>41254</v>
      </c>
      <c r="D9" s="46">
        <v>1.3</v>
      </c>
      <c r="E9" s="47" t="s">
        <v>93</v>
      </c>
      <c r="F9" s="47" t="s">
        <v>94</v>
      </c>
      <c r="G9" s="44" t="s">
        <v>95</v>
      </c>
      <c r="H9" s="48">
        <v>3.1</v>
      </c>
      <c r="I9" s="49">
        <f aca="true" t="shared" si="0" ref="I9:I148">IF($G9&lt;&gt;1,($F$1/($H9-1))*0.95,0-$F$1)</f>
        <v>45.23809523809524</v>
      </c>
      <c r="J9" s="50">
        <f>$B$3+I9</f>
        <v>5045.238095238095</v>
      </c>
      <c r="K9" s="50">
        <f aca="true" t="shared" si="1" ref="K9:K148">IF($G9&lt;&gt;1,$F$2*0.95,0-(($H9-1)*$F$2))</f>
        <v>95</v>
      </c>
      <c r="L9" s="50">
        <f>$B$3+K9</f>
        <v>5095</v>
      </c>
      <c r="M9" s="50">
        <f>IF($G9&lt;&gt;1,(($B$3*$H$5)/($H9-1))*0.95,0-($B$3*$H$5))</f>
        <v>45.23809523809524</v>
      </c>
      <c r="N9" s="50">
        <f>$B$3+M9</f>
        <v>5045.238095238095</v>
      </c>
      <c r="O9" s="50">
        <f>IF($G9&lt;&gt;1,($B$3*$H$6)*0.95,0-(($H9-1)*($B$3*$H$6)))</f>
        <v>95</v>
      </c>
      <c r="P9" s="50">
        <f>$B$3+O9</f>
        <v>5095</v>
      </c>
      <c r="BT9" s="1"/>
    </row>
    <row r="10" spans="2:72" ht="12.75">
      <c r="B10" s="44">
        <v>2</v>
      </c>
      <c r="C10" s="45">
        <v>41257</v>
      </c>
      <c r="D10" s="46">
        <v>2.55</v>
      </c>
      <c r="E10" s="47" t="s">
        <v>93</v>
      </c>
      <c r="F10" s="47" t="s">
        <v>96</v>
      </c>
      <c r="G10" s="44" t="s">
        <v>95</v>
      </c>
      <c r="H10" s="48">
        <v>3.95</v>
      </c>
      <c r="I10" s="51">
        <f t="shared" si="0"/>
        <v>32.20338983050847</v>
      </c>
      <c r="J10" s="52">
        <f aca="true" t="shared" si="2" ref="J10:J33">J9+I10</f>
        <v>5077.4414850686035</v>
      </c>
      <c r="K10" s="52">
        <f t="shared" si="1"/>
        <v>95</v>
      </c>
      <c r="L10" s="52">
        <f aca="true" t="shared" si="3" ref="L10:L33">L9+K10</f>
        <v>5190</v>
      </c>
      <c r="M10" s="52">
        <f aca="true" t="shared" si="4" ref="M10:M37">IF($G10&lt;&gt;1,((N9*$H$5)/($H10-1))*0.95,0-(N9*$H$5))</f>
        <v>32.49475383373689</v>
      </c>
      <c r="N10" s="52">
        <f aca="true" t="shared" si="5" ref="N10:N33">N9+M10</f>
        <v>5077.732849071832</v>
      </c>
      <c r="O10" s="52">
        <f aca="true" t="shared" si="6" ref="O10:O37">IF($G10&lt;&gt;1,(P9*$H$6)*0.95,0-(($H10-1)*(P9*$H$6)))</f>
        <v>96.805</v>
      </c>
      <c r="P10" s="52">
        <f aca="true" t="shared" si="7" ref="P10:P33">P9+O10</f>
        <v>5191.805</v>
      </c>
      <c r="BT10" s="1"/>
    </row>
    <row r="11" spans="2:72" ht="12.75">
      <c r="B11" s="44">
        <v>3</v>
      </c>
      <c r="C11" s="45">
        <v>41261</v>
      </c>
      <c r="D11" s="46">
        <v>3.3</v>
      </c>
      <c r="E11" s="47" t="s">
        <v>97</v>
      </c>
      <c r="F11" s="47" t="s">
        <v>98</v>
      </c>
      <c r="G11" s="44" t="s">
        <v>95</v>
      </c>
      <c r="H11" s="48">
        <v>3.3</v>
      </c>
      <c r="I11" s="49">
        <f t="shared" si="0"/>
        <v>41.30434782608696</v>
      </c>
      <c r="J11" s="50">
        <f t="shared" si="2"/>
        <v>5118.7458328946905</v>
      </c>
      <c r="K11" s="50">
        <f t="shared" si="1"/>
        <v>95</v>
      </c>
      <c r="L11" s="50">
        <f t="shared" si="3"/>
        <v>5285</v>
      </c>
      <c r="M11" s="50">
        <f t="shared" si="4"/>
        <v>41.9464887532021</v>
      </c>
      <c r="N11" s="50">
        <f t="shared" si="5"/>
        <v>5119.679337825034</v>
      </c>
      <c r="O11" s="50">
        <f t="shared" si="6"/>
        <v>98.64429500000001</v>
      </c>
      <c r="P11" s="50">
        <f t="shared" si="7"/>
        <v>5290.449295</v>
      </c>
      <c r="BT11" s="1"/>
    </row>
    <row r="12" spans="2:72" ht="12.75">
      <c r="B12" s="44">
        <v>4</v>
      </c>
      <c r="C12" s="45">
        <v>41262</v>
      </c>
      <c r="D12" s="46">
        <v>5.55</v>
      </c>
      <c r="E12" s="47" t="s">
        <v>99</v>
      </c>
      <c r="F12" s="47" t="s">
        <v>100</v>
      </c>
      <c r="G12" s="44">
        <v>1</v>
      </c>
      <c r="H12" s="48">
        <v>3.59</v>
      </c>
      <c r="I12" s="51">
        <f t="shared" si="0"/>
        <v>-100</v>
      </c>
      <c r="J12" s="52">
        <f t="shared" si="2"/>
        <v>5018.7458328946905</v>
      </c>
      <c r="K12" s="52">
        <f t="shared" si="1"/>
        <v>-259</v>
      </c>
      <c r="L12" s="52">
        <f t="shared" si="3"/>
        <v>5026</v>
      </c>
      <c r="M12" s="52">
        <f t="shared" si="4"/>
        <v>-102.39358675650068</v>
      </c>
      <c r="N12" s="52">
        <f t="shared" si="5"/>
        <v>5017.2857510685335</v>
      </c>
      <c r="O12" s="52">
        <f t="shared" si="6"/>
        <v>-274.04527348100004</v>
      </c>
      <c r="P12" s="52">
        <f t="shared" si="7"/>
        <v>5016.404021519001</v>
      </c>
      <c r="BT12" s="1"/>
    </row>
    <row r="13" spans="2:72" ht="12.75">
      <c r="B13" s="44">
        <v>5</v>
      </c>
      <c r="C13" s="45">
        <v>41264</v>
      </c>
      <c r="D13" s="46">
        <v>3.05</v>
      </c>
      <c r="E13" s="47" t="s">
        <v>101</v>
      </c>
      <c r="F13" s="47" t="s">
        <v>102</v>
      </c>
      <c r="G13" s="44" t="s">
        <v>95</v>
      </c>
      <c r="H13" s="48">
        <v>3.59</v>
      </c>
      <c r="I13" s="49">
        <f t="shared" si="0"/>
        <v>36.67953667953669</v>
      </c>
      <c r="J13" s="50">
        <f t="shared" si="2"/>
        <v>5055.425369574227</v>
      </c>
      <c r="K13" s="50">
        <f t="shared" si="1"/>
        <v>95</v>
      </c>
      <c r="L13" s="50">
        <f t="shared" si="3"/>
        <v>5121</v>
      </c>
      <c r="M13" s="50">
        <f t="shared" si="4"/>
        <v>36.80634334760701</v>
      </c>
      <c r="N13" s="50">
        <f t="shared" si="5"/>
        <v>5054.092094416141</v>
      </c>
      <c r="O13" s="50">
        <f t="shared" si="6"/>
        <v>95.31167640886102</v>
      </c>
      <c r="P13" s="50">
        <f t="shared" si="7"/>
        <v>5111.715697927862</v>
      </c>
      <c r="BT13" s="1"/>
    </row>
    <row r="14" spans="2:72" ht="12.75">
      <c r="B14" s="44">
        <v>6</v>
      </c>
      <c r="C14" s="45">
        <v>41265</v>
      </c>
      <c r="D14" s="46">
        <v>12.4</v>
      </c>
      <c r="E14" s="47" t="s">
        <v>103</v>
      </c>
      <c r="F14" s="47" t="s">
        <v>104</v>
      </c>
      <c r="G14" s="44" t="s">
        <v>95</v>
      </c>
      <c r="H14" s="48">
        <v>3.8</v>
      </c>
      <c r="I14" s="51">
        <f t="shared" si="0"/>
        <v>33.92857142857143</v>
      </c>
      <c r="J14" s="52">
        <f t="shared" si="2"/>
        <v>5089.353941002799</v>
      </c>
      <c r="K14" s="52">
        <f t="shared" si="1"/>
        <v>95</v>
      </c>
      <c r="L14" s="52">
        <f t="shared" si="3"/>
        <v>5216</v>
      </c>
      <c r="M14" s="52">
        <f t="shared" si="4"/>
        <v>34.29562492639525</v>
      </c>
      <c r="N14" s="52">
        <f t="shared" si="5"/>
        <v>5088.387719342536</v>
      </c>
      <c r="O14" s="52">
        <f t="shared" si="6"/>
        <v>97.12259826062939</v>
      </c>
      <c r="P14" s="52">
        <f t="shared" si="7"/>
        <v>5208.838296188491</v>
      </c>
      <c r="BT14" s="1"/>
    </row>
    <row r="15" spans="2:72" ht="12.75">
      <c r="B15" s="44">
        <v>7</v>
      </c>
      <c r="C15" s="45">
        <v>41269</v>
      </c>
      <c r="D15" s="46">
        <v>1.4</v>
      </c>
      <c r="E15" s="47" t="s">
        <v>105</v>
      </c>
      <c r="F15" s="47" t="s">
        <v>106</v>
      </c>
      <c r="G15" s="44" t="s">
        <v>95</v>
      </c>
      <c r="H15" s="48">
        <v>3.65</v>
      </c>
      <c r="I15" s="51">
        <f t="shared" si="0"/>
        <v>35.84905660377359</v>
      </c>
      <c r="J15" s="52">
        <f t="shared" si="2"/>
        <v>5125.202997606572</v>
      </c>
      <c r="K15" s="52">
        <f t="shared" si="1"/>
        <v>95</v>
      </c>
      <c r="L15" s="52">
        <f t="shared" si="3"/>
        <v>5311</v>
      </c>
      <c r="M15" s="52">
        <f t="shared" si="4"/>
        <v>36.482779874531396</v>
      </c>
      <c r="N15" s="52">
        <f t="shared" si="5"/>
        <v>5124.870499217068</v>
      </c>
      <c r="O15" s="52">
        <f t="shared" si="6"/>
        <v>98.96792762758133</v>
      </c>
      <c r="P15" s="52">
        <f t="shared" si="7"/>
        <v>5307.806223816072</v>
      </c>
      <c r="BT15" s="1"/>
    </row>
    <row r="16" spans="2:72" ht="12.75">
      <c r="B16" s="44">
        <f aca="true" t="shared" si="8" ref="B16:B33">B15+1</f>
        <v>8</v>
      </c>
      <c r="C16" s="45">
        <v>41270</v>
      </c>
      <c r="D16" s="46">
        <v>3.35</v>
      </c>
      <c r="E16" s="47" t="s">
        <v>93</v>
      </c>
      <c r="F16" s="47" t="s">
        <v>107</v>
      </c>
      <c r="G16" s="44" t="s">
        <v>95</v>
      </c>
      <c r="H16" s="48">
        <v>3.7</v>
      </c>
      <c r="I16" s="51">
        <f t="shared" si="0"/>
        <v>35.18518518518519</v>
      </c>
      <c r="J16" s="52">
        <f t="shared" si="2"/>
        <v>5160.388182791758</v>
      </c>
      <c r="K16" s="52">
        <f t="shared" si="1"/>
        <v>95</v>
      </c>
      <c r="L16" s="52">
        <f t="shared" si="3"/>
        <v>5406</v>
      </c>
      <c r="M16" s="52">
        <f t="shared" si="4"/>
        <v>36.063903513009</v>
      </c>
      <c r="N16" s="52">
        <f t="shared" si="5"/>
        <v>5160.934402730077</v>
      </c>
      <c r="O16" s="52">
        <f t="shared" si="6"/>
        <v>100.84831825250538</v>
      </c>
      <c r="P16" s="52">
        <f t="shared" si="7"/>
        <v>5408.654542068577</v>
      </c>
      <c r="BT16" s="1"/>
    </row>
    <row r="17" spans="2:72" ht="12.75">
      <c r="B17" s="44">
        <f t="shared" si="8"/>
        <v>9</v>
      </c>
      <c r="C17" s="45">
        <v>41271</v>
      </c>
      <c r="D17" s="46">
        <v>2.4</v>
      </c>
      <c r="E17" s="47" t="s">
        <v>108</v>
      </c>
      <c r="F17" s="47" t="s">
        <v>109</v>
      </c>
      <c r="G17" s="44" t="s">
        <v>95</v>
      </c>
      <c r="H17" s="48">
        <v>3.4</v>
      </c>
      <c r="I17" s="51">
        <f t="shared" si="0"/>
        <v>39.58333333333334</v>
      </c>
      <c r="J17" s="52">
        <f t="shared" si="2"/>
        <v>5199.971516125091</v>
      </c>
      <c r="K17" s="52">
        <f t="shared" si="1"/>
        <v>95</v>
      </c>
      <c r="L17" s="52">
        <f t="shared" si="3"/>
        <v>5501</v>
      </c>
      <c r="M17" s="52">
        <f t="shared" si="4"/>
        <v>40.85739735494644</v>
      </c>
      <c r="N17" s="52">
        <f t="shared" si="5"/>
        <v>5201.791800085023</v>
      </c>
      <c r="O17" s="52">
        <f t="shared" si="6"/>
        <v>102.76443629930297</v>
      </c>
      <c r="P17" s="52">
        <f t="shared" si="7"/>
        <v>5511.41897836788</v>
      </c>
      <c r="BT17" s="1"/>
    </row>
    <row r="18" spans="2:72" ht="12.75">
      <c r="B18" s="44">
        <f t="shared" si="8"/>
        <v>10</v>
      </c>
      <c r="C18" s="45">
        <v>41272</v>
      </c>
      <c r="D18" s="46">
        <v>1.35</v>
      </c>
      <c r="E18" s="47" t="s">
        <v>110</v>
      </c>
      <c r="F18" s="47" t="s">
        <v>111</v>
      </c>
      <c r="G18" s="44" t="s">
        <v>95</v>
      </c>
      <c r="H18" s="48">
        <v>3.6</v>
      </c>
      <c r="I18" s="51">
        <f t="shared" si="0"/>
        <v>36.53846153846154</v>
      </c>
      <c r="J18" s="52">
        <f t="shared" si="2"/>
        <v>5236.5099776635525</v>
      </c>
      <c r="K18" s="52">
        <f t="shared" si="1"/>
        <v>95</v>
      </c>
      <c r="L18" s="52">
        <f t="shared" si="3"/>
        <v>5596</v>
      </c>
      <c r="M18" s="52">
        <f t="shared" si="4"/>
        <v>38.01309392369825</v>
      </c>
      <c r="N18" s="52">
        <f t="shared" si="5"/>
        <v>5239.804894008721</v>
      </c>
      <c r="O18" s="52">
        <f t="shared" si="6"/>
        <v>104.71696058898974</v>
      </c>
      <c r="P18" s="52">
        <f t="shared" si="7"/>
        <v>5616.13593895687</v>
      </c>
      <c r="BT18" s="1"/>
    </row>
    <row r="19" spans="2:72" ht="12.75">
      <c r="B19" s="44">
        <f t="shared" si="8"/>
        <v>11</v>
      </c>
      <c r="C19" s="45">
        <v>41273</v>
      </c>
      <c r="D19" s="46">
        <v>1</v>
      </c>
      <c r="E19" s="47" t="s">
        <v>93</v>
      </c>
      <c r="F19" s="47" t="s">
        <v>112</v>
      </c>
      <c r="G19" s="44" t="s">
        <v>95</v>
      </c>
      <c r="H19" s="48">
        <v>2.46</v>
      </c>
      <c r="I19" s="51">
        <f t="shared" si="0"/>
        <v>65.06849315068493</v>
      </c>
      <c r="J19" s="52">
        <f t="shared" si="2"/>
        <v>5301.578470814237</v>
      </c>
      <c r="K19" s="52">
        <f t="shared" si="1"/>
        <v>95</v>
      </c>
      <c r="L19" s="52">
        <f t="shared" si="3"/>
        <v>5691</v>
      </c>
      <c r="M19" s="52">
        <f t="shared" si="4"/>
        <v>68.18924177134637</v>
      </c>
      <c r="N19" s="52">
        <f t="shared" si="5"/>
        <v>5307.994135780067</v>
      </c>
      <c r="O19" s="52">
        <f t="shared" si="6"/>
        <v>106.70658284018054</v>
      </c>
      <c r="P19" s="52">
        <f t="shared" si="7"/>
        <v>5722.842521797051</v>
      </c>
      <c r="BT19" s="1"/>
    </row>
    <row r="20" spans="2:72" ht="12.75">
      <c r="B20" s="44">
        <f t="shared" si="8"/>
        <v>12</v>
      </c>
      <c r="C20" s="45">
        <v>41274</v>
      </c>
      <c r="D20" s="46">
        <v>12</v>
      </c>
      <c r="E20" s="47" t="s">
        <v>93</v>
      </c>
      <c r="F20" s="47" t="s">
        <v>113</v>
      </c>
      <c r="G20" s="44" t="s">
        <v>95</v>
      </c>
      <c r="H20" s="48">
        <v>2.2</v>
      </c>
      <c r="I20" s="51">
        <f t="shared" si="0"/>
        <v>79.16666666666666</v>
      </c>
      <c r="J20" s="52">
        <f t="shared" si="2"/>
        <v>5380.745137480904</v>
      </c>
      <c r="K20" s="52">
        <f t="shared" si="1"/>
        <v>95</v>
      </c>
      <c r="L20" s="52">
        <f t="shared" si="3"/>
        <v>5786</v>
      </c>
      <c r="M20" s="52">
        <f t="shared" si="4"/>
        <v>84.04324048318439</v>
      </c>
      <c r="N20" s="52">
        <f t="shared" si="5"/>
        <v>5392.037376263252</v>
      </c>
      <c r="O20" s="52">
        <f t="shared" si="6"/>
        <v>108.73400791414397</v>
      </c>
      <c r="P20" s="52">
        <f t="shared" si="7"/>
        <v>5831.576529711195</v>
      </c>
      <c r="BT20" s="1"/>
    </row>
    <row r="21" spans="2:72" ht="12.75">
      <c r="B21" s="44">
        <f t="shared" si="8"/>
        <v>13</v>
      </c>
      <c r="C21" s="45">
        <v>41275</v>
      </c>
      <c r="D21" s="46">
        <v>1.05</v>
      </c>
      <c r="E21" s="47" t="s">
        <v>114</v>
      </c>
      <c r="F21" s="47" t="s">
        <v>115</v>
      </c>
      <c r="G21" s="44" t="s">
        <v>95</v>
      </c>
      <c r="H21" s="48">
        <v>3.67</v>
      </c>
      <c r="I21" s="51">
        <f t="shared" si="0"/>
        <v>35.58052434456929</v>
      </c>
      <c r="J21" s="52">
        <f t="shared" si="2"/>
        <v>5416.325661825474</v>
      </c>
      <c r="K21" s="52">
        <f t="shared" si="1"/>
        <v>95</v>
      </c>
      <c r="L21" s="52">
        <f t="shared" si="3"/>
        <v>5881</v>
      </c>
      <c r="M21" s="52">
        <f t="shared" si="4"/>
        <v>38.37030342659243</v>
      </c>
      <c r="N21" s="52">
        <f t="shared" si="5"/>
        <v>5430.407679689844</v>
      </c>
      <c r="O21" s="52">
        <f t="shared" si="6"/>
        <v>110.79995406451272</v>
      </c>
      <c r="P21" s="52">
        <f t="shared" si="7"/>
        <v>5942.376483775707</v>
      </c>
      <c r="BT21" s="1"/>
    </row>
    <row r="22" spans="2:72" ht="12.75">
      <c r="B22" s="44">
        <f t="shared" si="8"/>
        <v>14</v>
      </c>
      <c r="C22" s="45">
        <v>41276</v>
      </c>
      <c r="D22" s="46">
        <v>3</v>
      </c>
      <c r="E22" s="47" t="s">
        <v>93</v>
      </c>
      <c r="F22" s="47" t="s">
        <v>116</v>
      </c>
      <c r="G22" s="44" t="s">
        <v>95</v>
      </c>
      <c r="H22" s="48">
        <v>2.86</v>
      </c>
      <c r="I22" s="51">
        <f t="shared" si="0"/>
        <v>51.075268817204304</v>
      </c>
      <c r="J22" s="52">
        <f t="shared" si="2"/>
        <v>5467.400930642678</v>
      </c>
      <c r="K22" s="52">
        <f t="shared" si="1"/>
        <v>95</v>
      </c>
      <c r="L22" s="52">
        <f t="shared" si="3"/>
        <v>5976</v>
      </c>
      <c r="M22" s="52">
        <f t="shared" si="4"/>
        <v>55.4719064054339</v>
      </c>
      <c r="N22" s="52">
        <f t="shared" si="5"/>
        <v>5485.879586095279</v>
      </c>
      <c r="O22" s="52">
        <f t="shared" si="6"/>
        <v>112.90515319173844</v>
      </c>
      <c r="P22" s="52">
        <f t="shared" si="7"/>
        <v>6055.281636967446</v>
      </c>
      <c r="BT22" s="1"/>
    </row>
    <row r="23" spans="2:72" ht="12.75">
      <c r="B23" s="44">
        <f t="shared" si="8"/>
        <v>15</v>
      </c>
      <c r="C23" s="45">
        <v>41277</v>
      </c>
      <c r="D23" s="46">
        <v>4.35</v>
      </c>
      <c r="E23" s="47" t="s">
        <v>117</v>
      </c>
      <c r="F23" s="47" t="s">
        <v>118</v>
      </c>
      <c r="G23" s="44" t="s">
        <v>95</v>
      </c>
      <c r="H23" s="48">
        <v>2.54</v>
      </c>
      <c r="I23" s="51">
        <f t="shared" si="0"/>
        <v>61.688311688311686</v>
      </c>
      <c r="J23" s="52">
        <f t="shared" si="2"/>
        <v>5529.08924233099</v>
      </c>
      <c r="K23" s="52">
        <f t="shared" si="1"/>
        <v>95</v>
      </c>
      <c r="L23" s="52">
        <f t="shared" si="3"/>
        <v>6071</v>
      </c>
      <c r="M23" s="52">
        <f t="shared" si="4"/>
        <v>67.68292995831838</v>
      </c>
      <c r="N23" s="52">
        <f t="shared" si="5"/>
        <v>5553.562516053597</v>
      </c>
      <c r="O23" s="52">
        <f t="shared" si="6"/>
        <v>115.05035110238148</v>
      </c>
      <c r="P23" s="52">
        <f t="shared" si="7"/>
        <v>6170.331988069827</v>
      </c>
      <c r="BT23" s="1"/>
    </row>
    <row r="24" spans="2:72" ht="12.75">
      <c r="B24" s="44">
        <f t="shared" si="8"/>
        <v>16</v>
      </c>
      <c r="C24" s="45">
        <v>41279</v>
      </c>
      <c r="D24" s="46">
        <v>1.35</v>
      </c>
      <c r="E24" s="47" t="s">
        <v>119</v>
      </c>
      <c r="F24" s="47" t="s">
        <v>120</v>
      </c>
      <c r="G24" s="44" t="s">
        <v>95</v>
      </c>
      <c r="H24" s="48">
        <v>3.4</v>
      </c>
      <c r="I24" s="51">
        <f t="shared" si="0"/>
        <v>39.58333333333334</v>
      </c>
      <c r="J24" s="52">
        <f t="shared" si="2"/>
        <v>5568.672575664323</v>
      </c>
      <c r="K24" s="52">
        <f t="shared" si="1"/>
        <v>95</v>
      </c>
      <c r="L24" s="52">
        <f t="shared" si="3"/>
        <v>6166</v>
      </c>
      <c r="M24" s="52">
        <f t="shared" si="4"/>
        <v>43.96570325209098</v>
      </c>
      <c r="N24" s="52">
        <f t="shared" si="5"/>
        <v>5597.528219305688</v>
      </c>
      <c r="O24" s="52">
        <f t="shared" si="6"/>
        <v>117.23630777332673</v>
      </c>
      <c r="P24" s="52">
        <f t="shared" si="7"/>
        <v>6287.568295843154</v>
      </c>
      <c r="BT24" s="1"/>
    </row>
    <row r="25" spans="1:241" s="80" customFormat="1" ht="12.75">
      <c r="A25" s="76"/>
      <c r="B25" s="44">
        <f t="shared" si="8"/>
        <v>17</v>
      </c>
      <c r="C25" s="77">
        <v>41280</v>
      </c>
      <c r="D25" s="78">
        <v>2.15</v>
      </c>
      <c r="E25" s="47" t="s">
        <v>117</v>
      </c>
      <c r="F25" s="47" t="s">
        <v>121</v>
      </c>
      <c r="G25" s="44" t="s">
        <v>95</v>
      </c>
      <c r="H25" s="47">
        <v>3.93</v>
      </c>
      <c r="I25" s="51">
        <f t="shared" si="0"/>
        <v>32.423208191126285</v>
      </c>
      <c r="J25" s="52">
        <f t="shared" si="2"/>
        <v>5601.095783855449</v>
      </c>
      <c r="K25" s="52">
        <f t="shared" si="1"/>
        <v>95</v>
      </c>
      <c r="L25" s="52">
        <f t="shared" si="3"/>
        <v>6261</v>
      </c>
      <c r="M25" s="52">
        <f t="shared" si="4"/>
        <v>36.29796456205054</v>
      </c>
      <c r="N25" s="52">
        <f t="shared" si="5"/>
        <v>5633.826183867739</v>
      </c>
      <c r="O25" s="52">
        <f t="shared" si="6"/>
        <v>119.46379762101995</v>
      </c>
      <c r="P25" s="52">
        <f t="shared" si="7"/>
        <v>6407.032093464174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9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</row>
    <row r="26" spans="2:72" ht="12.75">
      <c r="B26" s="44">
        <f t="shared" si="8"/>
        <v>18</v>
      </c>
      <c r="C26" s="45">
        <v>41282</v>
      </c>
      <c r="D26" s="46">
        <v>3.15</v>
      </c>
      <c r="E26" s="47" t="s">
        <v>108</v>
      </c>
      <c r="F26" s="47" t="s">
        <v>137</v>
      </c>
      <c r="G26" s="44" t="s">
        <v>95</v>
      </c>
      <c r="H26" s="48">
        <v>3.75</v>
      </c>
      <c r="I26" s="51">
        <f t="shared" si="0"/>
        <v>34.545454545454554</v>
      </c>
      <c r="J26" s="52">
        <f t="shared" si="2"/>
        <v>5635.641238400904</v>
      </c>
      <c r="K26" s="52">
        <f t="shared" si="1"/>
        <v>95</v>
      </c>
      <c r="L26" s="52">
        <f t="shared" si="3"/>
        <v>6356</v>
      </c>
      <c r="M26" s="52">
        <f t="shared" si="4"/>
        <v>38.92461727035893</v>
      </c>
      <c r="N26" s="52">
        <f t="shared" si="5"/>
        <v>5672.750801138098</v>
      </c>
      <c r="O26" s="52">
        <f t="shared" si="6"/>
        <v>121.73360977581932</v>
      </c>
      <c r="P26" s="52">
        <f t="shared" si="7"/>
        <v>6528.765703239993</v>
      </c>
      <c r="BT26" s="1"/>
    </row>
    <row r="27" spans="2:72" ht="12.75">
      <c r="B27" s="44">
        <f t="shared" si="8"/>
        <v>19</v>
      </c>
      <c r="C27" s="45">
        <v>41284</v>
      </c>
      <c r="D27" s="46">
        <v>6.45</v>
      </c>
      <c r="E27" s="47" t="s">
        <v>99</v>
      </c>
      <c r="F27" s="47" t="s">
        <v>140</v>
      </c>
      <c r="G27" s="44" t="s">
        <v>95</v>
      </c>
      <c r="H27" s="48">
        <v>2.06</v>
      </c>
      <c r="I27" s="51">
        <f t="shared" si="0"/>
        <v>89.62264150943398</v>
      </c>
      <c r="J27" s="52">
        <f t="shared" si="2"/>
        <v>5725.263879910338</v>
      </c>
      <c r="K27" s="52">
        <f t="shared" si="1"/>
        <v>95</v>
      </c>
      <c r="L27" s="52">
        <f t="shared" si="3"/>
        <v>6451</v>
      </c>
      <c r="M27" s="52">
        <f t="shared" si="4"/>
        <v>101.6813822845508</v>
      </c>
      <c r="N27" s="52">
        <f t="shared" si="5"/>
        <v>5774.432183422648</v>
      </c>
      <c r="O27" s="52">
        <f t="shared" si="6"/>
        <v>124.04654836155989</v>
      </c>
      <c r="P27" s="52">
        <f t="shared" si="7"/>
        <v>6652.812251601553</v>
      </c>
      <c r="BT27" s="1"/>
    </row>
    <row r="28" spans="2:72" ht="12.75">
      <c r="B28" s="44">
        <f t="shared" si="8"/>
        <v>20</v>
      </c>
      <c r="C28" s="45">
        <v>41285</v>
      </c>
      <c r="D28" s="46">
        <v>2.1</v>
      </c>
      <c r="E28" s="47" t="s">
        <v>141</v>
      </c>
      <c r="F28" s="47" t="s">
        <v>142</v>
      </c>
      <c r="G28" s="44" t="s">
        <v>95</v>
      </c>
      <c r="H28" s="48">
        <v>3.05</v>
      </c>
      <c r="I28" s="51">
        <f t="shared" si="0"/>
        <v>46.34146341463415</v>
      </c>
      <c r="J28" s="52">
        <f t="shared" si="2"/>
        <v>5771.605343324972</v>
      </c>
      <c r="K28" s="52">
        <f t="shared" si="1"/>
        <v>95</v>
      </c>
      <c r="L28" s="52">
        <f t="shared" si="3"/>
        <v>6546</v>
      </c>
      <c r="M28" s="52">
        <f t="shared" si="4"/>
        <v>53.519127553673336</v>
      </c>
      <c r="N28" s="52">
        <f t="shared" si="5"/>
        <v>5827.951310976322</v>
      </c>
      <c r="O28" s="52">
        <f t="shared" si="6"/>
        <v>126.40343278042951</v>
      </c>
      <c r="P28" s="52">
        <f t="shared" si="7"/>
        <v>6779.215684381982</v>
      </c>
      <c r="BT28" s="1"/>
    </row>
    <row r="29" spans="2:72" ht="12.75">
      <c r="B29" s="44">
        <f t="shared" si="8"/>
        <v>21</v>
      </c>
      <c r="C29" s="45">
        <v>41286</v>
      </c>
      <c r="D29" s="46">
        <v>2.15</v>
      </c>
      <c r="E29" s="47" t="s">
        <v>144</v>
      </c>
      <c r="F29" s="47" t="s">
        <v>143</v>
      </c>
      <c r="G29" s="44" t="s">
        <v>95</v>
      </c>
      <c r="H29" s="48">
        <v>3.29</v>
      </c>
      <c r="I29" s="51">
        <f t="shared" si="0"/>
        <v>41.48471615720524</v>
      </c>
      <c r="J29" s="52">
        <f t="shared" si="2"/>
        <v>5813.090059482177</v>
      </c>
      <c r="K29" s="52">
        <f t="shared" si="1"/>
        <v>95</v>
      </c>
      <c r="L29" s="52">
        <f t="shared" si="3"/>
        <v>6641</v>
      </c>
      <c r="M29" s="52">
        <f t="shared" si="4"/>
        <v>48.35418118277298</v>
      </c>
      <c r="N29" s="52">
        <f t="shared" si="5"/>
        <v>5876.305492159095</v>
      </c>
      <c r="O29" s="52">
        <f t="shared" si="6"/>
        <v>128.80509800325768</v>
      </c>
      <c r="P29" s="52">
        <f t="shared" si="7"/>
        <v>6908.02078238524</v>
      </c>
      <c r="BT29" s="1"/>
    </row>
    <row r="30" spans="2:72" ht="12.75">
      <c r="B30" s="44">
        <f t="shared" si="8"/>
        <v>22</v>
      </c>
      <c r="C30" s="45">
        <v>41287</v>
      </c>
      <c r="D30" s="46">
        <v>1.3</v>
      </c>
      <c r="E30" s="47" t="s">
        <v>117</v>
      </c>
      <c r="F30" s="47" t="s">
        <v>145</v>
      </c>
      <c r="G30" s="44" t="s">
        <v>95</v>
      </c>
      <c r="H30" s="48">
        <v>3.97</v>
      </c>
      <c r="I30" s="51">
        <f t="shared" si="0"/>
        <v>31.986531986531986</v>
      </c>
      <c r="J30" s="52">
        <f t="shared" si="2"/>
        <v>5845.076591468709</v>
      </c>
      <c r="K30" s="52">
        <f t="shared" si="1"/>
        <v>95</v>
      </c>
      <c r="L30" s="52">
        <f t="shared" si="3"/>
        <v>6736</v>
      </c>
      <c r="M30" s="52">
        <f t="shared" si="4"/>
        <v>37.5925267175161</v>
      </c>
      <c r="N30" s="52">
        <f t="shared" si="5"/>
        <v>5913.898018876611</v>
      </c>
      <c r="O30" s="52">
        <f t="shared" si="6"/>
        <v>131.2523948653196</v>
      </c>
      <c r="P30" s="52">
        <f t="shared" si="7"/>
        <v>7039.2731772505595</v>
      </c>
      <c r="BT30" s="1"/>
    </row>
    <row r="31" spans="2:72" ht="12.75">
      <c r="B31" s="44">
        <f t="shared" si="8"/>
        <v>23</v>
      </c>
      <c r="C31" s="45">
        <v>41288</v>
      </c>
      <c r="D31" s="46">
        <v>2</v>
      </c>
      <c r="E31" s="47" t="s">
        <v>93</v>
      </c>
      <c r="F31" s="47" t="s">
        <v>146</v>
      </c>
      <c r="G31" s="44">
        <v>1</v>
      </c>
      <c r="H31" s="48">
        <v>2.13</v>
      </c>
      <c r="I31" s="51">
        <f t="shared" si="0"/>
        <v>-100</v>
      </c>
      <c r="J31" s="52">
        <f t="shared" si="2"/>
        <v>5745.076591468709</v>
      </c>
      <c r="K31" s="52">
        <f t="shared" si="1"/>
        <v>-112.99999999999999</v>
      </c>
      <c r="L31" s="52">
        <f t="shared" si="3"/>
        <v>6623</v>
      </c>
      <c r="M31" s="52">
        <f t="shared" si="4"/>
        <v>-118.27796037753222</v>
      </c>
      <c r="N31" s="52">
        <f t="shared" si="5"/>
        <v>5795.620058499078</v>
      </c>
      <c r="O31" s="52">
        <f t="shared" si="6"/>
        <v>-159.08757380586263</v>
      </c>
      <c r="P31" s="52">
        <f t="shared" si="7"/>
        <v>6880.185603444696</v>
      </c>
      <c r="BT31" s="1"/>
    </row>
    <row r="32" spans="2:72" ht="12.75">
      <c r="B32" s="44">
        <f t="shared" si="8"/>
        <v>24</v>
      </c>
      <c r="C32" s="45">
        <v>41290</v>
      </c>
      <c r="D32" s="46">
        <v>3</v>
      </c>
      <c r="E32" s="47" t="s">
        <v>110</v>
      </c>
      <c r="F32" s="47" t="s">
        <v>149</v>
      </c>
      <c r="G32" s="44" t="s">
        <v>95</v>
      </c>
      <c r="H32" s="48">
        <v>3.61</v>
      </c>
      <c r="I32" s="51">
        <f t="shared" si="0"/>
        <v>36.3984674329502</v>
      </c>
      <c r="J32" s="52">
        <f t="shared" si="2"/>
        <v>5781.475058901659</v>
      </c>
      <c r="K32" s="52">
        <f t="shared" si="1"/>
        <v>95</v>
      </c>
      <c r="L32" s="52">
        <f t="shared" si="3"/>
        <v>6718</v>
      </c>
      <c r="M32" s="52">
        <f t="shared" si="4"/>
        <v>42.19033759060632</v>
      </c>
      <c r="N32" s="52">
        <f t="shared" si="5"/>
        <v>5837.810396089685</v>
      </c>
      <c r="O32" s="52">
        <f t="shared" si="6"/>
        <v>130.72352646544925</v>
      </c>
      <c r="P32" s="52">
        <f t="shared" si="7"/>
        <v>7010.909129910146</v>
      </c>
      <c r="BT32" s="1"/>
    </row>
    <row r="33" spans="1:241" s="80" customFormat="1" ht="12.75">
      <c r="A33" s="76"/>
      <c r="B33" s="44">
        <f t="shared" si="8"/>
        <v>25</v>
      </c>
      <c r="C33" s="77">
        <v>41291</v>
      </c>
      <c r="D33" s="78">
        <v>6</v>
      </c>
      <c r="E33" s="47" t="s">
        <v>117</v>
      </c>
      <c r="F33" s="47" t="s">
        <v>150</v>
      </c>
      <c r="G33" s="44" t="s">
        <v>95</v>
      </c>
      <c r="H33" s="47">
        <v>3.25</v>
      </c>
      <c r="I33" s="51">
        <f t="shared" si="0"/>
        <v>42.22222222222222</v>
      </c>
      <c r="J33" s="52">
        <f t="shared" si="2"/>
        <v>5823.697281123882</v>
      </c>
      <c r="K33" s="52">
        <f t="shared" si="1"/>
        <v>95</v>
      </c>
      <c r="L33" s="52">
        <f t="shared" si="3"/>
        <v>6813</v>
      </c>
      <c r="M33" s="52">
        <f t="shared" si="4"/>
        <v>49.29706556697957</v>
      </c>
      <c r="N33" s="52">
        <f t="shared" si="5"/>
        <v>5887.107461656665</v>
      </c>
      <c r="O33" s="52">
        <f t="shared" si="6"/>
        <v>133.20727346829275</v>
      </c>
      <c r="P33" s="52">
        <f t="shared" si="7"/>
        <v>7144.116403378438</v>
      </c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9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</row>
    <row r="34" spans="1:241" s="80" customFormat="1" ht="12.75">
      <c r="A34" s="76"/>
      <c r="B34" s="44">
        <f aca="true" t="shared" si="9" ref="B34:B44">B33+1</f>
        <v>26</v>
      </c>
      <c r="C34" s="77">
        <v>41293</v>
      </c>
      <c r="D34" s="78">
        <v>4.35</v>
      </c>
      <c r="E34" s="47" t="s">
        <v>99</v>
      </c>
      <c r="F34" s="47" t="s">
        <v>151</v>
      </c>
      <c r="G34" s="44">
        <v>1</v>
      </c>
      <c r="H34" s="47">
        <v>2.31</v>
      </c>
      <c r="I34" s="51">
        <f t="shared" si="0"/>
        <v>-100</v>
      </c>
      <c r="J34" s="52">
        <f aca="true" t="shared" si="10" ref="J34:J44">J33+I34</f>
        <v>5723.697281123882</v>
      </c>
      <c r="K34" s="52">
        <f t="shared" si="1"/>
        <v>-131</v>
      </c>
      <c r="L34" s="52">
        <f aca="true" t="shared" si="11" ref="L34:L44">L33+K34</f>
        <v>6682</v>
      </c>
      <c r="M34" s="52">
        <f t="shared" si="4"/>
        <v>-117.7421492331333</v>
      </c>
      <c r="N34" s="52">
        <f aca="true" t="shared" si="12" ref="N34:N44">N33+M34</f>
        <v>5769.365312423532</v>
      </c>
      <c r="O34" s="52">
        <f t="shared" si="6"/>
        <v>-187.17584976851506</v>
      </c>
      <c r="P34" s="52">
        <f aca="true" t="shared" si="13" ref="P34:P44">P33+O34</f>
        <v>6956.940553609923</v>
      </c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9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</row>
    <row r="35" spans="1:241" s="80" customFormat="1" ht="12.75">
      <c r="A35" s="76"/>
      <c r="B35" s="44">
        <f t="shared" si="9"/>
        <v>27</v>
      </c>
      <c r="C35" s="77">
        <v>41295</v>
      </c>
      <c r="D35" s="78">
        <v>2.35</v>
      </c>
      <c r="E35" s="47" t="s">
        <v>117</v>
      </c>
      <c r="F35" s="47" t="s">
        <v>152</v>
      </c>
      <c r="G35" s="44" t="s">
        <v>95</v>
      </c>
      <c r="H35" s="47">
        <v>3.35</v>
      </c>
      <c r="I35" s="51">
        <f t="shared" si="0"/>
        <v>40.42553191489362</v>
      </c>
      <c r="J35" s="52">
        <f t="shared" si="10"/>
        <v>5764.122813038775</v>
      </c>
      <c r="K35" s="52">
        <f t="shared" si="1"/>
        <v>95</v>
      </c>
      <c r="L35" s="52">
        <f t="shared" si="11"/>
        <v>6777</v>
      </c>
      <c r="M35" s="52">
        <f t="shared" si="4"/>
        <v>46.64593231321154</v>
      </c>
      <c r="N35" s="52">
        <f t="shared" si="12"/>
        <v>5816.011244736743</v>
      </c>
      <c r="O35" s="52">
        <f t="shared" si="6"/>
        <v>132.18187051858854</v>
      </c>
      <c r="P35" s="52">
        <f t="shared" si="13"/>
        <v>7089.122424128512</v>
      </c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9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</row>
    <row r="36" spans="1:241" s="80" customFormat="1" ht="12.75">
      <c r="A36" s="76"/>
      <c r="B36" s="44">
        <f t="shared" si="9"/>
        <v>28</v>
      </c>
      <c r="C36" s="77">
        <v>41297</v>
      </c>
      <c r="D36" s="78">
        <v>2</v>
      </c>
      <c r="E36" s="47" t="s">
        <v>93</v>
      </c>
      <c r="F36" s="47" t="s">
        <v>154</v>
      </c>
      <c r="G36" s="44" t="s">
        <v>95</v>
      </c>
      <c r="H36" s="47">
        <v>3.87</v>
      </c>
      <c r="I36" s="51">
        <f t="shared" si="0"/>
        <v>33.10104529616725</v>
      </c>
      <c r="J36" s="52">
        <f t="shared" si="10"/>
        <v>5797.223858334943</v>
      </c>
      <c r="K36" s="52">
        <f t="shared" si="1"/>
        <v>95</v>
      </c>
      <c r="L36" s="52">
        <f t="shared" si="11"/>
        <v>6872</v>
      </c>
      <c r="M36" s="52">
        <f t="shared" si="4"/>
        <v>38.5032103310098</v>
      </c>
      <c r="N36" s="52">
        <f t="shared" si="12"/>
        <v>5854.514455067752</v>
      </c>
      <c r="O36" s="52">
        <f t="shared" si="6"/>
        <v>134.69332605844173</v>
      </c>
      <c r="P36" s="52">
        <f t="shared" si="13"/>
        <v>7223.815750186954</v>
      </c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9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</row>
    <row r="37" spans="1:241" s="80" customFormat="1" ht="12.75">
      <c r="A37" s="76"/>
      <c r="B37" s="44">
        <f t="shared" si="9"/>
        <v>29</v>
      </c>
      <c r="C37" s="77">
        <v>41299</v>
      </c>
      <c r="D37" s="78">
        <v>6.3</v>
      </c>
      <c r="E37" s="47" t="s">
        <v>117</v>
      </c>
      <c r="F37" s="47" t="s">
        <v>156</v>
      </c>
      <c r="G37" s="44">
        <v>1</v>
      </c>
      <c r="H37" s="47">
        <v>3.5</v>
      </c>
      <c r="I37" s="51">
        <f t="shared" si="0"/>
        <v>-100</v>
      </c>
      <c r="J37" s="52">
        <f t="shared" si="10"/>
        <v>5697.223858334943</v>
      </c>
      <c r="K37" s="52">
        <f t="shared" si="1"/>
        <v>-250</v>
      </c>
      <c r="L37" s="52">
        <f t="shared" si="11"/>
        <v>6622</v>
      </c>
      <c r="M37" s="52">
        <f t="shared" si="4"/>
        <v>-117.09028910135505</v>
      </c>
      <c r="N37" s="52">
        <f t="shared" si="12"/>
        <v>5737.424165966398</v>
      </c>
      <c r="O37" s="52">
        <f t="shared" si="6"/>
        <v>-361.1907875093477</v>
      </c>
      <c r="P37" s="52">
        <f t="shared" si="13"/>
        <v>6862.624962677606</v>
      </c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9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</row>
    <row r="38" spans="1:241" s="80" customFormat="1" ht="12.75">
      <c r="A38" s="76"/>
      <c r="B38" s="44">
        <f t="shared" si="9"/>
        <v>30</v>
      </c>
      <c r="C38" s="77">
        <v>41300</v>
      </c>
      <c r="D38" s="78">
        <v>5.3</v>
      </c>
      <c r="E38" s="47" t="s">
        <v>117</v>
      </c>
      <c r="F38" s="47" t="s">
        <v>157</v>
      </c>
      <c r="G38" s="44" t="s">
        <v>95</v>
      </c>
      <c r="H38" s="47">
        <v>2.2</v>
      </c>
      <c r="I38" s="51">
        <f t="shared" si="0"/>
        <v>79.16666666666666</v>
      </c>
      <c r="J38" s="52">
        <f t="shared" si="10"/>
        <v>5776.39052500161</v>
      </c>
      <c r="K38" s="52">
        <f t="shared" si="1"/>
        <v>95</v>
      </c>
      <c r="L38" s="52">
        <f t="shared" si="11"/>
        <v>6717</v>
      </c>
      <c r="M38" s="52">
        <f aca="true" t="shared" si="14" ref="M38:M53">IF($G38&lt;&gt;1,((N37*$H$5)/($H38-1))*0.95,0-(N37*$H$5))</f>
        <v>90.84254929446796</v>
      </c>
      <c r="N38" s="52">
        <f t="shared" si="12"/>
        <v>5828.266715260866</v>
      </c>
      <c r="O38" s="52">
        <f aca="true" t="shared" si="15" ref="O38:O53">IF($G38&lt;&gt;1,(P37*$H$6)*0.95,0-(($H38-1)*(P37*$H$6)))</f>
        <v>130.38987429087453</v>
      </c>
      <c r="P38" s="52">
        <f t="shared" si="13"/>
        <v>6993.01483696848</v>
      </c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9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</row>
    <row r="39" spans="1:241" s="80" customFormat="1" ht="12.75">
      <c r="A39" s="76"/>
      <c r="B39" s="44">
        <f t="shared" si="9"/>
        <v>31</v>
      </c>
      <c r="C39" s="77">
        <v>41301</v>
      </c>
      <c r="D39" s="78">
        <v>4.2</v>
      </c>
      <c r="E39" s="47" t="s">
        <v>117</v>
      </c>
      <c r="F39" s="47" t="s">
        <v>158</v>
      </c>
      <c r="G39" s="44" t="s">
        <v>95</v>
      </c>
      <c r="H39" s="47">
        <v>3.45</v>
      </c>
      <c r="I39" s="51">
        <f t="shared" si="0"/>
        <v>38.775510204081634</v>
      </c>
      <c r="J39" s="52">
        <f t="shared" si="10"/>
        <v>5815.1660352056915</v>
      </c>
      <c r="K39" s="52">
        <f t="shared" si="1"/>
        <v>95</v>
      </c>
      <c r="L39" s="52">
        <f t="shared" si="11"/>
        <v>6812</v>
      </c>
      <c r="M39" s="52">
        <f t="shared" si="14"/>
        <v>45.198803097941415</v>
      </c>
      <c r="N39" s="52">
        <f t="shared" si="12"/>
        <v>5873.465518358807</v>
      </c>
      <c r="O39" s="52">
        <f t="shared" si="15"/>
        <v>132.86728190240112</v>
      </c>
      <c r="P39" s="52">
        <f t="shared" si="13"/>
        <v>7125.882118870882</v>
      </c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9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</row>
    <row r="40" spans="1:241" s="80" customFormat="1" ht="12.75">
      <c r="A40" s="76"/>
      <c r="B40" s="44">
        <f t="shared" si="9"/>
        <v>32</v>
      </c>
      <c r="C40" s="77">
        <v>41302</v>
      </c>
      <c r="D40" s="78">
        <v>5.1</v>
      </c>
      <c r="E40" s="47" t="s">
        <v>117</v>
      </c>
      <c r="F40" s="47" t="s">
        <v>159</v>
      </c>
      <c r="G40" s="44">
        <v>1</v>
      </c>
      <c r="H40" s="47">
        <v>3.2</v>
      </c>
      <c r="I40" s="51">
        <f t="shared" si="0"/>
        <v>-100</v>
      </c>
      <c r="J40" s="52">
        <f t="shared" si="10"/>
        <v>5715.1660352056915</v>
      </c>
      <c r="K40" s="52">
        <f t="shared" si="1"/>
        <v>-220.00000000000003</v>
      </c>
      <c r="L40" s="52">
        <f t="shared" si="11"/>
        <v>6592</v>
      </c>
      <c r="M40" s="52">
        <f t="shared" si="14"/>
        <v>-117.46931036717613</v>
      </c>
      <c r="N40" s="52">
        <f t="shared" si="12"/>
        <v>5755.99620799163</v>
      </c>
      <c r="O40" s="52">
        <f t="shared" si="15"/>
        <v>-313.53881323031885</v>
      </c>
      <c r="P40" s="52">
        <f t="shared" si="13"/>
        <v>6812.343305640563</v>
      </c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9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</row>
    <row r="41" spans="1:241" s="80" customFormat="1" ht="12.75">
      <c r="A41" s="76"/>
      <c r="B41" s="44">
        <f t="shared" si="9"/>
        <v>33</v>
      </c>
      <c r="C41" s="77">
        <v>41305</v>
      </c>
      <c r="D41" s="78">
        <v>1.4</v>
      </c>
      <c r="E41" s="47" t="s">
        <v>105</v>
      </c>
      <c r="F41" s="47" t="s">
        <v>161</v>
      </c>
      <c r="G41" s="44" t="s">
        <v>95</v>
      </c>
      <c r="H41" s="47">
        <v>2.93</v>
      </c>
      <c r="I41" s="51">
        <f t="shared" si="0"/>
        <v>49.22279792746114</v>
      </c>
      <c r="J41" s="52">
        <f t="shared" si="10"/>
        <v>5764.388833133153</v>
      </c>
      <c r="K41" s="52">
        <f t="shared" si="1"/>
        <v>95</v>
      </c>
      <c r="L41" s="52">
        <f t="shared" si="11"/>
        <v>6687</v>
      </c>
      <c r="M41" s="52">
        <f t="shared" si="14"/>
        <v>56.665247643440914</v>
      </c>
      <c r="N41" s="52">
        <f t="shared" si="12"/>
        <v>5812.661455635071</v>
      </c>
      <c r="O41" s="52">
        <f t="shared" si="15"/>
        <v>129.4345228071707</v>
      </c>
      <c r="P41" s="52">
        <f t="shared" si="13"/>
        <v>6941.777828447734</v>
      </c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9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</row>
    <row r="42" spans="1:241" s="80" customFormat="1" ht="12.75">
      <c r="A42" s="76"/>
      <c r="B42" s="44">
        <f t="shared" si="9"/>
        <v>34</v>
      </c>
      <c r="C42" s="77">
        <v>41306</v>
      </c>
      <c r="D42" s="78">
        <v>8</v>
      </c>
      <c r="E42" s="47" t="s">
        <v>117</v>
      </c>
      <c r="F42" s="47" t="s">
        <v>162</v>
      </c>
      <c r="G42" s="44">
        <v>1</v>
      </c>
      <c r="H42" s="47">
        <v>2.26</v>
      </c>
      <c r="I42" s="51">
        <f t="shared" si="0"/>
        <v>-100</v>
      </c>
      <c r="J42" s="52">
        <f t="shared" si="10"/>
        <v>5664.388833133153</v>
      </c>
      <c r="K42" s="52">
        <f t="shared" si="1"/>
        <v>-125.99999999999997</v>
      </c>
      <c r="L42" s="52">
        <f t="shared" si="11"/>
        <v>6561</v>
      </c>
      <c r="M42" s="52">
        <f t="shared" si="14"/>
        <v>-116.25322911270143</v>
      </c>
      <c r="N42" s="52">
        <f t="shared" si="12"/>
        <v>5696.40822652237</v>
      </c>
      <c r="O42" s="52">
        <f t="shared" si="15"/>
        <v>-174.93280127688286</v>
      </c>
      <c r="P42" s="52">
        <f t="shared" si="13"/>
        <v>6766.845027170851</v>
      </c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9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</row>
    <row r="43" spans="1:241" s="80" customFormat="1" ht="12.75">
      <c r="A43" s="76"/>
      <c r="B43" s="44">
        <f t="shared" si="9"/>
        <v>35</v>
      </c>
      <c r="C43" s="77">
        <v>41307</v>
      </c>
      <c r="D43" s="78">
        <v>3.2</v>
      </c>
      <c r="E43" s="47" t="s">
        <v>144</v>
      </c>
      <c r="F43" s="47" t="s">
        <v>163</v>
      </c>
      <c r="G43" s="44">
        <v>1</v>
      </c>
      <c r="H43" s="47">
        <v>3.7</v>
      </c>
      <c r="I43" s="51">
        <f t="shared" si="0"/>
        <v>-100</v>
      </c>
      <c r="J43" s="52">
        <f t="shared" si="10"/>
        <v>5564.388833133153</v>
      </c>
      <c r="K43" s="52">
        <f t="shared" si="1"/>
        <v>-270</v>
      </c>
      <c r="L43" s="52">
        <f t="shared" si="11"/>
        <v>6291</v>
      </c>
      <c r="M43" s="52">
        <f t="shared" si="14"/>
        <v>-113.92816453044739</v>
      </c>
      <c r="N43" s="52">
        <f t="shared" si="12"/>
        <v>5582.480061991922</v>
      </c>
      <c r="O43" s="52">
        <f t="shared" si="15"/>
        <v>-365.40963146722595</v>
      </c>
      <c r="P43" s="52">
        <f t="shared" si="13"/>
        <v>6401.435395703625</v>
      </c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9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</row>
    <row r="44" spans="1:241" s="80" customFormat="1" ht="12.75">
      <c r="A44" s="76"/>
      <c r="B44" s="44">
        <f t="shared" si="9"/>
        <v>36</v>
      </c>
      <c r="C44" s="77">
        <v>41308</v>
      </c>
      <c r="D44" s="78">
        <v>3.3</v>
      </c>
      <c r="E44" s="47" t="s">
        <v>114</v>
      </c>
      <c r="F44" s="47" t="s">
        <v>164</v>
      </c>
      <c r="G44" s="44">
        <v>1</v>
      </c>
      <c r="H44" s="47">
        <v>3.49</v>
      </c>
      <c r="I44" s="51">
        <f t="shared" si="0"/>
        <v>-100</v>
      </c>
      <c r="J44" s="52">
        <f t="shared" si="10"/>
        <v>5464.388833133153</v>
      </c>
      <c r="K44" s="52">
        <f t="shared" si="1"/>
        <v>-249.00000000000003</v>
      </c>
      <c r="L44" s="52">
        <f t="shared" si="11"/>
        <v>6042</v>
      </c>
      <c r="M44" s="52">
        <f t="shared" si="14"/>
        <v>-111.64960123983845</v>
      </c>
      <c r="N44" s="52">
        <f t="shared" si="12"/>
        <v>5470.830460752084</v>
      </c>
      <c r="O44" s="52">
        <f t="shared" si="15"/>
        <v>-318.79148270604054</v>
      </c>
      <c r="P44" s="52">
        <f t="shared" si="13"/>
        <v>6082.643912997584</v>
      </c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9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</row>
    <row r="45" spans="1:241" s="80" customFormat="1" ht="12.75">
      <c r="A45" s="76"/>
      <c r="B45" s="44">
        <f aca="true" t="shared" si="16" ref="B45:B52">B44+1</f>
        <v>37</v>
      </c>
      <c r="C45" s="77">
        <v>41309</v>
      </c>
      <c r="D45" s="78">
        <v>5.25</v>
      </c>
      <c r="E45" s="47" t="s">
        <v>117</v>
      </c>
      <c r="F45" s="47" t="s">
        <v>165</v>
      </c>
      <c r="G45" s="44">
        <v>1</v>
      </c>
      <c r="H45" s="47">
        <v>3.82</v>
      </c>
      <c r="I45" s="51">
        <f t="shared" si="0"/>
        <v>-100</v>
      </c>
      <c r="J45" s="52">
        <f aca="true" t="shared" si="17" ref="J45:J52">J44+I45</f>
        <v>5364.388833133153</v>
      </c>
      <c r="K45" s="52">
        <f t="shared" si="1"/>
        <v>-282</v>
      </c>
      <c r="L45" s="52">
        <f aca="true" t="shared" si="18" ref="L45:L52">L44+K45</f>
        <v>5760</v>
      </c>
      <c r="M45" s="52">
        <f t="shared" si="14"/>
        <v>-109.41660921504169</v>
      </c>
      <c r="N45" s="52">
        <f aca="true" t="shared" si="19" ref="N45:N52">N44+M45</f>
        <v>5361.413851537042</v>
      </c>
      <c r="O45" s="52">
        <f t="shared" si="15"/>
        <v>-343.06111669306375</v>
      </c>
      <c r="P45" s="52">
        <f aca="true" t="shared" si="20" ref="P45:P52">P44+O45</f>
        <v>5739.58279630452</v>
      </c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9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</row>
    <row r="46" spans="1:241" s="80" customFormat="1" ht="12.75">
      <c r="A46" s="76"/>
      <c r="B46" s="44">
        <f t="shared" si="16"/>
        <v>38</v>
      </c>
      <c r="C46" s="77">
        <v>41310</v>
      </c>
      <c r="D46" s="78">
        <v>2</v>
      </c>
      <c r="E46" s="47" t="s">
        <v>166</v>
      </c>
      <c r="F46" s="47" t="s">
        <v>167</v>
      </c>
      <c r="G46" s="44" t="s">
        <v>95</v>
      </c>
      <c r="H46" s="47">
        <v>3.89</v>
      </c>
      <c r="I46" s="51">
        <f t="shared" si="0"/>
        <v>32.871972318339104</v>
      </c>
      <c r="J46" s="52">
        <f t="shared" si="17"/>
        <v>5397.260805451492</v>
      </c>
      <c r="K46" s="52">
        <f t="shared" si="1"/>
        <v>95</v>
      </c>
      <c r="L46" s="52">
        <f t="shared" si="18"/>
        <v>5855</v>
      </c>
      <c r="M46" s="52">
        <f t="shared" si="14"/>
        <v>35.24804954297709</v>
      </c>
      <c r="N46" s="52">
        <f t="shared" si="19"/>
        <v>5396.66190108002</v>
      </c>
      <c r="O46" s="52">
        <f t="shared" si="15"/>
        <v>109.0520731297859</v>
      </c>
      <c r="P46" s="52">
        <f t="shared" si="20"/>
        <v>5848.634869434306</v>
      </c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9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</row>
    <row r="47" spans="1:241" s="80" customFormat="1" ht="12.75">
      <c r="A47" s="76"/>
      <c r="B47" s="44">
        <f t="shared" si="16"/>
        <v>39</v>
      </c>
      <c r="C47" s="77">
        <v>41311</v>
      </c>
      <c r="D47" s="78">
        <v>6.05</v>
      </c>
      <c r="E47" s="47" t="s">
        <v>99</v>
      </c>
      <c r="F47" s="47" t="s">
        <v>168</v>
      </c>
      <c r="G47" s="44" t="s">
        <v>95</v>
      </c>
      <c r="H47" s="47">
        <v>2.97</v>
      </c>
      <c r="I47" s="51">
        <f t="shared" si="0"/>
        <v>48.223350253807105</v>
      </c>
      <c r="J47" s="52">
        <f t="shared" si="17"/>
        <v>5445.4841557053</v>
      </c>
      <c r="K47" s="52">
        <f t="shared" si="1"/>
        <v>95</v>
      </c>
      <c r="L47" s="52">
        <f t="shared" si="18"/>
        <v>5950</v>
      </c>
      <c r="M47" s="52">
        <f t="shared" si="14"/>
        <v>52.04902341143166</v>
      </c>
      <c r="N47" s="52">
        <f t="shared" si="19"/>
        <v>5448.710924491451</v>
      </c>
      <c r="O47" s="52">
        <f t="shared" si="15"/>
        <v>111.12406251925184</v>
      </c>
      <c r="P47" s="52">
        <f t="shared" si="20"/>
        <v>5959.758931953558</v>
      </c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9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</row>
    <row r="48" spans="1:241" s="80" customFormat="1" ht="12.75">
      <c r="A48" s="76"/>
      <c r="B48" s="44">
        <f t="shared" si="16"/>
        <v>40</v>
      </c>
      <c r="C48" s="77">
        <v>41312</v>
      </c>
      <c r="D48" s="78">
        <v>4.35</v>
      </c>
      <c r="E48" s="47" t="s">
        <v>169</v>
      </c>
      <c r="F48" s="47" t="s">
        <v>170</v>
      </c>
      <c r="G48" s="44" t="s">
        <v>95</v>
      </c>
      <c r="H48" s="47">
        <v>3.68</v>
      </c>
      <c r="I48" s="51">
        <f t="shared" si="0"/>
        <v>35.44776119402985</v>
      </c>
      <c r="J48" s="52">
        <f t="shared" si="17"/>
        <v>5480.93191689933</v>
      </c>
      <c r="K48" s="52">
        <f t="shared" si="1"/>
        <v>95</v>
      </c>
      <c r="L48" s="52">
        <f t="shared" si="18"/>
        <v>6045</v>
      </c>
      <c r="M48" s="52">
        <f t="shared" si="14"/>
        <v>38.628920733334915</v>
      </c>
      <c r="N48" s="52">
        <f t="shared" si="19"/>
        <v>5487.339845224786</v>
      </c>
      <c r="O48" s="52">
        <f t="shared" si="15"/>
        <v>113.23541970711763</v>
      </c>
      <c r="P48" s="52">
        <f t="shared" si="20"/>
        <v>6072.994351660675</v>
      </c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9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</row>
    <row r="49" spans="1:241" s="80" customFormat="1" ht="12.75">
      <c r="A49" s="76"/>
      <c r="B49" s="44">
        <f t="shared" si="16"/>
        <v>41</v>
      </c>
      <c r="C49" s="77">
        <v>41313</v>
      </c>
      <c r="D49" s="78">
        <v>2.15</v>
      </c>
      <c r="E49" s="47" t="s">
        <v>99</v>
      </c>
      <c r="F49" s="47" t="s">
        <v>171</v>
      </c>
      <c r="G49" s="44" t="s">
        <v>95</v>
      </c>
      <c r="H49" s="47">
        <v>3.45</v>
      </c>
      <c r="I49" s="51">
        <f t="shared" si="0"/>
        <v>38.775510204081634</v>
      </c>
      <c r="J49" s="52">
        <f t="shared" si="17"/>
        <v>5519.707427103412</v>
      </c>
      <c r="K49" s="52">
        <f t="shared" si="1"/>
        <v>95</v>
      </c>
      <c r="L49" s="52">
        <f t="shared" si="18"/>
        <v>6140</v>
      </c>
      <c r="M49" s="52">
        <f t="shared" si="14"/>
        <v>42.554880432355475</v>
      </c>
      <c r="N49" s="52">
        <f t="shared" si="19"/>
        <v>5529.894725657141</v>
      </c>
      <c r="O49" s="52">
        <f t="shared" si="15"/>
        <v>115.38689268155284</v>
      </c>
      <c r="P49" s="52">
        <f t="shared" si="20"/>
        <v>6188.3812443422285</v>
      </c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9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</row>
    <row r="50" spans="1:241" s="80" customFormat="1" ht="12.75">
      <c r="A50" s="76"/>
      <c r="B50" s="44">
        <f t="shared" si="16"/>
        <v>42</v>
      </c>
      <c r="C50" s="77">
        <v>41314</v>
      </c>
      <c r="D50" s="78">
        <v>3.25</v>
      </c>
      <c r="E50" s="47" t="s">
        <v>172</v>
      </c>
      <c r="F50" s="47" t="s">
        <v>173</v>
      </c>
      <c r="G50" s="44">
        <v>1</v>
      </c>
      <c r="H50" s="47">
        <v>3.25</v>
      </c>
      <c r="I50" s="51">
        <f t="shared" si="0"/>
        <v>-100</v>
      </c>
      <c r="J50" s="52">
        <f t="shared" si="17"/>
        <v>5419.707427103412</v>
      </c>
      <c r="K50" s="52">
        <f t="shared" si="1"/>
        <v>-225</v>
      </c>
      <c r="L50" s="52">
        <f t="shared" si="18"/>
        <v>5915</v>
      </c>
      <c r="M50" s="52">
        <f t="shared" si="14"/>
        <v>-110.59789451314282</v>
      </c>
      <c r="N50" s="52">
        <f t="shared" si="19"/>
        <v>5419.296831143998</v>
      </c>
      <c r="O50" s="52">
        <f t="shared" si="15"/>
        <v>-278.47715599540027</v>
      </c>
      <c r="P50" s="52">
        <f t="shared" si="20"/>
        <v>5909.904088346828</v>
      </c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9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6"/>
    </row>
    <row r="51" spans="1:241" s="80" customFormat="1" ht="12.75">
      <c r="A51" s="76"/>
      <c r="B51" s="44">
        <f t="shared" si="16"/>
        <v>43</v>
      </c>
      <c r="C51" s="77">
        <v>41317</v>
      </c>
      <c r="D51" s="78">
        <v>1.3</v>
      </c>
      <c r="E51" s="47" t="s">
        <v>93</v>
      </c>
      <c r="F51" s="47" t="s">
        <v>174</v>
      </c>
      <c r="G51" s="44" t="s">
        <v>95</v>
      </c>
      <c r="H51" s="47">
        <v>2.46</v>
      </c>
      <c r="I51" s="51">
        <f t="shared" si="0"/>
        <v>65.06849315068493</v>
      </c>
      <c r="J51" s="52">
        <f t="shared" si="17"/>
        <v>5484.7759202540965</v>
      </c>
      <c r="K51" s="52">
        <f t="shared" si="1"/>
        <v>95</v>
      </c>
      <c r="L51" s="52">
        <f t="shared" si="18"/>
        <v>6010</v>
      </c>
      <c r="M51" s="52">
        <f t="shared" si="14"/>
        <v>70.52509574776437</v>
      </c>
      <c r="N51" s="52">
        <f t="shared" si="19"/>
        <v>5489.821926891763</v>
      </c>
      <c r="O51" s="52">
        <f t="shared" si="15"/>
        <v>112.28817767858973</v>
      </c>
      <c r="P51" s="52">
        <f t="shared" si="20"/>
        <v>6022.192266025418</v>
      </c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9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</row>
    <row r="52" spans="1:241" s="80" customFormat="1" ht="12.75">
      <c r="A52" s="76"/>
      <c r="B52" s="44">
        <f t="shared" si="16"/>
        <v>44</v>
      </c>
      <c r="C52" s="77">
        <v>41319</v>
      </c>
      <c r="D52" s="78">
        <v>4.4</v>
      </c>
      <c r="E52" s="47" t="s">
        <v>176</v>
      </c>
      <c r="F52" s="47" t="s">
        <v>177</v>
      </c>
      <c r="G52" s="44" t="s">
        <v>95</v>
      </c>
      <c r="H52" s="47">
        <v>2.91</v>
      </c>
      <c r="I52" s="51">
        <f t="shared" si="0"/>
        <v>49.738219895287955</v>
      </c>
      <c r="J52" s="52">
        <f t="shared" si="17"/>
        <v>5534.514140149385</v>
      </c>
      <c r="K52" s="52">
        <f t="shared" si="1"/>
        <v>95</v>
      </c>
      <c r="L52" s="52">
        <f t="shared" si="18"/>
        <v>6105</v>
      </c>
      <c r="M52" s="52">
        <f t="shared" si="14"/>
        <v>54.610794037143194</v>
      </c>
      <c r="N52" s="52">
        <f t="shared" si="19"/>
        <v>5544.432720928906</v>
      </c>
      <c r="O52" s="52">
        <f t="shared" si="15"/>
        <v>114.42165305448295</v>
      </c>
      <c r="P52" s="52">
        <f t="shared" si="20"/>
        <v>6136.6139190799</v>
      </c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9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</row>
    <row r="53" spans="1:241" s="80" customFormat="1" ht="12.75">
      <c r="A53" s="76"/>
      <c r="B53" s="44">
        <f>B52+1</f>
        <v>45</v>
      </c>
      <c r="C53" s="77">
        <v>41320</v>
      </c>
      <c r="D53" s="78">
        <v>3</v>
      </c>
      <c r="E53" s="47" t="s">
        <v>178</v>
      </c>
      <c r="F53" s="47" t="s">
        <v>179</v>
      </c>
      <c r="G53" s="44">
        <v>1</v>
      </c>
      <c r="H53" s="47">
        <v>2.94</v>
      </c>
      <c r="I53" s="51">
        <f t="shared" si="0"/>
        <v>-100</v>
      </c>
      <c r="J53" s="52">
        <f>J52+I53</f>
        <v>5434.514140149385</v>
      </c>
      <c r="K53" s="52">
        <f t="shared" si="1"/>
        <v>-194</v>
      </c>
      <c r="L53" s="52">
        <f>L52+K53</f>
        <v>5911</v>
      </c>
      <c r="M53" s="52">
        <f t="shared" si="14"/>
        <v>-110.88865441857811</v>
      </c>
      <c r="N53" s="52">
        <f>N52+M53</f>
        <v>5433.544066510328</v>
      </c>
      <c r="O53" s="52">
        <f t="shared" si="15"/>
        <v>-238.10062006030012</v>
      </c>
      <c r="P53" s="52">
        <f>P52+O53</f>
        <v>5898.5132990196</v>
      </c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9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</row>
    <row r="54" spans="1:241" s="80" customFormat="1" ht="12.75">
      <c r="A54" s="76"/>
      <c r="B54" s="83">
        <f aca="true" t="shared" si="21" ref="B54:B90">B53+1</f>
        <v>46</v>
      </c>
      <c r="C54" s="77">
        <v>41321</v>
      </c>
      <c r="D54" s="78">
        <v>4.05</v>
      </c>
      <c r="E54" s="47" t="s">
        <v>103</v>
      </c>
      <c r="F54" s="47" t="s">
        <v>180</v>
      </c>
      <c r="G54" s="83" t="s">
        <v>95</v>
      </c>
      <c r="H54" s="47">
        <v>3.19</v>
      </c>
      <c r="I54" s="51">
        <f t="shared" si="0"/>
        <v>43.37899543378996</v>
      </c>
      <c r="J54" s="52">
        <f aca="true" t="shared" si="22" ref="J54:J60">J53+I54</f>
        <v>5477.893135583175</v>
      </c>
      <c r="K54" s="52">
        <f t="shared" si="1"/>
        <v>95</v>
      </c>
      <c r="L54" s="52">
        <f aca="true" t="shared" si="23" ref="L54:L60">L53+K54</f>
        <v>6006</v>
      </c>
      <c r="M54" s="52">
        <f aca="true" t="shared" si="24" ref="M54:M60">IF($G54&lt;&gt;1,((N53*$H$5)/($H54-1))*0.95,0-(N53*$H$5))</f>
        <v>47.1403366500896</v>
      </c>
      <c r="N54" s="52">
        <f aca="true" t="shared" si="25" ref="N54:N60">N53+M54</f>
        <v>5480.684403160418</v>
      </c>
      <c r="O54" s="52">
        <f aca="true" t="shared" si="26" ref="O54:O60">IF($G54&lt;&gt;1,(P53*$H$6)*0.95,0-(($H54-1)*(P53*$H$6)))</f>
        <v>112.0717526813724</v>
      </c>
      <c r="P54" s="52">
        <f aca="true" t="shared" si="27" ref="P54:P60">P53+O54</f>
        <v>6010.585051700972</v>
      </c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9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</row>
    <row r="55" spans="1:241" s="80" customFormat="1" ht="12.75">
      <c r="A55" s="76"/>
      <c r="B55" s="83">
        <f t="shared" si="21"/>
        <v>47</v>
      </c>
      <c r="C55" s="77">
        <v>41322</v>
      </c>
      <c r="D55" s="78">
        <v>2.5</v>
      </c>
      <c r="E55" s="47" t="s">
        <v>147</v>
      </c>
      <c r="F55" s="47" t="s">
        <v>181</v>
      </c>
      <c r="G55" s="83" t="s">
        <v>95</v>
      </c>
      <c r="H55" s="47">
        <v>2.46</v>
      </c>
      <c r="I55" s="51">
        <f t="shared" si="0"/>
        <v>65.06849315068493</v>
      </c>
      <c r="J55" s="52">
        <f t="shared" si="22"/>
        <v>5542.9616287338595</v>
      </c>
      <c r="K55" s="52">
        <f t="shared" si="1"/>
        <v>95</v>
      </c>
      <c r="L55" s="52">
        <f t="shared" si="23"/>
        <v>6101</v>
      </c>
      <c r="M55" s="52">
        <f t="shared" si="24"/>
        <v>71.32397510962188</v>
      </c>
      <c r="N55" s="52">
        <f t="shared" si="25"/>
        <v>5552.008378270039</v>
      </c>
      <c r="O55" s="52">
        <f t="shared" si="26"/>
        <v>114.20111598231848</v>
      </c>
      <c r="P55" s="52">
        <f t="shared" si="27"/>
        <v>6124.786167683291</v>
      </c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9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</row>
    <row r="56" spans="1:241" s="80" customFormat="1" ht="12.75">
      <c r="A56" s="76"/>
      <c r="B56" s="83">
        <f t="shared" si="21"/>
        <v>48</v>
      </c>
      <c r="C56" s="77">
        <v>41323</v>
      </c>
      <c r="D56" s="78">
        <v>5</v>
      </c>
      <c r="E56" s="47" t="s">
        <v>182</v>
      </c>
      <c r="F56" s="47" t="s">
        <v>183</v>
      </c>
      <c r="G56" s="83">
        <v>1</v>
      </c>
      <c r="H56" s="47">
        <v>2.47</v>
      </c>
      <c r="I56" s="51">
        <f t="shared" si="0"/>
        <v>-100</v>
      </c>
      <c r="J56" s="52">
        <f t="shared" si="22"/>
        <v>5442.9616287338595</v>
      </c>
      <c r="K56" s="52">
        <f t="shared" si="1"/>
        <v>-147.00000000000003</v>
      </c>
      <c r="L56" s="52">
        <f t="shared" si="23"/>
        <v>5954</v>
      </c>
      <c r="M56" s="52">
        <f t="shared" si="24"/>
        <v>-111.0401675654008</v>
      </c>
      <c r="N56" s="52">
        <f t="shared" si="25"/>
        <v>5440.968210704638</v>
      </c>
      <c r="O56" s="52">
        <f t="shared" si="26"/>
        <v>-180.0687133298888</v>
      </c>
      <c r="P56" s="52">
        <f t="shared" si="27"/>
        <v>5944.717454353402</v>
      </c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9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6"/>
      <c r="HN56" s="76"/>
      <c r="HO56" s="76"/>
      <c r="HP56" s="76"/>
      <c r="HQ56" s="76"/>
      <c r="HR56" s="76"/>
      <c r="HS56" s="76"/>
      <c r="HT56" s="76"/>
      <c r="HU56" s="76"/>
      <c r="HV56" s="76"/>
      <c r="HW56" s="76"/>
      <c r="HX56" s="76"/>
      <c r="HY56" s="76"/>
      <c r="HZ56" s="76"/>
      <c r="IA56" s="76"/>
      <c r="IB56" s="76"/>
      <c r="IC56" s="76"/>
      <c r="ID56" s="76"/>
      <c r="IE56" s="76"/>
      <c r="IF56" s="76"/>
      <c r="IG56" s="76"/>
    </row>
    <row r="57" spans="1:241" s="80" customFormat="1" ht="12.75">
      <c r="A57" s="76"/>
      <c r="B57" s="83">
        <f t="shared" si="21"/>
        <v>49</v>
      </c>
      <c r="C57" s="77">
        <v>41324</v>
      </c>
      <c r="D57" s="78">
        <v>2.4</v>
      </c>
      <c r="E57" s="47" t="s">
        <v>144</v>
      </c>
      <c r="F57" s="47" t="s">
        <v>184</v>
      </c>
      <c r="G57" s="83">
        <v>1</v>
      </c>
      <c r="H57" s="47">
        <v>3.17</v>
      </c>
      <c r="I57" s="51">
        <f t="shared" si="0"/>
        <v>-100</v>
      </c>
      <c r="J57" s="52">
        <f t="shared" si="22"/>
        <v>5342.9616287338595</v>
      </c>
      <c r="K57" s="52">
        <f t="shared" si="1"/>
        <v>-217</v>
      </c>
      <c r="L57" s="52">
        <f t="shared" si="23"/>
        <v>5737</v>
      </c>
      <c r="M57" s="52">
        <f t="shared" si="24"/>
        <v>-108.81936421409277</v>
      </c>
      <c r="N57" s="52">
        <f t="shared" si="25"/>
        <v>5332.148846490545</v>
      </c>
      <c r="O57" s="52">
        <f t="shared" si="26"/>
        <v>-258.0007375189376</v>
      </c>
      <c r="P57" s="52">
        <f t="shared" si="27"/>
        <v>5686.716716834464</v>
      </c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9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/>
      <c r="HG57" s="76"/>
      <c r="HH57" s="76"/>
      <c r="HI57" s="76"/>
      <c r="HJ57" s="76"/>
      <c r="HK57" s="76"/>
      <c r="HL57" s="76"/>
      <c r="HM57" s="76"/>
      <c r="HN57" s="76"/>
      <c r="HO57" s="76"/>
      <c r="HP57" s="76"/>
      <c r="HQ57" s="76"/>
      <c r="HR57" s="76"/>
      <c r="HS57" s="76"/>
      <c r="HT57" s="76"/>
      <c r="HU57" s="76"/>
      <c r="HV57" s="76"/>
      <c r="HW57" s="76"/>
      <c r="HX57" s="76"/>
      <c r="HY57" s="76"/>
      <c r="HZ57" s="76"/>
      <c r="IA57" s="76"/>
      <c r="IB57" s="76"/>
      <c r="IC57" s="76"/>
      <c r="ID57" s="76"/>
      <c r="IE57" s="76"/>
      <c r="IF57" s="76"/>
      <c r="IG57" s="76"/>
    </row>
    <row r="58" spans="1:241" s="80" customFormat="1" ht="12.75">
      <c r="A58" s="76"/>
      <c r="B58" s="83">
        <f t="shared" si="21"/>
        <v>50</v>
      </c>
      <c r="C58" s="77">
        <v>41326</v>
      </c>
      <c r="D58" s="78">
        <v>4.5</v>
      </c>
      <c r="E58" s="47" t="s">
        <v>186</v>
      </c>
      <c r="F58" s="47" t="s">
        <v>187</v>
      </c>
      <c r="G58" s="83" t="s">
        <v>95</v>
      </c>
      <c r="H58" s="47">
        <v>3.54</v>
      </c>
      <c r="I58" s="51">
        <f t="shared" si="0"/>
        <v>37.40157480314961</v>
      </c>
      <c r="J58" s="52">
        <f t="shared" si="22"/>
        <v>5380.363203537009</v>
      </c>
      <c r="K58" s="52">
        <f t="shared" si="1"/>
        <v>95</v>
      </c>
      <c r="L58" s="52">
        <f t="shared" si="23"/>
        <v>5832</v>
      </c>
      <c r="M58" s="52">
        <f t="shared" si="24"/>
        <v>39.886152788708806</v>
      </c>
      <c r="N58" s="52">
        <f t="shared" si="25"/>
        <v>5372.0349992792535</v>
      </c>
      <c r="O58" s="52">
        <f t="shared" si="26"/>
        <v>108.04761761985483</v>
      </c>
      <c r="P58" s="52">
        <f t="shared" si="27"/>
        <v>5794.7643344543185</v>
      </c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9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</row>
    <row r="59" spans="1:241" s="80" customFormat="1" ht="12.75">
      <c r="A59" s="76"/>
      <c r="B59" s="83">
        <f t="shared" si="21"/>
        <v>51</v>
      </c>
      <c r="C59" s="77">
        <v>41327</v>
      </c>
      <c r="D59" s="78">
        <v>2.3</v>
      </c>
      <c r="E59" s="47" t="s">
        <v>93</v>
      </c>
      <c r="F59" s="47" t="s">
        <v>188</v>
      </c>
      <c r="G59" s="83" t="s">
        <v>95</v>
      </c>
      <c r="H59" s="47">
        <v>3.28</v>
      </c>
      <c r="I59" s="51">
        <f t="shared" si="0"/>
        <v>41.66666666666667</v>
      </c>
      <c r="J59" s="52">
        <f t="shared" si="22"/>
        <v>5422.029870203676</v>
      </c>
      <c r="K59" s="52">
        <f t="shared" si="1"/>
        <v>95</v>
      </c>
      <c r="L59" s="52">
        <f t="shared" si="23"/>
        <v>5927</v>
      </c>
      <c r="M59" s="52">
        <f t="shared" si="24"/>
        <v>44.76695832732712</v>
      </c>
      <c r="N59" s="52">
        <f t="shared" si="25"/>
        <v>5416.801957606581</v>
      </c>
      <c r="O59" s="52">
        <f t="shared" si="26"/>
        <v>110.10052235463206</v>
      </c>
      <c r="P59" s="52">
        <f t="shared" si="27"/>
        <v>5904.86485680895</v>
      </c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9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  <c r="HE59" s="76"/>
      <c r="HF59" s="76"/>
      <c r="HG59" s="76"/>
      <c r="HH59" s="76"/>
      <c r="HI59" s="76"/>
      <c r="HJ59" s="76"/>
      <c r="HK59" s="76"/>
      <c r="HL59" s="76"/>
      <c r="HM59" s="76"/>
      <c r="HN59" s="76"/>
      <c r="HO59" s="76"/>
      <c r="HP59" s="76"/>
      <c r="HQ59" s="76"/>
      <c r="HR59" s="76"/>
      <c r="HS59" s="76"/>
      <c r="HT59" s="76"/>
      <c r="HU59" s="76"/>
      <c r="HV59" s="76"/>
      <c r="HW59" s="76"/>
      <c r="HX59" s="76"/>
      <c r="HY59" s="76"/>
      <c r="HZ59" s="76"/>
      <c r="IA59" s="76"/>
      <c r="IB59" s="76"/>
      <c r="IC59" s="76"/>
      <c r="ID59" s="76"/>
      <c r="IE59" s="76"/>
      <c r="IF59" s="76"/>
      <c r="IG59" s="76"/>
    </row>
    <row r="60" spans="1:241" s="80" customFormat="1" ht="12.75">
      <c r="A60" s="76"/>
      <c r="B60" s="83">
        <f t="shared" si="21"/>
        <v>52</v>
      </c>
      <c r="C60" s="77">
        <v>41328</v>
      </c>
      <c r="D60" s="78">
        <v>2.1</v>
      </c>
      <c r="E60" s="47" t="s">
        <v>119</v>
      </c>
      <c r="F60" s="47" t="s">
        <v>189</v>
      </c>
      <c r="G60" s="83">
        <v>1</v>
      </c>
      <c r="H60" s="47">
        <v>3.8</v>
      </c>
      <c r="I60" s="51">
        <f t="shared" si="0"/>
        <v>-100</v>
      </c>
      <c r="J60" s="52">
        <f t="shared" si="22"/>
        <v>5322.029870203676</v>
      </c>
      <c r="K60" s="52">
        <f t="shared" si="1"/>
        <v>-280</v>
      </c>
      <c r="L60" s="52">
        <f t="shared" si="23"/>
        <v>5647</v>
      </c>
      <c r="M60" s="52">
        <f t="shared" si="24"/>
        <v>-108.33603915213162</v>
      </c>
      <c r="N60" s="52">
        <f t="shared" si="25"/>
        <v>5308.465918454449</v>
      </c>
      <c r="O60" s="52">
        <f t="shared" si="26"/>
        <v>-330.6724319813012</v>
      </c>
      <c r="P60" s="52">
        <f t="shared" si="27"/>
        <v>5574.192424827649</v>
      </c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9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B60" s="76"/>
      <c r="HC60" s="76"/>
      <c r="HD60" s="76"/>
      <c r="HE60" s="76"/>
      <c r="HF60" s="76"/>
      <c r="HG60" s="76"/>
      <c r="HH60" s="76"/>
      <c r="HI60" s="76"/>
      <c r="HJ60" s="76"/>
      <c r="HK60" s="76"/>
      <c r="HL60" s="76"/>
      <c r="HM60" s="76"/>
      <c r="HN60" s="76"/>
      <c r="HO60" s="76"/>
      <c r="HP60" s="76"/>
      <c r="HQ60" s="76"/>
      <c r="HR60" s="76"/>
      <c r="HS60" s="76"/>
      <c r="HT60" s="76"/>
      <c r="HU60" s="76"/>
      <c r="HV60" s="76"/>
      <c r="HW60" s="76"/>
      <c r="HX60" s="76"/>
      <c r="HY60" s="76"/>
      <c r="HZ60" s="76"/>
      <c r="IA60" s="76"/>
      <c r="IB60" s="76"/>
      <c r="IC60" s="76"/>
      <c r="ID60" s="76"/>
      <c r="IE60" s="76"/>
      <c r="IF60" s="76"/>
      <c r="IG60" s="76"/>
    </row>
    <row r="61" spans="1:241" s="80" customFormat="1" ht="12.75">
      <c r="A61" s="76"/>
      <c r="B61" s="83">
        <f t="shared" si="21"/>
        <v>53</v>
      </c>
      <c r="C61" s="77">
        <v>41331</v>
      </c>
      <c r="D61" s="78">
        <v>2.1</v>
      </c>
      <c r="E61" s="47" t="s">
        <v>93</v>
      </c>
      <c r="F61" s="47" t="s">
        <v>191</v>
      </c>
      <c r="G61" s="83">
        <v>1</v>
      </c>
      <c r="H61" s="47">
        <v>3.1</v>
      </c>
      <c r="I61" s="51">
        <f t="shared" si="0"/>
        <v>-100</v>
      </c>
      <c r="J61" s="52">
        <f aca="true" t="shared" si="28" ref="J61:J72">J60+I61</f>
        <v>5222.029870203676</v>
      </c>
      <c r="K61" s="52">
        <f t="shared" si="1"/>
        <v>-210</v>
      </c>
      <c r="L61" s="52">
        <f aca="true" t="shared" si="29" ref="L61:L72">L60+K61</f>
        <v>5437</v>
      </c>
      <c r="M61" s="52">
        <f aca="true" t="shared" si="30" ref="M61:M80">IF($G61&lt;&gt;1,((N60*$H$5)/($H61-1))*0.95,0-(N60*$H$5))</f>
        <v>-106.16931836908898</v>
      </c>
      <c r="N61" s="52">
        <f aca="true" t="shared" si="31" ref="N61:N72">N60+M61</f>
        <v>5202.29660008536</v>
      </c>
      <c r="O61" s="52">
        <f aca="true" t="shared" si="32" ref="O61:O80">IF($G61&lt;&gt;1,(P60*$H$6)*0.95,0-(($H61-1)*(P60*$H$6)))</f>
        <v>-234.11608184276128</v>
      </c>
      <c r="P61" s="52">
        <f aca="true" t="shared" si="33" ref="P61:P72">P60+O61</f>
        <v>5340.076342984888</v>
      </c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9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6"/>
      <c r="HB61" s="76"/>
      <c r="HC61" s="76"/>
      <c r="HD61" s="76"/>
      <c r="HE61" s="76"/>
      <c r="HF61" s="76"/>
      <c r="HG61" s="76"/>
      <c r="HH61" s="76"/>
      <c r="HI61" s="76"/>
      <c r="HJ61" s="76"/>
      <c r="HK61" s="76"/>
      <c r="HL61" s="76"/>
      <c r="HM61" s="76"/>
      <c r="HN61" s="76"/>
      <c r="HO61" s="76"/>
      <c r="HP61" s="76"/>
      <c r="HQ61" s="76"/>
      <c r="HR61" s="76"/>
      <c r="HS61" s="76"/>
      <c r="HT61" s="76"/>
      <c r="HU61" s="76"/>
      <c r="HV61" s="76"/>
      <c r="HW61" s="76"/>
      <c r="HX61" s="76"/>
      <c r="HY61" s="76"/>
      <c r="HZ61" s="76"/>
      <c r="IA61" s="76"/>
      <c r="IB61" s="76"/>
      <c r="IC61" s="76"/>
      <c r="ID61" s="76"/>
      <c r="IE61" s="76"/>
      <c r="IF61" s="76"/>
      <c r="IG61" s="76"/>
    </row>
    <row r="62" spans="1:241" s="80" customFormat="1" ht="12.75">
      <c r="A62" s="76"/>
      <c r="B62" s="83">
        <f t="shared" si="21"/>
        <v>54</v>
      </c>
      <c r="C62" s="77">
        <v>41332</v>
      </c>
      <c r="D62" s="78">
        <v>3.1</v>
      </c>
      <c r="E62" s="47" t="s">
        <v>93</v>
      </c>
      <c r="F62" s="47" t="s">
        <v>192</v>
      </c>
      <c r="G62" s="83">
        <v>1</v>
      </c>
      <c r="H62" s="47">
        <v>3.45</v>
      </c>
      <c r="I62" s="51">
        <f t="shared" si="0"/>
        <v>-100</v>
      </c>
      <c r="J62" s="52">
        <f t="shared" si="28"/>
        <v>5122.029870203676</v>
      </c>
      <c r="K62" s="52">
        <f t="shared" si="1"/>
        <v>-245.00000000000003</v>
      </c>
      <c r="L62" s="52">
        <f t="shared" si="29"/>
        <v>5192</v>
      </c>
      <c r="M62" s="52">
        <f t="shared" si="30"/>
        <v>-104.04593200170721</v>
      </c>
      <c r="N62" s="52">
        <f t="shared" si="31"/>
        <v>5098.250668083653</v>
      </c>
      <c r="O62" s="52">
        <f t="shared" si="32"/>
        <v>-261.6637408062595</v>
      </c>
      <c r="P62" s="52">
        <f t="shared" si="33"/>
        <v>5078.412602178628</v>
      </c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9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6"/>
      <c r="GP62" s="76"/>
      <c r="GQ62" s="76"/>
      <c r="GR62" s="76"/>
      <c r="GS62" s="76"/>
      <c r="GT62" s="76"/>
      <c r="GU62" s="76"/>
      <c r="GV62" s="76"/>
      <c r="GW62" s="76"/>
      <c r="GX62" s="76"/>
      <c r="GY62" s="76"/>
      <c r="GZ62" s="76"/>
      <c r="HA62" s="76"/>
      <c r="HB62" s="76"/>
      <c r="HC62" s="76"/>
      <c r="HD62" s="76"/>
      <c r="HE62" s="76"/>
      <c r="HF62" s="76"/>
      <c r="HG62" s="76"/>
      <c r="HH62" s="76"/>
      <c r="HI62" s="76"/>
      <c r="HJ62" s="76"/>
      <c r="HK62" s="76"/>
      <c r="HL62" s="76"/>
      <c r="HM62" s="76"/>
      <c r="HN62" s="76"/>
      <c r="HO62" s="76"/>
      <c r="HP62" s="76"/>
      <c r="HQ62" s="76"/>
      <c r="HR62" s="76"/>
      <c r="HS62" s="76"/>
      <c r="HT62" s="76"/>
      <c r="HU62" s="76"/>
      <c r="HV62" s="76"/>
      <c r="HW62" s="76"/>
      <c r="HX62" s="76"/>
      <c r="HY62" s="76"/>
      <c r="HZ62" s="76"/>
      <c r="IA62" s="76"/>
      <c r="IB62" s="76"/>
      <c r="IC62" s="76"/>
      <c r="ID62" s="76"/>
      <c r="IE62" s="76"/>
      <c r="IF62" s="76"/>
      <c r="IG62" s="76"/>
    </row>
    <row r="63" spans="1:241" s="80" customFormat="1" ht="12.75">
      <c r="A63" s="76"/>
      <c r="B63" s="83">
        <f t="shared" si="21"/>
        <v>55</v>
      </c>
      <c r="C63" s="77">
        <v>41334</v>
      </c>
      <c r="D63" s="78">
        <v>4.5</v>
      </c>
      <c r="E63" s="47" t="s">
        <v>93</v>
      </c>
      <c r="F63" s="47" t="s">
        <v>193</v>
      </c>
      <c r="G63" s="83" t="s">
        <v>95</v>
      </c>
      <c r="H63" s="47">
        <v>2.87</v>
      </c>
      <c r="I63" s="51">
        <f t="shared" si="0"/>
        <v>50.80213903743315</v>
      </c>
      <c r="J63" s="52">
        <f t="shared" si="28"/>
        <v>5172.8320092411095</v>
      </c>
      <c r="K63" s="52">
        <f t="shared" si="1"/>
        <v>95</v>
      </c>
      <c r="L63" s="52">
        <f t="shared" si="29"/>
        <v>5287</v>
      </c>
      <c r="M63" s="52">
        <f t="shared" si="30"/>
        <v>51.80040785753445</v>
      </c>
      <c r="N63" s="52">
        <f t="shared" si="31"/>
        <v>5150.051075941187</v>
      </c>
      <c r="O63" s="52">
        <f t="shared" si="32"/>
        <v>96.48983944139394</v>
      </c>
      <c r="P63" s="52">
        <f t="shared" si="33"/>
        <v>5174.902441620022</v>
      </c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9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</row>
    <row r="64" spans="1:241" s="80" customFormat="1" ht="12.75">
      <c r="A64" s="76"/>
      <c r="B64" s="83">
        <f t="shared" si="21"/>
        <v>56</v>
      </c>
      <c r="C64" s="77">
        <v>41335</v>
      </c>
      <c r="D64" s="78">
        <v>4.4</v>
      </c>
      <c r="E64" s="47" t="s">
        <v>169</v>
      </c>
      <c r="F64" s="47" t="s">
        <v>194</v>
      </c>
      <c r="G64" s="83">
        <v>1</v>
      </c>
      <c r="H64" s="47">
        <v>3.23</v>
      </c>
      <c r="I64" s="51">
        <f t="shared" si="0"/>
        <v>-100</v>
      </c>
      <c r="J64" s="52">
        <f t="shared" si="28"/>
        <v>5072.8320092411095</v>
      </c>
      <c r="K64" s="52">
        <f t="shared" si="1"/>
        <v>-223</v>
      </c>
      <c r="L64" s="52">
        <f t="shared" si="29"/>
        <v>5064</v>
      </c>
      <c r="M64" s="52">
        <f t="shared" si="30"/>
        <v>-103.00102151882375</v>
      </c>
      <c r="N64" s="52">
        <f t="shared" si="31"/>
        <v>5047.050054422363</v>
      </c>
      <c r="O64" s="52">
        <f t="shared" si="32"/>
        <v>-230.800648896253</v>
      </c>
      <c r="P64" s="52">
        <f t="shared" si="33"/>
        <v>4944.101792723769</v>
      </c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9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  <c r="HE64" s="76"/>
      <c r="HF64" s="76"/>
      <c r="HG64" s="76"/>
      <c r="HH64" s="76"/>
      <c r="HI64" s="76"/>
      <c r="HJ64" s="76"/>
      <c r="HK64" s="76"/>
      <c r="HL64" s="76"/>
      <c r="HM64" s="76"/>
      <c r="HN64" s="76"/>
      <c r="HO64" s="76"/>
      <c r="HP64" s="76"/>
      <c r="HQ64" s="76"/>
      <c r="HR64" s="76"/>
      <c r="HS64" s="76"/>
      <c r="HT64" s="76"/>
      <c r="HU64" s="76"/>
      <c r="HV64" s="76"/>
      <c r="HW64" s="76"/>
      <c r="HX64" s="76"/>
      <c r="HY64" s="76"/>
      <c r="HZ64" s="76"/>
      <c r="IA64" s="76"/>
      <c r="IB64" s="76"/>
      <c r="IC64" s="76"/>
      <c r="ID64" s="76"/>
      <c r="IE64" s="76"/>
      <c r="IF64" s="76"/>
      <c r="IG64" s="76"/>
    </row>
    <row r="65" spans="1:241" s="80" customFormat="1" ht="12.75">
      <c r="A65" s="76"/>
      <c r="B65" s="83">
        <f t="shared" si="21"/>
        <v>57</v>
      </c>
      <c r="C65" s="77">
        <v>41336</v>
      </c>
      <c r="D65" s="78">
        <v>5.2</v>
      </c>
      <c r="E65" s="47" t="s">
        <v>141</v>
      </c>
      <c r="F65" s="47" t="s">
        <v>195</v>
      </c>
      <c r="G65" s="83">
        <v>1</v>
      </c>
      <c r="H65" s="47">
        <v>2.79</v>
      </c>
      <c r="I65" s="51">
        <f t="shared" si="0"/>
        <v>-100</v>
      </c>
      <c r="J65" s="52">
        <f t="shared" si="28"/>
        <v>4972.8320092411095</v>
      </c>
      <c r="K65" s="52">
        <f t="shared" si="1"/>
        <v>-179</v>
      </c>
      <c r="L65" s="52">
        <f t="shared" si="29"/>
        <v>4885</v>
      </c>
      <c r="M65" s="52">
        <f t="shared" si="30"/>
        <v>-100.94100108844727</v>
      </c>
      <c r="N65" s="52">
        <f t="shared" si="31"/>
        <v>4946.109053333916</v>
      </c>
      <c r="O65" s="52">
        <f t="shared" si="32"/>
        <v>-176.99884417951094</v>
      </c>
      <c r="P65" s="52">
        <f t="shared" si="33"/>
        <v>4767.102948544258</v>
      </c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9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  <c r="HE65" s="76"/>
      <c r="HF65" s="76"/>
      <c r="HG65" s="76"/>
      <c r="HH65" s="76"/>
      <c r="HI65" s="76"/>
      <c r="HJ65" s="76"/>
      <c r="HK65" s="76"/>
      <c r="HL65" s="76"/>
      <c r="HM65" s="76"/>
      <c r="HN65" s="76"/>
      <c r="HO65" s="76"/>
      <c r="HP65" s="76"/>
      <c r="HQ65" s="76"/>
      <c r="HR65" s="76"/>
      <c r="HS65" s="76"/>
      <c r="HT65" s="76"/>
      <c r="HU65" s="76"/>
      <c r="HV65" s="76"/>
      <c r="HW65" s="76"/>
      <c r="HX65" s="76"/>
      <c r="HY65" s="76"/>
      <c r="HZ65" s="76"/>
      <c r="IA65" s="76"/>
      <c r="IB65" s="76"/>
      <c r="IC65" s="76"/>
      <c r="ID65" s="76"/>
      <c r="IE65" s="76"/>
      <c r="IF65" s="76"/>
      <c r="IG65" s="76"/>
    </row>
    <row r="66" spans="1:241" s="80" customFormat="1" ht="12.75">
      <c r="A66" s="76"/>
      <c r="B66" s="83">
        <f t="shared" si="21"/>
        <v>58</v>
      </c>
      <c r="C66" s="77">
        <v>41337</v>
      </c>
      <c r="D66" s="78">
        <v>2.3</v>
      </c>
      <c r="E66" s="47" t="s">
        <v>182</v>
      </c>
      <c r="F66" s="47" t="s">
        <v>196</v>
      </c>
      <c r="G66" s="83">
        <v>1</v>
      </c>
      <c r="H66" s="47">
        <v>2.68</v>
      </c>
      <c r="I66" s="51">
        <f t="shared" si="0"/>
        <v>-100</v>
      </c>
      <c r="J66" s="52">
        <f t="shared" si="28"/>
        <v>4872.8320092411095</v>
      </c>
      <c r="K66" s="52">
        <f t="shared" si="1"/>
        <v>-168.00000000000003</v>
      </c>
      <c r="L66" s="52">
        <f t="shared" si="29"/>
        <v>4717</v>
      </c>
      <c r="M66" s="52">
        <f t="shared" si="30"/>
        <v>-98.92218106667832</v>
      </c>
      <c r="N66" s="52">
        <f t="shared" si="31"/>
        <v>4847.186872267237</v>
      </c>
      <c r="O66" s="52">
        <f t="shared" si="32"/>
        <v>-160.1746590710871</v>
      </c>
      <c r="P66" s="52">
        <f t="shared" si="33"/>
        <v>4606.9282894731705</v>
      </c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9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  <c r="GT66" s="76"/>
      <c r="GU66" s="76"/>
      <c r="GV66" s="76"/>
      <c r="GW66" s="76"/>
      <c r="GX66" s="76"/>
      <c r="GY66" s="76"/>
      <c r="GZ66" s="76"/>
      <c r="HA66" s="76"/>
      <c r="HB66" s="76"/>
      <c r="HC66" s="76"/>
      <c r="HD66" s="76"/>
      <c r="HE66" s="76"/>
      <c r="HF66" s="76"/>
      <c r="HG66" s="76"/>
      <c r="HH66" s="76"/>
      <c r="HI66" s="76"/>
      <c r="HJ66" s="76"/>
      <c r="HK66" s="76"/>
      <c r="HL66" s="76"/>
      <c r="HM66" s="76"/>
      <c r="HN66" s="76"/>
      <c r="HO66" s="76"/>
      <c r="HP66" s="76"/>
      <c r="HQ66" s="76"/>
      <c r="HR66" s="76"/>
      <c r="HS66" s="76"/>
      <c r="HT66" s="76"/>
      <c r="HU66" s="76"/>
      <c r="HV66" s="76"/>
      <c r="HW66" s="76"/>
      <c r="HX66" s="76"/>
      <c r="HY66" s="76"/>
      <c r="HZ66" s="76"/>
      <c r="IA66" s="76"/>
      <c r="IB66" s="76"/>
      <c r="IC66" s="76"/>
      <c r="ID66" s="76"/>
      <c r="IE66" s="76"/>
      <c r="IF66" s="76"/>
      <c r="IG66" s="76"/>
    </row>
    <row r="67" spans="1:241" s="80" customFormat="1" ht="12.75">
      <c r="A67" s="76"/>
      <c r="B67" s="83">
        <f t="shared" si="21"/>
        <v>59</v>
      </c>
      <c r="C67" s="77">
        <v>41338</v>
      </c>
      <c r="D67" s="78">
        <v>3.4</v>
      </c>
      <c r="E67" s="47" t="s">
        <v>182</v>
      </c>
      <c r="F67" s="47" t="s">
        <v>197</v>
      </c>
      <c r="G67" s="83" t="s">
        <v>95</v>
      </c>
      <c r="H67" s="47">
        <v>3.82</v>
      </c>
      <c r="I67" s="51">
        <f t="shared" si="0"/>
        <v>33.68794326241135</v>
      </c>
      <c r="J67" s="52">
        <f t="shared" si="28"/>
        <v>4906.5199525035205</v>
      </c>
      <c r="K67" s="52">
        <f t="shared" si="1"/>
        <v>95</v>
      </c>
      <c r="L67" s="52">
        <f t="shared" si="29"/>
        <v>4812</v>
      </c>
      <c r="M67" s="52">
        <f t="shared" si="30"/>
        <v>32.65835126704876</v>
      </c>
      <c r="N67" s="52">
        <f t="shared" si="31"/>
        <v>4879.845223534286</v>
      </c>
      <c r="O67" s="52">
        <f t="shared" si="32"/>
        <v>87.53163749999025</v>
      </c>
      <c r="P67" s="52">
        <f t="shared" si="33"/>
        <v>4694.459926973161</v>
      </c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9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  <c r="FZ67" s="76"/>
      <c r="GA67" s="76"/>
      <c r="GB67" s="76"/>
      <c r="GC67" s="76"/>
      <c r="GD67" s="76"/>
      <c r="GE67" s="76"/>
      <c r="GF67" s="76"/>
      <c r="GG67" s="76"/>
      <c r="GH67" s="76"/>
      <c r="GI67" s="76"/>
      <c r="GJ67" s="76"/>
      <c r="GK67" s="76"/>
      <c r="GL67" s="76"/>
      <c r="GM67" s="76"/>
      <c r="GN67" s="76"/>
      <c r="GO67" s="76"/>
      <c r="GP67" s="76"/>
      <c r="GQ67" s="76"/>
      <c r="GR67" s="76"/>
      <c r="GS67" s="76"/>
      <c r="GT67" s="76"/>
      <c r="GU67" s="76"/>
      <c r="GV67" s="76"/>
      <c r="GW67" s="76"/>
      <c r="GX67" s="76"/>
      <c r="GY67" s="76"/>
      <c r="GZ67" s="76"/>
      <c r="HA67" s="76"/>
      <c r="HB67" s="76"/>
      <c r="HC67" s="76"/>
      <c r="HD67" s="76"/>
      <c r="HE67" s="76"/>
      <c r="HF67" s="76"/>
      <c r="HG67" s="76"/>
      <c r="HH67" s="76"/>
      <c r="HI67" s="76"/>
      <c r="HJ67" s="76"/>
      <c r="HK67" s="76"/>
      <c r="HL67" s="76"/>
      <c r="HM67" s="76"/>
      <c r="HN67" s="76"/>
      <c r="HO67" s="76"/>
      <c r="HP67" s="76"/>
      <c r="HQ67" s="76"/>
      <c r="HR67" s="76"/>
      <c r="HS67" s="76"/>
      <c r="HT67" s="76"/>
      <c r="HU67" s="76"/>
      <c r="HV67" s="76"/>
      <c r="HW67" s="76"/>
      <c r="HX67" s="76"/>
      <c r="HY67" s="76"/>
      <c r="HZ67" s="76"/>
      <c r="IA67" s="76"/>
      <c r="IB67" s="76"/>
      <c r="IC67" s="76"/>
      <c r="ID67" s="76"/>
      <c r="IE67" s="76"/>
      <c r="IF67" s="76"/>
      <c r="IG67" s="76"/>
    </row>
    <row r="68" spans="1:241" s="80" customFormat="1" ht="12.75">
      <c r="A68" s="76"/>
      <c r="B68" s="83">
        <f t="shared" si="21"/>
        <v>60</v>
      </c>
      <c r="C68" s="77">
        <v>41339</v>
      </c>
      <c r="D68" s="78">
        <v>7</v>
      </c>
      <c r="E68" s="47" t="s">
        <v>99</v>
      </c>
      <c r="F68" s="47" t="s">
        <v>198</v>
      </c>
      <c r="G68" s="83">
        <v>1</v>
      </c>
      <c r="H68" s="47">
        <v>3.5</v>
      </c>
      <c r="I68" s="51">
        <f t="shared" si="0"/>
        <v>-100</v>
      </c>
      <c r="J68" s="52">
        <f t="shared" si="28"/>
        <v>4806.5199525035205</v>
      </c>
      <c r="K68" s="52">
        <f t="shared" si="1"/>
        <v>-250</v>
      </c>
      <c r="L68" s="52">
        <f t="shared" si="29"/>
        <v>4562</v>
      </c>
      <c r="M68" s="52">
        <f t="shared" si="30"/>
        <v>-97.59690447068571</v>
      </c>
      <c r="N68" s="52">
        <f t="shared" si="31"/>
        <v>4782.2483190636</v>
      </c>
      <c r="O68" s="52">
        <f t="shared" si="32"/>
        <v>-234.72299634865803</v>
      </c>
      <c r="P68" s="52">
        <f t="shared" si="33"/>
        <v>4459.736930624503</v>
      </c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9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  <c r="FJ68" s="76"/>
      <c r="FK68" s="76"/>
      <c r="FL68" s="76"/>
      <c r="FM68" s="76"/>
      <c r="FN68" s="76"/>
      <c r="FO68" s="76"/>
      <c r="FP68" s="76"/>
      <c r="FQ68" s="76"/>
      <c r="FR68" s="76"/>
      <c r="FS68" s="76"/>
      <c r="FT68" s="76"/>
      <c r="FU68" s="76"/>
      <c r="FV68" s="76"/>
      <c r="FW68" s="76"/>
      <c r="FX68" s="76"/>
      <c r="FY68" s="76"/>
      <c r="FZ68" s="76"/>
      <c r="GA68" s="76"/>
      <c r="GB68" s="76"/>
      <c r="GC68" s="76"/>
      <c r="GD68" s="76"/>
      <c r="GE68" s="76"/>
      <c r="GF68" s="76"/>
      <c r="GG68" s="76"/>
      <c r="GH68" s="76"/>
      <c r="GI68" s="76"/>
      <c r="GJ68" s="76"/>
      <c r="GK68" s="76"/>
      <c r="GL68" s="76"/>
      <c r="GM68" s="76"/>
      <c r="GN68" s="76"/>
      <c r="GO68" s="76"/>
      <c r="GP68" s="76"/>
      <c r="GQ68" s="76"/>
      <c r="GR68" s="76"/>
      <c r="GS68" s="76"/>
      <c r="GT68" s="76"/>
      <c r="GU68" s="76"/>
      <c r="GV68" s="76"/>
      <c r="GW68" s="76"/>
      <c r="GX68" s="76"/>
      <c r="GY68" s="76"/>
      <c r="GZ68" s="76"/>
      <c r="HA68" s="76"/>
      <c r="HB68" s="76"/>
      <c r="HC68" s="76"/>
      <c r="HD68" s="76"/>
      <c r="HE68" s="76"/>
      <c r="HF68" s="76"/>
      <c r="HG68" s="76"/>
      <c r="HH68" s="76"/>
      <c r="HI68" s="76"/>
      <c r="HJ68" s="76"/>
      <c r="HK68" s="76"/>
      <c r="HL68" s="76"/>
      <c r="HM68" s="76"/>
      <c r="HN68" s="76"/>
      <c r="HO68" s="76"/>
      <c r="HP68" s="76"/>
      <c r="HQ68" s="76"/>
      <c r="HR68" s="76"/>
      <c r="HS68" s="76"/>
      <c r="HT68" s="76"/>
      <c r="HU68" s="76"/>
      <c r="HV68" s="76"/>
      <c r="HW68" s="76"/>
      <c r="HX68" s="76"/>
      <c r="HY68" s="76"/>
      <c r="HZ68" s="76"/>
      <c r="IA68" s="76"/>
      <c r="IB68" s="76"/>
      <c r="IC68" s="76"/>
      <c r="ID68" s="76"/>
      <c r="IE68" s="76"/>
      <c r="IF68" s="76"/>
      <c r="IG68" s="76"/>
    </row>
    <row r="69" spans="1:241" s="80" customFormat="1" ht="12.75">
      <c r="A69" s="76"/>
      <c r="B69" s="83">
        <f t="shared" si="21"/>
        <v>61</v>
      </c>
      <c r="C69" s="77">
        <v>41340</v>
      </c>
      <c r="D69" s="78">
        <v>4.2</v>
      </c>
      <c r="E69" s="47" t="s">
        <v>199</v>
      </c>
      <c r="F69" s="47" t="s">
        <v>200</v>
      </c>
      <c r="G69" s="83" t="s">
        <v>95</v>
      </c>
      <c r="H69" s="47">
        <v>3.79</v>
      </c>
      <c r="I69" s="51">
        <f t="shared" si="0"/>
        <v>34.05017921146953</v>
      </c>
      <c r="J69" s="52">
        <f t="shared" si="28"/>
        <v>4840.57013171499</v>
      </c>
      <c r="K69" s="52">
        <f t="shared" si="1"/>
        <v>95</v>
      </c>
      <c r="L69" s="52">
        <f t="shared" si="29"/>
        <v>4657</v>
      </c>
      <c r="M69" s="52">
        <f t="shared" si="30"/>
        <v>32.56728245957291</v>
      </c>
      <c r="N69" s="52">
        <f t="shared" si="31"/>
        <v>4814.815601523173</v>
      </c>
      <c r="O69" s="52">
        <f t="shared" si="32"/>
        <v>84.73500168186555</v>
      </c>
      <c r="P69" s="52">
        <f t="shared" si="33"/>
        <v>4544.471932306368</v>
      </c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9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  <c r="FL69" s="76"/>
      <c r="FM69" s="76"/>
      <c r="FN69" s="76"/>
      <c r="FO69" s="76"/>
      <c r="FP69" s="76"/>
      <c r="FQ69" s="76"/>
      <c r="FR69" s="76"/>
      <c r="FS69" s="76"/>
      <c r="FT69" s="76"/>
      <c r="FU69" s="76"/>
      <c r="FV69" s="76"/>
      <c r="FW69" s="76"/>
      <c r="FX69" s="76"/>
      <c r="FY69" s="76"/>
      <c r="FZ69" s="76"/>
      <c r="GA69" s="76"/>
      <c r="GB69" s="76"/>
      <c r="GC69" s="76"/>
      <c r="GD69" s="76"/>
      <c r="GE69" s="76"/>
      <c r="GF69" s="76"/>
      <c r="GG69" s="76"/>
      <c r="GH69" s="76"/>
      <c r="GI69" s="76"/>
      <c r="GJ69" s="76"/>
      <c r="GK69" s="76"/>
      <c r="GL69" s="76"/>
      <c r="GM69" s="76"/>
      <c r="GN69" s="76"/>
      <c r="GO69" s="76"/>
      <c r="GP69" s="76"/>
      <c r="GQ69" s="76"/>
      <c r="GR69" s="76"/>
      <c r="GS69" s="76"/>
      <c r="GT69" s="76"/>
      <c r="GU69" s="76"/>
      <c r="GV69" s="76"/>
      <c r="GW69" s="76"/>
      <c r="GX69" s="76"/>
      <c r="GY69" s="76"/>
      <c r="GZ69" s="76"/>
      <c r="HA69" s="76"/>
      <c r="HB69" s="76"/>
      <c r="HC69" s="76"/>
      <c r="HD69" s="76"/>
      <c r="HE69" s="76"/>
      <c r="HF69" s="76"/>
      <c r="HG69" s="76"/>
      <c r="HH69" s="76"/>
      <c r="HI69" s="76"/>
      <c r="HJ69" s="76"/>
      <c r="HK69" s="76"/>
      <c r="HL69" s="76"/>
      <c r="HM69" s="76"/>
      <c r="HN69" s="76"/>
      <c r="HO69" s="76"/>
      <c r="HP69" s="76"/>
      <c r="HQ69" s="76"/>
      <c r="HR69" s="76"/>
      <c r="HS69" s="76"/>
      <c r="HT69" s="76"/>
      <c r="HU69" s="76"/>
      <c r="HV69" s="76"/>
      <c r="HW69" s="76"/>
      <c r="HX69" s="76"/>
      <c r="HY69" s="76"/>
      <c r="HZ69" s="76"/>
      <c r="IA69" s="76"/>
      <c r="IB69" s="76"/>
      <c r="IC69" s="76"/>
      <c r="ID69" s="76"/>
      <c r="IE69" s="76"/>
      <c r="IF69" s="76"/>
      <c r="IG69" s="76"/>
    </row>
    <row r="70" spans="1:241" s="80" customFormat="1" ht="12.75">
      <c r="A70" s="76"/>
      <c r="B70" s="83">
        <f t="shared" si="21"/>
        <v>62</v>
      </c>
      <c r="C70" s="77">
        <v>41344</v>
      </c>
      <c r="D70" s="78">
        <v>3.1</v>
      </c>
      <c r="E70" s="47" t="s">
        <v>132</v>
      </c>
      <c r="F70" s="47" t="s">
        <v>203</v>
      </c>
      <c r="G70" s="83" t="s">
        <v>95</v>
      </c>
      <c r="H70" s="47">
        <v>3.35</v>
      </c>
      <c r="I70" s="51">
        <f t="shared" si="0"/>
        <v>40.42553191489362</v>
      </c>
      <c r="J70" s="52">
        <f t="shared" si="28"/>
        <v>4880.995663629883</v>
      </c>
      <c r="K70" s="52">
        <f t="shared" si="1"/>
        <v>95</v>
      </c>
      <c r="L70" s="52">
        <f t="shared" si="29"/>
        <v>4752</v>
      </c>
      <c r="M70" s="52">
        <f t="shared" si="30"/>
        <v>38.92829635274055</v>
      </c>
      <c r="N70" s="52">
        <f t="shared" si="31"/>
        <v>4853.743897875914</v>
      </c>
      <c r="O70" s="52">
        <f t="shared" si="32"/>
        <v>86.344966713821</v>
      </c>
      <c r="P70" s="52">
        <f t="shared" si="33"/>
        <v>4630.816899020189</v>
      </c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9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  <c r="FI70" s="76"/>
      <c r="FJ70" s="76"/>
      <c r="FK70" s="76"/>
      <c r="FL70" s="76"/>
      <c r="FM70" s="76"/>
      <c r="FN70" s="76"/>
      <c r="FO70" s="76"/>
      <c r="FP70" s="76"/>
      <c r="FQ70" s="76"/>
      <c r="FR70" s="76"/>
      <c r="FS70" s="76"/>
      <c r="FT70" s="76"/>
      <c r="FU70" s="76"/>
      <c r="FV70" s="76"/>
      <c r="FW70" s="76"/>
      <c r="FX70" s="76"/>
      <c r="FY70" s="76"/>
      <c r="FZ70" s="76"/>
      <c r="GA70" s="76"/>
      <c r="GB70" s="76"/>
      <c r="GC70" s="76"/>
      <c r="GD70" s="76"/>
      <c r="GE70" s="76"/>
      <c r="GF70" s="76"/>
      <c r="GG70" s="76"/>
      <c r="GH70" s="76"/>
      <c r="GI70" s="76"/>
      <c r="GJ70" s="76"/>
      <c r="GK70" s="76"/>
      <c r="GL70" s="76"/>
      <c r="GM70" s="76"/>
      <c r="GN70" s="76"/>
      <c r="GO70" s="76"/>
      <c r="GP70" s="76"/>
      <c r="GQ70" s="76"/>
      <c r="GR70" s="76"/>
      <c r="GS70" s="76"/>
      <c r="GT70" s="76"/>
      <c r="GU70" s="76"/>
      <c r="GV70" s="76"/>
      <c r="GW70" s="76"/>
      <c r="GX70" s="76"/>
      <c r="GY70" s="76"/>
      <c r="GZ70" s="76"/>
      <c r="HA70" s="76"/>
      <c r="HB70" s="76"/>
      <c r="HC70" s="76"/>
      <c r="HD70" s="76"/>
      <c r="HE70" s="76"/>
      <c r="HF70" s="76"/>
      <c r="HG70" s="76"/>
      <c r="HH70" s="76"/>
      <c r="HI70" s="76"/>
      <c r="HJ70" s="76"/>
      <c r="HK70" s="76"/>
      <c r="HL70" s="76"/>
      <c r="HM70" s="76"/>
      <c r="HN70" s="76"/>
      <c r="HO70" s="76"/>
      <c r="HP70" s="76"/>
      <c r="HQ70" s="76"/>
      <c r="HR70" s="76"/>
      <c r="HS70" s="76"/>
      <c r="HT70" s="76"/>
      <c r="HU70" s="76"/>
      <c r="HV70" s="76"/>
      <c r="HW70" s="76"/>
      <c r="HX70" s="76"/>
      <c r="HY70" s="76"/>
      <c r="HZ70" s="76"/>
      <c r="IA70" s="76"/>
      <c r="IB70" s="76"/>
      <c r="IC70" s="76"/>
      <c r="ID70" s="76"/>
      <c r="IE70" s="76"/>
      <c r="IF70" s="76"/>
      <c r="IG70" s="76"/>
    </row>
    <row r="71" spans="1:241" s="80" customFormat="1" ht="12.75">
      <c r="A71" s="76"/>
      <c r="B71" s="83">
        <f t="shared" si="21"/>
        <v>63</v>
      </c>
      <c r="C71" s="77">
        <v>41345</v>
      </c>
      <c r="D71" s="78">
        <v>3.45</v>
      </c>
      <c r="E71" s="47" t="s">
        <v>182</v>
      </c>
      <c r="F71" s="47" t="s">
        <v>204</v>
      </c>
      <c r="G71" s="83">
        <v>1</v>
      </c>
      <c r="H71" s="47">
        <v>2.54</v>
      </c>
      <c r="I71" s="51">
        <f t="shared" si="0"/>
        <v>-100</v>
      </c>
      <c r="J71" s="52">
        <f t="shared" si="28"/>
        <v>4780.995663629883</v>
      </c>
      <c r="K71" s="52">
        <f t="shared" si="1"/>
        <v>-154</v>
      </c>
      <c r="L71" s="52">
        <f t="shared" si="29"/>
        <v>4598</v>
      </c>
      <c r="M71" s="52">
        <f t="shared" si="30"/>
        <v>-97.07487795751828</v>
      </c>
      <c r="N71" s="52">
        <f t="shared" si="31"/>
        <v>4756.669019918396</v>
      </c>
      <c r="O71" s="52">
        <f t="shared" si="32"/>
        <v>-142.62916048982183</v>
      </c>
      <c r="P71" s="52">
        <f t="shared" si="33"/>
        <v>4488.187738530368</v>
      </c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9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  <c r="FI71" s="76"/>
      <c r="FJ71" s="76"/>
      <c r="FK71" s="76"/>
      <c r="FL71" s="76"/>
      <c r="FM71" s="76"/>
      <c r="FN71" s="76"/>
      <c r="FO71" s="76"/>
      <c r="FP71" s="76"/>
      <c r="FQ71" s="76"/>
      <c r="FR71" s="76"/>
      <c r="FS71" s="76"/>
      <c r="FT71" s="76"/>
      <c r="FU71" s="76"/>
      <c r="FV71" s="76"/>
      <c r="FW71" s="76"/>
      <c r="FX71" s="76"/>
      <c r="FY71" s="76"/>
      <c r="FZ71" s="76"/>
      <c r="GA71" s="76"/>
      <c r="GB71" s="76"/>
      <c r="GC71" s="76"/>
      <c r="GD71" s="76"/>
      <c r="GE71" s="76"/>
      <c r="GF71" s="76"/>
      <c r="GG71" s="76"/>
      <c r="GH71" s="76"/>
      <c r="GI71" s="76"/>
      <c r="GJ71" s="76"/>
      <c r="GK71" s="76"/>
      <c r="GL71" s="76"/>
      <c r="GM71" s="76"/>
      <c r="GN71" s="76"/>
      <c r="GO71" s="76"/>
      <c r="GP71" s="76"/>
      <c r="GQ71" s="76"/>
      <c r="GR71" s="76"/>
      <c r="GS71" s="76"/>
      <c r="GT71" s="76"/>
      <c r="GU71" s="76"/>
      <c r="GV71" s="76"/>
      <c r="GW71" s="76"/>
      <c r="GX71" s="76"/>
      <c r="GY71" s="76"/>
      <c r="GZ71" s="76"/>
      <c r="HA71" s="76"/>
      <c r="HB71" s="76"/>
      <c r="HC71" s="76"/>
      <c r="HD71" s="76"/>
      <c r="HE71" s="76"/>
      <c r="HF71" s="76"/>
      <c r="HG71" s="76"/>
      <c r="HH71" s="76"/>
      <c r="HI71" s="76"/>
      <c r="HJ71" s="76"/>
      <c r="HK71" s="76"/>
      <c r="HL71" s="76"/>
      <c r="HM71" s="76"/>
      <c r="HN71" s="76"/>
      <c r="HO71" s="76"/>
      <c r="HP71" s="76"/>
      <c r="HQ71" s="76"/>
      <c r="HR71" s="76"/>
      <c r="HS71" s="76"/>
      <c r="HT71" s="76"/>
      <c r="HU71" s="76"/>
      <c r="HV71" s="76"/>
      <c r="HW71" s="76"/>
      <c r="HX71" s="76"/>
      <c r="HY71" s="76"/>
      <c r="HZ71" s="76"/>
      <c r="IA71" s="76"/>
      <c r="IB71" s="76"/>
      <c r="IC71" s="76"/>
      <c r="ID71" s="76"/>
      <c r="IE71" s="76"/>
      <c r="IF71" s="76"/>
      <c r="IG71" s="76"/>
    </row>
    <row r="72" spans="1:241" s="80" customFormat="1" ht="12.75">
      <c r="A72" s="76"/>
      <c r="B72" s="83">
        <f t="shared" si="21"/>
        <v>64</v>
      </c>
      <c r="C72" s="77">
        <v>41347</v>
      </c>
      <c r="D72" s="78">
        <v>7.15</v>
      </c>
      <c r="E72" s="47" t="s">
        <v>117</v>
      </c>
      <c r="F72" s="47" t="s">
        <v>207</v>
      </c>
      <c r="G72" s="83" t="s">
        <v>95</v>
      </c>
      <c r="H72" s="47">
        <v>3.6</v>
      </c>
      <c r="I72" s="51">
        <f t="shared" si="0"/>
        <v>36.53846153846154</v>
      </c>
      <c r="J72" s="52">
        <f t="shared" si="28"/>
        <v>4817.534125168345</v>
      </c>
      <c r="K72" s="52">
        <f t="shared" si="1"/>
        <v>95</v>
      </c>
      <c r="L72" s="52">
        <f t="shared" si="29"/>
        <v>4693</v>
      </c>
      <c r="M72" s="52">
        <f t="shared" si="30"/>
        <v>34.760273607095975</v>
      </c>
      <c r="N72" s="52">
        <f t="shared" si="31"/>
        <v>4791.429293525492</v>
      </c>
      <c r="O72" s="52">
        <f t="shared" si="32"/>
        <v>85.275567032077</v>
      </c>
      <c r="P72" s="52">
        <f t="shared" si="33"/>
        <v>4573.4633055624445</v>
      </c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9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  <c r="FI72" s="76"/>
      <c r="FJ72" s="76"/>
      <c r="FK72" s="76"/>
      <c r="FL72" s="76"/>
      <c r="FM72" s="76"/>
      <c r="FN72" s="76"/>
      <c r="FO72" s="76"/>
      <c r="FP72" s="76"/>
      <c r="FQ72" s="76"/>
      <c r="FR72" s="76"/>
      <c r="FS72" s="76"/>
      <c r="FT72" s="76"/>
      <c r="FU72" s="76"/>
      <c r="FV72" s="76"/>
      <c r="FW72" s="76"/>
      <c r="FX72" s="76"/>
      <c r="FY72" s="76"/>
      <c r="FZ72" s="76"/>
      <c r="GA72" s="76"/>
      <c r="GB72" s="76"/>
      <c r="GC72" s="76"/>
      <c r="GD72" s="76"/>
      <c r="GE72" s="76"/>
      <c r="GF72" s="76"/>
      <c r="GG72" s="76"/>
      <c r="GH72" s="76"/>
      <c r="GI72" s="76"/>
      <c r="GJ72" s="76"/>
      <c r="GK72" s="76"/>
      <c r="GL72" s="76"/>
      <c r="GM72" s="76"/>
      <c r="GN72" s="76"/>
      <c r="GO72" s="76"/>
      <c r="GP72" s="76"/>
      <c r="GQ72" s="76"/>
      <c r="GR72" s="76"/>
      <c r="GS72" s="76"/>
      <c r="GT72" s="76"/>
      <c r="GU72" s="76"/>
      <c r="GV72" s="76"/>
      <c r="GW72" s="76"/>
      <c r="GX72" s="76"/>
      <c r="GY72" s="76"/>
      <c r="GZ72" s="76"/>
      <c r="HA72" s="76"/>
      <c r="HB72" s="76"/>
      <c r="HC72" s="76"/>
      <c r="HD72" s="76"/>
      <c r="HE72" s="76"/>
      <c r="HF72" s="76"/>
      <c r="HG72" s="76"/>
      <c r="HH72" s="76"/>
      <c r="HI72" s="76"/>
      <c r="HJ72" s="76"/>
      <c r="HK72" s="76"/>
      <c r="HL72" s="76"/>
      <c r="HM72" s="76"/>
      <c r="HN72" s="76"/>
      <c r="HO72" s="76"/>
      <c r="HP72" s="76"/>
      <c r="HQ72" s="76"/>
      <c r="HR72" s="76"/>
      <c r="HS72" s="76"/>
      <c r="HT72" s="76"/>
      <c r="HU72" s="76"/>
      <c r="HV72" s="76"/>
      <c r="HW72" s="76"/>
      <c r="HX72" s="76"/>
      <c r="HY72" s="76"/>
      <c r="HZ72" s="76"/>
      <c r="IA72" s="76"/>
      <c r="IB72" s="76"/>
      <c r="IC72" s="76"/>
      <c r="ID72" s="76"/>
      <c r="IE72" s="76"/>
      <c r="IF72" s="76"/>
      <c r="IG72" s="76"/>
    </row>
    <row r="73" spans="1:241" s="80" customFormat="1" ht="12.75">
      <c r="A73" s="76"/>
      <c r="B73" s="83">
        <f t="shared" si="21"/>
        <v>65</v>
      </c>
      <c r="C73" s="77">
        <v>41349</v>
      </c>
      <c r="D73" s="78">
        <v>6.5</v>
      </c>
      <c r="E73" s="47" t="s">
        <v>117</v>
      </c>
      <c r="F73" s="47" t="s">
        <v>209</v>
      </c>
      <c r="G73" s="83">
        <v>1</v>
      </c>
      <c r="H73" s="47">
        <v>3.72</v>
      </c>
      <c r="I73" s="51">
        <f t="shared" si="0"/>
        <v>-100</v>
      </c>
      <c r="J73" s="52">
        <f aca="true" t="shared" si="34" ref="J73:J80">J72+I73</f>
        <v>4717.534125168345</v>
      </c>
      <c r="K73" s="52">
        <f t="shared" si="1"/>
        <v>-272</v>
      </c>
      <c r="L73" s="52">
        <f aca="true" t="shared" si="35" ref="L73:L80">L72+K73</f>
        <v>4421</v>
      </c>
      <c r="M73" s="52">
        <f t="shared" si="30"/>
        <v>-95.82858587050984</v>
      </c>
      <c r="N73" s="52">
        <f aca="true" t="shared" si="36" ref="N73:N80">N72+M73</f>
        <v>4695.600707654982</v>
      </c>
      <c r="O73" s="52">
        <f t="shared" si="32"/>
        <v>-248.79640382259697</v>
      </c>
      <c r="P73" s="52">
        <f aca="true" t="shared" si="37" ref="P73:P80">P72+O73</f>
        <v>4324.666901739847</v>
      </c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9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  <c r="FI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  <c r="FX73" s="76"/>
      <c r="FY73" s="76"/>
      <c r="FZ73" s="76"/>
      <c r="GA73" s="76"/>
      <c r="GB73" s="76"/>
      <c r="GC73" s="76"/>
      <c r="GD73" s="76"/>
      <c r="GE73" s="76"/>
      <c r="GF73" s="76"/>
      <c r="GG73" s="76"/>
      <c r="GH73" s="76"/>
      <c r="GI73" s="76"/>
      <c r="GJ73" s="76"/>
      <c r="GK73" s="76"/>
      <c r="GL73" s="76"/>
      <c r="GM73" s="76"/>
      <c r="GN73" s="76"/>
      <c r="GO73" s="76"/>
      <c r="GP73" s="76"/>
      <c r="GQ73" s="76"/>
      <c r="GR73" s="76"/>
      <c r="GS73" s="76"/>
      <c r="GT73" s="76"/>
      <c r="GU73" s="76"/>
      <c r="GV73" s="76"/>
      <c r="GW73" s="76"/>
      <c r="GX73" s="76"/>
      <c r="GY73" s="76"/>
      <c r="GZ73" s="76"/>
      <c r="HA73" s="76"/>
      <c r="HB73" s="76"/>
      <c r="HC73" s="76"/>
      <c r="HD73" s="76"/>
      <c r="HE73" s="76"/>
      <c r="HF73" s="76"/>
      <c r="HG73" s="76"/>
      <c r="HH73" s="76"/>
      <c r="HI73" s="76"/>
      <c r="HJ73" s="76"/>
      <c r="HK73" s="76"/>
      <c r="HL73" s="76"/>
      <c r="HM73" s="76"/>
      <c r="HN73" s="76"/>
      <c r="HO73" s="76"/>
      <c r="HP73" s="76"/>
      <c r="HQ73" s="76"/>
      <c r="HR73" s="76"/>
      <c r="HS73" s="76"/>
      <c r="HT73" s="76"/>
      <c r="HU73" s="76"/>
      <c r="HV73" s="76"/>
      <c r="HW73" s="76"/>
      <c r="HX73" s="76"/>
      <c r="HY73" s="76"/>
      <c r="HZ73" s="76"/>
      <c r="IA73" s="76"/>
      <c r="IB73" s="76"/>
      <c r="IC73" s="76"/>
      <c r="ID73" s="76"/>
      <c r="IE73" s="76"/>
      <c r="IF73" s="76"/>
      <c r="IG73" s="76"/>
    </row>
    <row r="74" spans="1:241" s="80" customFormat="1" ht="12.75">
      <c r="A74" s="76"/>
      <c r="B74" s="83">
        <f t="shared" si="21"/>
        <v>66</v>
      </c>
      <c r="C74" s="77">
        <v>41351</v>
      </c>
      <c r="D74" s="78">
        <v>3.4</v>
      </c>
      <c r="E74" s="47" t="s">
        <v>182</v>
      </c>
      <c r="F74" s="47" t="s">
        <v>210</v>
      </c>
      <c r="G74" s="83">
        <v>1</v>
      </c>
      <c r="H74" s="47">
        <v>3.45</v>
      </c>
      <c r="I74" s="51">
        <f t="shared" si="0"/>
        <v>-100</v>
      </c>
      <c r="J74" s="52">
        <f t="shared" si="34"/>
        <v>4617.534125168345</v>
      </c>
      <c r="K74" s="52">
        <f t="shared" si="1"/>
        <v>-245.00000000000003</v>
      </c>
      <c r="L74" s="52">
        <f t="shared" si="35"/>
        <v>4176</v>
      </c>
      <c r="M74" s="52">
        <f t="shared" si="30"/>
        <v>-93.91201415309965</v>
      </c>
      <c r="N74" s="52">
        <f t="shared" si="36"/>
        <v>4601.688693501883</v>
      </c>
      <c r="O74" s="52">
        <f t="shared" si="32"/>
        <v>-211.90867818525254</v>
      </c>
      <c r="P74" s="52">
        <f t="shared" si="37"/>
        <v>4112.758223554594</v>
      </c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9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6"/>
      <c r="FF74" s="76"/>
      <c r="FG74" s="76"/>
      <c r="FH74" s="76"/>
      <c r="FI74" s="76"/>
      <c r="FJ74" s="76"/>
      <c r="FK74" s="76"/>
      <c r="FL74" s="76"/>
      <c r="FM74" s="76"/>
      <c r="FN74" s="76"/>
      <c r="FO74" s="76"/>
      <c r="FP74" s="76"/>
      <c r="FQ74" s="76"/>
      <c r="FR74" s="76"/>
      <c r="FS74" s="76"/>
      <c r="FT74" s="76"/>
      <c r="FU74" s="76"/>
      <c r="FV74" s="76"/>
      <c r="FW74" s="76"/>
      <c r="FX74" s="76"/>
      <c r="FY74" s="76"/>
      <c r="FZ74" s="76"/>
      <c r="GA74" s="76"/>
      <c r="GB74" s="76"/>
      <c r="GC74" s="76"/>
      <c r="GD74" s="76"/>
      <c r="GE74" s="76"/>
      <c r="GF74" s="76"/>
      <c r="GG74" s="76"/>
      <c r="GH74" s="76"/>
      <c r="GI74" s="76"/>
      <c r="GJ74" s="76"/>
      <c r="GK74" s="76"/>
      <c r="GL74" s="76"/>
      <c r="GM74" s="76"/>
      <c r="GN74" s="76"/>
      <c r="GO74" s="76"/>
      <c r="GP74" s="76"/>
      <c r="GQ74" s="76"/>
      <c r="GR74" s="76"/>
      <c r="GS74" s="76"/>
      <c r="GT74" s="76"/>
      <c r="GU74" s="76"/>
      <c r="GV74" s="76"/>
      <c r="GW74" s="76"/>
      <c r="GX74" s="76"/>
      <c r="GY74" s="76"/>
      <c r="GZ74" s="76"/>
      <c r="HA74" s="76"/>
      <c r="HB74" s="76"/>
      <c r="HC74" s="76"/>
      <c r="HD74" s="76"/>
      <c r="HE74" s="76"/>
      <c r="HF74" s="76"/>
      <c r="HG74" s="76"/>
      <c r="HH74" s="76"/>
      <c r="HI74" s="76"/>
      <c r="HJ74" s="76"/>
      <c r="HK74" s="76"/>
      <c r="HL74" s="76"/>
      <c r="HM74" s="76"/>
      <c r="HN74" s="76"/>
      <c r="HO74" s="76"/>
      <c r="HP74" s="76"/>
      <c r="HQ74" s="76"/>
      <c r="HR74" s="76"/>
      <c r="HS74" s="76"/>
      <c r="HT74" s="76"/>
      <c r="HU74" s="76"/>
      <c r="HV74" s="76"/>
      <c r="HW74" s="76"/>
      <c r="HX74" s="76"/>
      <c r="HY74" s="76"/>
      <c r="HZ74" s="76"/>
      <c r="IA74" s="76"/>
      <c r="IB74" s="76"/>
      <c r="IC74" s="76"/>
      <c r="ID74" s="76"/>
      <c r="IE74" s="76"/>
      <c r="IF74" s="76"/>
      <c r="IG74" s="76"/>
    </row>
    <row r="75" spans="1:241" s="80" customFormat="1" ht="12.75">
      <c r="A75" s="76"/>
      <c r="B75" s="83">
        <f t="shared" si="21"/>
        <v>67</v>
      </c>
      <c r="C75" s="77">
        <v>41352</v>
      </c>
      <c r="D75" s="78">
        <v>4.1</v>
      </c>
      <c r="E75" s="47" t="s">
        <v>117</v>
      </c>
      <c r="F75" s="47" t="s">
        <v>211</v>
      </c>
      <c r="G75" s="83" t="s">
        <v>95</v>
      </c>
      <c r="H75" s="47">
        <v>3.69</v>
      </c>
      <c r="I75" s="51">
        <f t="shared" si="0"/>
        <v>35.31598513011153</v>
      </c>
      <c r="J75" s="52">
        <f t="shared" si="34"/>
        <v>4652.8501102984565</v>
      </c>
      <c r="K75" s="52">
        <f t="shared" si="1"/>
        <v>95</v>
      </c>
      <c r="L75" s="52">
        <f t="shared" si="35"/>
        <v>4271</v>
      </c>
      <c r="M75" s="52">
        <f t="shared" si="30"/>
        <v>32.50263389462297</v>
      </c>
      <c r="N75" s="52">
        <f t="shared" si="36"/>
        <v>4634.191327396506</v>
      </c>
      <c r="O75" s="52">
        <f t="shared" si="32"/>
        <v>78.1424062475373</v>
      </c>
      <c r="P75" s="52">
        <f t="shared" si="37"/>
        <v>4190.900629802131</v>
      </c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9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6"/>
      <c r="ES75" s="76"/>
      <c r="ET75" s="76"/>
      <c r="EU75" s="76"/>
      <c r="EV75" s="76"/>
      <c r="EW75" s="76"/>
      <c r="EX75" s="76"/>
      <c r="EY75" s="76"/>
      <c r="EZ75" s="76"/>
      <c r="FA75" s="76"/>
      <c r="FB75" s="76"/>
      <c r="FC75" s="76"/>
      <c r="FD75" s="76"/>
      <c r="FE75" s="76"/>
      <c r="FF75" s="76"/>
      <c r="FG75" s="76"/>
      <c r="FH75" s="76"/>
      <c r="FI75" s="76"/>
      <c r="FJ75" s="76"/>
      <c r="FK75" s="76"/>
      <c r="FL75" s="76"/>
      <c r="FM75" s="76"/>
      <c r="FN75" s="76"/>
      <c r="FO75" s="76"/>
      <c r="FP75" s="76"/>
      <c r="FQ75" s="76"/>
      <c r="FR75" s="76"/>
      <c r="FS75" s="76"/>
      <c r="FT75" s="76"/>
      <c r="FU75" s="76"/>
      <c r="FV75" s="76"/>
      <c r="FW75" s="76"/>
      <c r="FX75" s="76"/>
      <c r="FY75" s="76"/>
      <c r="FZ75" s="76"/>
      <c r="GA75" s="76"/>
      <c r="GB75" s="76"/>
      <c r="GC75" s="76"/>
      <c r="GD75" s="76"/>
      <c r="GE75" s="76"/>
      <c r="GF75" s="76"/>
      <c r="GG75" s="76"/>
      <c r="GH75" s="76"/>
      <c r="GI75" s="76"/>
      <c r="GJ75" s="76"/>
      <c r="GK75" s="76"/>
      <c r="GL75" s="76"/>
      <c r="GM75" s="76"/>
      <c r="GN75" s="76"/>
      <c r="GO75" s="76"/>
      <c r="GP75" s="76"/>
      <c r="GQ75" s="76"/>
      <c r="GR75" s="76"/>
      <c r="GS75" s="76"/>
      <c r="GT75" s="76"/>
      <c r="GU75" s="76"/>
      <c r="GV75" s="76"/>
      <c r="GW75" s="76"/>
      <c r="GX75" s="76"/>
      <c r="GY75" s="76"/>
      <c r="GZ75" s="76"/>
      <c r="HA75" s="76"/>
      <c r="HB75" s="76"/>
      <c r="HC75" s="76"/>
      <c r="HD75" s="76"/>
      <c r="HE75" s="76"/>
      <c r="HF75" s="76"/>
      <c r="HG75" s="76"/>
      <c r="HH75" s="76"/>
      <c r="HI75" s="76"/>
      <c r="HJ75" s="76"/>
      <c r="HK75" s="76"/>
      <c r="HL75" s="76"/>
      <c r="HM75" s="76"/>
      <c r="HN75" s="76"/>
      <c r="HO75" s="76"/>
      <c r="HP75" s="76"/>
      <c r="HQ75" s="76"/>
      <c r="HR75" s="76"/>
      <c r="HS75" s="76"/>
      <c r="HT75" s="76"/>
      <c r="HU75" s="76"/>
      <c r="HV75" s="76"/>
      <c r="HW75" s="76"/>
      <c r="HX75" s="76"/>
      <c r="HY75" s="76"/>
      <c r="HZ75" s="76"/>
      <c r="IA75" s="76"/>
      <c r="IB75" s="76"/>
      <c r="IC75" s="76"/>
      <c r="ID75" s="76"/>
      <c r="IE75" s="76"/>
      <c r="IF75" s="76"/>
      <c r="IG75" s="76"/>
    </row>
    <row r="76" spans="1:241" s="80" customFormat="1" ht="12.75">
      <c r="A76" s="76"/>
      <c r="B76" s="83">
        <f t="shared" si="21"/>
        <v>68</v>
      </c>
      <c r="C76" s="77">
        <v>41358</v>
      </c>
      <c r="D76" s="78">
        <v>2.4</v>
      </c>
      <c r="E76" s="47" t="s">
        <v>93</v>
      </c>
      <c r="F76" s="47" t="s">
        <v>214</v>
      </c>
      <c r="G76" s="83">
        <v>1</v>
      </c>
      <c r="H76" s="47">
        <v>2.83</v>
      </c>
      <c r="I76" s="51">
        <f t="shared" si="0"/>
        <v>-100</v>
      </c>
      <c r="J76" s="52">
        <f t="shared" si="34"/>
        <v>4552.8501102984565</v>
      </c>
      <c r="K76" s="52">
        <f t="shared" si="1"/>
        <v>-183</v>
      </c>
      <c r="L76" s="52">
        <f t="shared" si="35"/>
        <v>4088</v>
      </c>
      <c r="M76" s="52">
        <f t="shared" si="30"/>
        <v>-92.68382654793011</v>
      </c>
      <c r="N76" s="52">
        <f t="shared" si="36"/>
        <v>4541.507500848576</v>
      </c>
      <c r="O76" s="52">
        <f t="shared" si="32"/>
        <v>-153.38696305075803</v>
      </c>
      <c r="P76" s="52">
        <f t="shared" si="37"/>
        <v>4037.5136667513734</v>
      </c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9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  <c r="HM76" s="76"/>
      <c r="HN76" s="76"/>
      <c r="HO76" s="76"/>
      <c r="HP76" s="76"/>
      <c r="HQ76" s="76"/>
      <c r="HR76" s="76"/>
      <c r="HS76" s="76"/>
      <c r="HT76" s="76"/>
      <c r="HU76" s="76"/>
      <c r="HV76" s="76"/>
      <c r="HW76" s="76"/>
      <c r="HX76" s="76"/>
      <c r="HY76" s="76"/>
      <c r="HZ76" s="76"/>
      <c r="IA76" s="76"/>
      <c r="IB76" s="76"/>
      <c r="IC76" s="76"/>
      <c r="ID76" s="76"/>
      <c r="IE76" s="76"/>
      <c r="IF76" s="76"/>
      <c r="IG76" s="76"/>
    </row>
    <row r="77" spans="1:241" s="80" customFormat="1" ht="12.75">
      <c r="A77" s="76"/>
      <c r="B77" s="83">
        <f t="shared" si="21"/>
        <v>69</v>
      </c>
      <c r="C77" s="77">
        <v>41367</v>
      </c>
      <c r="D77" s="78">
        <v>2.4</v>
      </c>
      <c r="E77" s="47" t="s">
        <v>144</v>
      </c>
      <c r="F77" s="47" t="s">
        <v>220</v>
      </c>
      <c r="G77" s="83" t="s">
        <v>95</v>
      </c>
      <c r="H77" s="47">
        <v>3.75</v>
      </c>
      <c r="I77" s="51">
        <f t="shared" si="0"/>
        <v>34.545454545454554</v>
      </c>
      <c r="J77" s="52">
        <f t="shared" si="34"/>
        <v>4587.395564843911</v>
      </c>
      <c r="K77" s="52">
        <f t="shared" si="1"/>
        <v>95</v>
      </c>
      <c r="L77" s="52">
        <f t="shared" si="35"/>
        <v>4183</v>
      </c>
      <c r="M77" s="52">
        <f t="shared" si="30"/>
        <v>31.37768818768107</v>
      </c>
      <c r="N77" s="52">
        <f t="shared" si="36"/>
        <v>4572.885189036257</v>
      </c>
      <c r="O77" s="52">
        <f t="shared" si="32"/>
        <v>76.7127596682761</v>
      </c>
      <c r="P77" s="52">
        <f t="shared" si="37"/>
        <v>4114.226426419649</v>
      </c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9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6"/>
      <c r="GB77" s="76"/>
      <c r="GC77" s="76"/>
      <c r="GD77" s="76"/>
      <c r="GE77" s="76"/>
      <c r="GF77" s="76"/>
      <c r="GG77" s="76"/>
      <c r="GH77" s="76"/>
      <c r="GI77" s="76"/>
      <c r="GJ77" s="76"/>
      <c r="GK77" s="76"/>
      <c r="GL77" s="76"/>
      <c r="GM77" s="76"/>
      <c r="GN77" s="76"/>
      <c r="GO77" s="76"/>
      <c r="GP77" s="76"/>
      <c r="GQ77" s="76"/>
      <c r="GR77" s="76"/>
      <c r="GS77" s="76"/>
      <c r="GT77" s="76"/>
      <c r="GU77" s="76"/>
      <c r="GV77" s="76"/>
      <c r="GW77" s="76"/>
      <c r="GX77" s="76"/>
      <c r="GY77" s="76"/>
      <c r="GZ77" s="76"/>
      <c r="HA77" s="76"/>
      <c r="HB77" s="76"/>
      <c r="HC77" s="76"/>
      <c r="HD77" s="76"/>
      <c r="HE77" s="76"/>
      <c r="HF77" s="76"/>
      <c r="HG77" s="76"/>
      <c r="HH77" s="76"/>
      <c r="HI77" s="76"/>
      <c r="HJ77" s="76"/>
      <c r="HK77" s="76"/>
      <c r="HL77" s="76"/>
      <c r="HM77" s="76"/>
      <c r="HN77" s="76"/>
      <c r="HO77" s="76"/>
      <c r="HP77" s="76"/>
      <c r="HQ77" s="76"/>
      <c r="HR77" s="76"/>
      <c r="HS77" s="76"/>
      <c r="HT77" s="76"/>
      <c r="HU77" s="76"/>
      <c r="HV77" s="76"/>
      <c r="HW77" s="76"/>
      <c r="HX77" s="76"/>
      <c r="HY77" s="76"/>
      <c r="HZ77" s="76"/>
      <c r="IA77" s="76"/>
      <c r="IB77" s="76"/>
      <c r="IC77" s="76"/>
      <c r="ID77" s="76"/>
      <c r="IE77" s="76"/>
      <c r="IF77" s="76"/>
      <c r="IG77" s="76"/>
    </row>
    <row r="78" spans="1:241" s="80" customFormat="1" ht="12.75">
      <c r="A78" s="76"/>
      <c r="B78" s="83">
        <f t="shared" si="21"/>
        <v>70</v>
      </c>
      <c r="C78" s="77">
        <v>41368</v>
      </c>
      <c r="D78" s="78">
        <v>5.2</v>
      </c>
      <c r="E78" s="47" t="s">
        <v>117</v>
      </c>
      <c r="F78" s="47" t="s">
        <v>221</v>
      </c>
      <c r="G78" s="83" t="s">
        <v>95</v>
      </c>
      <c r="H78" s="47">
        <v>3.58</v>
      </c>
      <c r="I78" s="51">
        <f t="shared" si="0"/>
        <v>36.82170542635659</v>
      </c>
      <c r="J78" s="52">
        <f t="shared" si="34"/>
        <v>4624.217270270268</v>
      </c>
      <c r="K78" s="52">
        <f t="shared" si="1"/>
        <v>95</v>
      </c>
      <c r="L78" s="52">
        <f t="shared" si="35"/>
        <v>4278</v>
      </c>
      <c r="M78" s="52">
        <f t="shared" si="30"/>
        <v>33.676286275848405</v>
      </c>
      <c r="N78" s="52">
        <f t="shared" si="36"/>
        <v>4606.561475312105</v>
      </c>
      <c r="O78" s="52">
        <f t="shared" si="32"/>
        <v>78.17030210197333</v>
      </c>
      <c r="P78" s="52">
        <f t="shared" si="37"/>
        <v>4192.396728521622</v>
      </c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9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6"/>
      <c r="FF78" s="76"/>
      <c r="FG78" s="76"/>
      <c r="FH78" s="76"/>
      <c r="FI78" s="76"/>
      <c r="FJ78" s="76"/>
      <c r="FK78" s="76"/>
      <c r="FL78" s="76"/>
      <c r="FM78" s="76"/>
      <c r="FN78" s="76"/>
      <c r="FO78" s="76"/>
      <c r="FP78" s="76"/>
      <c r="FQ78" s="76"/>
      <c r="FR78" s="76"/>
      <c r="FS78" s="76"/>
      <c r="FT78" s="76"/>
      <c r="FU78" s="76"/>
      <c r="FV78" s="76"/>
      <c r="FW78" s="76"/>
      <c r="FX78" s="76"/>
      <c r="FY78" s="76"/>
      <c r="FZ78" s="76"/>
      <c r="GA78" s="76"/>
      <c r="GB78" s="76"/>
      <c r="GC78" s="76"/>
      <c r="GD78" s="76"/>
      <c r="GE78" s="76"/>
      <c r="GF78" s="76"/>
      <c r="GG78" s="76"/>
      <c r="GH78" s="76"/>
      <c r="GI78" s="76"/>
      <c r="GJ78" s="76"/>
      <c r="GK78" s="76"/>
      <c r="GL78" s="76"/>
      <c r="GM78" s="76"/>
      <c r="GN78" s="76"/>
      <c r="GO78" s="76"/>
      <c r="GP78" s="76"/>
      <c r="GQ78" s="76"/>
      <c r="GR78" s="76"/>
      <c r="GS78" s="76"/>
      <c r="GT78" s="76"/>
      <c r="GU78" s="76"/>
      <c r="GV78" s="76"/>
      <c r="GW78" s="76"/>
      <c r="GX78" s="76"/>
      <c r="GY78" s="76"/>
      <c r="GZ78" s="76"/>
      <c r="HA78" s="76"/>
      <c r="HB78" s="76"/>
      <c r="HC78" s="76"/>
      <c r="HD78" s="76"/>
      <c r="HE78" s="76"/>
      <c r="HF78" s="76"/>
      <c r="HG78" s="76"/>
      <c r="HH78" s="76"/>
      <c r="HI78" s="76"/>
      <c r="HJ78" s="76"/>
      <c r="HK78" s="76"/>
      <c r="HL78" s="76"/>
      <c r="HM78" s="76"/>
      <c r="HN78" s="76"/>
      <c r="HO78" s="76"/>
      <c r="HP78" s="76"/>
      <c r="HQ78" s="76"/>
      <c r="HR78" s="76"/>
      <c r="HS78" s="76"/>
      <c r="HT78" s="76"/>
      <c r="HU78" s="76"/>
      <c r="HV78" s="76"/>
      <c r="HW78" s="76"/>
      <c r="HX78" s="76"/>
      <c r="HY78" s="76"/>
      <c r="HZ78" s="76"/>
      <c r="IA78" s="76"/>
      <c r="IB78" s="76"/>
      <c r="IC78" s="76"/>
      <c r="ID78" s="76"/>
      <c r="IE78" s="76"/>
      <c r="IF78" s="76"/>
      <c r="IG78" s="76"/>
    </row>
    <row r="79" spans="1:241" s="80" customFormat="1" ht="12.75">
      <c r="A79" s="76"/>
      <c r="B79" s="83">
        <f t="shared" si="21"/>
        <v>71</v>
      </c>
      <c r="C79" s="77">
        <v>41370</v>
      </c>
      <c r="D79" s="78">
        <v>2.4</v>
      </c>
      <c r="E79" s="47" t="s">
        <v>218</v>
      </c>
      <c r="F79" s="47" t="s">
        <v>222</v>
      </c>
      <c r="G79" s="83" t="s">
        <v>95</v>
      </c>
      <c r="H79" s="47">
        <v>3.94</v>
      </c>
      <c r="I79" s="51">
        <f t="shared" si="0"/>
        <v>32.312925170068034</v>
      </c>
      <c r="J79" s="52">
        <f t="shared" si="34"/>
        <v>4656.530195440337</v>
      </c>
      <c r="K79" s="52">
        <f t="shared" si="1"/>
        <v>95</v>
      </c>
      <c r="L79" s="52">
        <f t="shared" si="35"/>
        <v>4373</v>
      </c>
      <c r="M79" s="52">
        <f t="shared" si="30"/>
        <v>29.77029524861565</v>
      </c>
      <c r="N79" s="52">
        <f t="shared" si="36"/>
        <v>4636.331770560721</v>
      </c>
      <c r="O79" s="52">
        <f t="shared" si="32"/>
        <v>79.65553784191083</v>
      </c>
      <c r="P79" s="52">
        <f t="shared" si="37"/>
        <v>4272.052266363533</v>
      </c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9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6"/>
      <c r="FF79" s="76"/>
      <c r="FG79" s="76"/>
      <c r="FH79" s="76"/>
      <c r="FI79" s="76"/>
      <c r="FJ79" s="76"/>
      <c r="FK79" s="76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  <c r="FW79" s="76"/>
      <c r="FX79" s="76"/>
      <c r="FY79" s="76"/>
      <c r="FZ79" s="76"/>
      <c r="GA79" s="76"/>
      <c r="GB79" s="76"/>
      <c r="GC79" s="76"/>
      <c r="GD79" s="76"/>
      <c r="GE79" s="76"/>
      <c r="GF79" s="76"/>
      <c r="GG79" s="76"/>
      <c r="GH79" s="76"/>
      <c r="GI79" s="76"/>
      <c r="GJ79" s="76"/>
      <c r="GK79" s="76"/>
      <c r="GL79" s="76"/>
      <c r="GM79" s="76"/>
      <c r="GN79" s="76"/>
      <c r="GO79" s="76"/>
      <c r="GP79" s="76"/>
      <c r="GQ79" s="76"/>
      <c r="GR79" s="76"/>
      <c r="GS79" s="76"/>
      <c r="GT79" s="76"/>
      <c r="GU79" s="76"/>
      <c r="GV79" s="76"/>
      <c r="GW79" s="76"/>
      <c r="GX79" s="76"/>
      <c r="GY79" s="76"/>
      <c r="GZ79" s="76"/>
      <c r="HA79" s="76"/>
      <c r="HB79" s="76"/>
      <c r="HC79" s="76"/>
      <c r="HD79" s="76"/>
      <c r="HE79" s="76"/>
      <c r="HF79" s="76"/>
      <c r="HG79" s="76"/>
      <c r="HH79" s="76"/>
      <c r="HI79" s="76"/>
      <c r="HJ79" s="76"/>
      <c r="HK79" s="76"/>
      <c r="HL79" s="76"/>
      <c r="HM79" s="76"/>
      <c r="HN79" s="76"/>
      <c r="HO79" s="76"/>
      <c r="HP79" s="76"/>
      <c r="HQ79" s="76"/>
      <c r="HR79" s="76"/>
      <c r="HS79" s="76"/>
      <c r="HT79" s="76"/>
      <c r="HU79" s="76"/>
      <c r="HV79" s="76"/>
      <c r="HW79" s="76"/>
      <c r="HX79" s="76"/>
      <c r="HY79" s="76"/>
      <c r="HZ79" s="76"/>
      <c r="IA79" s="76"/>
      <c r="IB79" s="76"/>
      <c r="IC79" s="76"/>
      <c r="ID79" s="76"/>
      <c r="IE79" s="76"/>
      <c r="IF79" s="76"/>
      <c r="IG79" s="76"/>
    </row>
    <row r="80" spans="1:241" s="80" customFormat="1" ht="12.75">
      <c r="A80" s="76"/>
      <c r="B80" s="83">
        <f t="shared" si="21"/>
        <v>72</v>
      </c>
      <c r="C80" s="77">
        <v>41374</v>
      </c>
      <c r="D80" s="78">
        <v>5.1</v>
      </c>
      <c r="E80" s="47" t="s">
        <v>224</v>
      </c>
      <c r="F80" s="47" t="s">
        <v>225</v>
      </c>
      <c r="G80" s="83" t="s">
        <v>95</v>
      </c>
      <c r="H80" s="47">
        <v>2.84</v>
      </c>
      <c r="I80" s="51">
        <f t="shared" si="0"/>
        <v>51.6304347826087</v>
      </c>
      <c r="J80" s="52">
        <f t="shared" si="34"/>
        <v>4708.160630222946</v>
      </c>
      <c r="K80" s="52">
        <f t="shared" si="1"/>
        <v>95</v>
      </c>
      <c r="L80" s="52">
        <f t="shared" si="35"/>
        <v>4468</v>
      </c>
      <c r="M80" s="52">
        <f t="shared" si="30"/>
        <v>47.875165022094414</v>
      </c>
      <c r="N80" s="52">
        <f t="shared" si="36"/>
        <v>4684.206935582816</v>
      </c>
      <c r="O80" s="52">
        <f t="shared" si="32"/>
        <v>81.16899306090713</v>
      </c>
      <c r="P80" s="52">
        <f t="shared" si="37"/>
        <v>4353.22125942444</v>
      </c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9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6"/>
      <c r="FF80" s="76"/>
      <c r="FG80" s="76"/>
      <c r="FH80" s="76"/>
      <c r="FI80" s="76"/>
      <c r="FJ80" s="76"/>
      <c r="FK80" s="76"/>
      <c r="FL80" s="76"/>
      <c r="FM80" s="76"/>
      <c r="FN80" s="76"/>
      <c r="FO80" s="76"/>
      <c r="FP80" s="76"/>
      <c r="FQ80" s="76"/>
      <c r="FR80" s="76"/>
      <c r="FS80" s="76"/>
      <c r="FT80" s="76"/>
      <c r="FU80" s="76"/>
      <c r="FV80" s="76"/>
      <c r="FW80" s="76"/>
      <c r="FX80" s="76"/>
      <c r="FY80" s="76"/>
      <c r="FZ80" s="76"/>
      <c r="GA80" s="76"/>
      <c r="GB80" s="76"/>
      <c r="GC80" s="76"/>
      <c r="GD80" s="76"/>
      <c r="GE80" s="76"/>
      <c r="GF80" s="76"/>
      <c r="GG80" s="76"/>
      <c r="GH80" s="76"/>
      <c r="GI80" s="76"/>
      <c r="GJ80" s="76"/>
      <c r="GK80" s="76"/>
      <c r="GL80" s="76"/>
      <c r="GM80" s="76"/>
      <c r="GN80" s="76"/>
      <c r="GO80" s="76"/>
      <c r="GP80" s="76"/>
      <c r="GQ80" s="76"/>
      <c r="GR80" s="76"/>
      <c r="GS80" s="76"/>
      <c r="GT80" s="76"/>
      <c r="GU80" s="76"/>
      <c r="GV80" s="76"/>
      <c r="GW80" s="76"/>
      <c r="GX80" s="76"/>
      <c r="GY80" s="76"/>
      <c r="GZ80" s="76"/>
      <c r="HA80" s="76"/>
      <c r="HB80" s="76"/>
      <c r="HC80" s="76"/>
      <c r="HD80" s="76"/>
      <c r="HE80" s="76"/>
      <c r="HF80" s="76"/>
      <c r="HG80" s="76"/>
      <c r="HH80" s="76"/>
      <c r="HI80" s="76"/>
      <c r="HJ80" s="76"/>
      <c r="HK80" s="76"/>
      <c r="HL80" s="76"/>
      <c r="HM80" s="76"/>
      <c r="HN80" s="76"/>
      <c r="HO80" s="76"/>
      <c r="HP80" s="76"/>
      <c r="HQ80" s="76"/>
      <c r="HR80" s="76"/>
      <c r="HS80" s="76"/>
      <c r="HT80" s="76"/>
      <c r="HU80" s="76"/>
      <c r="HV80" s="76"/>
      <c r="HW80" s="76"/>
      <c r="HX80" s="76"/>
      <c r="HY80" s="76"/>
      <c r="HZ80" s="76"/>
      <c r="IA80" s="76"/>
      <c r="IB80" s="76"/>
      <c r="IC80" s="76"/>
      <c r="ID80" s="76"/>
      <c r="IE80" s="76"/>
      <c r="IF80" s="76"/>
      <c r="IG80" s="76"/>
    </row>
    <row r="81" spans="1:241" s="80" customFormat="1" ht="12.75">
      <c r="A81" s="76"/>
      <c r="B81" s="83">
        <f t="shared" si="21"/>
        <v>73</v>
      </c>
      <c r="C81" s="77">
        <v>41376</v>
      </c>
      <c r="D81" s="78">
        <v>8</v>
      </c>
      <c r="E81" s="47" t="s">
        <v>117</v>
      </c>
      <c r="F81" s="47" t="s">
        <v>227</v>
      </c>
      <c r="G81" s="83" t="s">
        <v>95</v>
      </c>
      <c r="H81" s="47">
        <v>3.36</v>
      </c>
      <c r="I81" s="51">
        <f t="shared" si="0"/>
        <v>40.2542372881356</v>
      </c>
      <c r="J81" s="52">
        <f aca="true" t="shared" si="38" ref="J81:J90">J80+I81</f>
        <v>4748.414867511081</v>
      </c>
      <c r="K81" s="52">
        <f t="shared" si="1"/>
        <v>95</v>
      </c>
      <c r="L81" s="52">
        <f aca="true" t="shared" si="39" ref="L81:L90">L80+K81</f>
        <v>4563</v>
      </c>
      <c r="M81" s="52">
        <f aca="true" t="shared" si="40" ref="M81:M90">IF($G81&lt;&gt;1,((N80*$H$5)/($H81-1))*0.95,0-(N80*$H$5))</f>
        <v>37.71183549833624</v>
      </c>
      <c r="N81" s="52">
        <f aca="true" t="shared" si="41" ref="N81:N90">N80+M81</f>
        <v>4721.918771081152</v>
      </c>
      <c r="O81" s="52">
        <f aca="true" t="shared" si="42" ref="O81:O90">IF($G81&lt;&gt;1,(P80*$H$6)*0.95,0-(($H81-1)*(P80*$H$6)))</f>
        <v>82.71120392906438</v>
      </c>
      <c r="P81" s="52">
        <f aca="true" t="shared" si="43" ref="P81:P90">P80+O81</f>
        <v>4435.932463353504</v>
      </c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9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6"/>
      <c r="ES81" s="76"/>
      <c r="ET81" s="76"/>
      <c r="EU81" s="76"/>
      <c r="EV81" s="76"/>
      <c r="EW81" s="76"/>
      <c r="EX81" s="76"/>
      <c r="EY81" s="76"/>
      <c r="EZ81" s="76"/>
      <c r="FA81" s="76"/>
      <c r="FB81" s="76"/>
      <c r="FC81" s="76"/>
      <c r="FD81" s="76"/>
      <c r="FE81" s="76"/>
      <c r="FF81" s="76"/>
      <c r="FG81" s="76"/>
      <c r="FH81" s="76"/>
      <c r="FI81" s="76"/>
      <c r="FJ81" s="76"/>
      <c r="FK81" s="76"/>
      <c r="FL81" s="76"/>
      <c r="FM81" s="76"/>
      <c r="FN81" s="76"/>
      <c r="FO81" s="76"/>
      <c r="FP81" s="76"/>
      <c r="FQ81" s="76"/>
      <c r="FR81" s="76"/>
      <c r="FS81" s="76"/>
      <c r="FT81" s="76"/>
      <c r="FU81" s="76"/>
      <c r="FV81" s="76"/>
      <c r="FW81" s="76"/>
      <c r="FX81" s="76"/>
      <c r="FY81" s="76"/>
      <c r="FZ81" s="76"/>
      <c r="GA81" s="76"/>
      <c r="GB81" s="76"/>
      <c r="GC81" s="76"/>
      <c r="GD81" s="76"/>
      <c r="GE81" s="76"/>
      <c r="GF81" s="76"/>
      <c r="GG81" s="76"/>
      <c r="GH81" s="76"/>
      <c r="GI81" s="76"/>
      <c r="GJ81" s="76"/>
      <c r="GK81" s="76"/>
      <c r="GL81" s="76"/>
      <c r="GM81" s="76"/>
      <c r="GN81" s="76"/>
      <c r="GO81" s="76"/>
      <c r="GP81" s="76"/>
      <c r="GQ81" s="76"/>
      <c r="GR81" s="76"/>
      <c r="GS81" s="76"/>
      <c r="GT81" s="76"/>
      <c r="GU81" s="76"/>
      <c r="GV81" s="76"/>
      <c r="GW81" s="76"/>
      <c r="GX81" s="76"/>
      <c r="GY81" s="76"/>
      <c r="GZ81" s="76"/>
      <c r="HA81" s="76"/>
      <c r="HB81" s="76"/>
      <c r="HC81" s="76"/>
      <c r="HD81" s="76"/>
      <c r="HE81" s="76"/>
      <c r="HF81" s="76"/>
      <c r="HG81" s="76"/>
      <c r="HH81" s="76"/>
      <c r="HI81" s="76"/>
      <c r="HJ81" s="76"/>
      <c r="HK81" s="76"/>
      <c r="HL81" s="76"/>
      <c r="HM81" s="76"/>
      <c r="HN81" s="76"/>
      <c r="HO81" s="76"/>
      <c r="HP81" s="76"/>
      <c r="HQ81" s="76"/>
      <c r="HR81" s="76"/>
      <c r="HS81" s="76"/>
      <c r="HT81" s="76"/>
      <c r="HU81" s="76"/>
      <c r="HV81" s="76"/>
      <c r="HW81" s="76"/>
      <c r="HX81" s="76"/>
      <c r="HY81" s="76"/>
      <c r="HZ81" s="76"/>
      <c r="IA81" s="76"/>
      <c r="IB81" s="76"/>
      <c r="IC81" s="76"/>
      <c r="ID81" s="76"/>
      <c r="IE81" s="76"/>
      <c r="IF81" s="76"/>
      <c r="IG81" s="76"/>
    </row>
    <row r="82" spans="1:241" s="80" customFormat="1" ht="12.75">
      <c r="A82" s="76"/>
      <c r="B82" s="83">
        <f t="shared" si="21"/>
        <v>74</v>
      </c>
      <c r="C82" s="77">
        <v>41377</v>
      </c>
      <c r="D82" s="78">
        <v>1.35</v>
      </c>
      <c r="E82" s="47" t="s">
        <v>99</v>
      </c>
      <c r="F82" s="47" t="s">
        <v>228</v>
      </c>
      <c r="G82" s="83" t="s">
        <v>95</v>
      </c>
      <c r="H82" s="47">
        <v>3.78</v>
      </c>
      <c r="I82" s="51">
        <f t="shared" si="0"/>
        <v>34.1726618705036</v>
      </c>
      <c r="J82" s="52">
        <f t="shared" si="38"/>
        <v>4782.587529381584</v>
      </c>
      <c r="K82" s="52">
        <f t="shared" si="1"/>
        <v>95</v>
      </c>
      <c r="L82" s="52">
        <f t="shared" si="39"/>
        <v>4658</v>
      </c>
      <c r="M82" s="52">
        <f t="shared" si="40"/>
        <v>32.27210670882802</v>
      </c>
      <c r="N82" s="52">
        <f t="shared" si="41"/>
        <v>4754.19087778998</v>
      </c>
      <c r="O82" s="52">
        <f t="shared" si="42"/>
        <v>84.2827168037166</v>
      </c>
      <c r="P82" s="52">
        <f t="shared" si="43"/>
        <v>4520.215180157221</v>
      </c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9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  <c r="ET82" s="76"/>
      <c r="EU82" s="76"/>
      <c r="EV82" s="76"/>
      <c r="EW82" s="76"/>
      <c r="EX82" s="76"/>
      <c r="EY82" s="76"/>
      <c r="EZ82" s="76"/>
      <c r="FA82" s="76"/>
      <c r="FB82" s="76"/>
      <c r="FC82" s="76"/>
      <c r="FD82" s="76"/>
      <c r="FE82" s="76"/>
      <c r="FF82" s="76"/>
      <c r="FG82" s="76"/>
      <c r="FH82" s="76"/>
      <c r="FI82" s="76"/>
      <c r="FJ82" s="76"/>
      <c r="FK82" s="76"/>
      <c r="FL82" s="76"/>
      <c r="FM82" s="76"/>
      <c r="FN82" s="76"/>
      <c r="FO82" s="76"/>
      <c r="FP82" s="76"/>
      <c r="FQ82" s="76"/>
      <c r="FR82" s="76"/>
      <c r="FS82" s="76"/>
      <c r="FT82" s="76"/>
      <c r="FU82" s="76"/>
      <c r="FV82" s="76"/>
      <c r="FW82" s="76"/>
      <c r="FX82" s="76"/>
      <c r="FY82" s="76"/>
      <c r="FZ82" s="76"/>
      <c r="GA82" s="76"/>
      <c r="GB82" s="76"/>
      <c r="GC82" s="76"/>
      <c r="GD82" s="76"/>
      <c r="GE82" s="76"/>
      <c r="GF82" s="76"/>
      <c r="GG82" s="76"/>
      <c r="GH82" s="76"/>
      <c r="GI82" s="76"/>
      <c r="GJ82" s="76"/>
      <c r="GK82" s="76"/>
      <c r="GL82" s="76"/>
      <c r="GM82" s="76"/>
      <c r="GN82" s="76"/>
      <c r="GO82" s="76"/>
      <c r="GP82" s="76"/>
      <c r="GQ82" s="76"/>
      <c r="GR82" s="76"/>
      <c r="GS82" s="76"/>
      <c r="GT82" s="76"/>
      <c r="GU82" s="76"/>
      <c r="GV82" s="76"/>
      <c r="GW82" s="76"/>
      <c r="GX82" s="76"/>
      <c r="GY82" s="76"/>
      <c r="GZ82" s="76"/>
      <c r="HA82" s="76"/>
      <c r="HB82" s="76"/>
      <c r="HC82" s="76"/>
      <c r="HD82" s="76"/>
      <c r="HE82" s="76"/>
      <c r="HF82" s="76"/>
      <c r="HG82" s="76"/>
      <c r="HH82" s="76"/>
      <c r="HI82" s="76"/>
      <c r="HJ82" s="76"/>
      <c r="HK82" s="76"/>
      <c r="HL82" s="76"/>
      <c r="HM82" s="76"/>
      <c r="HN82" s="76"/>
      <c r="HO82" s="76"/>
      <c r="HP82" s="76"/>
      <c r="HQ82" s="76"/>
      <c r="HR82" s="76"/>
      <c r="HS82" s="76"/>
      <c r="HT82" s="76"/>
      <c r="HU82" s="76"/>
      <c r="HV82" s="76"/>
      <c r="HW82" s="76"/>
      <c r="HX82" s="76"/>
      <c r="HY82" s="76"/>
      <c r="HZ82" s="76"/>
      <c r="IA82" s="76"/>
      <c r="IB82" s="76"/>
      <c r="IC82" s="76"/>
      <c r="ID82" s="76"/>
      <c r="IE82" s="76"/>
      <c r="IF82" s="76"/>
      <c r="IG82" s="76"/>
    </row>
    <row r="83" spans="1:241" s="80" customFormat="1" ht="12.75">
      <c r="A83" s="76"/>
      <c r="B83" s="83">
        <f t="shared" si="21"/>
        <v>75</v>
      </c>
      <c r="C83" s="77">
        <v>41378</v>
      </c>
      <c r="D83" s="78">
        <v>3.1</v>
      </c>
      <c r="E83" s="47" t="s">
        <v>105</v>
      </c>
      <c r="F83" s="47" t="s">
        <v>229</v>
      </c>
      <c r="G83" s="83" t="s">
        <v>95</v>
      </c>
      <c r="H83" s="47">
        <v>3.75</v>
      </c>
      <c r="I83" s="51">
        <f t="shared" si="0"/>
        <v>34.545454545454554</v>
      </c>
      <c r="J83" s="52">
        <f t="shared" si="38"/>
        <v>4817.132983927039</v>
      </c>
      <c r="K83" s="52">
        <f t="shared" si="1"/>
        <v>95</v>
      </c>
      <c r="L83" s="52">
        <f t="shared" si="39"/>
        <v>4753</v>
      </c>
      <c r="M83" s="52">
        <f t="shared" si="40"/>
        <v>32.847136973821684</v>
      </c>
      <c r="N83" s="52">
        <f t="shared" si="41"/>
        <v>4787.038014763802</v>
      </c>
      <c r="O83" s="52">
        <f t="shared" si="42"/>
        <v>85.8840884229872</v>
      </c>
      <c r="P83" s="52">
        <f t="shared" si="43"/>
        <v>4606.099268580208</v>
      </c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9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6"/>
      <c r="FF83" s="76"/>
      <c r="FG83" s="76"/>
      <c r="FH83" s="76"/>
      <c r="FI83" s="76"/>
      <c r="FJ83" s="76"/>
      <c r="FK83" s="76"/>
      <c r="FL83" s="76"/>
      <c r="FM83" s="76"/>
      <c r="FN83" s="76"/>
      <c r="FO83" s="76"/>
      <c r="FP83" s="76"/>
      <c r="FQ83" s="76"/>
      <c r="FR83" s="76"/>
      <c r="FS83" s="76"/>
      <c r="FT83" s="76"/>
      <c r="FU83" s="76"/>
      <c r="FV83" s="76"/>
      <c r="FW83" s="76"/>
      <c r="FX83" s="76"/>
      <c r="FY83" s="76"/>
      <c r="FZ83" s="76"/>
      <c r="GA83" s="76"/>
      <c r="GB83" s="76"/>
      <c r="GC83" s="76"/>
      <c r="GD83" s="76"/>
      <c r="GE83" s="76"/>
      <c r="GF83" s="76"/>
      <c r="GG83" s="76"/>
      <c r="GH83" s="76"/>
      <c r="GI83" s="76"/>
      <c r="GJ83" s="76"/>
      <c r="GK83" s="76"/>
      <c r="GL83" s="76"/>
      <c r="GM83" s="76"/>
      <c r="GN83" s="76"/>
      <c r="GO83" s="76"/>
      <c r="GP83" s="76"/>
      <c r="GQ83" s="76"/>
      <c r="GR83" s="76"/>
      <c r="GS83" s="76"/>
      <c r="GT83" s="76"/>
      <c r="GU83" s="76"/>
      <c r="GV83" s="76"/>
      <c r="GW83" s="76"/>
      <c r="GX83" s="76"/>
      <c r="GY83" s="76"/>
      <c r="GZ83" s="76"/>
      <c r="HA83" s="76"/>
      <c r="HB83" s="76"/>
      <c r="HC83" s="76"/>
      <c r="HD83" s="76"/>
      <c r="HE83" s="76"/>
      <c r="HF83" s="76"/>
      <c r="HG83" s="76"/>
      <c r="HH83" s="76"/>
      <c r="HI83" s="76"/>
      <c r="HJ83" s="76"/>
      <c r="HK83" s="76"/>
      <c r="HL83" s="76"/>
      <c r="HM83" s="76"/>
      <c r="HN83" s="76"/>
      <c r="HO83" s="76"/>
      <c r="HP83" s="76"/>
      <c r="HQ83" s="76"/>
      <c r="HR83" s="76"/>
      <c r="HS83" s="76"/>
      <c r="HT83" s="76"/>
      <c r="HU83" s="76"/>
      <c r="HV83" s="76"/>
      <c r="HW83" s="76"/>
      <c r="HX83" s="76"/>
      <c r="HY83" s="76"/>
      <c r="HZ83" s="76"/>
      <c r="IA83" s="76"/>
      <c r="IB83" s="76"/>
      <c r="IC83" s="76"/>
      <c r="ID83" s="76"/>
      <c r="IE83" s="76"/>
      <c r="IF83" s="76"/>
      <c r="IG83" s="76"/>
    </row>
    <row r="84" spans="1:241" s="80" customFormat="1" ht="12.75">
      <c r="A84" s="76"/>
      <c r="B84" s="83">
        <f t="shared" si="21"/>
        <v>76</v>
      </c>
      <c r="C84" s="77">
        <v>41379</v>
      </c>
      <c r="D84" s="78">
        <v>4</v>
      </c>
      <c r="E84" s="47" t="s">
        <v>218</v>
      </c>
      <c r="F84" s="47" t="s">
        <v>230</v>
      </c>
      <c r="G84" s="83" t="s">
        <v>95</v>
      </c>
      <c r="H84" s="47">
        <v>2.58</v>
      </c>
      <c r="I84" s="51">
        <f t="shared" si="0"/>
        <v>60.12658227848101</v>
      </c>
      <c r="J84" s="52">
        <f t="shared" si="38"/>
        <v>4877.25956620552</v>
      </c>
      <c r="K84" s="52">
        <f t="shared" si="1"/>
        <v>95</v>
      </c>
      <c r="L84" s="52">
        <f t="shared" si="39"/>
        <v>4848</v>
      </c>
      <c r="M84" s="52">
        <f t="shared" si="40"/>
        <v>57.56564701298243</v>
      </c>
      <c r="N84" s="52">
        <f t="shared" si="41"/>
        <v>4844.603661776784</v>
      </c>
      <c r="O84" s="52">
        <f t="shared" si="42"/>
        <v>87.51588610302396</v>
      </c>
      <c r="P84" s="52">
        <f t="shared" si="43"/>
        <v>4693.6151546832325</v>
      </c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9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6"/>
      <c r="FF84" s="76"/>
      <c r="FG84" s="76"/>
      <c r="FH84" s="76"/>
      <c r="FI84" s="76"/>
      <c r="FJ84" s="76"/>
      <c r="FK84" s="76"/>
      <c r="FL84" s="76"/>
      <c r="FM84" s="76"/>
      <c r="FN84" s="76"/>
      <c r="FO84" s="76"/>
      <c r="FP84" s="76"/>
      <c r="FQ84" s="76"/>
      <c r="FR84" s="76"/>
      <c r="FS84" s="76"/>
      <c r="FT84" s="76"/>
      <c r="FU84" s="76"/>
      <c r="FV84" s="76"/>
      <c r="FW84" s="76"/>
      <c r="FX84" s="76"/>
      <c r="FY84" s="76"/>
      <c r="FZ84" s="76"/>
      <c r="GA84" s="76"/>
      <c r="GB84" s="76"/>
      <c r="GC84" s="76"/>
      <c r="GD84" s="76"/>
      <c r="GE84" s="76"/>
      <c r="GF84" s="76"/>
      <c r="GG84" s="76"/>
      <c r="GH84" s="76"/>
      <c r="GI84" s="76"/>
      <c r="GJ84" s="76"/>
      <c r="GK84" s="76"/>
      <c r="GL84" s="76"/>
      <c r="GM84" s="76"/>
      <c r="GN84" s="76"/>
      <c r="GO84" s="76"/>
      <c r="GP84" s="76"/>
      <c r="GQ84" s="76"/>
      <c r="GR84" s="76"/>
      <c r="GS84" s="76"/>
      <c r="GT84" s="76"/>
      <c r="GU84" s="76"/>
      <c r="GV84" s="76"/>
      <c r="GW84" s="76"/>
      <c r="GX84" s="76"/>
      <c r="GY84" s="76"/>
      <c r="GZ84" s="76"/>
      <c r="HA84" s="76"/>
      <c r="HB84" s="76"/>
      <c r="HC84" s="76"/>
      <c r="HD84" s="76"/>
      <c r="HE84" s="76"/>
      <c r="HF84" s="76"/>
      <c r="HG84" s="76"/>
      <c r="HH84" s="76"/>
      <c r="HI84" s="76"/>
      <c r="HJ84" s="76"/>
      <c r="HK84" s="76"/>
      <c r="HL84" s="76"/>
      <c r="HM84" s="76"/>
      <c r="HN84" s="76"/>
      <c r="HO84" s="76"/>
      <c r="HP84" s="76"/>
      <c r="HQ84" s="76"/>
      <c r="HR84" s="76"/>
      <c r="HS84" s="76"/>
      <c r="HT84" s="76"/>
      <c r="HU84" s="76"/>
      <c r="HV84" s="76"/>
      <c r="HW84" s="76"/>
      <c r="HX84" s="76"/>
      <c r="HY84" s="76"/>
      <c r="HZ84" s="76"/>
      <c r="IA84" s="76"/>
      <c r="IB84" s="76"/>
      <c r="IC84" s="76"/>
      <c r="ID84" s="76"/>
      <c r="IE84" s="76"/>
      <c r="IF84" s="76"/>
      <c r="IG84" s="76"/>
    </row>
    <row r="85" spans="1:241" s="80" customFormat="1" ht="12.75">
      <c r="A85" s="76"/>
      <c r="B85" s="83">
        <f t="shared" si="21"/>
        <v>77</v>
      </c>
      <c r="C85" s="77">
        <v>41382</v>
      </c>
      <c r="D85" s="78">
        <v>7.55</v>
      </c>
      <c r="E85" s="47" t="s">
        <v>117</v>
      </c>
      <c r="F85" s="47" t="s">
        <v>233</v>
      </c>
      <c r="G85" s="83" t="s">
        <v>95</v>
      </c>
      <c r="H85" s="47">
        <v>3.15</v>
      </c>
      <c r="I85" s="51">
        <f t="shared" si="0"/>
        <v>44.186046511627914</v>
      </c>
      <c r="J85" s="52">
        <f t="shared" si="38"/>
        <v>4921.445612717148</v>
      </c>
      <c r="K85" s="52">
        <f t="shared" si="1"/>
        <v>95</v>
      </c>
      <c r="L85" s="52">
        <f t="shared" si="39"/>
        <v>4943</v>
      </c>
      <c r="M85" s="52">
        <f t="shared" si="40"/>
        <v>42.81277654593438</v>
      </c>
      <c r="N85" s="52">
        <f t="shared" si="41"/>
        <v>4887.416438322718</v>
      </c>
      <c r="O85" s="52">
        <f t="shared" si="42"/>
        <v>89.17868793898143</v>
      </c>
      <c r="P85" s="52">
        <f t="shared" si="43"/>
        <v>4782.793842622214</v>
      </c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9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6"/>
      <c r="FE85" s="76"/>
      <c r="FF85" s="76"/>
      <c r="FG85" s="76"/>
      <c r="FH85" s="76"/>
      <c r="FI85" s="76"/>
      <c r="FJ85" s="76"/>
      <c r="FK85" s="76"/>
      <c r="FL85" s="76"/>
      <c r="FM85" s="76"/>
      <c r="FN85" s="76"/>
      <c r="FO85" s="76"/>
      <c r="FP85" s="76"/>
      <c r="FQ85" s="76"/>
      <c r="FR85" s="76"/>
      <c r="FS85" s="76"/>
      <c r="FT85" s="76"/>
      <c r="FU85" s="76"/>
      <c r="FV85" s="76"/>
      <c r="FW85" s="76"/>
      <c r="FX85" s="76"/>
      <c r="FY85" s="76"/>
      <c r="FZ85" s="76"/>
      <c r="GA85" s="76"/>
      <c r="GB85" s="76"/>
      <c r="GC85" s="76"/>
      <c r="GD85" s="76"/>
      <c r="GE85" s="76"/>
      <c r="GF85" s="76"/>
      <c r="GG85" s="76"/>
      <c r="GH85" s="76"/>
      <c r="GI85" s="76"/>
      <c r="GJ85" s="76"/>
      <c r="GK85" s="76"/>
      <c r="GL85" s="76"/>
      <c r="GM85" s="76"/>
      <c r="GN85" s="76"/>
      <c r="GO85" s="76"/>
      <c r="GP85" s="76"/>
      <c r="GQ85" s="76"/>
      <c r="GR85" s="76"/>
      <c r="GS85" s="76"/>
      <c r="GT85" s="76"/>
      <c r="GU85" s="76"/>
      <c r="GV85" s="76"/>
      <c r="GW85" s="76"/>
      <c r="GX85" s="76"/>
      <c r="GY85" s="76"/>
      <c r="GZ85" s="76"/>
      <c r="HA85" s="76"/>
      <c r="HB85" s="76"/>
      <c r="HC85" s="76"/>
      <c r="HD85" s="76"/>
      <c r="HE85" s="76"/>
      <c r="HF85" s="76"/>
      <c r="HG85" s="76"/>
      <c r="HH85" s="76"/>
      <c r="HI85" s="76"/>
      <c r="HJ85" s="76"/>
      <c r="HK85" s="76"/>
      <c r="HL85" s="76"/>
      <c r="HM85" s="76"/>
      <c r="HN85" s="76"/>
      <c r="HO85" s="76"/>
      <c r="HP85" s="76"/>
      <c r="HQ85" s="76"/>
      <c r="HR85" s="76"/>
      <c r="HS85" s="76"/>
      <c r="HT85" s="76"/>
      <c r="HU85" s="76"/>
      <c r="HV85" s="76"/>
      <c r="HW85" s="76"/>
      <c r="HX85" s="76"/>
      <c r="HY85" s="76"/>
      <c r="HZ85" s="76"/>
      <c r="IA85" s="76"/>
      <c r="IB85" s="76"/>
      <c r="IC85" s="76"/>
      <c r="ID85" s="76"/>
      <c r="IE85" s="76"/>
      <c r="IF85" s="76"/>
      <c r="IG85" s="76"/>
    </row>
    <row r="86" spans="1:241" s="80" customFormat="1" ht="12.75">
      <c r="A86" s="76"/>
      <c r="B86" s="83">
        <f t="shared" si="21"/>
        <v>78</v>
      </c>
      <c r="C86" s="77">
        <v>41384</v>
      </c>
      <c r="D86" s="78">
        <v>5.3</v>
      </c>
      <c r="E86" s="47" t="s">
        <v>224</v>
      </c>
      <c r="F86" s="47" t="s">
        <v>236</v>
      </c>
      <c r="G86" s="83" t="s">
        <v>95</v>
      </c>
      <c r="H86" s="47">
        <v>3.95</v>
      </c>
      <c r="I86" s="51">
        <f t="shared" si="0"/>
        <v>32.20338983050847</v>
      </c>
      <c r="J86" s="52">
        <f t="shared" si="38"/>
        <v>4953.649002547656</v>
      </c>
      <c r="K86" s="52">
        <f t="shared" si="1"/>
        <v>95</v>
      </c>
      <c r="L86" s="52">
        <f t="shared" si="39"/>
        <v>5038</v>
      </c>
      <c r="M86" s="52">
        <f t="shared" si="40"/>
        <v>31.478275365468352</v>
      </c>
      <c r="N86" s="52">
        <f t="shared" si="41"/>
        <v>4918.894713688186</v>
      </c>
      <c r="O86" s="52">
        <f t="shared" si="42"/>
        <v>90.87308300982207</v>
      </c>
      <c r="P86" s="52">
        <f t="shared" si="43"/>
        <v>4873.666925632036</v>
      </c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9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6"/>
      <c r="EF86" s="76"/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6"/>
      <c r="ES86" s="76"/>
      <c r="ET86" s="76"/>
      <c r="EU86" s="76"/>
      <c r="EV86" s="76"/>
      <c r="EW86" s="76"/>
      <c r="EX86" s="76"/>
      <c r="EY86" s="76"/>
      <c r="EZ86" s="76"/>
      <c r="FA86" s="76"/>
      <c r="FB86" s="76"/>
      <c r="FC86" s="76"/>
      <c r="FD86" s="76"/>
      <c r="FE86" s="76"/>
      <c r="FF86" s="76"/>
      <c r="FG86" s="76"/>
      <c r="FH86" s="76"/>
      <c r="FI86" s="76"/>
      <c r="FJ86" s="76"/>
      <c r="FK86" s="76"/>
      <c r="FL86" s="76"/>
      <c r="FM86" s="76"/>
      <c r="FN86" s="76"/>
      <c r="FO86" s="76"/>
      <c r="FP86" s="76"/>
      <c r="FQ86" s="76"/>
      <c r="FR86" s="76"/>
      <c r="FS86" s="76"/>
      <c r="FT86" s="76"/>
      <c r="FU86" s="76"/>
      <c r="FV86" s="76"/>
      <c r="FW86" s="76"/>
      <c r="FX86" s="76"/>
      <c r="FY86" s="76"/>
      <c r="FZ86" s="76"/>
      <c r="GA86" s="76"/>
      <c r="GB86" s="76"/>
      <c r="GC86" s="76"/>
      <c r="GD86" s="76"/>
      <c r="GE86" s="76"/>
      <c r="GF86" s="76"/>
      <c r="GG86" s="76"/>
      <c r="GH86" s="76"/>
      <c r="GI86" s="76"/>
      <c r="GJ86" s="76"/>
      <c r="GK86" s="76"/>
      <c r="GL86" s="76"/>
      <c r="GM86" s="76"/>
      <c r="GN86" s="76"/>
      <c r="GO86" s="76"/>
      <c r="GP86" s="76"/>
      <c r="GQ86" s="76"/>
      <c r="GR86" s="76"/>
      <c r="GS86" s="76"/>
      <c r="GT86" s="76"/>
      <c r="GU86" s="76"/>
      <c r="GV86" s="76"/>
      <c r="GW86" s="76"/>
      <c r="GX86" s="76"/>
      <c r="GY86" s="76"/>
      <c r="GZ86" s="76"/>
      <c r="HA86" s="76"/>
      <c r="HB86" s="76"/>
      <c r="HC86" s="76"/>
      <c r="HD86" s="76"/>
      <c r="HE86" s="76"/>
      <c r="HF86" s="76"/>
      <c r="HG86" s="76"/>
      <c r="HH86" s="76"/>
      <c r="HI86" s="76"/>
      <c r="HJ86" s="76"/>
      <c r="HK86" s="76"/>
      <c r="HL86" s="76"/>
      <c r="HM86" s="76"/>
      <c r="HN86" s="76"/>
      <c r="HO86" s="76"/>
      <c r="HP86" s="76"/>
      <c r="HQ86" s="76"/>
      <c r="HR86" s="76"/>
      <c r="HS86" s="76"/>
      <c r="HT86" s="76"/>
      <c r="HU86" s="76"/>
      <c r="HV86" s="76"/>
      <c r="HW86" s="76"/>
      <c r="HX86" s="76"/>
      <c r="HY86" s="76"/>
      <c r="HZ86" s="76"/>
      <c r="IA86" s="76"/>
      <c r="IB86" s="76"/>
      <c r="IC86" s="76"/>
      <c r="ID86" s="76"/>
      <c r="IE86" s="76"/>
      <c r="IF86" s="76"/>
      <c r="IG86" s="76"/>
    </row>
    <row r="87" spans="1:241" s="80" customFormat="1" ht="12.75">
      <c r="A87" s="76"/>
      <c r="B87" s="83">
        <f t="shared" si="21"/>
        <v>79</v>
      </c>
      <c r="C87" s="77">
        <v>41386</v>
      </c>
      <c r="D87" s="78">
        <v>4.1</v>
      </c>
      <c r="E87" s="47" t="s">
        <v>239</v>
      </c>
      <c r="F87" s="47" t="s">
        <v>240</v>
      </c>
      <c r="G87" s="83" t="s">
        <v>95</v>
      </c>
      <c r="H87" s="47">
        <v>2.96</v>
      </c>
      <c r="I87" s="51">
        <f t="shared" si="0"/>
        <v>48.46938775510205</v>
      </c>
      <c r="J87" s="52">
        <f t="shared" si="38"/>
        <v>5002.118390302758</v>
      </c>
      <c r="K87" s="52">
        <f t="shared" si="1"/>
        <v>95</v>
      </c>
      <c r="L87" s="52">
        <f t="shared" si="39"/>
        <v>5133</v>
      </c>
      <c r="M87" s="52">
        <f t="shared" si="40"/>
        <v>47.68316304085487</v>
      </c>
      <c r="N87" s="52">
        <f t="shared" si="41"/>
        <v>4966.577876729041</v>
      </c>
      <c r="O87" s="52">
        <f t="shared" si="42"/>
        <v>92.59967158700869</v>
      </c>
      <c r="P87" s="52">
        <f t="shared" si="43"/>
        <v>4966.266597219044</v>
      </c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9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6"/>
      <c r="ES87" s="76"/>
      <c r="ET87" s="76"/>
      <c r="EU87" s="76"/>
      <c r="EV87" s="76"/>
      <c r="EW87" s="76"/>
      <c r="EX87" s="76"/>
      <c r="EY87" s="76"/>
      <c r="EZ87" s="76"/>
      <c r="FA87" s="76"/>
      <c r="FB87" s="76"/>
      <c r="FC87" s="76"/>
      <c r="FD87" s="76"/>
      <c r="FE87" s="76"/>
      <c r="FF87" s="76"/>
      <c r="FG87" s="76"/>
      <c r="FH87" s="76"/>
      <c r="FI87" s="76"/>
      <c r="FJ87" s="76"/>
      <c r="FK87" s="76"/>
      <c r="FL87" s="76"/>
      <c r="FM87" s="76"/>
      <c r="FN87" s="76"/>
      <c r="FO87" s="76"/>
      <c r="FP87" s="76"/>
      <c r="FQ87" s="76"/>
      <c r="FR87" s="76"/>
      <c r="FS87" s="76"/>
      <c r="FT87" s="76"/>
      <c r="FU87" s="76"/>
      <c r="FV87" s="76"/>
      <c r="FW87" s="76"/>
      <c r="FX87" s="76"/>
      <c r="FY87" s="76"/>
      <c r="FZ87" s="76"/>
      <c r="GA87" s="76"/>
      <c r="GB87" s="76"/>
      <c r="GC87" s="76"/>
      <c r="GD87" s="76"/>
      <c r="GE87" s="76"/>
      <c r="GF87" s="76"/>
      <c r="GG87" s="76"/>
      <c r="GH87" s="76"/>
      <c r="GI87" s="76"/>
      <c r="GJ87" s="76"/>
      <c r="GK87" s="76"/>
      <c r="GL87" s="76"/>
      <c r="GM87" s="76"/>
      <c r="GN87" s="76"/>
      <c r="GO87" s="76"/>
      <c r="GP87" s="76"/>
      <c r="GQ87" s="76"/>
      <c r="GR87" s="76"/>
      <c r="GS87" s="76"/>
      <c r="GT87" s="76"/>
      <c r="GU87" s="76"/>
      <c r="GV87" s="76"/>
      <c r="GW87" s="76"/>
      <c r="GX87" s="76"/>
      <c r="GY87" s="76"/>
      <c r="GZ87" s="76"/>
      <c r="HA87" s="76"/>
      <c r="HB87" s="76"/>
      <c r="HC87" s="76"/>
      <c r="HD87" s="76"/>
      <c r="HE87" s="76"/>
      <c r="HF87" s="76"/>
      <c r="HG87" s="76"/>
      <c r="HH87" s="76"/>
      <c r="HI87" s="76"/>
      <c r="HJ87" s="76"/>
      <c r="HK87" s="76"/>
      <c r="HL87" s="76"/>
      <c r="HM87" s="76"/>
      <c r="HN87" s="76"/>
      <c r="HO87" s="76"/>
      <c r="HP87" s="76"/>
      <c r="HQ87" s="76"/>
      <c r="HR87" s="76"/>
      <c r="HS87" s="76"/>
      <c r="HT87" s="76"/>
      <c r="HU87" s="76"/>
      <c r="HV87" s="76"/>
      <c r="HW87" s="76"/>
      <c r="HX87" s="76"/>
      <c r="HY87" s="76"/>
      <c r="HZ87" s="76"/>
      <c r="IA87" s="76"/>
      <c r="IB87" s="76"/>
      <c r="IC87" s="76"/>
      <c r="ID87" s="76"/>
      <c r="IE87" s="76"/>
      <c r="IF87" s="76"/>
      <c r="IG87" s="76"/>
    </row>
    <row r="88" spans="1:241" s="80" customFormat="1" ht="12.75">
      <c r="A88" s="76"/>
      <c r="B88" s="83">
        <f t="shared" si="21"/>
        <v>80</v>
      </c>
      <c r="C88" s="77">
        <v>41387</v>
      </c>
      <c r="D88" s="78">
        <v>2.4</v>
      </c>
      <c r="E88" s="47" t="s">
        <v>147</v>
      </c>
      <c r="F88" s="47" t="s">
        <v>241</v>
      </c>
      <c r="G88" s="83" t="s">
        <v>95</v>
      </c>
      <c r="H88" s="47">
        <v>3.02</v>
      </c>
      <c r="I88" s="51">
        <f t="shared" si="0"/>
        <v>47.02970297029704</v>
      </c>
      <c r="J88" s="52">
        <f t="shared" si="38"/>
        <v>5049.148093273055</v>
      </c>
      <c r="K88" s="52">
        <f t="shared" si="1"/>
        <v>95</v>
      </c>
      <c r="L88" s="52">
        <f t="shared" si="39"/>
        <v>5228</v>
      </c>
      <c r="M88" s="52">
        <f t="shared" si="40"/>
        <v>46.71533646428306</v>
      </c>
      <c r="N88" s="52">
        <f t="shared" si="41"/>
        <v>5013.293213193324</v>
      </c>
      <c r="O88" s="52">
        <f t="shared" si="42"/>
        <v>94.35906534716186</v>
      </c>
      <c r="P88" s="52">
        <f t="shared" si="43"/>
        <v>5060.625662566206</v>
      </c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9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  <c r="DY88" s="76"/>
      <c r="DZ88" s="76"/>
      <c r="EA88" s="76"/>
      <c r="EB88" s="76"/>
      <c r="EC88" s="76"/>
      <c r="ED88" s="76"/>
      <c r="EE88" s="76"/>
      <c r="EF88" s="76"/>
      <c r="EG88" s="76"/>
      <c r="EH88" s="76"/>
      <c r="EI88" s="76"/>
      <c r="EJ88" s="76"/>
      <c r="EK88" s="76"/>
      <c r="EL88" s="76"/>
      <c r="EM88" s="76"/>
      <c r="EN88" s="76"/>
      <c r="EO88" s="76"/>
      <c r="EP88" s="76"/>
      <c r="EQ88" s="76"/>
      <c r="ER88" s="76"/>
      <c r="ES88" s="76"/>
      <c r="ET88" s="76"/>
      <c r="EU88" s="76"/>
      <c r="EV88" s="76"/>
      <c r="EW88" s="76"/>
      <c r="EX88" s="76"/>
      <c r="EY88" s="76"/>
      <c r="EZ88" s="76"/>
      <c r="FA88" s="76"/>
      <c r="FB88" s="76"/>
      <c r="FC88" s="76"/>
      <c r="FD88" s="76"/>
      <c r="FE88" s="76"/>
      <c r="FF88" s="76"/>
      <c r="FG88" s="76"/>
      <c r="FH88" s="76"/>
      <c r="FI88" s="76"/>
      <c r="FJ88" s="76"/>
      <c r="FK88" s="76"/>
      <c r="FL88" s="76"/>
      <c r="FM88" s="76"/>
      <c r="FN88" s="76"/>
      <c r="FO88" s="76"/>
      <c r="FP88" s="76"/>
      <c r="FQ88" s="76"/>
      <c r="FR88" s="76"/>
      <c r="FS88" s="76"/>
      <c r="FT88" s="76"/>
      <c r="FU88" s="76"/>
      <c r="FV88" s="76"/>
      <c r="FW88" s="76"/>
      <c r="FX88" s="76"/>
      <c r="FY88" s="76"/>
      <c r="FZ88" s="76"/>
      <c r="GA88" s="76"/>
      <c r="GB88" s="76"/>
      <c r="GC88" s="76"/>
      <c r="GD88" s="76"/>
      <c r="GE88" s="76"/>
      <c r="GF88" s="76"/>
      <c r="GG88" s="76"/>
      <c r="GH88" s="76"/>
      <c r="GI88" s="76"/>
      <c r="GJ88" s="76"/>
      <c r="GK88" s="76"/>
      <c r="GL88" s="76"/>
      <c r="GM88" s="76"/>
      <c r="GN88" s="76"/>
      <c r="GO88" s="76"/>
      <c r="GP88" s="76"/>
      <c r="GQ88" s="76"/>
      <c r="GR88" s="76"/>
      <c r="GS88" s="76"/>
      <c r="GT88" s="76"/>
      <c r="GU88" s="76"/>
      <c r="GV88" s="76"/>
      <c r="GW88" s="76"/>
      <c r="GX88" s="76"/>
      <c r="GY88" s="76"/>
      <c r="GZ88" s="76"/>
      <c r="HA88" s="76"/>
      <c r="HB88" s="76"/>
      <c r="HC88" s="76"/>
      <c r="HD88" s="76"/>
      <c r="HE88" s="76"/>
      <c r="HF88" s="76"/>
      <c r="HG88" s="76"/>
      <c r="HH88" s="76"/>
      <c r="HI88" s="76"/>
      <c r="HJ88" s="76"/>
      <c r="HK88" s="76"/>
      <c r="HL88" s="76"/>
      <c r="HM88" s="76"/>
      <c r="HN88" s="76"/>
      <c r="HO88" s="76"/>
      <c r="HP88" s="76"/>
      <c r="HQ88" s="76"/>
      <c r="HR88" s="76"/>
      <c r="HS88" s="76"/>
      <c r="HT88" s="76"/>
      <c r="HU88" s="76"/>
      <c r="HV88" s="76"/>
      <c r="HW88" s="76"/>
      <c r="HX88" s="76"/>
      <c r="HY88" s="76"/>
      <c r="HZ88" s="76"/>
      <c r="IA88" s="76"/>
      <c r="IB88" s="76"/>
      <c r="IC88" s="76"/>
      <c r="ID88" s="76"/>
      <c r="IE88" s="76"/>
      <c r="IF88" s="76"/>
      <c r="IG88" s="76"/>
    </row>
    <row r="89" spans="1:241" s="80" customFormat="1" ht="12.75">
      <c r="A89" s="76"/>
      <c r="B89" s="83">
        <f t="shared" si="21"/>
        <v>81</v>
      </c>
      <c r="C89" s="77">
        <v>41388</v>
      </c>
      <c r="D89" s="78">
        <v>6.1</v>
      </c>
      <c r="E89" s="47" t="s">
        <v>242</v>
      </c>
      <c r="F89" s="47" t="s">
        <v>243</v>
      </c>
      <c r="G89" s="83" t="s">
        <v>95</v>
      </c>
      <c r="H89" s="47">
        <v>2.58</v>
      </c>
      <c r="I89" s="51">
        <f t="shared" si="0"/>
        <v>60.12658227848101</v>
      </c>
      <c r="J89" s="52">
        <f t="shared" si="38"/>
        <v>5109.274675551535</v>
      </c>
      <c r="K89" s="52">
        <f t="shared" si="1"/>
        <v>95</v>
      </c>
      <c r="L89" s="52">
        <f t="shared" si="39"/>
        <v>5323</v>
      </c>
      <c r="M89" s="52">
        <f t="shared" si="40"/>
        <v>60.28643737384377</v>
      </c>
      <c r="N89" s="52">
        <f t="shared" si="41"/>
        <v>5073.579650567168</v>
      </c>
      <c r="O89" s="52">
        <f t="shared" si="42"/>
        <v>96.15188758875793</v>
      </c>
      <c r="P89" s="52">
        <f t="shared" si="43"/>
        <v>5156.777550154964</v>
      </c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9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  <c r="DY89" s="76"/>
      <c r="DZ89" s="76"/>
      <c r="EA89" s="76"/>
      <c r="EB89" s="76"/>
      <c r="EC89" s="76"/>
      <c r="ED89" s="76"/>
      <c r="EE89" s="76"/>
      <c r="EF89" s="76"/>
      <c r="EG89" s="76"/>
      <c r="EH89" s="76"/>
      <c r="EI89" s="76"/>
      <c r="EJ89" s="76"/>
      <c r="EK89" s="76"/>
      <c r="EL89" s="76"/>
      <c r="EM89" s="76"/>
      <c r="EN89" s="76"/>
      <c r="EO89" s="76"/>
      <c r="EP89" s="76"/>
      <c r="EQ89" s="76"/>
      <c r="ER89" s="76"/>
      <c r="ES89" s="76"/>
      <c r="ET89" s="76"/>
      <c r="EU89" s="76"/>
      <c r="EV89" s="76"/>
      <c r="EW89" s="76"/>
      <c r="EX89" s="76"/>
      <c r="EY89" s="76"/>
      <c r="EZ89" s="76"/>
      <c r="FA89" s="76"/>
      <c r="FB89" s="76"/>
      <c r="FC89" s="76"/>
      <c r="FD89" s="76"/>
      <c r="FE89" s="76"/>
      <c r="FF89" s="76"/>
      <c r="FG89" s="76"/>
      <c r="FH89" s="76"/>
      <c r="FI89" s="76"/>
      <c r="FJ89" s="76"/>
      <c r="FK89" s="76"/>
      <c r="FL89" s="76"/>
      <c r="FM89" s="76"/>
      <c r="FN89" s="76"/>
      <c r="FO89" s="76"/>
      <c r="FP89" s="76"/>
      <c r="FQ89" s="76"/>
      <c r="FR89" s="76"/>
      <c r="FS89" s="76"/>
      <c r="FT89" s="76"/>
      <c r="FU89" s="76"/>
      <c r="FV89" s="76"/>
      <c r="FW89" s="76"/>
      <c r="FX89" s="76"/>
      <c r="FY89" s="76"/>
      <c r="FZ89" s="76"/>
      <c r="GA89" s="76"/>
      <c r="GB89" s="76"/>
      <c r="GC89" s="76"/>
      <c r="GD89" s="76"/>
      <c r="GE89" s="76"/>
      <c r="GF89" s="76"/>
      <c r="GG89" s="76"/>
      <c r="GH89" s="76"/>
      <c r="GI89" s="76"/>
      <c r="GJ89" s="76"/>
      <c r="GK89" s="76"/>
      <c r="GL89" s="76"/>
      <c r="GM89" s="76"/>
      <c r="GN89" s="76"/>
      <c r="GO89" s="76"/>
      <c r="GP89" s="76"/>
      <c r="GQ89" s="76"/>
      <c r="GR89" s="76"/>
      <c r="GS89" s="76"/>
      <c r="GT89" s="76"/>
      <c r="GU89" s="76"/>
      <c r="GV89" s="76"/>
      <c r="GW89" s="76"/>
      <c r="GX89" s="76"/>
      <c r="GY89" s="76"/>
      <c r="GZ89" s="76"/>
      <c r="HA89" s="76"/>
      <c r="HB89" s="76"/>
      <c r="HC89" s="76"/>
      <c r="HD89" s="76"/>
      <c r="HE89" s="76"/>
      <c r="HF89" s="76"/>
      <c r="HG89" s="76"/>
      <c r="HH89" s="76"/>
      <c r="HI89" s="76"/>
      <c r="HJ89" s="76"/>
      <c r="HK89" s="76"/>
      <c r="HL89" s="76"/>
      <c r="HM89" s="76"/>
      <c r="HN89" s="76"/>
      <c r="HO89" s="76"/>
      <c r="HP89" s="76"/>
      <c r="HQ89" s="76"/>
      <c r="HR89" s="76"/>
      <c r="HS89" s="76"/>
      <c r="HT89" s="76"/>
      <c r="HU89" s="76"/>
      <c r="HV89" s="76"/>
      <c r="HW89" s="76"/>
      <c r="HX89" s="76"/>
      <c r="HY89" s="76"/>
      <c r="HZ89" s="76"/>
      <c r="IA89" s="76"/>
      <c r="IB89" s="76"/>
      <c r="IC89" s="76"/>
      <c r="ID89" s="76"/>
      <c r="IE89" s="76"/>
      <c r="IF89" s="76"/>
      <c r="IG89" s="76"/>
    </row>
    <row r="90" spans="1:241" s="80" customFormat="1" ht="12.75">
      <c r="A90" s="76"/>
      <c r="B90" s="83">
        <f t="shared" si="21"/>
        <v>82</v>
      </c>
      <c r="C90" s="77">
        <v>41389</v>
      </c>
      <c r="D90" s="78">
        <v>5.2</v>
      </c>
      <c r="E90" s="47" t="s">
        <v>242</v>
      </c>
      <c r="F90" s="47" t="s">
        <v>244</v>
      </c>
      <c r="G90" s="83" t="s">
        <v>95</v>
      </c>
      <c r="H90" s="47">
        <v>3.35</v>
      </c>
      <c r="I90" s="51">
        <f t="shared" si="0"/>
        <v>40.42553191489362</v>
      </c>
      <c r="J90" s="52">
        <f t="shared" si="38"/>
        <v>5149.700207466429</v>
      </c>
      <c r="K90" s="52">
        <f t="shared" si="1"/>
        <v>95</v>
      </c>
      <c r="L90" s="52">
        <f t="shared" si="39"/>
        <v>5418</v>
      </c>
      <c r="M90" s="52">
        <f t="shared" si="40"/>
        <v>41.02043121735157</v>
      </c>
      <c r="N90" s="52">
        <f t="shared" si="41"/>
        <v>5114.60008178452</v>
      </c>
      <c r="O90" s="52">
        <f t="shared" si="42"/>
        <v>97.97877345294432</v>
      </c>
      <c r="P90" s="52">
        <f t="shared" si="43"/>
        <v>5254.756323607909</v>
      </c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9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  <c r="DY90" s="76"/>
      <c r="DZ90" s="76"/>
      <c r="EA90" s="76"/>
      <c r="EB90" s="76"/>
      <c r="EC90" s="76"/>
      <c r="ED90" s="76"/>
      <c r="EE90" s="76"/>
      <c r="EF90" s="76"/>
      <c r="EG90" s="76"/>
      <c r="EH90" s="76"/>
      <c r="EI90" s="76"/>
      <c r="EJ90" s="76"/>
      <c r="EK90" s="76"/>
      <c r="EL90" s="76"/>
      <c r="EM90" s="76"/>
      <c r="EN90" s="76"/>
      <c r="EO90" s="76"/>
      <c r="EP90" s="76"/>
      <c r="EQ90" s="76"/>
      <c r="ER90" s="76"/>
      <c r="ES90" s="76"/>
      <c r="ET90" s="76"/>
      <c r="EU90" s="76"/>
      <c r="EV90" s="76"/>
      <c r="EW90" s="76"/>
      <c r="EX90" s="76"/>
      <c r="EY90" s="76"/>
      <c r="EZ90" s="76"/>
      <c r="FA90" s="76"/>
      <c r="FB90" s="76"/>
      <c r="FC90" s="76"/>
      <c r="FD90" s="76"/>
      <c r="FE90" s="76"/>
      <c r="FF90" s="76"/>
      <c r="FG90" s="76"/>
      <c r="FH90" s="76"/>
      <c r="FI90" s="76"/>
      <c r="FJ90" s="76"/>
      <c r="FK90" s="76"/>
      <c r="FL90" s="76"/>
      <c r="FM90" s="76"/>
      <c r="FN90" s="76"/>
      <c r="FO90" s="76"/>
      <c r="FP90" s="76"/>
      <c r="FQ90" s="76"/>
      <c r="FR90" s="76"/>
      <c r="FS90" s="76"/>
      <c r="FT90" s="76"/>
      <c r="FU90" s="76"/>
      <c r="FV90" s="76"/>
      <c r="FW90" s="76"/>
      <c r="FX90" s="76"/>
      <c r="FY90" s="76"/>
      <c r="FZ90" s="76"/>
      <c r="GA90" s="76"/>
      <c r="GB90" s="76"/>
      <c r="GC90" s="76"/>
      <c r="GD90" s="76"/>
      <c r="GE90" s="76"/>
      <c r="GF90" s="76"/>
      <c r="GG90" s="76"/>
      <c r="GH90" s="76"/>
      <c r="GI90" s="76"/>
      <c r="GJ90" s="76"/>
      <c r="GK90" s="76"/>
      <c r="GL90" s="76"/>
      <c r="GM90" s="76"/>
      <c r="GN90" s="76"/>
      <c r="GO90" s="76"/>
      <c r="GP90" s="76"/>
      <c r="GQ90" s="76"/>
      <c r="GR90" s="76"/>
      <c r="GS90" s="76"/>
      <c r="GT90" s="76"/>
      <c r="GU90" s="76"/>
      <c r="GV90" s="76"/>
      <c r="GW90" s="76"/>
      <c r="GX90" s="76"/>
      <c r="GY90" s="76"/>
      <c r="GZ90" s="76"/>
      <c r="HA90" s="76"/>
      <c r="HB90" s="76"/>
      <c r="HC90" s="76"/>
      <c r="HD90" s="76"/>
      <c r="HE90" s="76"/>
      <c r="HF90" s="76"/>
      <c r="HG90" s="76"/>
      <c r="HH90" s="76"/>
      <c r="HI90" s="76"/>
      <c r="HJ90" s="76"/>
      <c r="HK90" s="76"/>
      <c r="HL90" s="76"/>
      <c r="HM90" s="76"/>
      <c r="HN90" s="76"/>
      <c r="HO90" s="76"/>
      <c r="HP90" s="76"/>
      <c r="HQ90" s="76"/>
      <c r="HR90" s="76"/>
      <c r="HS90" s="76"/>
      <c r="HT90" s="76"/>
      <c r="HU90" s="76"/>
      <c r="HV90" s="76"/>
      <c r="HW90" s="76"/>
      <c r="HX90" s="76"/>
      <c r="HY90" s="76"/>
      <c r="HZ90" s="76"/>
      <c r="IA90" s="76"/>
      <c r="IB90" s="76"/>
      <c r="IC90" s="76"/>
      <c r="ID90" s="76"/>
      <c r="IE90" s="76"/>
      <c r="IF90" s="76"/>
      <c r="IG90" s="76"/>
    </row>
    <row r="91" spans="1:241" s="80" customFormat="1" ht="12.75">
      <c r="A91" s="76"/>
      <c r="B91" s="83">
        <f aca="true" t="shared" si="44" ref="B91:B98">B90+1</f>
        <v>83</v>
      </c>
      <c r="C91" s="77">
        <v>41391</v>
      </c>
      <c r="D91" s="78">
        <v>1.5</v>
      </c>
      <c r="E91" s="47" t="s">
        <v>246</v>
      </c>
      <c r="F91" s="47" t="s">
        <v>247</v>
      </c>
      <c r="G91" s="83" t="s">
        <v>95</v>
      </c>
      <c r="H91" s="47">
        <v>3.7</v>
      </c>
      <c r="I91" s="51">
        <f t="shared" si="0"/>
        <v>35.18518518518519</v>
      </c>
      <c r="J91" s="52">
        <f aca="true" t="shared" si="45" ref="J91:J98">J90+I91</f>
        <v>5184.885392651614</v>
      </c>
      <c r="K91" s="52">
        <f t="shared" si="1"/>
        <v>95</v>
      </c>
      <c r="L91" s="52">
        <f aca="true" t="shared" si="46" ref="L91:L98">L90+K91</f>
        <v>5513</v>
      </c>
      <c r="M91" s="52">
        <f aca="true" t="shared" si="47" ref="M91:M104">IF($G91&lt;&gt;1,((N90*$H$5)/($H91-1))*0.95,0-(N90*$H$5))</f>
        <v>35.99163020515033</v>
      </c>
      <c r="N91" s="52">
        <f aca="true" t="shared" si="48" ref="N91:N98">N90+M91</f>
        <v>5150.59171198967</v>
      </c>
      <c r="O91" s="52">
        <f aca="true" t="shared" si="49" ref="O91:O104">IF($G91&lt;&gt;1,(P90*$H$6)*0.95,0-(($H91-1)*(P90*$H$6)))</f>
        <v>99.84037014855026</v>
      </c>
      <c r="P91" s="52">
        <f aca="true" t="shared" si="50" ref="P91:P98">P90+O91</f>
        <v>5354.596693756459</v>
      </c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9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6"/>
      <c r="ER91" s="76"/>
      <c r="ES91" s="76"/>
      <c r="ET91" s="76"/>
      <c r="EU91" s="76"/>
      <c r="EV91" s="76"/>
      <c r="EW91" s="76"/>
      <c r="EX91" s="76"/>
      <c r="EY91" s="76"/>
      <c r="EZ91" s="76"/>
      <c r="FA91" s="76"/>
      <c r="FB91" s="76"/>
      <c r="FC91" s="76"/>
      <c r="FD91" s="76"/>
      <c r="FE91" s="76"/>
      <c r="FF91" s="76"/>
      <c r="FG91" s="76"/>
      <c r="FH91" s="76"/>
      <c r="FI91" s="76"/>
      <c r="FJ91" s="76"/>
      <c r="FK91" s="76"/>
      <c r="FL91" s="76"/>
      <c r="FM91" s="76"/>
      <c r="FN91" s="76"/>
      <c r="FO91" s="76"/>
      <c r="FP91" s="76"/>
      <c r="FQ91" s="76"/>
      <c r="FR91" s="76"/>
      <c r="FS91" s="76"/>
      <c r="FT91" s="76"/>
      <c r="FU91" s="76"/>
      <c r="FV91" s="76"/>
      <c r="FW91" s="76"/>
      <c r="FX91" s="76"/>
      <c r="FY91" s="76"/>
      <c r="FZ91" s="76"/>
      <c r="GA91" s="76"/>
      <c r="GB91" s="76"/>
      <c r="GC91" s="76"/>
      <c r="GD91" s="76"/>
      <c r="GE91" s="76"/>
      <c r="GF91" s="76"/>
      <c r="GG91" s="76"/>
      <c r="GH91" s="76"/>
      <c r="GI91" s="76"/>
      <c r="GJ91" s="76"/>
      <c r="GK91" s="76"/>
      <c r="GL91" s="76"/>
      <c r="GM91" s="76"/>
      <c r="GN91" s="76"/>
      <c r="GO91" s="76"/>
      <c r="GP91" s="76"/>
      <c r="GQ91" s="76"/>
      <c r="GR91" s="76"/>
      <c r="GS91" s="76"/>
      <c r="GT91" s="76"/>
      <c r="GU91" s="76"/>
      <c r="GV91" s="76"/>
      <c r="GW91" s="76"/>
      <c r="GX91" s="76"/>
      <c r="GY91" s="76"/>
      <c r="GZ91" s="76"/>
      <c r="HA91" s="76"/>
      <c r="HB91" s="76"/>
      <c r="HC91" s="76"/>
      <c r="HD91" s="76"/>
      <c r="HE91" s="76"/>
      <c r="HF91" s="76"/>
      <c r="HG91" s="76"/>
      <c r="HH91" s="76"/>
      <c r="HI91" s="76"/>
      <c r="HJ91" s="76"/>
      <c r="HK91" s="76"/>
      <c r="HL91" s="76"/>
      <c r="HM91" s="76"/>
      <c r="HN91" s="76"/>
      <c r="HO91" s="76"/>
      <c r="HP91" s="76"/>
      <c r="HQ91" s="76"/>
      <c r="HR91" s="76"/>
      <c r="HS91" s="76"/>
      <c r="HT91" s="76"/>
      <c r="HU91" s="76"/>
      <c r="HV91" s="76"/>
      <c r="HW91" s="76"/>
      <c r="HX91" s="76"/>
      <c r="HY91" s="76"/>
      <c r="HZ91" s="76"/>
      <c r="IA91" s="76"/>
      <c r="IB91" s="76"/>
      <c r="IC91" s="76"/>
      <c r="ID91" s="76"/>
      <c r="IE91" s="76"/>
      <c r="IF91" s="76"/>
      <c r="IG91" s="76"/>
    </row>
    <row r="92" spans="1:241" s="80" customFormat="1" ht="12.75">
      <c r="A92" s="76"/>
      <c r="B92" s="83">
        <f t="shared" si="44"/>
        <v>84</v>
      </c>
      <c r="C92" s="77">
        <v>41392</v>
      </c>
      <c r="D92" s="78">
        <v>3.35</v>
      </c>
      <c r="E92" s="47" t="s">
        <v>144</v>
      </c>
      <c r="F92" s="47" t="s">
        <v>248</v>
      </c>
      <c r="G92" s="83" t="s">
        <v>95</v>
      </c>
      <c r="H92" s="47">
        <v>3.3</v>
      </c>
      <c r="I92" s="51">
        <f t="shared" si="0"/>
        <v>41.30434782608696</v>
      </c>
      <c r="J92" s="52">
        <f t="shared" si="45"/>
        <v>5226.189740477701</v>
      </c>
      <c r="K92" s="52">
        <f t="shared" si="1"/>
        <v>95</v>
      </c>
      <c r="L92" s="52">
        <f t="shared" si="46"/>
        <v>5608</v>
      </c>
      <c r="M92" s="52">
        <f t="shared" si="47"/>
        <v>42.548366316436415</v>
      </c>
      <c r="N92" s="52">
        <f t="shared" si="48"/>
        <v>5193.140078306107</v>
      </c>
      <c r="O92" s="52">
        <f t="shared" si="49"/>
        <v>101.73733718137274</v>
      </c>
      <c r="P92" s="52">
        <f t="shared" si="50"/>
        <v>5456.334030937832</v>
      </c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9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  <c r="DY92" s="76"/>
      <c r="DZ92" s="76"/>
      <c r="EA92" s="76"/>
      <c r="EB92" s="76"/>
      <c r="EC92" s="76"/>
      <c r="ED92" s="76"/>
      <c r="EE92" s="76"/>
      <c r="EF92" s="76"/>
      <c r="EG92" s="76"/>
      <c r="EH92" s="76"/>
      <c r="EI92" s="76"/>
      <c r="EJ92" s="76"/>
      <c r="EK92" s="76"/>
      <c r="EL92" s="76"/>
      <c r="EM92" s="76"/>
      <c r="EN92" s="76"/>
      <c r="EO92" s="76"/>
      <c r="EP92" s="76"/>
      <c r="EQ92" s="76"/>
      <c r="ER92" s="76"/>
      <c r="ES92" s="76"/>
      <c r="ET92" s="76"/>
      <c r="EU92" s="76"/>
      <c r="EV92" s="76"/>
      <c r="EW92" s="76"/>
      <c r="EX92" s="76"/>
      <c r="EY92" s="76"/>
      <c r="EZ92" s="76"/>
      <c r="FA92" s="76"/>
      <c r="FB92" s="76"/>
      <c r="FC92" s="76"/>
      <c r="FD92" s="76"/>
      <c r="FE92" s="76"/>
      <c r="FF92" s="76"/>
      <c r="FG92" s="76"/>
      <c r="FH92" s="76"/>
      <c r="FI92" s="76"/>
      <c r="FJ92" s="76"/>
      <c r="FK92" s="76"/>
      <c r="FL92" s="76"/>
      <c r="FM92" s="76"/>
      <c r="FN92" s="76"/>
      <c r="FO92" s="76"/>
      <c r="FP92" s="76"/>
      <c r="FQ92" s="76"/>
      <c r="FR92" s="76"/>
      <c r="FS92" s="76"/>
      <c r="FT92" s="76"/>
      <c r="FU92" s="76"/>
      <c r="FV92" s="76"/>
      <c r="FW92" s="76"/>
      <c r="FX92" s="76"/>
      <c r="FY92" s="76"/>
      <c r="FZ92" s="76"/>
      <c r="GA92" s="76"/>
      <c r="GB92" s="76"/>
      <c r="GC92" s="76"/>
      <c r="GD92" s="76"/>
      <c r="GE92" s="76"/>
      <c r="GF92" s="76"/>
      <c r="GG92" s="76"/>
      <c r="GH92" s="76"/>
      <c r="GI92" s="76"/>
      <c r="GJ92" s="76"/>
      <c r="GK92" s="76"/>
      <c r="GL92" s="76"/>
      <c r="GM92" s="76"/>
      <c r="GN92" s="76"/>
      <c r="GO92" s="76"/>
      <c r="GP92" s="76"/>
      <c r="GQ92" s="76"/>
      <c r="GR92" s="76"/>
      <c r="GS92" s="76"/>
      <c r="GT92" s="76"/>
      <c r="GU92" s="76"/>
      <c r="GV92" s="76"/>
      <c r="GW92" s="76"/>
      <c r="GX92" s="76"/>
      <c r="GY92" s="76"/>
      <c r="GZ92" s="76"/>
      <c r="HA92" s="76"/>
      <c r="HB92" s="76"/>
      <c r="HC92" s="76"/>
      <c r="HD92" s="76"/>
      <c r="HE92" s="76"/>
      <c r="HF92" s="76"/>
      <c r="HG92" s="76"/>
      <c r="HH92" s="76"/>
      <c r="HI92" s="76"/>
      <c r="HJ92" s="76"/>
      <c r="HK92" s="76"/>
      <c r="HL92" s="76"/>
      <c r="HM92" s="76"/>
      <c r="HN92" s="76"/>
      <c r="HO92" s="76"/>
      <c r="HP92" s="76"/>
      <c r="HQ92" s="76"/>
      <c r="HR92" s="76"/>
      <c r="HS92" s="76"/>
      <c r="HT92" s="76"/>
      <c r="HU92" s="76"/>
      <c r="HV92" s="76"/>
      <c r="HW92" s="76"/>
      <c r="HX92" s="76"/>
      <c r="HY92" s="76"/>
      <c r="HZ92" s="76"/>
      <c r="IA92" s="76"/>
      <c r="IB92" s="76"/>
      <c r="IC92" s="76"/>
      <c r="ID92" s="76"/>
      <c r="IE92" s="76"/>
      <c r="IF92" s="76"/>
      <c r="IG92" s="76"/>
    </row>
    <row r="93" spans="1:241" s="80" customFormat="1" ht="12.75">
      <c r="A93" s="76"/>
      <c r="B93" s="83">
        <f t="shared" si="44"/>
        <v>85</v>
      </c>
      <c r="C93" s="77">
        <v>41394</v>
      </c>
      <c r="D93" s="78">
        <v>8.05</v>
      </c>
      <c r="E93" s="47" t="s">
        <v>249</v>
      </c>
      <c r="F93" s="47" t="s">
        <v>250</v>
      </c>
      <c r="G93" s="83" t="s">
        <v>95</v>
      </c>
      <c r="H93" s="47">
        <v>3.48</v>
      </c>
      <c r="I93" s="51">
        <f t="shared" si="0"/>
        <v>38.306451612903224</v>
      </c>
      <c r="J93" s="52">
        <f t="shared" si="45"/>
        <v>5264.496192090604</v>
      </c>
      <c r="K93" s="52">
        <f t="shared" si="1"/>
        <v>95</v>
      </c>
      <c r="L93" s="52">
        <f t="shared" si="46"/>
        <v>5703</v>
      </c>
      <c r="M93" s="52">
        <f t="shared" si="47"/>
        <v>39.78615382573227</v>
      </c>
      <c r="N93" s="52">
        <f t="shared" si="48"/>
        <v>5232.926232131839</v>
      </c>
      <c r="O93" s="52">
        <f t="shared" si="49"/>
        <v>103.67034658781881</v>
      </c>
      <c r="P93" s="52">
        <f t="shared" si="50"/>
        <v>5560.004377525651</v>
      </c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9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76"/>
      <c r="DU93" s="76"/>
      <c r="DV93" s="76"/>
      <c r="DW93" s="76"/>
      <c r="DX93" s="76"/>
      <c r="DY93" s="76"/>
      <c r="DZ93" s="76"/>
      <c r="EA93" s="76"/>
      <c r="EB93" s="76"/>
      <c r="EC93" s="76"/>
      <c r="ED93" s="76"/>
      <c r="EE93" s="76"/>
      <c r="EF93" s="76"/>
      <c r="EG93" s="76"/>
      <c r="EH93" s="76"/>
      <c r="EI93" s="76"/>
      <c r="EJ93" s="76"/>
      <c r="EK93" s="76"/>
      <c r="EL93" s="76"/>
      <c r="EM93" s="76"/>
      <c r="EN93" s="76"/>
      <c r="EO93" s="76"/>
      <c r="EP93" s="76"/>
      <c r="EQ93" s="76"/>
      <c r="ER93" s="76"/>
      <c r="ES93" s="76"/>
      <c r="ET93" s="76"/>
      <c r="EU93" s="76"/>
      <c r="EV93" s="76"/>
      <c r="EW93" s="76"/>
      <c r="EX93" s="76"/>
      <c r="EY93" s="76"/>
      <c r="EZ93" s="76"/>
      <c r="FA93" s="76"/>
      <c r="FB93" s="76"/>
      <c r="FC93" s="76"/>
      <c r="FD93" s="76"/>
      <c r="FE93" s="76"/>
      <c r="FF93" s="76"/>
      <c r="FG93" s="76"/>
      <c r="FH93" s="76"/>
      <c r="FI93" s="76"/>
      <c r="FJ93" s="76"/>
      <c r="FK93" s="76"/>
      <c r="FL93" s="76"/>
      <c r="FM93" s="76"/>
      <c r="FN93" s="76"/>
      <c r="FO93" s="76"/>
      <c r="FP93" s="76"/>
      <c r="FQ93" s="76"/>
      <c r="FR93" s="76"/>
      <c r="FS93" s="76"/>
      <c r="FT93" s="76"/>
      <c r="FU93" s="76"/>
      <c r="FV93" s="76"/>
      <c r="FW93" s="76"/>
      <c r="FX93" s="76"/>
      <c r="FY93" s="76"/>
      <c r="FZ93" s="76"/>
      <c r="GA93" s="76"/>
      <c r="GB93" s="76"/>
      <c r="GC93" s="76"/>
      <c r="GD93" s="76"/>
      <c r="GE93" s="76"/>
      <c r="GF93" s="76"/>
      <c r="GG93" s="76"/>
      <c r="GH93" s="76"/>
      <c r="GI93" s="76"/>
      <c r="GJ93" s="76"/>
      <c r="GK93" s="76"/>
      <c r="GL93" s="76"/>
      <c r="GM93" s="76"/>
      <c r="GN93" s="76"/>
      <c r="GO93" s="76"/>
      <c r="GP93" s="76"/>
      <c r="GQ93" s="76"/>
      <c r="GR93" s="76"/>
      <c r="GS93" s="76"/>
      <c r="GT93" s="76"/>
      <c r="GU93" s="76"/>
      <c r="GV93" s="76"/>
      <c r="GW93" s="76"/>
      <c r="GX93" s="76"/>
      <c r="GY93" s="76"/>
      <c r="GZ93" s="76"/>
      <c r="HA93" s="76"/>
      <c r="HB93" s="76"/>
      <c r="HC93" s="76"/>
      <c r="HD93" s="76"/>
      <c r="HE93" s="76"/>
      <c r="HF93" s="76"/>
      <c r="HG93" s="76"/>
      <c r="HH93" s="76"/>
      <c r="HI93" s="76"/>
      <c r="HJ93" s="76"/>
      <c r="HK93" s="76"/>
      <c r="HL93" s="76"/>
      <c r="HM93" s="76"/>
      <c r="HN93" s="76"/>
      <c r="HO93" s="76"/>
      <c r="HP93" s="76"/>
      <c r="HQ93" s="76"/>
      <c r="HR93" s="76"/>
      <c r="HS93" s="76"/>
      <c r="HT93" s="76"/>
      <c r="HU93" s="76"/>
      <c r="HV93" s="76"/>
      <c r="HW93" s="76"/>
      <c r="HX93" s="76"/>
      <c r="HY93" s="76"/>
      <c r="HZ93" s="76"/>
      <c r="IA93" s="76"/>
      <c r="IB93" s="76"/>
      <c r="IC93" s="76"/>
      <c r="ID93" s="76"/>
      <c r="IE93" s="76"/>
      <c r="IF93" s="76"/>
      <c r="IG93" s="76"/>
    </row>
    <row r="94" spans="1:241" s="80" customFormat="1" ht="12.75">
      <c r="A94" s="76"/>
      <c r="B94" s="83">
        <f t="shared" si="44"/>
        <v>86</v>
      </c>
      <c r="C94" s="77">
        <v>41397</v>
      </c>
      <c r="D94" s="78">
        <v>3.5</v>
      </c>
      <c r="E94" s="47" t="s">
        <v>119</v>
      </c>
      <c r="F94" s="47" t="s">
        <v>253</v>
      </c>
      <c r="G94" s="83">
        <v>1</v>
      </c>
      <c r="H94" s="47">
        <v>2.93</v>
      </c>
      <c r="I94" s="51">
        <f t="shared" si="0"/>
        <v>-100</v>
      </c>
      <c r="J94" s="52">
        <f t="shared" si="45"/>
        <v>5164.496192090604</v>
      </c>
      <c r="K94" s="52">
        <f t="shared" si="1"/>
        <v>-193.00000000000003</v>
      </c>
      <c r="L94" s="52">
        <f t="shared" si="46"/>
        <v>5510</v>
      </c>
      <c r="M94" s="52">
        <f t="shared" si="47"/>
        <v>-104.65852464263679</v>
      </c>
      <c r="N94" s="52">
        <f t="shared" si="48"/>
        <v>5128.267707489203</v>
      </c>
      <c r="O94" s="52">
        <f t="shared" si="49"/>
        <v>-214.61616897249013</v>
      </c>
      <c r="P94" s="52">
        <f t="shared" si="50"/>
        <v>5345.38820855316</v>
      </c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9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  <c r="DT94" s="76"/>
      <c r="DU94" s="76"/>
      <c r="DV94" s="76"/>
      <c r="DW94" s="76"/>
      <c r="DX94" s="76"/>
      <c r="DY94" s="76"/>
      <c r="DZ94" s="76"/>
      <c r="EA94" s="76"/>
      <c r="EB94" s="76"/>
      <c r="EC94" s="76"/>
      <c r="ED94" s="76"/>
      <c r="EE94" s="76"/>
      <c r="EF94" s="76"/>
      <c r="EG94" s="76"/>
      <c r="EH94" s="76"/>
      <c r="EI94" s="76"/>
      <c r="EJ94" s="76"/>
      <c r="EK94" s="76"/>
      <c r="EL94" s="76"/>
      <c r="EM94" s="76"/>
      <c r="EN94" s="76"/>
      <c r="EO94" s="76"/>
      <c r="EP94" s="76"/>
      <c r="EQ94" s="76"/>
      <c r="ER94" s="76"/>
      <c r="ES94" s="76"/>
      <c r="ET94" s="76"/>
      <c r="EU94" s="76"/>
      <c r="EV94" s="76"/>
      <c r="EW94" s="76"/>
      <c r="EX94" s="76"/>
      <c r="EY94" s="76"/>
      <c r="EZ94" s="76"/>
      <c r="FA94" s="76"/>
      <c r="FB94" s="76"/>
      <c r="FC94" s="76"/>
      <c r="FD94" s="76"/>
      <c r="FE94" s="76"/>
      <c r="FF94" s="76"/>
      <c r="FG94" s="76"/>
      <c r="FH94" s="76"/>
      <c r="FI94" s="76"/>
      <c r="FJ94" s="76"/>
      <c r="FK94" s="76"/>
      <c r="FL94" s="76"/>
      <c r="FM94" s="76"/>
      <c r="FN94" s="76"/>
      <c r="FO94" s="76"/>
      <c r="FP94" s="76"/>
      <c r="FQ94" s="76"/>
      <c r="FR94" s="76"/>
      <c r="FS94" s="76"/>
      <c r="FT94" s="76"/>
      <c r="FU94" s="76"/>
      <c r="FV94" s="76"/>
      <c r="FW94" s="76"/>
      <c r="FX94" s="76"/>
      <c r="FY94" s="76"/>
      <c r="FZ94" s="76"/>
      <c r="GA94" s="76"/>
      <c r="GB94" s="76"/>
      <c r="GC94" s="76"/>
      <c r="GD94" s="76"/>
      <c r="GE94" s="76"/>
      <c r="GF94" s="76"/>
      <c r="GG94" s="76"/>
      <c r="GH94" s="76"/>
      <c r="GI94" s="76"/>
      <c r="GJ94" s="76"/>
      <c r="GK94" s="76"/>
      <c r="GL94" s="76"/>
      <c r="GM94" s="76"/>
      <c r="GN94" s="76"/>
      <c r="GO94" s="76"/>
      <c r="GP94" s="76"/>
      <c r="GQ94" s="76"/>
      <c r="GR94" s="76"/>
      <c r="GS94" s="76"/>
      <c r="GT94" s="76"/>
      <c r="GU94" s="76"/>
      <c r="GV94" s="76"/>
      <c r="GW94" s="76"/>
      <c r="GX94" s="76"/>
      <c r="GY94" s="76"/>
      <c r="GZ94" s="76"/>
      <c r="HA94" s="76"/>
      <c r="HB94" s="76"/>
      <c r="HC94" s="76"/>
      <c r="HD94" s="76"/>
      <c r="HE94" s="76"/>
      <c r="HF94" s="76"/>
      <c r="HG94" s="76"/>
      <c r="HH94" s="76"/>
      <c r="HI94" s="76"/>
      <c r="HJ94" s="76"/>
      <c r="HK94" s="76"/>
      <c r="HL94" s="76"/>
      <c r="HM94" s="76"/>
      <c r="HN94" s="76"/>
      <c r="HO94" s="76"/>
      <c r="HP94" s="76"/>
      <c r="HQ94" s="76"/>
      <c r="HR94" s="76"/>
      <c r="HS94" s="76"/>
      <c r="HT94" s="76"/>
      <c r="HU94" s="76"/>
      <c r="HV94" s="76"/>
      <c r="HW94" s="76"/>
      <c r="HX94" s="76"/>
      <c r="HY94" s="76"/>
      <c r="HZ94" s="76"/>
      <c r="IA94" s="76"/>
      <c r="IB94" s="76"/>
      <c r="IC94" s="76"/>
      <c r="ID94" s="76"/>
      <c r="IE94" s="76"/>
      <c r="IF94" s="76"/>
      <c r="IG94" s="76"/>
    </row>
    <row r="95" spans="1:241" s="80" customFormat="1" ht="12.75">
      <c r="A95" s="76"/>
      <c r="B95" s="83">
        <f t="shared" si="44"/>
        <v>87</v>
      </c>
      <c r="C95" s="77">
        <v>41399</v>
      </c>
      <c r="D95" s="78">
        <v>2.35</v>
      </c>
      <c r="E95" s="47" t="s">
        <v>231</v>
      </c>
      <c r="F95" s="47" t="s">
        <v>256</v>
      </c>
      <c r="G95" s="83" t="s">
        <v>95</v>
      </c>
      <c r="H95" s="47">
        <v>3.71</v>
      </c>
      <c r="I95" s="51">
        <f t="shared" si="0"/>
        <v>35.05535055350554</v>
      </c>
      <c r="J95" s="52">
        <f t="shared" si="45"/>
        <v>5199.55154264411</v>
      </c>
      <c r="K95" s="52">
        <f t="shared" si="1"/>
        <v>95</v>
      </c>
      <c r="L95" s="52">
        <f t="shared" si="46"/>
        <v>5605</v>
      </c>
      <c r="M95" s="52">
        <f t="shared" si="47"/>
        <v>35.95464444365124</v>
      </c>
      <c r="N95" s="52">
        <f t="shared" si="48"/>
        <v>5164.222351932854</v>
      </c>
      <c r="O95" s="52">
        <f t="shared" si="49"/>
        <v>101.56237596251006</v>
      </c>
      <c r="P95" s="52">
        <f t="shared" si="50"/>
        <v>5446.950584515671</v>
      </c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9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76"/>
      <c r="DV95" s="76"/>
      <c r="DW95" s="76"/>
      <c r="DX95" s="76"/>
      <c r="DY95" s="76"/>
      <c r="DZ95" s="76"/>
      <c r="EA95" s="76"/>
      <c r="EB95" s="76"/>
      <c r="EC95" s="76"/>
      <c r="ED95" s="76"/>
      <c r="EE95" s="76"/>
      <c r="EF95" s="76"/>
      <c r="EG95" s="76"/>
      <c r="EH95" s="76"/>
      <c r="EI95" s="76"/>
      <c r="EJ95" s="76"/>
      <c r="EK95" s="76"/>
      <c r="EL95" s="76"/>
      <c r="EM95" s="76"/>
      <c r="EN95" s="76"/>
      <c r="EO95" s="76"/>
      <c r="EP95" s="76"/>
      <c r="EQ95" s="76"/>
      <c r="ER95" s="76"/>
      <c r="ES95" s="76"/>
      <c r="ET95" s="76"/>
      <c r="EU95" s="76"/>
      <c r="EV95" s="76"/>
      <c r="EW95" s="76"/>
      <c r="EX95" s="76"/>
      <c r="EY95" s="76"/>
      <c r="EZ95" s="76"/>
      <c r="FA95" s="76"/>
      <c r="FB95" s="76"/>
      <c r="FC95" s="76"/>
      <c r="FD95" s="76"/>
      <c r="FE95" s="76"/>
      <c r="FF95" s="76"/>
      <c r="FG95" s="76"/>
      <c r="FH95" s="76"/>
      <c r="FI95" s="76"/>
      <c r="FJ95" s="76"/>
      <c r="FK95" s="76"/>
      <c r="FL95" s="76"/>
      <c r="FM95" s="76"/>
      <c r="FN95" s="76"/>
      <c r="FO95" s="76"/>
      <c r="FP95" s="76"/>
      <c r="FQ95" s="76"/>
      <c r="FR95" s="76"/>
      <c r="FS95" s="76"/>
      <c r="FT95" s="76"/>
      <c r="FU95" s="76"/>
      <c r="FV95" s="76"/>
      <c r="FW95" s="76"/>
      <c r="FX95" s="76"/>
      <c r="FY95" s="76"/>
      <c r="FZ95" s="76"/>
      <c r="GA95" s="76"/>
      <c r="GB95" s="76"/>
      <c r="GC95" s="76"/>
      <c r="GD95" s="76"/>
      <c r="GE95" s="76"/>
      <c r="GF95" s="76"/>
      <c r="GG95" s="76"/>
      <c r="GH95" s="76"/>
      <c r="GI95" s="76"/>
      <c r="GJ95" s="76"/>
      <c r="GK95" s="76"/>
      <c r="GL95" s="76"/>
      <c r="GM95" s="76"/>
      <c r="GN95" s="76"/>
      <c r="GO95" s="76"/>
      <c r="GP95" s="76"/>
      <c r="GQ95" s="76"/>
      <c r="GR95" s="76"/>
      <c r="GS95" s="76"/>
      <c r="GT95" s="76"/>
      <c r="GU95" s="76"/>
      <c r="GV95" s="76"/>
      <c r="GW95" s="76"/>
      <c r="GX95" s="76"/>
      <c r="GY95" s="76"/>
      <c r="GZ95" s="76"/>
      <c r="HA95" s="76"/>
      <c r="HB95" s="76"/>
      <c r="HC95" s="76"/>
      <c r="HD95" s="76"/>
      <c r="HE95" s="76"/>
      <c r="HF95" s="76"/>
      <c r="HG95" s="76"/>
      <c r="HH95" s="76"/>
      <c r="HI95" s="76"/>
      <c r="HJ95" s="76"/>
      <c r="HK95" s="76"/>
      <c r="HL95" s="76"/>
      <c r="HM95" s="76"/>
      <c r="HN95" s="76"/>
      <c r="HO95" s="76"/>
      <c r="HP95" s="76"/>
      <c r="HQ95" s="76"/>
      <c r="HR95" s="76"/>
      <c r="HS95" s="76"/>
      <c r="HT95" s="76"/>
      <c r="HU95" s="76"/>
      <c r="HV95" s="76"/>
      <c r="HW95" s="76"/>
      <c r="HX95" s="76"/>
      <c r="HY95" s="76"/>
      <c r="HZ95" s="76"/>
      <c r="IA95" s="76"/>
      <c r="IB95" s="76"/>
      <c r="IC95" s="76"/>
      <c r="ID95" s="76"/>
      <c r="IE95" s="76"/>
      <c r="IF95" s="76"/>
      <c r="IG95" s="76"/>
    </row>
    <row r="96" spans="1:241" s="80" customFormat="1" ht="12.75">
      <c r="A96" s="76"/>
      <c r="B96" s="83">
        <f t="shared" si="44"/>
        <v>88</v>
      </c>
      <c r="C96" s="77">
        <v>41400</v>
      </c>
      <c r="D96" s="78">
        <v>3.2</v>
      </c>
      <c r="E96" s="47" t="s">
        <v>147</v>
      </c>
      <c r="F96" s="47" t="s">
        <v>257</v>
      </c>
      <c r="G96" s="83" t="s">
        <v>95</v>
      </c>
      <c r="H96" s="47">
        <v>3.14</v>
      </c>
      <c r="I96" s="51">
        <f t="shared" si="0"/>
        <v>44.39252336448598</v>
      </c>
      <c r="J96" s="52">
        <f t="shared" si="45"/>
        <v>5243.944066008596</v>
      </c>
      <c r="K96" s="52">
        <f t="shared" si="1"/>
        <v>95</v>
      </c>
      <c r="L96" s="52">
        <f t="shared" si="46"/>
        <v>5700</v>
      </c>
      <c r="M96" s="52">
        <f t="shared" si="47"/>
        <v>45.850572283515994</v>
      </c>
      <c r="N96" s="52">
        <f t="shared" si="48"/>
        <v>5210.07292421637</v>
      </c>
      <c r="O96" s="52">
        <f t="shared" si="49"/>
        <v>103.49206110579776</v>
      </c>
      <c r="P96" s="52">
        <f t="shared" si="50"/>
        <v>5550.442645621469</v>
      </c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9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  <c r="DU96" s="76"/>
      <c r="DV96" s="76"/>
      <c r="DW96" s="76"/>
      <c r="DX96" s="76"/>
      <c r="DY96" s="76"/>
      <c r="DZ96" s="76"/>
      <c r="EA96" s="76"/>
      <c r="EB96" s="76"/>
      <c r="EC96" s="76"/>
      <c r="ED96" s="76"/>
      <c r="EE96" s="76"/>
      <c r="EF96" s="76"/>
      <c r="EG96" s="76"/>
      <c r="EH96" s="76"/>
      <c r="EI96" s="76"/>
      <c r="EJ96" s="76"/>
      <c r="EK96" s="76"/>
      <c r="EL96" s="76"/>
      <c r="EM96" s="76"/>
      <c r="EN96" s="76"/>
      <c r="EO96" s="76"/>
      <c r="EP96" s="76"/>
      <c r="EQ96" s="76"/>
      <c r="ER96" s="76"/>
      <c r="ES96" s="76"/>
      <c r="ET96" s="76"/>
      <c r="EU96" s="76"/>
      <c r="EV96" s="76"/>
      <c r="EW96" s="76"/>
      <c r="EX96" s="76"/>
      <c r="EY96" s="76"/>
      <c r="EZ96" s="76"/>
      <c r="FA96" s="76"/>
      <c r="FB96" s="76"/>
      <c r="FC96" s="76"/>
      <c r="FD96" s="76"/>
      <c r="FE96" s="76"/>
      <c r="FF96" s="76"/>
      <c r="FG96" s="76"/>
      <c r="FH96" s="76"/>
      <c r="FI96" s="76"/>
      <c r="FJ96" s="76"/>
      <c r="FK96" s="76"/>
      <c r="FL96" s="76"/>
      <c r="FM96" s="76"/>
      <c r="FN96" s="76"/>
      <c r="FO96" s="76"/>
      <c r="FP96" s="76"/>
      <c r="FQ96" s="76"/>
      <c r="FR96" s="76"/>
      <c r="FS96" s="76"/>
      <c r="FT96" s="76"/>
      <c r="FU96" s="76"/>
      <c r="FV96" s="76"/>
      <c r="FW96" s="76"/>
      <c r="FX96" s="76"/>
      <c r="FY96" s="76"/>
      <c r="FZ96" s="76"/>
      <c r="GA96" s="76"/>
      <c r="GB96" s="76"/>
      <c r="GC96" s="76"/>
      <c r="GD96" s="76"/>
      <c r="GE96" s="76"/>
      <c r="GF96" s="76"/>
      <c r="GG96" s="76"/>
      <c r="GH96" s="76"/>
      <c r="GI96" s="76"/>
      <c r="GJ96" s="76"/>
      <c r="GK96" s="76"/>
      <c r="GL96" s="76"/>
      <c r="GM96" s="76"/>
      <c r="GN96" s="76"/>
      <c r="GO96" s="76"/>
      <c r="GP96" s="76"/>
      <c r="GQ96" s="76"/>
      <c r="GR96" s="76"/>
      <c r="GS96" s="76"/>
      <c r="GT96" s="76"/>
      <c r="GU96" s="76"/>
      <c r="GV96" s="76"/>
      <c r="GW96" s="76"/>
      <c r="GX96" s="76"/>
      <c r="GY96" s="76"/>
      <c r="GZ96" s="76"/>
      <c r="HA96" s="76"/>
      <c r="HB96" s="76"/>
      <c r="HC96" s="76"/>
      <c r="HD96" s="76"/>
      <c r="HE96" s="76"/>
      <c r="HF96" s="76"/>
      <c r="HG96" s="76"/>
      <c r="HH96" s="76"/>
      <c r="HI96" s="76"/>
      <c r="HJ96" s="76"/>
      <c r="HK96" s="76"/>
      <c r="HL96" s="76"/>
      <c r="HM96" s="76"/>
      <c r="HN96" s="76"/>
      <c r="HO96" s="76"/>
      <c r="HP96" s="76"/>
      <c r="HQ96" s="76"/>
      <c r="HR96" s="76"/>
      <c r="HS96" s="76"/>
      <c r="HT96" s="76"/>
      <c r="HU96" s="76"/>
      <c r="HV96" s="76"/>
      <c r="HW96" s="76"/>
      <c r="HX96" s="76"/>
      <c r="HY96" s="76"/>
      <c r="HZ96" s="76"/>
      <c r="IA96" s="76"/>
      <c r="IB96" s="76"/>
      <c r="IC96" s="76"/>
      <c r="ID96" s="76"/>
      <c r="IE96" s="76"/>
      <c r="IF96" s="76"/>
      <c r="IG96" s="76"/>
    </row>
    <row r="97" spans="1:241" s="80" customFormat="1" ht="12.75">
      <c r="A97" s="76"/>
      <c r="B97" s="83">
        <f t="shared" si="44"/>
        <v>89</v>
      </c>
      <c r="C97" s="77">
        <v>41401</v>
      </c>
      <c r="D97" s="78">
        <v>5</v>
      </c>
      <c r="E97" s="47" t="s">
        <v>258</v>
      </c>
      <c r="F97" s="47" t="s">
        <v>259</v>
      </c>
      <c r="G97" s="83">
        <v>1</v>
      </c>
      <c r="H97" s="47">
        <v>3.56</v>
      </c>
      <c r="I97" s="51">
        <f t="shared" si="0"/>
        <v>-100</v>
      </c>
      <c r="J97" s="52">
        <f t="shared" si="45"/>
        <v>5143.944066008596</v>
      </c>
      <c r="K97" s="52">
        <f t="shared" si="1"/>
        <v>-256</v>
      </c>
      <c r="L97" s="52">
        <f t="shared" si="46"/>
        <v>5444</v>
      </c>
      <c r="M97" s="52">
        <f t="shared" si="47"/>
        <v>-104.2014584843274</v>
      </c>
      <c r="N97" s="52">
        <f t="shared" si="48"/>
        <v>5105.871465732042</v>
      </c>
      <c r="O97" s="52">
        <f t="shared" si="49"/>
        <v>-284.1826634558192</v>
      </c>
      <c r="P97" s="52">
        <f t="shared" si="50"/>
        <v>5266.2599821656495</v>
      </c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9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76"/>
      <c r="DV97" s="76"/>
      <c r="DW97" s="76"/>
      <c r="DX97" s="76"/>
      <c r="DY97" s="76"/>
      <c r="DZ97" s="76"/>
      <c r="EA97" s="76"/>
      <c r="EB97" s="76"/>
      <c r="EC97" s="76"/>
      <c r="ED97" s="76"/>
      <c r="EE97" s="76"/>
      <c r="EF97" s="76"/>
      <c r="EG97" s="76"/>
      <c r="EH97" s="76"/>
      <c r="EI97" s="76"/>
      <c r="EJ97" s="76"/>
      <c r="EK97" s="76"/>
      <c r="EL97" s="76"/>
      <c r="EM97" s="76"/>
      <c r="EN97" s="76"/>
      <c r="EO97" s="76"/>
      <c r="EP97" s="76"/>
      <c r="EQ97" s="76"/>
      <c r="ER97" s="76"/>
      <c r="ES97" s="76"/>
      <c r="ET97" s="76"/>
      <c r="EU97" s="76"/>
      <c r="EV97" s="76"/>
      <c r="EW97" s="76"/>
      <c r="EX97" s="76"/>
      <c r="EY97" s="76"/>
      <c r="EZ97" s="76"/>
      <c r="FA97" s="76"/>
      <c r="FB97" s="76"/>
      <c r="FC97" s="76"/>
      <c r="FD97" s="76"/>
      <c r="FE97" s="76"/>
      <c r="FF97" s="76"/>
      <c r="FG97" s="76"/>
      <c r="FH97" s="76"/>
      <c r="FI97" s="76"/>
      <c r="FJ97" s="76"/>
      <c r="FK97" s="76"/>
      <c r="FL97" s="76"/>
      <c r="FM97" s="76"/>
      <c r="FN97" s="76"/>
      <c r="FO97" s="76"/>
      <c r="FP97" s="76"/>
      <c r="FQ97" s="76"/>
      <c r="FR97" s="76"/>
      <c r="FS97" s="76"/>
      <c r="FT97" s="76"/>
      <c r="FU97" s="76"/>
      <c r="FV97" s="76"/>
      <c r="FW97" s="76"/>
      <c r="FX97" s="76"/>
      <c r="FY97" s="76"/>
      <c r="FZ97" s="76"/>
      <c r="GA97" s="76"/>
      <c r="GB97" s="76"/>
      <c r="GC97" s="76"/>
      <c r="GD97" s="76"/>
      <c r="GE97" s="76"/>
      <c r="GF97" s="76"/>
      <c r="GG97" s="76"/>
      <c r="GH97" s="76"/>
      <c r="GI97" s="76"/>
      <c r="GJ97" s="76"/>
      <c r="GK97" s="76"/>
      <c r="GL97" s="76"/>
      <c r="GM97" s="76"/>
      <c r="GN97" s="76"/>
      <c r="GO97" s="76"/>
      <c r="GP97" s="76"/>
      <c r="GQ97" s="76"/>
      <c r="GR97" s="76"/>
      <c r="GS97" s="76"/>
      <c r="GT97" s="76"/>
      <c r="GU97" s="76"/>
      <c r="GV97" s="76"/>
      <c r="GW97" s="76"/>
      <c r="GX97" s="76"/>
      <c r="GY97" s="76"/>
      <c r="GZ97" s="76"/>
      <c r="HA97" s="76"/>
      <c r="HB97" s="76"/>
      <c r="HC97" s="76"/>
      <c r="HD97" s="76"/>
      <c r="HE97" s="76"/>
      <c r="HF97" s="76"/>
      <c r="HG97" s="76"/>
      <c r="HH97" s="76"/>
      <c r="HI97" s="76"/>
      <c r="HJ97" s="76"/>
      <c r="HK97" s="76"/>
      <c r="HL97" s="76"/>
      <c r="HM97" s="76"/>
      <c r="HN97" s="76"/>
      <c r="HO97" s="76"/>
      <c r="HP97" s="76"/>
      <c r="HQ97" s="76"/>
      <c r="HR97" s="76"/>
      <c r="HS97" s="76"/>
      <c r="HT97" s="76"/>
      <c r="HU97" s="76"/>
      <c r="HV97" s="76"/>
      <c r="HW97" s="76"/>
      <c r="HX97" s="76"/>
      <c r="HY97" s="76"/>
      <c r="HZ97" s="76"/>
      <c r="IA97" s="76"/>
      <c r="IB97" s="76"/>
      <c r="IC97" s="76"/>
      <c r="ID97" s="76"/>
      <c r="IE97" s="76"/>
      <c r="IF97" s="76"/>
      <c r="IG97" s="76"/>
    </row>
    <row r="98" spans="1:241" s="80" customFormat="1" ht="12.75">
      <c r="A98" s="76"/>
      <c r="B98" s="83">
        <f t="shared" si="44"/>
        <v>90</v>
      </c>
      <c r="C98" s="77">
        <v>41404</v>
      </c>
      <c r="D98" s="78">
        <v>8.05</v>
      </c>
      <c r="E98" s="47" t="s">
        <v>246</v>
      </c>
      <c r="F98" s="47" t="s">
        <v>263</v>
      </c>
      <c r="G98" s="83">
        <v>1</v>
      </c>
      <c r="H98" s="47">
        <v>3.5</v>
      </c>
      <c r="I98" s="51">
        <f t="shared" si="0"/>
        <v>-100</v>
      </c>
      <c r="J98" s="52">
        <f t="shared" si="45"/>
        <v>5043.944066008596</v>
      </c>
      <c r="K98" s="52">
        <f t="shared" si="1"/>
        <v>-250</v>
      </c>
      <c r="L98" s="52">
        <f t="shared" si="46"/>
        <v>5194</v>
      </c>
      <c r="M98" s="52">
        <f t="shared" si="47"/>
        <v>-102.11742931464084</v>
      </c>
      <c r="N98" s="52">
        <f t="shared" si="48"/>
        <v>5003.754036417402</v>
      </c>
      <c r="O98" s="52">
        <f t="shared" si="49"/>
        <v>-263.3129991082825</v>
      </c>
      <c r="P98" s="52">
        <f t="shared" si="50"/>
        <v>5002.946983057367</v>
      </c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9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76"/>
      <c r="DV98" s="76"/>
      <c r="DW98" s="76"/>
      <c r="DX98" s="76"/>
      <c r="DY98" s="76"/>
      <c r="DZ98" s="76"/>
      <c r="EA98" s="76"/>
      <c r="EB98" s="76"/>
      <c r="EC98" s="76"/>
      <c r="ED98" s="76"/>
      <c r="EE98" s="76"/>
      <c r="EF98" s="76"/>
      <c r="EG98" s="76"/>
      <c r="EH98" s="76"/>
      <c r="EI98" s="76"/>
      <c r="EJ98" s="76"/>
      <c r="EK98" s="76"/>
      <c r="EL98" s="76"/>
      <c r="EM98" s="76"/>
      <c r="EN98" s="76"/>
      <c r="EO98" s="76"/>
      <c r="EP98" s="76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  <c r="FF98" s="76"/>
      <c r="FG98" s="76"/>
      <c r="FH98" s="76"/>
      <c r="FI98" s="76"/>
      <c r="FJ98" s="76"/>
      <c r="FK98" s="76"/>
      <c r="FL98" s="76"/>
      <c r="FM98" s="76"/>
      <c r="FN98" s="76"/>
      <c r="FO98" s="76"/>
      <c r="FP98" s="76"/>
      <c r="FQ98" s="76"/>
      <c r="FR98" s="76"/>
      <c r="FS98" s="76"/>
      <c r="FT98" s="76"/>
      <c r="FU98" s="76"/>
      <c r="FV98" s="76"/>
      <c r="FW98" s="76"/>
      <c r="FX98" s="76"/>
      <c r="FY98" s="76"/>
      <c r="FZ98" s="76"/>
      <c r="GA98" s="76"/>
      <c r="GB98" s="76"/>
      <c r="GC98" s="76"/>
      <c r="GD98" s="76"/>
      <c r="GE98" s="76"/>
      <c r="GF98" s="76"/>
      <c r="GG98" s="76"/>
      <c r="GH98" s="76"/>
      <c r="GI98" s="76"/>
      <c r="GJ98" s="76"/>
      <c r="GK98" s="76"/>
      <c r="GL98" s="76"/>
      <c r="GM98" s="76"/>
      <c r="GN98" s="76"/>
      <c r="GO98" s="76"/>
      <c r="GP98" s="76"/>
      <c r="GQ98" s="76"/>
      <c r="GR98" s="76"/>
      <c r="GS98" s="76"/>
      <c r="GT98" s="76"/>
      <c r="GU98" s="76"/>
      <c r="GV98" s="76"/>
      <c r="GW98" s="76"/>
      <c r="GX98" s="76"/>
      <c r="GY98" s="76"/>
      <c r="GZ98" s="76"/>
      <c r="HA98" s="76"/>
      <c r="HB98" s="76"/>
      <c r="HC98" s="76"/>
      <c r="HD98" s="76"/>
      <c r="HE98" s="76"/>
      <c r="HF98" s="76"/>
      <c r="HG98" s="76"/>
      <c r="HH98" s="76"/>
      <c r="HI98" s="76"/>
      <c r="HJ98" s="76"/>
      <c r="HK98" s="76"/>
      <c r="HL98" s="76"/>
      <c r="HM98" s="76"/>
      <c r="HN98" s="76"/>
      <c r="HO98" s="76"/>
      <c r="HP98" s="76"/>
      <c r="HQ98" s="76"/>
      <c r="HR98" s="76"/>
      <c r="HS98" s="76"/>
      <c r="HT98" s="76"/>
      <c r="HU98" s="76"/>
      <c r="HV98" s="76"/>
      <c r="HW98" s="76"/>
      <c r="HX98" s="76"/>
      <c r="HY98" s="76"/>
      <c r="HZ98" s="76"/>
      <c r="IA98" s="76"/>
      <c r="IB98" s="76"/>
      <c r="IC98" s="76"/>
      <c r="ID98" s="76"/>
      <c r="IE98" s="76"/>
      <c r="IF98" s="76"/>
      <c r="IG98" s="76"/>
    </row>
    <row r="99" spans="1:241" s="80" customFormat="1" ht="12.75">
      <c r="A99" s="76"/>
      <c r="B99" s="83">
        <f aca="true" t="shared" si="51" ref="B99:B104">B98+1</f>
        <v>91</v>
      </c>
      <c r="C99" s="77">
        <v>41408</v>
      </c>
      <c r="D99" s="78">
        <v>8.1</v>
      </c>
      <c r="E99" s="47" t="s">
        <v>119</v>
      </c>
      <c r="F99" s="47" t="s">
        <v>266</v>
      </c>
      <c r="G99" s="83">
        <v>1</v>
      </c>
      <c r="H99" s="47">
        <v>2.18</v>
      </c>
      <c r="I99" s="51">
        <f t="shared" si="0"/>
        <v>-100</v>
      </c>
      <c r="J99" s="52">
        <f aca="true" t="shared" si="52" ref="J99:J104">J98+I99</f>
        <v>4943.944066008596</v>
      </c>
      <c r="K99" s="52">
        <f t="shared" si="1"/>
        <v>-118.00000000000001</v>
      </c>
      <c r="L99" s="52">
        <f aca="true" t="shared" si="53" ref="L99:L104">L98+K99</f>
        <v>5076</v>
      </c>
      <c r="M99" s="52">
        <f t="shared" si="47"/>
        <v>-100.07508072834804</v>
      </c>
      <c r="N99" s="52">
        <f aca="true" t="shared" si="54" ref="N99:N104">N98+M99</f>
        <v>4903.6789556890535</v>
      </c>
      <c r="O99" s="52">
        <f t="shared" si="49"/>
        <v>-118.06954880015388</v>
      </c>
      <c r="P99" s="52">
        <f aca="true" t="shared" si="55" ref="P99:P104">P98+O99</f>
        <v>4884.877434257213</v>
      </c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9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6"/>
      <c r="ES99" s="76"/>
      <c r="ET99" s="76"/>
      <c r="EU99" s="76"/>
      <c r="EV99" s="76"/>
      <c r="EW99" s="76"/>
      <c r="EX99" s="76"/>
      <c r="EY99" s="76"/>
      <c r="EZ99" s="76"/>
      <c r="FA99" s="76"/>
      <c r="FB99" s="76"/>
      <c r="FC99" s="76"/>
      <c r="FD99" s="76"/>
      <c r="FE99" s="76"/>
      <c r="FF99" s="76"/>
      <c r="FG99" s="76"/>
      <c r="FH99" s="76"/>
      <c r="FI99" s="76"/>
      <c r="FJ99" s="76"/>
      <c r="FK99" s="76"/>
      <c r="FL99" s="76"/>
      <c r="FM99" s="76"/>
      <c r="FN99" s="76"/>
      <c r="FO99" s="76"/>
      <c r="FP99" s="76"/>
      <c r="FQ99" s="76"/>
      <c r="FR99" s="76"/>
      <c r="FS99" s="76"/>
      <c r="FT99" s="76"/>
      <c r="FU99" s="76"/>
      <c r="FV99" s="76"/>
      <c r="FW99" s="76"/>
      <c r="FX99" s="76"/>
      <c r="FY99" s="76"/>
      <c r="FZ99" s="76"/>
      <c r="GA99" s="76"/>
      <c r="GB99" s="76"/>
      <c r="GC99" s="76"/>
      <c r="GD99" s="76"/>
      <c r="GE99" s="76"/>
      <c r="GF99" s="76"/>
      <c r="GG99" s="76"/>
      <c r="GH99" s="76"/>
      <c r="GI99" s="76"/>
      <c r="GJ99" s="76"/>
      <c r="GK99" s="76"/>
      <c r="GL99" s="76"/>
      <c r="GM99" s="76"/>
      <c r="GN99" s="76"/>
      <c r="GO99" s="76"/>
      <c r="GP99" s="76"/>
      <c r="GQ99" s="76"/>
      <c r="GR99" s="76"/>
      <c r="GS99" s="76"/>
      <c r="GT99" s="76"/>
      <c r="GU99" s="76"/>
      <c r="GV99" s="76"/>
      <c r="GW99" s="76"/>
      <c r="GX99" s="76"/>
      <c r="GY99" s="76"/>
      <c r="GZ99" s="76"/>
      <c r="HA99" s="76"/>
      <c r="HB99" s="76"/>
      <c r="HC99" s="76"/>
      <c r="HD99" s="76"/>
      <c r="HE99" s="76"/>
      <c r="HF99" s="76"/>
      <c r="HG99" s="76"/>
      <c r="HH99" s="76"/>
      <c r="HI99" s="76"/>
      <c r="HJ99" s="76"/>
      <c r="HK99" s="76"/>
      <c r="HL99" s="76"/>
      <c r="HM99" s="76"/>
      <c r="HN99" s="76"/>
      <c r="HO99" s="76"/>
      <c r="HP99" s="76"/>
      <c r="HQ99" s="76"/>
      <c r="HR99" s="76"/>
      <c r="HS99" s="76"/>
      <c r="HT99" s="76"/>
      <c r="HU99" s="76"/>
      <c r="HV99" s="76"/>
      <c r="HW99" s="76"/>
      <c r="HX99" s="76"/>
      <c r="HY99" s="76"/>
      <c r="HZ99" s="76"/>
      <c r="IA99" s="76"/>
      <c r="IB99" s="76"/>
      <c r="IC99" s="76"/>
      <c r="ID99" s="76"/>
      <c r="IE99" s="76"/>
      <c r="IF99" s="76"/>
      <c r="IG99" s="76"/>
    </row>
    <row r="100" spans="1:241" s="80" customFormat="1" ht="12.75">
      <c r="A100" s="76"/>
      <c r="B100" s="83">
        <f t="shared" si="51"/>
        <v>92</v>
      </c>
      <c r="C100" s="77">
        <v>41411</v>
      </c>
      <c r="D100" s="78">
        <v>8.5</v>
      </c>
      <c r="E100" s="47" t="s">
        <v>270</v>
      </c>
      <c r="F100" s="47" t="s">
        <v>271</v>
      </c>
      <c r="G100" s="83">
        <v>1</v>
      </c>
      <c r="H100" s="47">
        <v>3.17</v>
      </c>
      <c r="I100" s="51">
        <f t="shared" si="0"/>
        <v>-100</v>
      </c>
      <c r="J100" s="52">
        <f t="shared" si="52"/>
        <v>4843.944066008596</v>
      </c>
      <c r="K100" s="52">
        <f t="shared" si="1"/>
        <v>-217</v>
      </c>
      <c r="L100" s="52">
        <f t="shared" si="53"/>
        <v>4859</v>
      </c>
      <c r="M100" s="52">
        <f t="shared" si="47"/>
        <v>-98.07357911378108</v>
      </c>
      <c r="N100" s="52">
        <f t="shared" si="54"/>
        <v>4805.605376575272</v>
      </c>
      <c r="O100" s="52">
        <f t="shared" si="49"/>
        <v>-212.00368064676306</v>
      </c>
      <c r="P100" s="52">
        <f t="shared" si="55"/>
        <v>4672.87375361045</v>
      </c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9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6"/>
      <c r="ES100" s="76"/>
      <c r="ET100" s="76"/>
      <c r="EU100" s="76"/>
      <c r="EV100" s="76"/>
      <c r="EW100" s="76"/>
      <c r="EX100" s="76"/>
      <c r="EY100" s="76"/>
      <c r="EZ100" s="76"/>
      <c r="FA100" s="76"/>
      <c r="FB100" s="76"/>
      <c r="FC100" s="76"/>
      <c r="FD100" s="76"/>
      <c r="FE100" s="76"/>
      <c r="FF100" s="76"/>
      <c r="FG100" s="76"/>
      <c r="FH100" s="76"/>
      <c r="FI100" s="76"/>
      <c r="FJ100" s="76"/>
      <c r="FK100" s="76"/>
      <c r="FL100" s="76"/>
      <c r="FM100" s="76"/>
      <c r="FN100" s="76"/>
      <c r="FO100" s="76"/>
      <c r="FP100" s="76"/>
      <c r="FQ100" s="76"/>
      <c r="FR100" s="76"/>
      <c r="FS100" s="76"/>
      <c r="FT100" s="76"/>
      <c r="FU100" s="76"/>
      <c r="FV100" s="76"/>
      <c r="FW100" s="76"/>
      <c r="FX100" s="76"/>
      <c r="FY100" s="76"/>
      <c r="FZ100" s="76"/>
      <c r="GA100" s="76"/>
      <c r="GB100" s="76"/>
      <c r="GC100" s="76"/>
      <c r="GD100" s="76"/>
      <c r="GE100" s="76"/>
      <c r="GF100" s="76"/>
      <c r="GG100" s="76"/>
      <c r="GH100" s="76"/>
      <c r="GI100" s="76"/>
      <c r="GJ100" s="76"/>
      <c r="GK100" s="76"/>
      <c r="GL100" s="76"/>
      <c r="GM100" s="76"/>
      <c r="GN100" s="76"/>
      <c r="GO100" s="76"/>
      <c r="GP100" s="76"/>
      <c r="GQ100" s="76"/>
      <c r="GR100" s="76"/>
      <c r="GS100" s="76"/>
      <c r="GT100" s="76"/>
      <c r="GU100" s="76"/>
      <c r="GV100" s="76"/>
      <c r="GW100" s="76"/>
      <c r="GX100" s="76"/>
      <c r="GY100" s="76"/>
      <c r="GZ100" s="76"/>
      <c r="HA100" s="76"/>
      <c r="HB100" s="76"/>
      <c r="HC100" s="76"/>
      <c r="HD100" s="76"/>
      <c r="HE100" s="76"/>
      <c r="HF100" s="76"/>
      <c r="HG100" s="76"/>
      <c r="HH100" s="76"/>
      <c r="HI100" s="76"/>
      <c r="HJ100" s="76"/>
      <c r="HK100" s="76"/>
      <c r="HL100" s="76"/>
      <c r="HM100" s="76"/>
      <c r="HN100" s="76"/>
      <c r="HO100" s="76"/>
      <c r="HP100" s="76"/>
      <c r="HQ100" s="76"/>
      <c r="HR100" s="76"/>
      <c r="HS100" s="76"/>
      <c r="HT100" s="76"/>
      <c r="HU100" s="76"/>
      <c r="HV100" s="76"/>
      <c r="HW100" s="76"/>
      <c r="HX100" s="76"/>
      <c r="HY100" s="76"/>
      <c r="HZ100" s="76"/>
      <c r="IA100" s="76"/>
      <c r="IB100" s="76"/>
      <c r="IC100" s="76"/>
      <c r="ID100" s="76"/>
      <c r="IE100" s="76"/>
      <c r="IF100" s="76"/>
      <c r="IG100" s="76"/>
    </row>
    <row r="101" spans="1:241" s="80" customFormat="1" ht="12.75">
      <c r="A101" s="76"/>
      <c r="B101" s="83">
        <f t="shared" si="51"/>
        <v>93</v>
      </c>
      <c r="C101" s="77">
        <v>41412</v>
      </c>
      <c r="D101" s="78">
        <v>3.3</v>
      </c>
      <c r="E101" s="47" t="s">
        <v>231</v>
      </c>
      <c r="F101" s="47" t="s">
        <v>272</v>
      </c>
      <c r="G101" s="83">
        <v>1</v>
      </c>
      <c r="H101" s="47">
        <v>3</v>
      </c>
      <c r="I101" s="51">
        <f t="shared" si="0"/>
        <v>-100</v>
      </c>
      <c r="J101" s="52">
        <f t="shared" si="52"/>
        <v>4743.944066008596</v>
      </c>
      <c r="K101" s="52">
        <f t="shared" si="1"/>
        <v>-200</v>
      </c>
      <c r="L101" s="52">
        <f t="shared" si="53"/>
        <v>4659</v>
      </c>
      <c r="M101" s="52">
        <f t="shared" si="47"/>
        <v>-96.11210753150544</v>
      </c>
      <c r="N101" s="52">
        <f t="shared" si="54"/>
        <v>4709.493269043767</v>
      </c>
      <c r="O101" s="52">
        <f t="shared" si="49"/>
        <v>-186.91495014441801</v>
      </c>
      <c r="P101" s="52">
        <f t="shared" si="55"/>
        <v>4485.958803466032</v>
      </c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9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6"/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6"/>
      <c r="ES101" s="76"/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  <c r="FI101" s="76"/>
      <c r="FJ101" s="76"/>
      <c r="FK101" s="76"/>
      <c r="FL101" s="76"/>
      <c r="FM101" s="76"/>
      <c r="FN101" s="76"/>
      <c r="FO101" s="76"/>
      <c r="FP101" s="76"/>
      <c r="FQ101" s="76"/>
      <c r="FR101" s="76"/>
      <c r="FS101" s="76"/>
      <c r="FT101" s="76"/>
      <c r="FU101" s="76"/>
      <c r="FV101" s="76"/>
      <c r="FW101" s="76"/>
      <c r="FX101" s="76"/>
      <c r="FY101" s="76"/>
      <c r="FZ101" s="76"/>
      <c r="GA101" s="76"/>
      <c r="GB101" s="76"/>
      <c r="GC101" s="76"/>
      <c r="GD101" s="76"/>
      <c r="GE101" s="76"/>
      <c r="GF101" s="76"/>
      <c r="GG101" s="76"/>
      <c r="GH101" s="76"/>
      <c r="GI101" s="76"/>
      <c r="GJ101" s="76"/>
      <c r="GK101" s="76"/>
      <c r="GL101" s="76"/>
      <c r="GM101" s="76"/>
      <c r="GN101" s="76"/>
      <c r="GO101" s="76"/>
      <c r="GP101" s="76"/>
      <c r="GQ101" s="76"/>
      <c r="GR101" s="76"/>
      <c r="GS101" s="76"/>
      <c r="GT101" s="76"/>
      <c r="GU101" s="76"/>
      <c r="GV101" s="76"/>
      <c r="GW101" s="76"/>
      <c r="GX101" s="76"/>
      <c r="GY101" s="76"/>
      <c r="GZ101" s="76"/>
      <c r="HA101" s="76"/>
      <c r="HB101" s="76"/>
      <c r="HC101" s="76"/>
      <c r="HD101" s="76"/>
      <c r="HE101" s="76"/>
      <c r="HF101" s="76"/>
      <c r="HG101" s="76"/>
      <c r="HH101" s="76"/>
      <c r="HI101" s="76"/>
      <c r="HJ101" s="76"/>
      <c r="HK101" s="76"/>
      <c r="HL101" s="76"/>
      <c r="HM101" s="76"/>
      <c r="HN101" s="76"/>
      <c r="HO101" s="76"/>
      <c r="HP101" s="76"/>
      <c r="HQ101" s="76"/>
      <c r="HR101" s="76"/>
      <c r="HS101" s="76"/>
      <c r="HT101" s="76"/>
      <c r="HU101" s="76"/>
      <c r="HV101" s="76"/>
      <c r="HW101" s="76"/>
      <c r="HX101" s="76"/>
      <c r="HY101" s="76"/>
      <c r="HZ101" s="76"/>
      <c r="IA101" s="76"/>
      <c r="IB101" s="76"/>
      <c r="IC101" s="76"/>
      <c r="ID101" s="76"/>
      <c r="IE101" s="76"/>
      <c r="IF101" s="76"/>
      <c r="IG101" s="76"/>
    </row>
    <row r="102" spans="1:241" s="80" customFormat="1" ht="12.75">
      <c r="A102" s="76"/>
      <c r="B102" s="83">
        <f t="shared" si="51"/>
        <v>94</v>
      </c>
      <c r="C102" s="77">
        <v>41413</v>
      </c>
      <c r="D102" s="78">
        <v>4.1</v>
      </c>
      <c r="E102" s="47" t="s">
        <v>246</v>
      </c>
      <c r="F102" s="47" t="s">
        <v>273</v>
      </c>
      <c r="G102" s="83" t="s">
        <v>95</v>
      </c>
      <c r="H102" s="47">
        <v>3.46</v>
      </c>
      <c r="I102" s="51">
        <f t="shared" si="0"/>
        <v>38.61788617886179</v>
      </c>
      <c r="J102" s="52">
        <f t="shared" si="52"/>
        <v>4782.561952187458</v>
      </c>
      <c r="K102" s="52">
        <f t="shared" si="1"/>
        <v>95</v>
      </c>
      <c r="L102" s="52">
        <f t="shared" si="53"/>
        <v>4754</v>
      </c>
      <c r="M102" s="52">
        <f t="shared" si="47"/>
        <v>36.37413500480959</v>
      </c>
      <c r="N102" s="52">
        <f t="shared" si="54"/>
        <v>4745.867404048577</v>
      </c>
      <c r="O102" s="52">
        <f t="shared" si="49"/>
        <v>85.23321726585462</v>
      </c>
      <c r="P102" s="52">
        <f t="shared" si="55"/>
        <v>4571.192020731886</v>
      </c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9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  <c r="EV102" s="76"/>
      <c r="EW102" s="76"/>
      <c r="EX102" s="76"/>
      <c r="EY102" s="76"/>
      <c r="EZ102" s="76"/>
      <c r="FA102" s="76"/>
      <c r="FB102" s="76"/>
      <c r="FC102" s="76"/>
      <c r="FD102" s="76"/>
      <c r="FE102" s="76"/>
      <c r="FF102" s="76"/>
      <c r="FG102" s="76"/>
      <c r="FH102" s="76"/>
      <c r="FI102" s="76"/>
      <c r="FJ102" s="76"/>
      <c r="FK102" s="76"/>
      <c r="FL102" s="76"/>
      <c r="FM102" s="76"/>
      <c r="FN102" s="76"/>
      <c r="FO102" s="76"/>
      <c r="FP102" s="76"/>
      <c r="FQ102" s="76"/>
      <c r="FR102" s="76"/>
      <c r="FS102" s="76"/>
      <c r="FT102" s="76"/>
      <c r="FU102" s="76"/>
      <c r="FV102" s="76"/>
      <c r="FW102" s="76"/>
      <c r="FX102" s="76"/>
      <c r="FY102" s="76"/>
      <c r="FZ102" s="76"/>
      <c r="GA102" s="76"/>
      <c r="GB102" s="76"/>
      <c r="GC102" s="76"/>
      <c r="GD102" s="76"/>
      <c r="GE102" s="76"/>
      <c r="GF102" s="76"/>
      <c r="GG102" s="76"/>
      <c r="GH102" s="76"/>
      <c r="GI102" s="76"/>
      <c r="GJ102" s="76"/>
      <c r="GK102" s="76"/>
      <c r="GL102" s="76"/>
      <c r="GM102" s="76"/>
      <c r="GN102" s="76"/>
      <c r="GO102" s="76"/>
      <c r="GP102" s="76"/>
      <c r="GQ102" s="76"/>
      <c r="GR102" s="76"/>
      <c r="GS102" s="76"/>
      <c r="GT102" s="76"/>
      <c r="GU102" s="76"/>
      <c r="GV102" s="76"/>
      <c r="GW102" s="76"/>
      <c r="GX102" s="76"/>
      <c r="GY102" s="76"/>
      <c r="GZ102" s="76"/>
      <c r="HA102" s="76"/>
      <c r="HB102" s="76"/>
      <c r="HC102" s="76"/>
      <c r="HD102" s="76"/>
      <c r="HE102" s="76"/>
      <c r="HF102" s="76"/>
      <c r="HG102" s="76"/>
      <c r="HH102" s="76"/>
      <c r="HI102" s="76"/>
      <c r="HJ102" s="76"/>
      <c r="HK102" s="76"/>
      <c r="HL102" s="76"/>
      <c r="HM102" s="76"/>
      <c r="HN102" s="76"/>
      <c r="HO102" s="76"/>
      <c r="HP102" s="76"/>
      <c r="HQ102" s="76"/>
      <c r="HR102" s="76"/>
      <c r="HS102" s="76"/>
      <c r="HT102" s="76"/>
      <c r="HU102" s="76"/>
      <c r="HV102" s="76"/>
      <c r="HW102" s="76"/>
      <c r="HX102" s="76"/>
      <c r="HY102" s="76"/>
      <c r="HZ102" s="76"/>
      <c r="IA102" s="76"/>
      <c r="IB102" s="76"/>
      <c r="IC102" s="76"/>
      <c r="ID102" s="76"/>
      <c r="IE102" s="76"/>
      <c r="IF102" s="76"/>
      <c r="IG102" s="76"/>
    </row>
    <row r="103" spans="1:241" s="80" customFormat="1" ht="12.75">
      <c r="A103" s="76"/>
      <c r="B103" s="83">
        <f t="shared" si="51"/>
        <v>95</v>
      </c>
      <c r="C103" s="77">
        <v>41416</v>
      </c>
      <c r="D103" s="78">
        <v>6.3</v>
      </c>
      <c r="E103" s="47" t="s">
        <v>99</v>
      </c>
      <c r="F103" s="47" t="s">
        <v>277</v>
      </c>
      <c r="G103" s="83" t="s">
        <v>95</v>
      </c>
      <c r="H103" s="47">
        <v>3.8</v>
      </c>
      <c r="I103" s="51">
        <f t="shared" si="0"/>
        <v>33.92857142857143</v>
      </c>
      <c r="J103" s="52">
        <f t="shared" si="52"/>
        <v>4816.490523616029</v>
      </c>
      <c r="K103" s="52">
        <f t="shared" si="1"/>
        <v>95</v>
      </c>
      <c r="L103" s="52">
        <f t="shared" si="53"/>
        <v>4849</v>
      </c>
      <c r="M103" s="52">
        <f t="shared" si="47"/>
        <v>32.204100241758205</v>
      </c>
      <c r="N103" s="52">
        <f t="shared" si="54"/>
        <v>4778.071504290335</v>
      </c>
      <c r="O103" s="52">
        <f t="shared" si="49"/>
        <v>86.85264839390584</v>
      </c>
      <c r="P103" s="52">
        <f t="shared" si="55"/>
        <v>4658.044669125792</v>
      </c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9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  <c r="DU103" s="76"/>
      <c r="DV103" s="76"/>
      <c r="DW103" s="76"/>
      <c r="DX103" s="76"/>
      <c r="DY103" s="76"/>
      <c r="DZ103" s="76"/>
      <c r="EA103" s="76"/>
      <c r="EB103" s="76"/>
      <c r="EC103" s="76"/>
      <c r="ED103" s="76"/>
      <c r="EE103" s="76"/>
      <c r="EF103" s="76"/>
      <c r="EG103" s="76"/>
      <c r="EH103" s="76"/>
      <c r="EI103" s="76"/>
      <c r="EJ103" s="76"/>
      <c r="EK103" s="76"/>
      <c r="EL103" s="76"/>
      <c r="EM103" s="76"/>
      <c r="EN103" s="76"/>
      <c r="EO103" s="76"/>
      <c r="EP103" s="76"/>
      <c r="EQ103" s="76"/>
      <c r="ER103" s="76"/>
      <c r="ES103" s="76"/>
      <c r="ET103" s="76"/>
      <c r="EU103" s="76"/>
      <c r="EV103" s="76"/>
      <c r="EW103" s="76"/>
      <c r="EX103" s="76"/>
      <c r="EY103" s="76"/>
      <c r="EZ103" s="76"/>
      <c r="FA103" s="76"/>
      <c r="FB103" s="76"/>
      <c r="FC103" s="76"/>
      <c r="FD103" s="76"/>
      <c r="FE103" s="76"/>
      <c r="FF103" s="76"/>
      <c r="FG103" s="76"/>
      <c r="FH103" s="76"/>
      <c r="FI103" s="76"/>
      <c r="FJ103" s="76"/>
      <c r="FK103" s="76"/>
      <c r="FL103" s="76"/>
      <c r="FM103" s="76"/>
      <c r="FN103" s="76"/>
      <c r="FO103" s="76"/>
      <c r="FP103" s="76"/>
      <c r="FQ103" s="76"/>
      <c r="FR103" s="76"/>
      <c r="FS103" s="76"/>
      <c r="FT103" s="76"/>
      <c r="FU103" s="76"/>
      <c r="FV103" s="76"/>
      <c r="FW103" s="76"/>
      <c r="FX103" s="76"/>
      <c r="FY103" s="76"/>
      <c r="FZ103" s="76"/>
      <c r="GA103" s="76"/>
      <c r="GB103" s="76"/>
      <c r="GC103" s="76"/>
      <c r="GD103" s="76"/>
      <c r="GE103" s="76"/>
      <c r="GF103" s="76"/>
      <c r="GG103" s="76"/>
      <c r="GH103" s="76"/>
      <c r="GI103" s="76"/>
      <c r="GJ103" s="76"/>
      <c r="GK103" s="76"/>
      <c r="GL103" s="76"/>
      <c r="GM103" s="76"/>
      <c r="GN103" s="76"/>
      <c r="GO103" s="76"/>
      <c r="GP103" s="76"/>
      <c r="GQ103" s="76"/>
      <c r="GR103" s="76"/>
      <c r="GS103" s="76"/>
      <c r="GT103" s="76"/>
      <c r="GU103" s="76"/>
      <c r="GV103" s="76"/>
      <c r="GW103" s="76"/>
      <c r="GX103" s="76"/>
      <c r="GY103" s="76"/>
      <c r="GZ103" s="76"/>
      <c r="HA103" s="76"/>
      <c r="HB103" s="76"/>
      <c r="HC103" s="76"/>
      <c r="HD103" s="76"/>
      <c r="HE103" s="76"/>
      <c r="HF103" s="76"/>
      <c r="HG103" s="76"/>
      <c r="HH103" s="76"/>
      <c r="HI103" s="76"/>
      <c r="HJ103" s="76"/>
      <c r="HK103" s="76"/>
      <c r="HL103" s="76"/>
      <c r="HM103" s="76"/>
      <c r="HN103" s="76"/>
      <c r="HO103" s="76"/>
      <c r="HP103" s="76"/>
      <c r="HQ103" s="76"/>
      <c r="HR103" s="76"/>
      <c r="HS103" s="76"/>
      <c r="HT103" s="76"/>
      <c r="HU103" s="76"/>
      <c r="HV103" s="76"/>
      <c r="HW103" s="76"/>
      <c r="HX103" s="76"/>
      <c r="HY103" s="76"/>
      <c r="HZ103" s="76"/>
      <c r="IA103" s="76"/>
      <c r="IB103" s="76"/>
      <c r="IC103" s="76"/>
      <c r="ID103" s="76"/>
      <c r="IE103" s="76"/>
      <c r="IF103" s="76"/>
      <c r="IG103" s="76"/>
    </row>
    <row r="104" spans="1:241" s="80" customFormat="1" ht="12.75">
      <c r="A104" s="76"/>
      <c r="B104" s="83">
        <f t="shared" si="51"/>
        <v>96</v>
      </c>
      <c r="C104" s="77">
        <v>41418</v>
      </c>
      <c r="D104" s="78">
        <v>6.15</v>
      </c>
      <c r="E104" s="47" t="s">
        <v>114</v>
      </c>
      <c r="F104" s="47" t="s">
        <v>278</v>
      </c>
      <c r="G104" s="83" t="s">
        <v>95</v>
      </c>
      <c r="H104" s="47">
        <v>3.72</v>
      </c>
      <c r="I104" s="51">
        <f t="shared" si="0"/>
        <v>34.9264705882353</v>
      </c>
      <c r="J104" s="52">
        <f t="shared" si="52"/>
        <v>4851.4169942042645</v>
      </c>
      <c r="K104" s="52">
        <f t="shared" si="1"/>
        <v>95</v>
      </c>
      <c r="L104" s="52">
        <f t="shared" si="53"/>
        <v>4944</v>
      </c>
      <c r="M104" s="52">
        <f t="shared" si="47"/>
        <v>33.37623477261631</v>
      </c>
      <c r="N104" s="52">
        <f t="shared" si="54"/>
        <v>4811.447739062951</v>
      </c>
      <c r="O104" s="52">
        <f t="shared" si="49"/>
        <v>88.50284871339005</v>
      </c>
      <c r="P104" s="52">
        <f t="shared" si="55"/>
        <v>4746.547517839183</v>
      </c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9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6"/>
      <c r="EO104" s="76"/>
      <c r="EP104" s="76"/>
      <c r="EQ104" s="76"/>
      <c r="ER104" s="76"/>
      <c r="ES104" s="76"/>
      <c r="ET104" s="76"/>
      <c r="EU104" s="76"/>
      <c r="EV104" s="76"/>
      <c r="EW104" s="76"/>
      <c r="EX104" s="76"/>
      <c r="EY104" s="76"/>
      <c r="EZ104" s="76"/>
      <c r="FA104" s="76"/>
      <c r="FB104" s="76"/>
      <c r="FC104" s="76"/>
      <c r="FD104" s="76"/>
      <c r="FE104" s="76"/>
      <c r="FF104" s="76"/>
      <c r="FG104" s="76"/>
      <c r="FH104" s="76"/>
      <c r="FI104" s="76"/>
      <c r="FJ104" s="76"/>
      <c r="FK104" s="76"/>
      <c r="FL104" s="76"/>
      <c r="FM104" s="76"/>
      <c r="FN104" s="76"/>
      <c r="FO104" s="76"/>
      <c r="FP104" s="76"/>
      <c r="FQ104" s="76"/>
      <c r="FR104" s="76"/>
      <c r="FS104" s="76"/>
      <c r="FT104" s="76"/>
      <c r="FU104" s="76"/>
      <c r="FV104" s="76"/>
      <c r="FW104" s="76"/>
      <c r="FX104" s="76"/>
      <c r="FY104" s="76"/>
      <c r="FZ104" s="76"/>
      <c r="GA104" s="76"/>
      <c r="GB104" s="76"/>
      <c r="GC104" s="76"/>
      <c r="GD104" s="76"/>
      <c r="GE104" s="76"/>
      <c r="GF104" s="76"/>
      <c r="GG104" s="76"/>
      <c r="GH104" s="76"/>
      <c r="GI104" s="76"/>
      <c r="GJ104" s="76"/>
      <c r="GK104" s="76"/>
      <c r="GL104" s="76"/>
      <c r="GM104" s="76"/>
      <c r="GN104" s="76"/>
      <c r="GO104" s="76"/>
      <c r="GP104" s="76"/>
      <c r="GQ104" s="76"/>
      <c r="GR104" s="76"/>
      <c r="GS104" s="76"/>
      <c r="GT104" s="76"/>
      <c r="GU104" s="76"/>
      <c r="GV104" s="76"/>
      <c r="GW104" s="76"/>
      <c r="GX104" s="76"/>
      <c r="GY104" s="76"/>
      <c r="GZ104" s="76"/>
      <c r="HA104" s="76"/>
      <c r="HB104" s="76"/>
      <c r="HC104" s="76"/>
      <c r="HD104" s="76"/>
      <c r="HE104" s="76"/>
      <c r="HF104" s="76"/>
      <c r="HG104" s="76"/>
      <c r="HH104" s="76"/>
      <c r="HI104" s="76"/>
      <c r="HJ104" s="76"/>
      <c r="HK104" s="76"/>
      <c r="HL104" s="76"/>
      <c r="HM104" s="76"/>
      <c r="HN104" s="76"/>
      <c r="HO104" s="76"/>
      <c r="HP104" s="76"/>
      <c r="HQ104" s="76"/>
      <c r="HR104" s="76"/>
      <c r="HS104" s="76"/>
      <c r="HT104" s="76"/>
      <c r="HU104" s="76"/>
      <c r="HV104" s="76"/>
      <c r="HW104" s="76"/>
      <c r="HX104" s="76"/>
      <c r="HY104" s="76"/>
      <c r="HZ104" s="76"/>
      <c r="IA104" s="76"/>
      <c r="IB104" s="76"/>
      <c r="IC104" s="76"/>
      <c r="ID104" s="76"/>
      <c r="IE104" s="76"/>
      <c r="IF104" s="76"/>
      <c r="IG104" s="76"/>
    </row>
    <row r="105" spans="1:241" s="80" customFormat="1" ht="12.75">
      <c r="A105" s="76"/>
      <c r="B105" s="83">
        <f>B104+1</f>
        <v>97</v>
      </c>
      <c r="C105" s="77">
        <v>41419</v>
      </c>
      <c r="D105" s="78">
        <v>6.55</v>
      </c>
      <c r="E105" s="47" t="s">
        <v>279</v>
      </c>
      <c r="F105" s="47" t="s">
        <v>280</v>
      </c>
      <c r="G105" s="83" t="s">
        <v>95</v>
      </c>
      <c r="H105" s="47">
        <v>3.4</v>
      </c>
      <c r="I105" s="51">
        <f t="shared" si="0"/>
        <v>39.58333333333334</v>
      </c>
      <c r="J105" s="52">
        <f aca="true" t="shared" si="56" ref="J105:J113">J104+I105</f>
        <v>4891.0003275375975</v>
      </c>
      <c r="K105" s="52">
        <f t="shared" si="1"/>
        <v>95</v>
      </c>
      <c r="L105" s="52">
        <f aca="true" t="shared" si="57" ref="L105:L113">L104+K105</f>
        <v>5039</v>
      </c>
      <c r="M105" s="52">
        <f aca="true" t="shared" si="58" ref="M105:M121">IF($G105&lt;&gt;1,((N104*$H$5)/($H105-1))*0.95,0-(N104*$H$5))</f>
        <v>38.09062793424837</v>
      </c>
      <c r="N105" s="52">
        <f aca="true" t="shared" si="59" ref="N105:N113">N104+M105</f>
        <v>4849.538366997199</v>
      </c>
      <c r="O105" s="52">
        <f aca="true" t="shared" si="60" ref="O105:O121">IF($G105&lt;&gt;1,(P104*$H$6)*0.95,0-(($H105-1)*(P104*$H$6)))</f>
        <v>90.18440283894448</v>
      </c>
      <c r="P105" s="52">
        <f aca="true" t="shared" si="61" ref="P105:P113">P104+O105</f>
        <v>4836.731920678127</v>
      </c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9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  <c r="DU105" s="76"/>
      <c r="DV105" s="76"/>
      <c r="DW105" s="76"/>
      <c r="DX105" s="76"/>
      <c r="DY105" s="76"/>
      <c r="DZ105" s="76"/>
      <c r="EA105" s="76"/>
      <c r="EB105" s="76"/>
      <c r="EC105" s="76"/>
      <c r="ED105" s="76"/>
      <c r="EE105" s="76"/>
      <c r="EF105" s="76"/>
      <c r="EG105" s="76"/>
      <c r="EH105" s="76"/>
      <c r="EI105" s="76"/>
      <c r="EJ105" s="76"/>
      <c r="EK105" s="76"/>
      <c r="EL105" s="76"/>
      <c r="EM105" s="76"/>
      <c r="EN105" s="76"/>
      <c r="EO105" s="76"/>
      <c r="EP105" s="76"/>
      <c r="EQ105" s="76"/>
      <c r="ER105" s="76"/>
      <c r="ES105" s="76"/>
      <c r="ET105" s="76"/>
      <c r="EU105" s="76"/>
      <c r="EV105" s="76"/>
      <c r="EW105" s="76"/>
      <c r="EX105" s="76"/>
      <c r="EY105" s="76"/>
      <c r="EZ105" s="76"/>
      <c r="FA105" s="76"/>
      <c r="FB105" s="76"/>
      <c r="FC105" s="76"/>
      <c r="FD105" s="76"/>
      <c r="FE105" s="76"/>
      <c r="FF105" s="76"/>
      <c r="FG105" s="76"/>
      <c r="FH105" s="76"/>
      <c r="FI105" s="76"/>
      <c r="FJ105" s="76"/>
      <c r="FK105" s="76"/>
      <c r="FL105" s="76"/>
      <c r="FM105" s="76"/>
      <c r="FN105" s="76"/>
      <c r="FO105" s="76"/>
      <c r="FP105" s="76"/>
      <c r="FQ105" s="76"/>
      <c r="FR105" s="76"/>
      <c r="FS105" s="76"/>
      <c r="FT105" s="76"/>
      <c r="FU105" s="76"/>
      <c r="FV105" s="76"/>
      <c r="FW105" s="76"/>
      <c r="FX105" s="76"/>
      <c r="FY105" s="76"/>
      <c r="FZ105" s="76"/>
      <c r="GA105" s="76"/>
      <c r="GB105" s="76"/>
      <c r="GC105" s="76"/>
      <c r="GD105" s="76"/>
      <c r="GE105" s="76"/>
      <c r="GF105" s="76"/>
      <c r="GG105" s="76"/>
      <c r="GH105" s="76"/>
      <c r="GI105" s="76"/>
      <c r="GJ105" s="76"/>
      <c r="GK105" s="76"/>
      <c r="GL105" s="76"/>
      <c r="GM105" s="76"/>
      <c r="GN105" s="76"/>
      <c r="GO105" s="76"/>
      <c r="GP105" s="76"/>
      <c r="GQ105" s="76"/>
      <c r="GR105" s="76"/>
      <c r="GS105" s="76"/>
      <c r="GT105" s="76"/>
      <c r="GU105" s="76"/>
      <c r="GV105" s="76"/>
      <c r="GW105" s="76"/>
      <c r="GX105" s="76"/>
      <c r="GY105" s="76"/>
      <c r="GZ105" s="76"/>
      <c r="HA105" s="76"/>
      <c r="HB105" s="76"/>
      <c r="HC105" s="76"/>
      <c r="HD105" s="76"/>
      <c r="HE105" s="76"/>
      <c r="HF105" s="76"/>
      <c r="HG105" s="76"/>
      <c r="HH105" s="76"/>
      <c r="HI105" s="76"/>
      <c r="HJ105" s="76"/>
      <c r="HK105" s="76"/>
      <c r="HL105" s="76"/>
      <c r="HM105" s="76"/>
      <c r="HN105" s="76"/>
      <c r="HO105" s="76"/>
      <c r="HP105" s="76"/>
      <c r="HQ105" s="76"/>
      <c r="HR105" s="76"/>
      <c r="HS105" s="76"/>
      <c r="HT105" s="76"/>
      <c r="HU105" s="76"/>
      <c r="HV105" s="76"/>
      <c r="HW105" s="76"/>
      <c r="HX105" s="76"/>
      <c r="HY105" s="76"/>
      <c r="HZ105" s="76"/>
      <c r="IA105" s="76"/>
      <c r="IB105" s="76"/>
      <c r="IC105" s="76"/>
      <c r="ID105" s="76"/>
      <c r="IE105" s="76"/>
      <c r="IF105" s="76"/>
      <c r="IG105" s="76"/>
    </row>
    <row r="106" spans="1:241" s="80" customFormat="1" ht="12.75">
      <c r="A106" s="76"/>
      <c r="B106" s="83">
        <f aca="true" t="shared" si="62" ref="B106:B148">B105+1</f>
        <v>98</v>
      </c>
      <c r="C106" s="77">
        <v>41420</v>
      </c>
      <c r="D106" s="78">
        <v>5.2</v>
      </c>
      <c r="E106" s="47" t="s">
        <v>172</v>
      </c>
      <c r="F106" s="47" t="s">
        <v>281</v>
      </c>
      <c r="G106" s="83" t="s">
        <v>95</v>
      </c>
      <c r="H106" s="47">
        <v>3.83</v>
      </c>
      <c r="I106" s="51">
        <f t="shared" si="0"/>
        <v>33.56890459363958</v>
      </c>
      <c r="J106" s="52">
        <f t="shared" si="56"/>
        <v>4924.569232131237</v>
      </c>
      <c r="K106" s="52">
        <f t="shared" si="1"/>
        <v>95</v>
      </c>
      <c r="L106" s="52">
        <f t="shared" si="57"/>
        <v>5134</v>
      </c>
      <c r="M106" s="52">
        <f t="shared" si="58"/>
        <v>32.55873815298473</v>
      </c>
      <c r="N106" s="52">
        <f t="shared" si="59"/>
        <v>4882.097105150184</v>
      </c>
      <c r="O106" s="52">
        <f t="shared" si="60"/>
        <v>91.89790649288442</v>
      </c>
      <c r="P106" s="52">
        <f t="shared" si="61"/>
        <v>4928.629827171011</v>
      </c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9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  <c r="DU106" s="76"/>
      <c r="DV106" s="76"/>
      <c r="DW106" s="76"/>
      <c r="DX106" s="76"/>
      <c r="DY106" s="76"/>
      <c r="DZ106" s="76"/>
      <c r="EA106" s="76"/>
      <c r="EB106" s="76"/>
      <c r="EC106" s="76"/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6"/>
      <c r="EO106" s="76"/>
      <c r="EP106" s="76"/>
      <c r="EQ106" s="76"/>
      <c r="ER106" s="76"/>
      <c r="ES106" s="76"/>
      <c r="ET106" s="76"/>
      <c r="EU106" s="76"/>
      <c r="EV106" s="76"/>
      <c r="EW106" s="76"/>
      <c r="EX106" s="76"/>
      <c r="EY106" s="76"/>
      <c r="EZ106" s="76"/>
      <c r="FA106" s="76"/>
      <c r="FB106" s="76"/>
      <c r="FC106" s="76"/>
      <c r="FD106" s="76"/>
      <c r="FE106" s="76"/>
      <c r="FF106" s="76"/>
      <c r="FG106" s="76"/>
      <c r="FH106" s="76"/>
      <c r="FI106" s="76"/>
      <c r="FJ106" s="76"/>
      <c r="FK106" s="76"/>
      <c r="FL106" s="76"/>
      <c r="FM106" s="76"/>
      <c r="FN106" s="76"/>
      <c r="FO106" s="76"/>
      <c r="FP106" s="76"/>
      <c r="FQ106" s="76"/>
      <c r="FR106" s="76"/>
      <c r="FS106" s="76"/>
      <c r="FT106" s="76"/>
      <c r="FU106" s="76"/>
      <c r="FV106" s="76"/>
      <c r="FW106" s="76"/>
      <c r="FX106" s="76"/>
      <c r="FY106" s="76"/>
      <c r="FZ106" s="76"/>
      <c r="GA106" s="76"/>
      <c r="GB106" s="76"/>
      <c r="GC106" s="76"/>
      <c r="GD106" s="76"/>
      <c r="GE106" s="76"/>
      <c r="GF106" s="76"/>
      <c r="GG106" s="76"/>
      <c r="GH106" s="76"/>
      <c r="GI106" s="76"/>
      <c r="GJ106" s="76"/>
      <c r="GK106" s="76"/>
      <c r="GL106" s="76"/>
      <c r="GM106" s="76"/>
      <c r="GN106" s="76"/>
      <c r="GO106" s="76"/>
      <c r="GP106" s="76"/>
      <c r="GQ106" s="76"/>
      <c r="GR106" s="76"/>
      <c r="GS106" s="76"/>
      <c r="GT106" s="76"/>
      <c r="GU106" s="76"/>
      <c r="GV106" s="76"/>
      <c r="GW106" s="76"/>
      <c r="GX106" s="76"/>
      <c r="GY106" s="76"/>
      <c r="GZ106" s="76"/>
      <c r="HA106" s="76"/>
      <c r="HB106" s="76"/>
      <c r="HC106" s="76"/>
      <c r="HD106" s="76"/>
      <c r="HE106" s="76"/>
      <c r="HF106" s="76"/>
      <c r="HG106" s="76"/>
      <c r="HH106" s="76"/>
      <c r="HI106" s="76"/>
      <c r="HJ106" s="76"/>
      <c r="HK106" s="76"/>
      <c r="HL106" s="76"/>
      <c r="HM106" s="76"/>
      <c r="HN106" s="76"/>
      <c r="HO106" s="76"/>
      <c r="HP106" s="76"/>
      <c r="HQ106" s="76"/>
      <c r="HR106" s="76"/>
      <c r="HS106" s="76"/>
      <c r="HT106" s="76"/>
      <c r="HU106" s="76"/>
      <c r="HV106" s="76"/>
      <c r="HW106" s="76"/>
      <c r="HX106" s="76"/>
      <c r="HY106" s="76"/>
      <c r="HZ106" s="76"/>
      <c r="IA106" s="76"/>
      <c r="IB106" s="76"/>
      <c r="IC106" s="76"/>
      <c r="ID106" s="76"/>
      <c r="IE106" s="76"/>
      <c r="IF106" s="76"/>
      <c r="IG106" s="76"/>
    </row>
    <row r="107" spans="1:241" s="80" customFormat="1" ht="12.75">
      <c r="A107" s="76"/>
      <c r="B107" s="83">
        <f t="shared" si="62"/>
        <v>99</v>
      </c>
      <c r="C107" s="77">
        <v>41421</v>
      </c>
      <c r="D107" s="78">
        <v>6</v>
      </c>
      <c r="E107" s="47" t="s">
        <v>282</v>
      </c>
      <c r="F107" s="47" t="s">
        <v>283</v>
      </c>
      <c r="G107" s="83">
        <v>1</v>
      </c>
      <c r="H107" s="47">
        <v>3</v>
      </c>
      <c r="I107" s="51">
        <f t="shared" si="0"/>
        <v>-100</v>
      </c>
      <c r="J107" s="52">
        <f t="shared" si="56"/>
        <v>4824.569232131237</v>
      </c>
      <c r="K107" s="52">
        <f t="shared" si="1"/>
        <v>-200</v>
      </c>
      <c r="L107" s="52">
        <f t="shared" si="57"/>
        <v>4934</v>
      </c>
      <c r="M107" s="52">
        <f t="shared" si="58"/>
        <v>-97.64194210300367</v>
      </c>
      <c r="N107" s="52">
        <f t="shared" si="59"/>
        <v>4784.45516304718</v>
      </c>
      <c r="O107" s="52">
        <f t="shared" si="60"/>
        <v>-197.14519308684044</v>
      </c>
      <c r="P107" s="52">
        <f t="shared" si="61"/>
        <v>4731.4846340841705</v>
      </c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9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  <c r="DU107" s="76"/>
      <c r="DV107" s="76"/>
      <c r="DW107" s="76"/>
      <c r="DX107" s="76"/>
      <c r="DY107" s="76"/>
      <c r="DZ107" s="76"/>
      <c r="EA107" s="76"/>
      <c r="EB107" s="76"/>
      <c r="EC107" s="76"/>
      <c r="ED107" s="76"/>
      <c r="EE107" s="76"/>
      <c r="EF107" s="76"/>
      <c r="EG107" s="76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6"/>
      <c r="ET107" s="76"/>
      <c r="EU107" s="76"/>
      <c r="EV107" s="76"/>
      <c r="EW107" s="76"/>
      <c r="EX107" s="76"/>
      <c r="EY107" s="76"/>
      <c r="EZ107" s="76"/>
      <c r="FA107" s="76"/>
      <c r="FB107" s="76"/>
      <c r="FC107" s="76"/>
      <c r="FD107" s="76"/>
      <c r="FE107" s="76"/>
      <c r="FF107" s="76"/>
      <c r="FG107" s="76"/>
      <c r="FH107" s="76"/>
      <c r="FI107" s="76"/>
      <c r="FJ107" s="76"/>
      <c r="FK107" s="76"/>
      <c r="FL107" s="76"/>
      <c r="FM107" s="76"/>
      <c r="FN107" s="76"/>
      <c r="FO107" s="76"/>
      <c r="FP107" s="76"/>
      <c r="FQ107" s="76"/>
      <c r="FR107" s="76"/>
      <c r="FS107" s="76"/>
      <c r="FT107" s="76"/>
      <c r="FU107" s="76"/>
      <c r="FV107" s="76"/>
      <c r="FW107" s="76"/>
      <c r="FX107" s="76"/>
      <c r="FY107" s="76"/>
      <c r="FZ107" s="76"/>
      <c r="GA107" s="76"/>
      <c r="GB107" s="76"/>
      <c r="GC107" s="76"/>
      <c r="GD107" s="76"/>
      <c r="GE107" s="76"/>
      <c r="GF107" s="76"/>
      <c r="GG107" s="76"/>
      <c r="GH107" s="76"/>
      <c r="GI107" s="76"/>
      <c r="GJ107" s="76"/>
      <c r="GK107" s="76"/>
      <c r="GL107" s="76"/>
      <c r="GM107" s="76"/>
      <c r="GN107" s="76"/>
      <c r="GO107" s="76"/>
      <c r="GP107" s="76"/>
      <c r="GQ107" s="76"/>
      <c r="GR107" s="76"/>
      <c r="GS107" s="76"/>
      <c r="GT107" s="76"/>
      <c r="GU107" s="76"/>
      <c r="GV107" s="76"/>
      <c r="GW107" s="76"/>
      <c r="GX107" s="76"/>
      <c r="GY107" s="76"/>
      <c r="GZ107" s="76"/>
      <c r="HA107" s="76"/>
      <c r="HB107" s="76"/>
      <c r="HC107" s="76"/>
      <c r="HD107" s="76"/>
      <c r="HE107" s="76"/>
      <c r="HF107" s="76"/>
      <c r="HG107" s="76"/>
      <c r="HH107" s="76"/>
      <c r="HI107" s="76"/>
      <c r="HJ107" s="76"/>
      <c r="HK107" s="76"/>
      <c r="HL107" s="76"/>
      <c r="HM107" s="76"/>
      <c r="HN107" s="76"/>
      <c r="HO107" s="76"/>
      <c r="HP107" s="76"/>
      <c r="HQ107" s="76"/>
      <c r="HR107" s="76"/>
      <c r="HS107" s="76"/>
      <c r="HT107" s="76"/>
      <c r="HU107" s="76"/>
      <c r="HV107" s="76"/>
      <c r="HW107" s="76"/>
      <c r="HX107" s="76"/>
      <c r="HY107" s="76"/>
      <c r="HZ107" s="76"/>
      <c r="IA107" s="76"/>
      <c r="IB107" s="76"/>
      <c r="IC107" s="76"/>
      <c r="ID107" s="76"/>
      <c r="IE107" s="76"/>
      <c r="IF107" s="76"/>
      <c r="IG107" s="76"/>
    </row>
    <row r="108" spans="1:241" s="80" customFormat="1" ht="12.75">
      <c r="A108" s="76"/>
      <c r="B108" s="83">
        <f t="shared" si="62"/>
        <v>100</v>
      </c>
      <c r="C108" s="77">
        <v>41422</v>
      </c>
      <c r="D108" s="78">
        <v>8.2</v>
      </c>
      <c r="E108" s="47" t="s">
        <v>93</v>
      </c>
      <c r="F108" s="47" t="s">
        <v>284</v>
      </c>
      <c r="G108" s="83" t="s">
        <v>95</v>
      </c>
      <c r="H108" s="47">
        <v>3.55</v>
      </c>
      <c r="I108" s="51">
        <f t="shared" si="0"/>
        <v>37.254901960784316</v>
      </c>
      <c r="J108" s="52">
        <f t="shared" si="56"/>
        <v>4861.824134092021</v>
      </c>
      <c r="K108" s="52">
        <f t="shared" si="1"/>
        <v>95</v>
      </c>
      <c r="L108" s="52">
        <f t="shared" si="57"/>
        <v>5029</v>
      </c>
      <c r="M108" s="52">
        <f t="shared" si="58"/>
        <v>35.64888160701821</v>
      </c>
      <c r="N108" s="52">
        <f t="shared" si="59"/>
        <v>4820.104044654197</v>
      </c>
      <c r="O108" s="52">
        <f t="shared" si="60"/>
        <v>89.89820804759924</v>
      </c>
      <c r="P108" s="52">
        <f t="shared" si="61"/>
        <v>4821.382842131769</v>
      </c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9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  <c r="DT108" s="76"/>
      <c r="DU108" s="76"/>
      <c r="DV108" s="76"/>
      <c r="DW108" s="76"/>
      <c r="DX108" s="76"/>
      <c r="DY108" s="76"/>
      <c r="DZ108" s="76"/>
      <c r="EA108" s="76"/>
      <c r="EB108" s="76"/>
      <c r="EC108" s="76"/>
      <c r="ED108" s="76"/>
      <c r="EE108" s="76"/>
      <c r="EF108" s="76"/>
      <c r="EG108" s="76"/>
      <c r="EH108" s="76"/>
      <c r="EI108" s="76"/>
      <c r="EJ108" s="76"/>
      <c r="EK108" s="76"/>
      <c r="EL108" s="76"/>
      <c r="EM108" s="76"/>
      <c r="EN108" s="76"/>
      <c r="EO108" s="76"/>
      <c r="EP108" s="76"/>
      <c r="EQ108" s="76"/>
      <c r="ER108" s="76"/>
      <c r="ES108" s="76"/>
      <c r="ET108" s="76"/>
      <c r="EU108" s="76"/>
      <c r="EV108" s="76"/>
      <c r="EW108" s="76"/>
      <c r="EX108" s="76"/>
      <c r="EY108" s="76"/>
      <c r="EZ108" s="76"/>
      <c r="FA108" s="76"/>
      <c r="FB108" s="76"/>
      <c r="FC108" s="76"/>
      <c r="FD108" s="76"/>
      <c r="FE108" s="76"/>
      <c r="FF108" s="76"/>
      <c r="FG108" s="76"/>
      <c r="FH108" s="76"/>
      <c r="FI108" s="76"/>
      <c r="FJ108" s="76"/>
      <c r="FK108" s="76"/>
      <c r="FL108" s="76"/>
      <c r="FM108" s="76"/>
      <c r="FN108" s="76"/>
      <c r="FO108" s="76"/>
      <c r="FP108" s="76"/>
      <c r="FQ108" s="76"/>
      <c r="FR108" s="76"/>
      <c r="FS108" s="76"/>
      <c r="FT108" s="76"/>
      <c r="FU108" s="76"/>
      <c r="FV108" s="76"/>
      <c r="FW108" s="76"/>
      <c r="FX108" s="76"/>
      <c r="FY108" s="76"/>
      <c r="FZ108" s="76"/>
      <c r="GA108" s="76"/>
      <c r="GB108" s="76"/>
      <c r="GC108" s="76"/>
      <c r="GD108" s="76"/>
      <c r="GE108" s="76"/>
      <c r="GF108" s="76"/>
      <c r="GG108" s="76"/>
      <c r="GH108" s="76"/>
      <c r="GI108" s="76"/>
      <c r="GJ108" s="76"/>
      <c r="GK108" s="76"/>
      <c r="GL108" s="76"/>
      <c r="GM108" s="76"/>
      <c r="GN108" s="76"/>
      <c r="GO108" s="76"/>
      <c r="GP108" s="76"/>
      <c r="GQ108" s="76"/>
      <c r="GR108" s="76"/>
      <c r="GS108" s="76"/>
      <c r="GT108" s="76"/>
      <c r="GU108" s="76"/>
      <c r="GV108" s="76"/>
      <c r="GW108" s="76"/>
      <c r="GX108" s="76"/>
      <c r="GY108" s="76"/>
      <c r="GZ108" s="76"/>
      <c r="HA108" s="76"/>
      <c r="HB108" s="76"/>
      <c r="HC108" s="76"/>
      <c r="HD108" s="76"/>
      <c r="HE108" s="76"/>
      <c r="HF108" s="76"/>
      <c r="HG108" s="76"/>
      <c r="HH108" s="76"/>
      <c r="HI108" s="76"/>
      <c r="HJ108" s="76"/>
      <c r="HK108" s="76"/>
      <c r="HL108" s="76"/>
      <c r="HM108" s="76"/>
      <c r="HN108" s="76"/>
      <c r="HO108" s="76"/>
      <c r="HP108" s="76"/>
      <c r="HQ108" s="76"/>
      <c r="HR108" s="76"/>
      <c r="HS108" s="76"/>
      <c r="HT108" s="76"/>
      <c r="HU108" s="76"/>
      <c r="HV108" s="76"/>
      <c r="HW108" s="76"/>
      <c r="HX108" s="76"/>
      <c r="HY108" s="76"/>
      <c r="HZ108" s="76"/>
      <c r="IA108" s="76"/>
      <c r="IB108" s="76"/>
      <c r="IC108" s="76"/>
      <c r="ID108" s="76"/>
      <c r="IE108" s="76"/>
      <c r="IF108" s="76"/>
      <c r="IG108" s="76"/>
    </row>
    <row r="109" spans="1:241" s="80" customFormat="1" ht="12.75">
      <c r="A109" s="76"/>
      <c r="B109" s="83">
        <f t="shared" si="62"/>
        <v>101</v>
      </c>
      <c r="C109" s="77">
        <v>41423</v>
      </c>
      <c r="D109" s="78">
        <v>4.05</v>
      </c>
      <c r="E109" s="47" t="s">
        <v>224</v>
      </c>
      <c r="F109" s="47" t="s">
        <v>285</v>
      </c>
      <c r="G109" s="83">
        <v>1</v>
      </c>
      <c r="H109" s="47">
        <v>2.36</v>
      </c>
      <c r="I109" s="51">
        <f t="shared" si="0"/>
        <v>-100</v>
      </c>
      <c r="J109" s="52">
        <f t="shared" si="56"/>
        <v>4761.824134092021</v>
      </c>
      <c r="K109" s="52">
        <f t="shared" si="1"/>
        <v>-136</v>
      </c>
      <c r="L109" s="52">
        <f t="shared" si="57"/>
        <v>4893</v>
      </c>
      <c r="M109" s="52">
        <f t="shared" si="58"/>
        <v>-96.40208089308395</v>
      </c>
      <c r="N109" s="52">
        <f t="shared" si="59"/>
        <v>4723.701963761114</v>
      </c>
      <c r="O109" s="52">
        <f t="shared" si="60"/>
        <v>-131.14161330598412</v>
      </c>
      <c r="P109" s="52">
        <f t="shared" si="61"/>
        <v>4690.241228825786</v>
      </c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9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  <c r="DT109" s="76"/>
      <c r="DU109" s="76"/>
      <c r="DV109" s="76"/>
      <c r="DW109" s="76"/>
      <c r="DX109" s="76"/>
      <c r="DY109" s="76"/>
      <c r="DZ109" s="76"/>
      <c r="EA109" s="76"/>
      <c r="EB109" s="76"/>
      <c r="EC109" s="76"/>
      <c r="ED109" s="76"/>
      <c r="EE109" s="76"/>
      <c r="EF109" s="76"/>
      <c r="EG109" s="76"/>
      <c r="EH109" s="76"/>
      <c r="EI109" s="76"/>
      <c r="EJ109" s="76"/>
      <c r="EK109" s="76"/>
      <c r="EL109" s="76"/>
      <c r="EM109" s="76"/>
      <c r="EN109" s="76"/>
      <c r="EO109" s="76"/>
      <c r="EP109" s="76"/>
      <c r="EQ109" s="76"/>
      <c r="ER109" s="76"/>
      <c r="ES109" s="76"/>
      <c r="ET109" s="76"/>
      <c r="EU109" s="76"/>
      <c r="EV109" s="76"/>
      <c r="EW109" s="76"/>
      <c r="EX109" s="76"/>
      <c r="EY109" s="76"/>
      <c r="EZ109" s="76"/>
      <c r="FA109" s="76"/>
      <c r="FB109" s="76"/>
      <c r="FC109" s="76"/>
      <c r="FD109" s="76"/>
      <c r="FE109" s="76"/>
      <c r="FF109" s="76"/>
      <c r="FG109" s="76"/>
      <c r="FH109" s="76"/>
      <c r="FI109" s="76"/>
      <c r="FJ109" s="76"/>
      <c r="FK109" s="76"/>
      <c r="FL109" s="76"/>
      <c r="FM109" s="76"/>
      <c r="FN109" s="76"/>
      <c r="FO109" s="76"/>
      <c r="FP109" s="76"/>
      <c r="FQ109" s="76"/>
      <c r="FR109" s="76"/>
      <c r="FS109" s="76"/>
      <c r="FT109" s="76"/>
      <c r="FU109" s="76"/>
      <c r="FV109" s="76"/>
      <c r="FW109" s="76"/>
      <c r="FX109" s="76"/>
      <c r="FY109" s="76"/>
      <c r="FZ109" s="76"/>
      <c r="GA109" s="76"/>
      <c r="GB109" s="76"/>
      <c r="GC109" s="76"/>
      <c r="GD109" s="76"/>
      <c r="GE109" s="76"/>
      <c r="GF109" s="76"/>
      <c r="GG109" s="76"/>
      <c r="GH109" s="76"/>
      <c r="GI109" s="76"/>
      <c r="GJ109" s="76"/>
      <c r="GK109" s="76"/>
      <c r="GL109" s="76"/>
      <c r="GM109" s="76"/>
      <c r="GN109" s="76"/>
      <c r="GO109" s="76"/>
      <c r="GP109" s="76"/>
      <c r="GQ109" s="76"/>
      <c r="GR109" s="76"/>
      <c r="GS109" s="76"/>
      <c r="GT109" s="76"/>
      <c r="GU109" s="76"/>
      <c r="GV109" s="76"/>
      <c r="GW109" s="76"/>
      <c r="GX109" s="76"/>
      <c r="GY109" s="76"/>
      <c r="GZ109" s="76"/>
      <c r="HA109" s="76"/>
      <c r="HB109" s="76"/>
      <c r="HC109" s="76"/>
      <c r="HD109" s="76"/>
      <c r="HE109" s="76"/>
      <c r="HF109" s="76"/>
      <c r="HG109" s="76"/>
      <c r="HH109" s="76"/>
      <c r="HI109" s="76"/>
      <c r="HJ109" s="76"/>
      <c r="HK109" s="76"/>
      <c r="HL109" s="76"/>
      <c r="HM109" s="76"/>
      <c r="HN109" s="76"/>
      <c r="HO109" s="76"/>
      <c r="HP109" s="76"/>
      <c r="HQ109" s="76"/>
      <c r="HR109" s="76"/>
      <c r="HS109" s="76"/>
      <c r="HT109" s="76"/>
      <c r="HU109" s="76"/>
      <c r="HV109" s="76"/>
      <c r="HW109" s="76"/>
      <c r="HX109" s="76"/>
      <c r="HY109" s="76"/>
      <c r="HZ109" s="76"/>
      <c r="IA109" s="76"/>
      <c r="IB109" s="76"/>
      <c r="IC109" s="76"/>
      <c r="ID109" s="76"/>
      <c r="IE109" s="76"/>
      <c r="IF109" s="76"/>
      <c r="IG109" s="76"/>
    </row>
    <row r="110" spans="1:241" s="80" customFormat="1" ht="12.75">
      <c r="A110" s="76"/>
      <c r="B110" s="83">
        <f t="shared" si="62"/>
        <v>102</v>
      </c>
      <c r="C110" s="77">
        <v>41424</v>
      </c>
      <c r="D110" s="78">
        <v>5.2</v>
      </c>
      <c r="E110" s="47" t="s">
        <v>93</v>
      </c>
      <c r="F110" s="47" t="s">
        <v>286</v>
      </c>
      <c r="G110" s="83" t="s">
        <v>95</v>
      </c>
      <c r="H110" s="47">
        <v>3.47</v>
      </c>
      <c r="I110" s="51">
        <f t="shared" si="0"/>
        <v>38.46153846153847</v>
      </c>
      <c r="J110" s="52">
        <f t="shared" si="56"/>
        <v>4800.285672553559</v>
      </c>
      <c r="K110" s="52">
        <f t="shared" si="1"/>
        <v>95</v>
      </c>
      <c r="L110" s="52">
        <f t="shared" si="57"/>
        <v>4988</v>
      </c>
      <c r="M110" s="52">
        <f t="shared" si="58"/>
        <v>36.33616895200857</v>
      </c>
      <c r="N110" s="52">
        <f t="shared" si="59"/>
        <v>4760.038132713123</v>
      </c>
      <c r="O110" s="52">
        <f t="shared" si="60"/>
        <v>89.11458334768993</v>
      </c>
      <c r="P110" s="52">
        <f t="shared" si="61"/>
        <v>4779.355812173476</v>
      </c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9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/>
      <c r="DU110" s="76"/>
      <c r="DV110" s="76"/>
      <c r="DW110" s="76"/>
      <c r="DX110" s="76"/>
      <c r="DY110" s="76"/>
      <c r="DZ110" s="76"/>
      <c r="EA110" s="76"/>
      <c r="EB110" s="76"/>
      <c r="EC110" s="76"/>
      <c r="ED110" s="76"/>
      <c r="EE110" s="76"/>
      <c r="EF110" s="76"/>
      <c r="EG110" s="76"/>
      <c r="EH110" s="76"/>
      <c r="EI110" s="76"/>
      <c r="EJ110" s="76"/>
      <c r="EK110" s="76"/>
      <c r="EL110" s="76"/>
      <c r="EM110" s="76"/>
      <c r="EN110" s="76"/>
      <c r="EO110" s="76"/>
      <c r="EP110" s="76"/>
      <c r="EQ110" s="76"/>
      <c r="ER110" s="76"/>
      <c r="ES110" s="76"/>
      <c r="ET110" s="76"/>
      <c r="EU110" s="76"/>
      <c r="EV110" s="76"/>
      <c r="EW110" s="76"/>
      <c r="EX110" s="76"/>
      <c r="EY110" s="76"/>
      <c r="EZ110" s="76"/>
      <c r="FA110" s="76"/>
      <c r="FB110" s="76"/>
      <c r="FC110" s="76"/>
      <c r="FD110" s="76"/>
      <c r="FE110" s="76"/>
      <c r="FF110" s="76"/>
      <c r="FG110" s="76"/>
      <c r="FH110" s="76"/>
      <c r="FI110" s="76"/>
      <c r="FJ110" s="76"/>
      <c r="FK110" s="76"/>
      <c r="FL110" s="76"/>
      <c r="FM110" s="76"/>
      <c r="FN110" s="76"/>
      <c r="FO110" s="76"/>
      <c r="FP110" s="76"/>
      <c r="FQ110" s="76"/>
      <c r="FR110" s="76"/>
      <c r="FS110" s="76"/>
      <c r="FT110" s="76"/>
      <c r="FU110" s="76"/>
      <c r="FV110" s="76"/>
      <c r="FW110" s="76"/>
      <c r="FX110" s="76"/>
      <c r="FY110" s="76"/>
      <c r="FZ110" s="76"/>
      <c r="GA110" s="76"/>
      <c r="GB110" s="76"/>
      <c r="GC110" s="76"/>
      <c r="GD110" s="76"/>
      <c r="GE110" s="76"/>
      <c r="GF110" s="76"/>
      <c r="GG110" s="76"/>
      <c r="GH110" s="76"/>
      <c r="GI110" s="76"/>
      <c r="GJ110" s="76"/>
      <c r="GK110" s="76"/>
      <c r="GL110" s="76"/>
      <c r="GM110" s="76"/>
      <c r="GN110" s="76"/>
      <c r="GO110" s="76"/>
      <c r="GP110" s="76"/>
      <c r="GQ110" s="76"/>
      <c r="GR110" s="76"/>
      <c r="GS110" s="76"/>
      <c r="GT110" s="76"/>
      <c r="GU110" s="76"/>
      <c r="GV110" s="76"/>
      <c r="GW110" s="76"/>
      <c r="GX110" s="76"/>
      <c r="GY110" s="76"/>
      <c r="GZ110" s="76"/>
      <c r="HA110" s="76"/>
      <c r="HB110" s="76"/>
      <c r="HC110" s="76"/>
      <c r="HD110" s="76"/>
      <c r="HE110" s="76"/>
      <c r="HF110" s="76"/>
      <c r="HG110" s="76"/>
      <c r="HH110" s="76"/>
      <c r="HI110" s="76"/>
      <c r="HJ110" s="76"/>
      <c r="HK110" s="76"/>
      <c r="HL110" s="76"/>
      <c r="HM110" s="76"/>
      <c r="HN110" s="76"/>
      <c r="HO110" s="76"/>
      <c r="HP110" s="76"/>
      <c r="HQ110" s="76"/>
      <c r="HR110" s="76"/>
      <c r="HS110" s="76"/>
      <c r="HT110" s="76"/>
      <c r="HU110" s="76"/>
      <c r="HV110" s="76"/>
      <c r="HW110" s="76"/>
      <c r="HX110" s="76"/>
      <c r="HY110" s="76"/>
      <c r="HZ110" s="76"/>
      <c r="IA110" s="76"/>
      <c r="IB110" s="76"/>
      <c r="IC110" s="76"/>
      <c r="ID110" s="76"/>
      <c r="IE110" s="76"/>
      <c r="IF110" s="76"/>
      <c r="IG110" s="76"/>
    </row>
    <row r="111" spans="1:241" s="80" customFormat="1" ht="12.75">
      <c r="A111" s="76"/>
      <c r="B111" s="83">
        <f t="shared" si="62"/>
        <v>103</v>
      </c>
      <c r="C111" s="77">
        <v>41430</v>
      </c>
      <c r="D111" s="78">
        <v>7</v>
      </c>
      <c r="E111" s="47" t="s">
        <v>99</v>
      </c>
      <c r="F111" s="47" t="s">
        <v>290</v>
      </c>
      <c r="G111" s="83">
        <v>1</v>
      </c>
      <c r="H111" s="47">
        <v>2.5</v>
      </c>
      <c r="I111" s="51">
        <f t="shared" si="0"/>
        <v>-100</v>
      </c>
      <c r="J111" s="52">
        <f t="shared" si="56"/>
        <v>4700.285672553559</v>
      </c>
      <c r="K111" s="52">
        <f t="shared" si="1"/>
        <v>-150</v>
      </c>
      <c r="L111" s="52">
        <f t="shared" si="57"/>
        <v>4838</v>
      </c>
      <c r="M111" s="52">
        <f t="shared" si="58"/>
        <v>-95.20076265426245</v>
      </c>
      <c r="N111" s="52">
        <f t="shared" si="59"/>
        <v>4664.83737005886</v>
      </c>
      <c r="O111" s="52">
        <f t="shared" si="60"/>
        <v>-143.3806743652043</v>
      </c>
      <c r="P111" s="52">
        <f t="shared" si="61"/>
        <v>4635.975137808272</v>
      </c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9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  <c r="DU111" s="76"/>
      <c r="DV111" s="76"/>
      <c r="DW111" s="76"/>
      <c r="DX111" s="76"/>
      <c r="DY111" s="76"/>
      <c r="DZ111" s="76"/>
      <c r="EA111" s="76"/>
      <c r="EB111" s="76"/>
      <c r="EC111" s="76"/>
      <c r="ED111" s="76"/>
      <c r="EE111" s="76"/>
      <c r="EF111" s="76"/>
      <c r="EG111" s="76"/>
      <c r="EH111" s="76"/>
      <c r="EI111" s="76"/>
      <c r="EJ111" s="76"/>
      <c r="EK111" s="76"/>
      <c r="EL111" s="76"/>
      <c r="EM111" s="76"/>
      <c r="EN111" s="76"/>
      <c r="EO111" s="76"/>
      <c r="EP111" s="76"/>
      <c r="EQ111" s="76"/>
      <c r="ER111" s="76"/>
      <c r="ES111" s="76"/>
      <c r="ET111" s="76"/>
      <c r="EU111" s="76"/>
      <c r="EV111" s="76"/>
      <c r="EW111" s="76"/>
      <c r="EX111" s="76"/>
      <c r="EY111" s="76"/>
      <c r="EZ111" s="76"/>
      <c r="FA111" s="76"/>
      <c r="FB111" s="76"/>
      <c r="FC111" s="76"/>
      <c r="FD111" s="76"/>
      <c r="FE111" s="76"/>
      <c r="FF111" s="76"/>
      <c r="FG111" s="76"/>
      <c r="FH111" s="76"/>
      <c r="FI111" s="76"/>
      <c r="FJ111" s="76"/>
      <c r="FK111" s="76"/>
      <c r="FL111" s="76"/>
      <c r="FM111" s="76"/>
      <c r="FN111" s="76"/>
      <c r="FO111" s="76"/>
      <c r="FP111" s="76"/>
      <c r="FQ111" s="76"/>
      <c r="FR111" s="76"/>
      <c r="FS111" s="76"/>
      <c r="FT111" s="76"/>
      <c r="FU111" s="76"/>
      <c r="FV111" s="76"/>
      <c r="FW111" s="76"/>
      <c r="FX111" s="76"/>
      <c r="FY111" s="76"/>
      <c r="FZ111" s="76"/>
      <c r="GA111" s="76"/>
      <c r="GB111" s="76"/>
      <c r="GC111" s="76"/>
      <c r="GD111" s="76"/>
      <c r="GE111" s="76"/>
      <c r="GF111" s="76"/>
      <c r="GG111" s="76"/>
      <c r="GH111" s="76"/>
      <c r="GI111" s="76"/>
      <c r="GJ111" s="76"/>
      <c r="GK111" s="76"/>
      <c r="GL111" s="76"/>
      <c r="GM111" s="76"/>
      <c r="GN111" s="76"/>
      <c r="GO111" s="76"/>
      <c r="GP111" s="76"/>
      <c r="GQ111" s="76"/>
      <c r="GR111" s="76"/>
      <c r="GS111" s="76"/>
      <c r="GT111" s="76"/>
      <c r="GU111" s="76"/>
      <c r="GV111" s="76"/>
      <c r="GW111" s="76"/>
      <c r="GX111" s="76"/>
      <c r="GY111" s="76"/>
      <c r="GZ111" s="76"/>
      <c r="HA111" s="76"/>
      <c r="HB111" s="76"/>
      <c r="HC111" s="76"/>
      <c r="HD111" s="76"/>
      <c r="HE111" s="76"/>
      <c r="HF111" s="76"/>
      <c r="HG111" s="76"/>
      <c r="HH111" s="76"/>
      <c r="HI111" s="76"/>
      <c r="HJ111" s="76"/>
      <c r="HK111" s="76"/>
      <c r="HL111" s="76"/>
      <c r="HM111" s="76"/>
      <c r="HN111" s="76"/>
      <c r="HO111" s="76"/>
      <c r="HP111" s="76"/>
      <c r="HQ111" s="76"/>
      <c r="HR111" s="76"/>
      <c r="HS111" s="76"/>
      <c r="HT111" s="76"/>
      <c r="HU111" s="76"/>
      <c r="HV111" s="76"/>
      <c r="HW111" s="76"/>
      <c r="HX111" s="76"/>
      <c r="HY111" s="76"/>
      <c r="HZ111" s="76"/>
      <c r="IA111" s="76"/>
      <c r="IB111" s="76"/>
      <c r="IC111" s="76"/>
      <c r="ID111" s="76"/>
      <c r="IE111" s="76"/>
      <c r="IF111" s="76"/>
      <c r="IG111" s="76"/>
    </row>
    <row r="112" spans="1:241" s="80" customFormat="1" ht="12.75">
      <c r="A112" s="76"/>
      <c r="B112" s="83">
        <f t="shared" si="62"/>
        <v>104</v>
      </c>
      <c r="C112" s="77">
        <v>41431</v>
      </c>
      <c r="D112" s="78">
        <v>7.35</v>
      </c>
      <c r="E112" s="47" t="s">
        <v>291</v>
      </c>
      <c r="F112" s="47" t="s">
        <v>292</v>
      </c>
      <c r="G112" s="83">
        <v>1</v>
      </c>
      <c r="H112" s="47">
        <v>2.88</v>
      </c>
      <c r="I112" s="51">
        <f t="shared" si="0"/>
        <v>-100</v>
      </c>
      <c r="J112" s="52">
        <f t="shared" si="56"/>
        <v>4600.285672553559</v>
      </c>
      <c r="K112" s="52">
        <f t="shared" si="1"/>
        <v>-188</v>
      </c>
      <c r="L112" s="52">
        <f t="shared" si="57"/>
        <v>4650</v>
      </c>
      <c r="M112" s="52">
        <f t="shared" si="58"/>
        <v>-93.2967474011772</v>
      </c>
      <c r="N112" s="52">
        <f t="shared" si="59"/>
        <v>4571.540622657682</v>
      </c>
      <c r="O112" s="52">
        <f t="shared" si="60"/>
        <v>-174.31266518159103</v>
      </c>
      <c r="P112" s="52">
        <f t="shared" si="61"/>
        <v>4461.662472626681</v>
      </c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9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  <c r="EW112" s="76"/>
      <c r="EX112" s="76"/>
      <c r="EY112" s="76"/>
      <c r="EZ112" s="76"/>
      <c r="FA112" s="76"/>
      <c r="FB112" s="76"/>
      <c r="FC112" s="76"/>
      <c r="FD112" s="76"/>
      <c r="FE112" s="76"/>
      <c r="FF112" s="76"/>
      <c r="FG112" s="76"/>
      <c r="FH112" s="76"/>
      <c r="FI112" s="76"/>
      <c r="FJ112" s="76"/>
      <c r="FK112" s="76"/>
      <c r="FL112" s="76"/>
      <c r="FM112" s="76"/>
      <c r="FN112" s="76"/>
      <c r="FO112" s="76"/>
      <c r="FP112" s="76"/>
      <c r="FQ112" s="76"/>
      <c r="FR112" s="76"/>
      <c r="FS112" s="76"/>
      <c r="FT112" s="76"/>
      <c r="FU112" s="76"/>
      <c r="FV112" s="76"/>
      <c r="FW112" s="76"/>
      <c r="FX112" s="76"/>
      <c r="FY112" s="76"/>
      <c r="FZ112" s="76"/>
      <c r="GA112" s="76"/>
      <c r="GB112" s="76"/>
      <c r="GC112" s="76"/>
      <c r="GD112" s="76"/>
      <c r="GE112" s="76"/>
      <c r="GF112" s="76"/>
      <c r="GG112" s="76"/>
      <c r="GH112" s="76"/>
      <c r="GI112" s="76"/>
      <c r="GJ112" s="76"/>
      <c r="GK112" s="76"/>
      <c r="GL112" s="76"/>
      <c r="GM112" s="76"/>
      <c r="GN112" s="76"/>
      <c r="GO112" s="76"/>
      <c r="GP112" s="76"/>
      <c r="GQ112" s="76"/>
      <c r="GR112" s="76"/>
      <c r="GS112" s="76"/>
      <c r="GT112" s="76"/>
      <c r="GU112" s="76"/>
      <c r="GV112" s="76"/>
      <c r="GW112" s="76"/>
      <c r="GX112" s="76"/>
      <c r="GY112" s="76"/>
      <c r="GZ112" s="76"/>
      <c r="HA112" s="76"/>
      <c r="HB112" s="76"/>
      <c r="HC112" s="76"/>
      <c r="HD112" s="76"/>
      <c r="HE112" s="76"/>
      <c r="HF112" s="76"/>
      <c r="HG112" s="76"/>
      <c r="HH112" s="76"/>
      <c r="HI112" s="76"/>
      <c r="HJ112" s="76"/>
      <c r="HK112" s="76"/>
      <c r="HL112" s="76"/>
      <c r="HM112" s="76"/>
      <c r="HN112" s="76"/>
      <c r="HO112" s="76"/>
      <c r="HP112" s="76"/>
      <c r="HQ112" s="76"/>
      <c r="HR112" s="76"/>
      <c r="HS112" s="76"/>
      <c r="HT112" s="76"/>
      <c r="HU112" s="76"/>
      <c r="HV112" s="76"/>
      <c r="HW112" s="76"/>
      <c r="HX112" s="76"/>
      <c r="HY112" s="76"/>
      <c r="HZ112" s="76"/>
      <c r="IA112" s="76"/>
      <c r="IB112" s="76"/>
      <c r="IC112" s="76"/>
      <c r="ID112" s="76"/>
      <c r="IE112" s="76"/>
      <c r="IF112" s="76"/>
      <c r="IG112" s="76"/>
    </row>
    <row r="113" spans="1:241" s="80" customFormat="1" ht="12.75">
      <c r="A113" s="76"/>
      <c r="B113" s="83">
        <f t="shared" si="62"/>
        <v>105</v>
      </c>
      <c r="C113" s="77">
        <v>41432</v>
      </c>
      <c r="D113" s="78">
        <v>6.25</v>
      </c>
      <c r="E113" s="47" t="s">
        <v>237</v>
      </c>
      <c r="F113" s="47" t="s">
        <v>293</v>
      </c>
      <c r="G113" s="83">
        <v>1</v>
      </c>
      <c r="H113" s="47">
        <v>3</v>
      </c>
      <c r="I113" s="51">
        <f t="shared" si="0"/>
        <v>-100</v>
      </c>
      <c r="J113" s="52">
        <f t="shared" si="56"/>
        <v>4500.285672553559</v>
      </c>
      <c r="K113" s="52">
        <f t="shared" si="1"/>
        <v>-200</v>
      </c>
      <c r="L113" s="52">
        <f t="shared" si="57"/>
        <v>4450</v>
      </c>
      <c r="M113" s="52">
        <f t="shared" si="58"/>
        <v>-91.43081245315365</v>
      </c>
      <c r="N113" s="52">
        <f t="shared" si="59"/>
        <v>4480.109810204529</v>
      </c>
      <c r="O113" s="52">
        <f t="shared" si="60"/>
        <v>-178.46649890506725</v>
      </c>
      <c r="P113" s="52">
        <f t="shared" si="61"/>
        <v>4283.195973721614</v>
      </c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9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/>
      <c r="DO113" s="76"/>
      <c r="DP113" s="76"/>
      <c r="DQ113" s="76"/>
      <c r="DR113" s="76"/>
      <c r="DS113" s="76"/>
      <c r="DT113" s="76"/>
      <c r="DU113" s="76"/>
      <c r="DV113" s="76"/>
      <c r="DW113" s="76"/>
      <c r="DX113" s="76"/>
      <c r="DY113" s="76"/>
      <c r="DZ113" s="76"/>
      <c r="EA113" s="76"/>
      <c r="EB113" s="76"/>
      <c r="EC113" s="76"/>
      <c r="ED113" s="76"/>
      <c r="EE113" s="76"/>
      <c r="EF113" s="76"/>
      <c r="EG113" s="76"/>
      <c r="EH113" s="76"/>
      <c r="EI113" s="76"/>
      <c r="EJ113" s="76"/>
      <c r="EK113" s="76"/>
      <c r="EL113" s="76"/>
      <c r="EM113" s="76"/>
      <c r="EN113" s="76"/>
      <c r="EO113" s="76"/>
      <c r="EP113" s="76"/>
      <c r="EQ113" s="76"/>
      <c r="ER113" s="76"/>
      <c r="ES113" s="76"/>
      <c r="ET113" s="76"/>
      <c r="EU113" s="76"/>
      <c r="EV113" s="76"/>
      <c r="EW113" s="76"/>
      <c r="EX113" s="76"/>
      <c r="EY113" s="76"/>
      <c r="EZ113" s="76"/>
      <c r="FA113" s="76"/>
      <c r="FB113" s="76"/>
      <c r="FC113" s="76"/>
      <c r="FD113" s="76"/>
      <c r="FE113" s="76"/>
      <c r="FF113" s="76"/>
      <c r="FG113" s="76"/>
      <c r="FH113" s="76"/>
      <c r="FI113" s="76"/>
      <c r="FJ113" s="76"/>
      <c r="FK113" s="76"/>
      <c r="FL113" s="76"/>
      <c r="FM113" s="76"/>
      <c r="FN113" s="76"/>
      <c r="FO113" s="76"/>
      <c r="FP113" s="76"/>
      <c r="FQ113" s="76"/>
      <c r="FR113" s="76"/>
      <c r="FS113" s="76"/>
      <c r="FT113" s="76"/>
      <c r="FU113" s="76"/>
      <c r="FV113" s="76"/>
      <c r="FW113" s="76"/>
      <c r="FX113" s="76"/>
      <c r="FY113" s="76"/>
      <c r="FZ113" s="76"/>
      <c r="GA113" s="76"/>
      <c r="GB113" s="76"/>
      <c r="GC113" s="76"/>
      <c r="GD113" s="76"/>
      <c r="GE113" s="76"/>
      <c r="GF113" s="76"/>
      <c r="GG113" s="76"/>
      <c r="GH113" s="76"/>
      <c r="GI113" s="76"/>
      <c r="GJ113" s="76"/>
      <c r="GK113" s="76"/>
      <c r="GL113" s="76"/>
      <c r="GM113" s="76"/>
      <c r="GN113" s="76"/>
      <c r="GO113" s="76"/>
      <c r="GP113" s="76"/>
      <c r="GQ113" s="76"/>
      <c r="GR113" s="76"/>
      <c r="GS113" s="76"/>
      <c r="GT113" s="76"/>
      <c r="GU113" s="76"/>
      <c r="GV113" s="76"/>
      <c r="GW113" s="76"/>
      <c r="GX113" s="76"/>
      <c r="GY113" s="76"/>
      <c r="GZ113" s="76"/>
      <c r="HA113" s="76"/>
      <c r="HB113" s="76"/>
      <c r="HC113" s="76"/>
      <c r="HD113" s="76"/>
      <c r="HE113" s="76"/>
      <c r="HF113" s="76"/>
      <c r="HG113" s="76"/>
      <c r="HH113" s="76"/>
      <c r="HI113" s="76"/>
      <c r="HJ113" s="76"/>
      <c r="HK113" s="76"/>
      <c r="HL113" s="76"/>
      <c r="HM113" s="76"/>
      <c r="HN113" s="76"/>
      <c r="HO113" s="76"/>
      <c r="HP113" s="76"/>
      <c r="HQ113" s="76"/>
      <c r="HR113" s="76"/>
      <c r="HS113" s="76"/>
      <c r="HT113" s="76"/>
      <c r="HU113" s="76"/>
      <c r="HV113" s="76"/>
      <c r="HW113" s="76"/>
      <c r="HX113" s="76"/>
      <c r="HY113" s="76"/>
      <c r="HZ113" s="76"/>
      <c r="IA113" s="76"/>
      <c r="IB113" s="76"/>
      <c r="IC113" s="76"/>
      <c r="ID113" s="76"/>
      <c r="IE113" s="76"/>
      <c r="IF113" s="76"/>
      <c r="IG113" s="76"/>
    </row>
    <row r="114" spans="1:241" s="80" customFormat="1" ht="12.75">
      <c r="A114" s="76"/>
      <c r="B114" s="83">
        <f t="shared" si="62"/>
        <v>106</v>
      </c>
      <c r="C114" s="77">
        <v>41437</v>
      </c>
      <c r="D114" s="78">
        <v>8.1</v>
      </c>
      <c r="E114" s="47" t="s">
        <v>99</v>
      </c>
      <c r="F114" s="47" t="s">
        <v>295</v>
      </c>
      <c r="G114" s="83" t="s">
        <v>95</v>
      </c>
      <c r="H114" s="47">
        <v>2.62</v>
      </c>
      <c r="I114" s="51">
        <f t="shared" si="0"/>
        <v>58.641975308641975</v>
      </c>
      <c r="J114" s="52">
        <f aca="true" t="shared" si="63" ref="J114:J121">J113+I114</f>
        <v>4558.927647862201</v>
      </c>
      <c r="K114" s="52">
        <f t="shared" si="1"/>
        <v>95</v>
      </c>
      <c r="L114" s="52">
        <f aca="true" t="shared" si="64" ref="L114:L121">L113+K114</f>
        <v>4545</v>
      </c>
      <c r="M114" s="52">
        <f t="shared" si="58"/>
        <v>52.54449777400373</v>
      </c>
      <c r="N114" s="52">
        <f aca="true" t="shared" si="65" ref="N114:N121">N113+M114</f>
        <v>4532.654307978532</v>
      </c>
      <c r="O114" s="52">
        <f t="shared" si="60"/>
        <v>81.38072350071067</v>
      </c>
      <c r="P114" s="52">
        <f aca="true" t="shared" si="66" ref="P114:P121">P113+O114</f>
        <v>4364.576697222325</v>
      </c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9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6"/>
      <c r="DE114" s="76"/>
      <c r="DF114" s="76"/>
      <c r="DG114" s="76"/>
      <c r="DH114" s="76"/>
      <c r="DI114" s="76"/>
      <c r="DJ114" s="76"/>
      <c r="DK114" s="76"/>
      <c r="DL114" s="76"/>
      <c r="DM114" s="76"/>
      <c r="DN114" s="76"/>
      <c r="DO114" s="76"/>
      <c r="DP114" s="76"/>
      <c r="DQ114" s="76"/>
      <c r="DR114" s="76"/>
      <c r="DS114" s="76"/>
      <c r="DT114" s="76"/>
      <c r="DU114" s="76"/>
      <c r="DV114" s="76"/>
      <c r="DW114" s="76"/>
      <c r="DX114" s="76"/>
      <c r="DY114" s="76"/>
      <c r="DZ114" s="76"/>
      <c r="EA114" s="76"/>
      <c r="EB114" s="76"/>
      <c r="EC114" s="76"/>
      <c r="ED114" s="76"/>
      <c r="EE114" s="76"/>
      <c r="EF114" s="76"/>
      <c r="EG114" s="76"/>
      <c r="EH114" s="76"/>
      <c r="EI114" s="76"/>
      <c r="EJ114" s="76"/>
      <c r="EK114" s="76"/>
      <c r="EL114" s="76"/>
      <c r="EM114" s="76"/>
      <c r="EN114" s="76"/>
      <c r="EO114" s="76"/>
      <c r="EP114" s="76"/>
      <c r="EQ114" s="76"/>
      <c r="ER114" s="76"/>
      <c r="ES114" s="76"/>
      <c r="ET114" s="76"/>
      <c r="EU114" s="76"/>
      <c r="EV114" s="76"/>
      <c r="EW114" s="76"/>
      <c r="EX114" s="76"/>
      <c r="EY114" s="76"/>
      <c r="EZ114" s="76"/>
      <c r="FA114" s="76"/>
      <c r="FB114" s="76"/>
      <c r="FC114" s="76"/>
      <c r="FD114" s="76"/>
      <c r="FE114" s="76"/>
      <c r="FF114" s="76"/>
      <c r="FG114" s="76"/>
      <c r="FH114" s="76"/>
      <c r="FI114" s="76"/>
      <c r="FJ114" s="76"/>
      <c r="FK114" s="76"/>
      <c r="FL114" s="76"/>
      <c r="FM114" s="76"/>
      <c r="FN114" s="76"/>
      <c r="FO114" s="76"/>
      <c r="FP114" s="76"/>
      <c r="FQ114" s="76"/>
      <c r="FR114" s="76"/>
      <c r="FS114" s="76"/>
      <c r="FT114" s="76"/>
      <c r="FU114" s="76"/>
      <c r="FV114" s="76"/>
      <c r="FW114" s="76"/>
      <c r="FX114" s="76"/>
      <c r="FY114" s="76"/>
      <c r="FZ114" s="76"/>
      <c r="GA114" s="76"/>
      <c r="GB114" s="76"/>
      <c r="GC114" s="76"/>
      <c r="GD114" s="76"/>
      <c r="GE114" s="76"/>
      <c r="GF114" s="76"/>
      <c r="GG114" s="76"/>
      <c r="GH114" s="76"/>
      <c r="GI114" s="76"/>
      <c r="GJ114" s="76"/>
      <c r="GK114" s="76"/>
      <c r="GL114" s="76"/>
      <c r="GM114" s="76"/>
      <c r="GN114" s="76"/>
      <c r="GO114" s="76"/>
      <c r="GP114" s="76"/>
      <c r="GQ114" s="76"/>
      <c r="GR114" s="76"/>
      <c r="GS114" s="76"/>
      <c r="GT114" s="76"/>
      <c r="GU114" s="76"/>
      <c r="GV114" s="76"/>
      <c r="GW114" s="76"/>
      <c r="GX114" s="76"/>
      <c r="GY114" s="76"/>
      <c r="GZ114" s="76"/>
      <c r="HA114" s="76"/>
      <c r="HB114" s="76"/>
      <c r="HC114" s="76"/>
      <c r="HD114" s="76"/>
      <c r="HE114" s="76"/>
      <c r="HF114" s="76"/>
      <c r="HG114" s="76"/>
      <c r="HH114" s="76"/>
      <c r="HI114" s="76"/>
      <c r="HJ114" s="76"/>
      <c r="HK114" s="76"/>
      <c r="HL114" s="76"/>
      <c r="HM114" s="76"/>
      <c r="HN114" s="76"/>
      <c r="HO114" s="76"/>
      <c r="HP114" s="76"/>
      <c r="HQ114" s="76"/>
      <c r="HR114" s="76"/>
      <c r="HS114" s="76"/>
      <c r="HT114" s="76"/>
      <c r="HU114" s="76"/>
      <c r="HV114" s="76"/>
      <c r="HW114" s="76"/>
      <c r="HX114" s="76"/>
      <c r="HY114" s="76"/>
      <c r="HZ114" s="76"/>
      <c r="IA114" s="76"/>
      <c r="IB114" s="76"/>
      <c r="IC114" s="76"/>
      <c r="ID114" s="76"/>
      <c r="IE114" s="76"/>
      <c r="IF114" s="76"/>
      <c r="IG114" s="76"/>
    </row>
    <row r="115" spans="1:241" s="80" customFormat="1" ht="12.75">
      <c r="A115" s="76"/>
      <c r="B115" s="83">
        <f t="shared" si="62"/>
        <v>107</v>
      </c>
      <c r="C115" s="77">
        <v>41438</v>
      </c>
      <c r="D115" s="78">
        <v>7.2</v>
      </c>
      <c r="E115" s="47" t="s">
        <v>103</v>
      </c>
      <c r="F115" s="47" t="s">
        <v>296</v>
      </c>
      <c r="G115" s="83">
        <v>1</v>
      </c>
      <c r="H115" s="47">
        <v>3.95</v>
      </c>
      <c r="I115" s="51">
        <f t="shared" si="0"/>
        <v>-100</v>
      </c>
      <c r="J115" s="52">
        <f t="shared" si="63"/>
        <v>4458.927647862201</v>
      </c>
      <c r="K115" s="52">
        <f t="shared" si="1"/>
        <v>-295</v>
      </c>
      <c r="L115" s="52">
        <f t="shared" si="64"/>
        <v>4250</v>
      </c>
      <c r="M115" s="52">
        <f t="shared" si="58"/>
        <v>-90.65308615957065</v>
      </c>
      <c r="N115" s="52">
        <f t="shared" si="65"/>
        <v>4442.001221818962</v>
      </c>
      <c r="O115" s="52">
        <f t="shared" si="60"/>
        <v>-257.5100251361172</v>
      </c>
      <c r="P115" s="52">
        <f t="shared" si="66"/>
        <v>4107.066672086207</v>
      </c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9"/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6"/>
      <c r="CO115" s="76"/>
      <c r="CP115" s="76"/>
      <c r="CQ115" s="76"/>
      <c r="CR115" s="76"/>
      <c r="CS115" s="76"/>
      <c r="CT115" s="76"/>
      <c r="CU115" s="76"/>
      <c r="CV115" s="76"/>
      <c r="CW115" s="76"/>
      <c r="CX115" s="76"/>
      <c r="CY115" s="76"/>
      <c r="CZ115" s="76"/>
      <c r="DA115" s="76"/>
      <c r="DB115" s="76"/>
      <c r="DC115" s="76"/>
      <c r="DD115" s="76"/>
      <c r="DE115" s="76"/>
      <c r="DF115" s="76"/>
      <c r="DG115" s="76"/>
      <c r="DH115" s="76"/>
      <c r="DI115" s="76"/>
      <c r="DJ115" s="76"/>
      <c r="DK115" s="76"/>
      <c r="DL115" s="76"/>
      <c r="DM115" s="76"/>
      <c r="DN115" s="76"/>
      <c r="DO115" s="76"/>
      <c r="DP115" s="76"/>
      <c r="DQ115" s="76"/>
      <c r="DR115" s="76"/>
      <c r="DS115" s="76"/>
      <c r="DT115" s="76"/>
      <c r="DU115" s="76"/>
      <c r="DV115" s="76"/>
      <c r="DW115" s="76"/>
      <c r="DX115" s="76"/>
      <c r="DY115" s="76"/>
      <c r="DZ115" s="76"/>
      <c r="EA115" s="76"/>
      <c r="EB115" s="76"/>
      <c r="EC115" s="76"/>
      <c r="ED115" s="76"/>
      <c r="EE115" s="76"/>
      <c r="EF115" s="76"/>
      <c r="EG115" s="76"/>
      <c r="EH115" s="76"/>
      <c r="EI115" s="76"/>
      <c r="EJ115" s="76"/>
      <c r="EK115" s="76"/>
      <c r="EL115" s="76"/>
      <c r="EM115" s="76"/>
      <c r="EN115" s="76"/>
      <c r="EO115" s="76"/>
      <c r="EP115" s="76"/>
      <c r="EQ115" s="76"/>
      <c r="ER115" s="76"/>
      <c r="ES115" s="76"/>
      <c r="ET115" s="76"/>
      <c r="EU115" s="76"/>
      <c r="EV115" s="76"/>
      <c r="EW115" s="76"/>
      <c r="EX115" s="76"/>
      <c r="EY115" s="76"/>
      <c r="EZ115" s="76"/>
      <c r="FA115" s="76"/>
      <c r="FB115" s="76"/>
      <c r="FC115" s="76"/>
      <c r="FD115" s="76"/>
      <c r="FE115" s="76"/>
      <c r="FF115" s="76"/>
      <c r="FG115" s="76"/>
      <c r="FH115" s="76"/>
      <c r="FI115" s="76"/>
      <c r="FJ115" s="76"/>
      <c r="FK115" s="76"/>
      <c r="FL115" s="76"/>
      <c r="FM115" s="76"/>
      <c r="FN115" s="76"/>
      <c r="FO115" s="76"/>
      <c r="FP115" s="76"/>
      <c r="FQ115" s="76"/>
      <c r="FR115" s="76"/>
      <c r="FS115" s="76"/>
      <c r="FT115" s="76"/>
      <c r="FU115" s="76"/>
      <c r="FV115" s="76"/>
      <c r="FW115" s="76"/>
      <c r="FX115" s="76"/>
      <c r="FY115" s="76"/>
      <c r="FZ115" s="76"/>
      <c r="GA115" s="76"/>
      <c r="GB115" s="76"/>
      <c r="GC115" s="76"/>
      <c r="GD115" s="76"/>
      <c r="GE115" s="76"/>
      <c r="GF115" s="76"/>
      <c r="GG115" s="76"/>
      <c r="GH115" s="76"/>
      <c r="GI115" s="76"/>
      <c r="GJ115" s="76"/>
      <c r="GK115" s="76"/>
      <c r="GL115" s="76"/>
      <c r="GM115" s="76"/>
      <c r="GN115" s="76"/>
      <c r="GO115" s="76"/>
      <c r="GP115" s="76"/>
      <c r="GQ115" s="76"/>
      <c r="GR115" s="76"/>
      <c r="GS115" s="76"/>
      <c r="GT115" s="76"/>
      <c r="GU115" s="76"/>
      <c r="GV115" s="76"/>
      <c r="GW115" s="76"/>
      <c r="GX115" s="76"/>
      <c r="GY115" s="76"/>
      <c r="GZ115" s="76"/>
      <c r="HA115" s="76"/>
      <c r="HB115" s="76"/>
      <c r="HC115" s="76"/>
      <c r="HD115" s="76"/>
      <c r="HE115" s="76"/>
      <c r="HF115" s="76"/>
      <c r="HG115" s="76"/>
      <c r="HH115" s="76"/>
      <c r="HI115" s="76"/>
      <c r="HJ115" s="76"/>
      <c r="HK115" s="76"/>
      <c r="HL115" s="76"/>
      <c r="HM115" s="76"/>
      <c r="HN115" s="76"/>
      <c r="HO115" s="76"/>
      <c r="HP115" s="76"/>
      <c r="HQ115" s="76"/>
      <c r="HR115" s="76"/>
      <c r="HS115" s="76"/>
      <c r="HT115" s="76"/>
      <c r="HU115" s="76"/>
      <c r="HV115" s="76"/>
      <c r="HW115" s="76"/>
      <c r="HX115" s="76"/>
      <c r="HY115" s="76"/>
      <c r="HZ115" s="76"/>
      <c r="IA115" s="76"/>
      <c r="IB115" s="76"/>
      <c r="IC115" s="76"/>
      <c r="ID115" s="76"/>
      <c r="IE115" s="76"/>
      <c r="IF115" s="76"/>
      <c r="IG115" s="76"/>
    </row>
    <row r="116" spans="1:241" s="80" customFormat="1" ht="12.75">
      <c r="A116" s="76"/>
      <c r="B116" s="83">
        <f t="shared" si="62"/>
        <v>108</v>
      </c>
      <c r="C116" s="77">
        <v>41440</v>
      </c>
      <c r="D116" s="78">
        <v>7.35</v>
      </c>
      <c r="E116" s="47" t="s">
        <v>108</v>
      </c>
      <c r="F116" s="47" t="s">
        <v>297</v>
      </c>
      <c r="G116" s="83" t="s">
        <v>95</v>
      </c>
      <c r="H116" s="47">
        <v>3.77</v>
      </c>
      <c r="I116" s="51">
        <f t="shared" si="0"/>
        <v>34.29602888086643</v>
      </c>
      <c r="J116" s="52">
        <f t="shared" si="63"/>
        <v>4493.223676743068</v>
      </c>
      <c r="K116" s="52">
        <f t="shared" si="1"/>
        <v>95</v>
      </c>
      <c r="L116" s="52">
        <f t="shared" si="64"/>
        <v>4345</v>
      </c>
      <c r="M116" s="52">
        <f t="shared" si="58"/>
        <v>30.468600438469423</v>
      </c>
      <c r="N116" s="52">
        <f t="shared" si="65"/>
        <v>4472.469822257432</v>
      </c>
      <c r="O116" s="52">
        <f t="shared" si="60"/>
        <v>78.03426676963794</v>
      </c>
      <c r="P116" s="52">
        <f t="shared" si="66"/>
        <v>4185.100938855845</v>
      </c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9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76"/>
      <c r="CQ116" s="76"/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  <c r="DE116" s="76"/>
      <c r="DF116" s="76"/>
      <c r="DG116" s="76"/>
      <c r="DH116" s="76"/>
      <c r="DI116" s="76"/>
      <c r="DJ116" s="76"/>
      <c r="DK116" s="76"/>
      <c r="DL116" s="76"/>
      <c r="DM116" s="76"/>
      <c r="DN116" s="76"/>
      <c r="DO116" s="76"/>
      <c r="DP116" s="76"/>
      <c r="DQ116" s="76"/>
      <c r="DR116" s="76"/>
      <c r="DS116" s="76"/>
      <c r="DT116" s="76"/>
      <c r="DU116" s="76"/>
      <c r="DV116" s="76"/>
      <c r="DW116" s="76"/>
      <c r="DX116" s="76"/>
      <c r="DY116" s="76"/>
      <c r="DZ116" s="76"/>
      <c r="EA116" s="76"/>
      <c r="EB116" s="76"/>
      <c r="EC116" s="76"/>
      <c r="ED116" s="76"/>
      <c r="EE116" s="76"/>
      <c r="EF116" s="76"/>
      <c r="EG116" s="76"/>
      <c r="EH116" s="76"/>
      <c r="EI116" s="76"/>
      <c r="EJ116" s="76"/>
      <c r="EK116" s="76"/>
      <c r="EL116" s="76"/>
      <c r="EM116" s="76"/>
      <c r="EN116" s="76"/>
      <c r="EO116" s="76"/>
      <c r="EP116" s="76"/>
      <c r="EQ116" s="76"/>
      <c r="ER116" s="76"/>
      <c r="ES116" s="76"/>
      <c r="ET116" s="76"/>
      <c r="EU116" s="76"/>
      <c r="EV116" s="76"/>
      <c r="EW116" s="76"/>
      <c r="EX116" s="76"/>
      <c r="EY116" s="76"/>
      <c r="EZ116" s="76"/>
      <c r="FA116" s="76"/>
      <c r="FB116" s="76"/>
      <c r="FC116" s="76"/>
      <c r="FD116" s="76"/>
      <c r="FE116" s="76"/>
      <c r="FF116" s="76"/>
      <c r="FG116" s="76"/>
      <c r="FH116" s="76"/>
      <c r="FI116" s="76"/>
      <c r="FJ116" s="76"/>
      <c r="FK116" s="76"/>
      <c r="FL116" s="76"/>
      <c r="FM116" s="76"/>
      <c r="FN116" s="76"/>
      <c r="FO116" s="76"/>
      <c r="FP116" s="76"/>
      <c r="FQ116" s="76"/>
      <c r="FR116" s="76"/>
      <c r="FS116" s="76"/>
      <c r="FT116" s="76"/>
      <c r="FU116" s="76"/>
      <c r="FV116" s="76"/>
      <c r="FW116" s="76"/>
      <c r="FX116" s="76"/>
      <c r="FY116" s="76"/>
      <c r="FZ116" s="76"/>
      <c r="GA116" s="76"/>
      <c r="GB116" s="76"/>
      <c r="GC116" s="76"/>
      <c r="GD116" s="76"/>
      <c r="GE116" s="76"/>
      <c r="GF116" s="76"/>
      <c r="GG116" s="76"/>
      <c r="GH116" s="76"/>
      <c r="GI116" s="76"/>
      <c r="GJ116" s="76"/>
      <c r="GK116" s="76"/>
      <c r="GL116" s="76"/>
      <c r="GM116" s="76"/>
      <c r="GN116" s="76"/>
      <c r="GO116" s="76"/>
      <c r="GP116" s="76"/>
      <c r="GQ116" s="76"/>
      <c r="GR116" s="76"/>
      <c r="GS116" s="76"/>
      <c r="GT116" s="76"/>
      <c r="GU116" s="76"/>
      <c r="GV116" s="76"/>
      <c r="GW116" s="76"/>
      <c r="GX116" s="76"/>
      <c r="GY116" s="76"/>
      <c r="GZ116" s="76"/>
      <c r="HA116" s="76"/>
      <c r="HB116" s="76"/>
      <c r="HC116" s="76"/>
      <c r="HD116" s="76"/>
      <c r="HE116" s="76"/>
      <c r="HF116" s="76"/>
      <c r="HG116" s="76"/>
      <c r="HH116" s="76"/>
      <c r="HI116" s="76"/>
      <c r="HJ116" s="76"/>
      <c r="HK116" s="76"/>
      <c r="HL116" s="76"/>
      <c r="HM116" s="76"/>
      <c r="HN116" s="76"/>
      <c r="HO116" s="76"/>
      <c r="HP116" s="76"/>
      <c r="HQ116" s="76"/>
      <c r="HR116" s="76"/>
      <c r="HS116" s="76"/>
      <c r="HT116" s="76"/>
      <c r="HU116" s="76"/>
      <c r="HV116" s="76"/>
      <c r="HW116" s="76"/>
      <c r="HX116" s="76"/>
      <c r="HY116" s="76"/>
      <c r="HZ116" s="76"/>
      <c r="IA116" s="76"/>
      <c r="IB116" s="76"/>
      <c r="IC116" s="76"/>
      <c r="ID116" s="76"/>
      <c r="IE116" s="76"/>
      <c r="IF116" s="76"/>
      <c r="IG116" s="76"/>
    </row>
    <row r="117" spans="1:241" s="80" customFormat="1" ht="12.75">
      <c r="A117" s="76"/>
      <c r="B117" s="83">
        <f t="shared" si="62"/>
        <v>109</v>
      </c>
      <c r="C117" s="77">
        <v>41443</v>
      </c>
      <c r="D117" s="78">
        <v>8.4</v>
      </c>
      <c r="E117" s="47" t="s">
        <v>99</v>
      </c>
      <c r="F117" s="47" t="s">
        <v>299</v>
      </c>
      <c r="G117" s="83" t="s">
        <v>95</v>
      </c>
      <c r="H117" s="47">
        <v>3.95</v>
      </c>
      <c r="I117" s="51">
        <f t="shared" si="0"/>
        <v>32.20338983050847</v>
      </c>
      <c r="J117" s="52">
        <f t="shared" si="63"/>
        <v>4525.427066573576</v>
      </c>
      <c r="K117" s="52">
        <f t="shared" si="1"/>
        <v>95</v>
      </c>
      <c r="L117" s="52">
        <f t="shared" si="64"/>
        <v>4440</v>
      </c>
      <c r="M117" s="52">
        <f t="shared" si="58"/>
        <v>28.805737838268207</v>
      </c>
      <c r="N117" s="52">
        <f t="shared" si="65"/>
        <v>4501.2755600957</v>
      </c>
      <c r="O117" s="52">
        <f t="shared" si="60"/>
        <v>79.51691783826107</v>
      </c>
      <c r="P117" s="52">
        <f t="shared" si="66"/>
        <v>4264.617856694106</v>
      </c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9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6"/>
      <c r="CS117" s="76"/>
      <c r="CT117" s="76"/>
      <c r="CU117" s="76"/>
      <c r="CV117" s="76"/>
      <c r="CW117" s="76"/>
      <c r="CX117" s="76"/>
      <c r="CY117" s="76"/>
      <c r="CZ117" s="76"/>
      <c r="DA117" s="76"/>
      <c r="DB117" s="76"/>
      <c r="DC117" s="76"/>
      <c r="DD117" s="76"/>
      <c r="DE117" s="76"/>
      <c r="DF117" s="76"/>
      <c r="DG117" s="76"/>
      <c r="DH117" s="76"/>
      <c r="DI117" s="76"/>
      <c r="DJ117" s="76"/>
      <c r="DK117" s="76"/>
      <c r="DL117" s="76"/>
      <c r="DM117" s="76"/>
      <c r="DN117" s="76"/>
      <c r="DO117" s="76"/>
      <c r="DP117" s="76"/>
      <c r="DQ117" s="76"/>
      <c r="DR117" s="76"/>
      <c r="DS117" s="76"/>
      <c r="DT117" s="76"/>
      <c r="DU117" s="76"/>
      <c r="DV117" s="76"/>
      <c r="DW117" s="76"/>
      <c r="DX117" s="76"/>
      <c r="DY117" s="76"/>
      <c r="DZ117" s="76"/>
      <c r="EA117" s="76"/>
      <c r="EB117" s="76"/>
      <c r="EC117" s="76"/>
      <c r="ED117" s="76"/>
      <c r="EE117" s="76"/>
      <c r="EF117" s="76"/>
      <c r="EG117" s="76"/>
      <c r="EH117" s="76"/>
      <c r="EI117" s="76"/>
      <c r="EJ117" s="76"/>
      <c r="EK117" s="76"/>
      <c r="EL117" s="76"/>
      <c r="EM117" s="76"/>
      <c r="EN117" s="76"/>
      <c r="EO117" s="76"/>
      <c r="EP117" s="76"/>
      <c r="EQ117" s="76"/>
      <c r="ER117" s="76"/>
      <c r="ES117" s="76"/>
      <c r="ET117" s="76"/>
      <c r="EU117" s="76"/>
      <c r="EV117" s="76"/>
      <c r="EW117" s="76"/>
      <c r="EX117" s="76"/>
      <c r="EY117" s="76"/>
      <c r="EZ117" s="76"/>
      <c r="FA117" s="76"/>
      <c r="FB117" s="76"/>
      <c r="FC117" s="76"/>
      <c r="FD117" s="76"/>
      <c r="FE117" s="76"/>
      <c r="FF117" s="76"/>
      <c r="FG117" s="76"/>
      <c r="FH117" s="76"/>
      <c r="FI117" s="76"/>
      <c r="FJ117" s="76"/>
      <c r="FK117" s="76"/>
      <c r="FL117" s="76"/>
      <c r="FM117" s="76"/>
      <c r="FN117" s="76"/>
      <c r="FO117" s="76"/>
      <c r="FP117" s="76"/>
      <c r="FQ117" s="76"/>
      <c r="FR117" s="76"/>
      <c r="FS117" s="76"/>
      <c r="FT117" s="76"/>
      <c r="FU117" s="76"/>
      <c r="FV117" s="76"/>
      <c r="FW117" s="76"/>
      <c r="FX117" s="76"/>
      <c r="FY117" s="76"/>
      <c r="FZ117" s="76"/>
      <c r="GA117" s="76"/>
      <c r="GB117" s="76"/>
      <c r="GC117" s="76"/>
      <c r="GD117" s="76"/>
      <c r="GE117" s="76"/>
      <c r="GF117" s="76"/>
      <c r="GG117" s="76"/>
      <c r="GH117" s="76"/>
      <c r="GI117" s="76"/>
      <c r="GJ117" s="76"/>
      <c r="GK117" s="76"/>
      <c r="GL117" s="76"/>
      <c r="GM117" s="76"/>
      <c r="GN117" s="76"/>
      <c r="GO117" s="76"/>
      <c r="GP117" s="76"/>
      <c r="GQ117" s="76"/>
      <c r="GR117" s="76"/>
      <c r="GS117" s="76"/>
      <c r="GT117" s="76"/>
      <c r="GU117" s="76"/>
      <c r="GV117" s="76"/>
      <c r="GW117" s="76"/>
      <c r="GX117" s="76"/>
      <c r="GY117" s="76"/>
      <c r="GZ117" s="76"/>
      <c r="HA117" s="76"/>
      <c r="HB117" s="76"/>
      <c r="HC117" s="76"/>
      <c r="HD117" s="76"/>
      <c r="HE117" s="76"/>
      <c r="HF117" s="76"/>
      <c r="HG117" s="76"/>
      <c r="HH117" s="76"/>
      <c r="HI117" s="76"/>
      <c r="HJ117" s="76"/>
      <c r="HK117" s="76"/>
      <c r="HL117" s="76"/>
      <c r="HM117" s="76"/>
      <c r="HN117" s="76"/>
      <c r="HO117" s="76"/>
      <c r="HP117" s="76"/>
      <c r="HQ117" s="76"/>
      <c r="HR117" s="76"/>
      <c r="HS117" s="76"/>
      <c r="HT117" s="76"/>
      <c r="HU117" s="76"/>
      <c r="HV117" s="76"/>
      <c r="HW117" s="76"/>
      <c r="HX117" s="76"/>
      <c r="HY117" s="76"/>
      <c r="HZ117" s="76"/>
      <c r="IA117" s="76"/>
      <c r="IB117" s="76"/>
      <c r="IC117" s="76"/>
      <c r="ID117" s="76"/>
      <c r="IE117" s="76"/>
      <c r="IF117" s="76"/>
      <c r="IG117" s="76"/>
    </row>
    <row r="118" spans="1:241" s="80" customFormat="1" ht="12.75">
      <c r="A118" s="76"/>
      <c r="B118" s="83">
        <f t="shared" si="62"/>
        <v>110</v>
      </c>
      <c r="C118" s="77">
        <v>41444</v>
      </c>
      <c r="D118" s="78">
        <v>2.2</v>
      </c>
      <c r="E118" s="47" t="s">
        <v>300</v>
      </c>
      <c r="F118" s="47" t="s">
        <v>301</v>
      </c>
      <c r="G118" s="83" t="s">
        <v>95</v>
      </c>
      <c r="H118" s="47">
        <v>2.74</v>
      </c>
      <c r="I118" s="51">
        <f t="shared" si="0"/>
        <v>54.59770114942528</v>
      </c>
      <c r="J118" s="52">
        <f t="shared" si="63"/>
        <v>4580.024767723001</v>
      </c>
      <c r="K118" s="52">
        <f t="shared" si="1"/>
        <v>95</v>
      </c>
      <c r="L118" s="52">
        <f t="shared" si="64"/>
        <v>4535</v>
      </c>
      <c r="M118" s="52">
        <f t="shared" si="58"/>
        <v>49.15185956426338</v>
      </c>
      <c r="N118" s="52">
        <f t="shared" si="65"/>
        <v>4550.427419659964</v>
      </c>
      <c r="O118" s="52">
        <f t="shared" si="60"/>
        <v>81.02773927718802</v>
      </c>
      <c r="P118" s="52">
        <f t="shared" si="66"/>
        <v>4345.645595971294</v>
      </c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9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/>
      <c r="DB118" s="76"/>
      <c r="DC118" s="76"/>
      <c r="DD118" s="76"/>
      <c r="DE118" s="76"/>
      <c r="DF118" s="76"/>
      <c r="DG118" s="76"/>
      <c r="DH118" s="76"/>
      <c r="DI118" s="76"/>
      <c r="DJ118" s="76"/>
      <c r="DK118" s="76"/>
      <c r="DL118" s="76"/>
      <c r="DM118" s="76"/>
      <c r="DN118" s="76"/>
      <c r="DO118" s="76"/>
      <c r="DP118" s="76"/>
      <c r="DQ118" s="76"/>
      <c r="DR118" s="76"/>
      <c r="DS118" s="76"/>
      <c r="DT118" s="76"/>
      <c r="DU118" s="76"/>
      <c r="DV118" s="76"/>
      <c r="DW118" s="76"/>
      <c r="DX118" s="76"/>
      <c r="DY118" s="76"/>
      <c r="DZ118" s="76"/>
      <c r="EA118" s="76"/>
      <c r="EB118" s="76"/>
      <c r="EC118" s="76"/>
      <c r="ED118" s="76"/>
      <c r="EE118" s="76"/>
      <c r="EF118" s="76"/>
      <c r="EG118" s="76"/>
      <c r="EH118" s="76"/>
      <c r="EI118" s="76"/>
      <c r="EJ118" s="76"/>
      <c r="EK118" s="76"/>
      <c r="EL118" s="76"/>
      <c r="EM118" s="76"/>
      <c r="EN118" s="76"/>
      <c r="EO118" s="76"/>
      <c r="EP118" s="76"/>
      <c r="EQ118" s="76"/>
      <c r="ER118" s="76"/>
      <c r="ES118" s="76"/>
      <c r="ET118" s="76"/>
      <c r="EU118" s="76"/>
      <c r="EV118" s="76"/>
      <c r="EW118" s="76"/>
      <c r="EX118" s="76"/>
      <c r="EY118" s="76"/>
      <c r="EZ118" s="76"/>
      <c r="FA118" s="76"/>
      <c r="FB118" s="76"/>
      <c r="FC118" s="76"/>
      <c r="FD118" s="76"/>
      <c r="FE118" s="76"/>
      <c r="FF118" s="76"/>
      <c r="FG118" s="76"/>
      <c r="FH118" s="76"/>
      <c r="FI118" s="76"/>
      <c r="FJ118" s="76"/>
      <c r="FK118" s="76"/>
      <c r="FL118" s="76"/>
      <c r="FM118" s="76"/>
      <c r="FN118" s="76"/>
      <c r="FO118" s="76"/>
      <c r="FP118" s="76"/>
      <c r="FQ118" s="76"/>
      <c r="FR118" s="76"/>
      <c r="FS118" s="76"/>
      <c r="FT118" s="76"/>
      <c r="FU118" s="76"/>
      <c r="FV118" s="76"/>
      <c r="FW118" s="76"/>
      <c r="FX118" s="76"/>
      <c r="FY118" s="76"/>
      <c r="FZ118" s="76"/>
      <c r="GA118" s="76"/>
      <c r="GB118" s="76"/>
      <c r="GC118" s="76"/>
      <c r="GD118" s="76"/>
      <c r="GE118" s="76"/>
      <c r="GF118" s="76"/>
      <c r="GG118" s="76"/>
      <c r="GH118" s="76"/>
      <c r="GI118" s="76"/>
      <c r="GJ118" s="76"/>
      <c r="GK118" s="76"/>
      <c r="GL118" s="76"/>
      <c r="GM118" s="76"/>
      <c r="GN118" s="76"/>
      <c r="GO118" s="76"/>
      <c r="GP118" s="76"/>
      <c r="GQ118" s="76"/>
      <c r="GR118" s="76"/>
      <c r="GS118" s="76"/>
      <c r="GT118" s="76"/>
      <c r="GU118" s="76"/>
      <c r="GV118" s="76"/>
      <c r="GW118" s="76"/>
      <c r="GX118" s="76"/>
      <c r="GY118" s="76"/>
      <c r="GZ118" s="76"/>
      <c r="HA118" s="76"/>
      <c r="HB118" s="76"/>
      <c r="HC118" s="76"/>
      <c r="HD118" s="76"/>
      <c r="HE118" s="76"/>
      <c r="HF118" s="76"/>
      <c r="HG118" s="76"/>
      <c r="HH118" s="76"/>
      <c r="HI118" s="76"/>
      <c r="HJ118" s="76"/>
      <c r="HK118" s="76"/>
      <c r="HL118" s="76"/>
      <c r="HM118" s="76"/>
      <c r="HN118" s="76"/>
      <c r="HO118" s="76"/>
      <c r="HP118" s="76"/>
      <c r="HQ118" s="76"/>
      <c r="HR118" s="76"/>
      <c r="HS118" s="76"/>
      <c r="HT118" s="76"/>
      <c r="HU118" s="76"/>
      <c r="HV118" s="76"/>
      <c r="HW118" s="76"/>
      <c r="HX118" s="76"/>
      <c r="HY118" s="76"/>
      <c r="HZ118" s="76"/>
      <c r="IA118" s="76"/>
      <c r="IB118" s="76"/>
      <c r="IC118" s="76"/>
      <c r="ID118" s="76"/>
      <c r="IE118" s="76"/>
      <c r="IF118" s="76"/>
      <c r="IG118" s="76"/>
    </row>
    <row r="119" spans="1:241" s="80" customFormat="1" ht="12.75">
      <c r="A119" s="76"/>
      <c r="B119" s="83">
        <f t="shared" si="62"/>
        <v>111</v>
      </c>
      <c r="C119" s="77">
        <v>41445</v>
      </c>
      <c r="D119" s="78">
        <v>2.1</v>
      </c>
      <c r="E119" s="47" t="s">
        <v>246</v>
      </c>
      <c r="F119" s="47" t="s">
        <v>302</v>
      </c>
      <c r="G119" s="83">
        <v>1</v>
      </c>
      <c r="H119" s="47">
        <v>3.9</v>
      </c>
      <c r="I119" s="51">
        <f t="shared" si="0"/>
        <v>-100</v>
      </c>
      <c r="J119" s="52">
        <f t="shared" si="63"/>
        <v>4480.024767723001</v>
      </c>
      <c r="K119" s="52">
        <f t="shared" si="1"/>
        <v>-290</v>
      </c>
      <c r="L119" s="52">
        <f t="shared" si="64"/>
        <v>4245</v>
      </c>
      <c r="M119" s="52">
        <f t="shared" si="58"/>
        <v>-91.00854839319928</v>
      </c>
      <c r="N119" s="52">
        <f t="shared" si="65"/>
        <v>4459.418871266765</v>
      </c>
      <c r="O119" s="52">
        <f t="shared" si="60"/>
        <v>-252.04744456633506</v>
      </c>
      <c r="P119" s="52">
        <f t="shared" si="66"/>
        <v>4093.598151404959</v>
      </c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9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6"/>
      <c r="DQ119" s="76"/>
      <c r="DR119" s="76"/>
      <c r="DS119" s="76"/>
      <c r="DT119" s="76"/>
      <c r="DU119" s="76"/>
      <c r="DV119" s="76"/>
      <c r="DW119" s="76"/>
      <c r="DX119" s="76"/>
      <c r="DY119" s="76"/>
      <c r="DZ119" s="76"/>
      <c r="EA119" s="76"/>
      <c r="EB119" s="76"/>
      <c r="EC119" s="76"/>
      <c r="ED119" s="76"/>
      <c r="EE119" s="76"/>
      <c r="EF119" s="76"/>
      <c r="EG119" s="76"/>
      <c r="EH119" s="76"/>
      <c r="EI119" s="76"/>
      <c r="EJ119" s="76"/>
      <c r="EK119" s="76"/>
      <c r="EL119" s="76"/>
      <c r="EM119" s="76"/>
      <c r="EN119" s="76"/>
      <c r="EO119" s="76"/>
      <c r="EP119" s="76"/>
      <c r="EQ119" s="76"/>
      <c r="ER119" s="76"/>
      <c r="ES119" s="76"/>
      <c r="ET119" s="76"/>
      <c r="EU119" s="76"/>
      <c r="EV119" s="76"/>
      <c r="EW119" s="76"/>
      <c r="EX119" s="76"/>
      <c r="EY119" s="76"/>
      <c r="EZ119" s="76"/>
      <c r="FA119" s="76"/>
      <c r="FB119" s="76"/>
      <c r="FC119" s="76"/>
      <c r="FD119" s="76"/>
      <c r="FE119" s="76"/>
      <c r="FF119" s="76"/>
      <c r="FG119" s="76"/>
      <c r="FH119" s="76"/>
      <c r="FI119" s="76"/>
      <c r="FJ119" s="76"/>
      <c r="FK119" s="76"/>
      <c r="FL119" s="76"/>
      <c r="FM119" s="76"/>
      <c r="FN119" s="76"/>
      <c r="FO119" s="76"/>
      <c r="FP119" s="76"/>
      <c r="FQ119" s="76"/>
      <c r="FR119" s="76"/>
      <c r="FS119" s="76"/>
      <c r="FT119" s="76"/>
      <c r="FU119" s="76"/>
      <c r="FV119" s="76"/>
      <c r="FW119" s="76"/>
      <c r="FX119" s="76"/>
      <c r="FY119" s="76"/>
      <c r="FZ119" s="76"/>
      <c r="GA119" s="76"/>
      <c r="GB119" s="76"/>
      <c r="GC119" s="76"/>
      <c r="GD119" s="76"/>
      <c r="GE119" s="76"/>
      <c r="GF119" s="76"/>
      <c r="GG119" s="76"/>
      <c r="GH119" s="76"/>
      <c r="GI119" s="76"/>
      <c r="GJ119" s="76"/>
      <c r="GK119" s="76"/>
      <c r="GL119" s="76"/>
      <c r="GM119" s="76"/>
      <c r="GN119" s="76"/>
      <c r="GO119" s="76"/>
      <c r="GP119" s="76"/>
      <c r="GQ119" s="76"/>
      <c r="GR119" s="76"/>
      <c r="GS119" s="76"/>
      <c r="GT119" s="76"/>
      <c r="GU119" s="76"/>
      <c r="GV119" s="76"/>
      <c r="GW119" s="76"/>
      <c r="GX119" s="76"/>
      <c r="GY119" s="76"/>
      <c r="GZ119" s="76"/>
      <c r="HA119" s="76"/>
      <c r="HB119" s="76"/>
      <c r="HC119" s="76"/>
      <c r="HD119" s="76"/>
      <c r="HE119" s="76"/>
      <c r="HF119" s="76"/>
      <c r="HG119" s="76"/>
      <c r="HH119" s="76"/>
      <c r="HI119" s="76"/>
      <c r="HJ119" s="76"/>
      <c r="HK119" s="76"/>
      <c r="HL119" s="76"/>
      <c r="HM119" s="76"/>
      <c r="HN119" s="76"/>
      <c r="HO119" s="76"/>
      <c r="HP119" s="76"/>
      <c r="HQ119" s="76"/>
      <c r="HR119" s="76"/>
      <c r="HS119" s="76"/>
      <c r="HT119" s="76"/>
      <c r="HU119" s="76"/>
      <c r="HV119" s="76"/>
      <c r="HW119" s="76"/>
      <c r="HX119" s="76"/>
      <c r="HY119" s="76"/>
      <c r="HZ119" s="76"/>
      <c r="IA119" s="76"/>
      <c r="IB119" s="76"/>
      <c r="IC119" s="76"/>
      <c r="ID119" s="76"/>
      <c r="IE119" s="76"/>
      <c r="IF119" s="76"/>
      <c r="IG119" s="76"/>
    </row>
    <row r="120" spans="1:241" s="80" customFormat="1" ht="12.75">
      <c r="A120" s="76"/>
      <c r="B120" s="83">
        <f t="shared" si="62"/>
        <v>112</v>
      </c>
      <c r="C120" s="77">
        <v>41446</v>
      </c>
      <c r="D120" s="78">
        <v>9.1</v>
      </c>
      <c r="E120" s="47" t="s">
        <v>231</v>
      </c>
      <c r="F120" s="47" t="s">
        <v>303</v>
      </c>
      <c r="G120" s="83" t="s">
        <v>95</v>
      </c>
      <c r="H120" s="47">
        <v>2.78</v>
      </c>
      <c r="I120" s="51">
        <f t="shared" si="0"/>
        <v>53.37078651685394</v>
      </c>
      <c r="J120" s="52">
        <f t="shared" si="63"/>
        <v>4533.395554239854</v>
      </c>
      <c r="K120" s="52">
        <f t="shared" si="1"/>
        <v>95</v>
      </c>
      <c r="L120" s="52">
        <f t="shared" si="64"/>
        <v>4340</v>
      </c>
      <c r="M120" s="52">
        <f t="shared" si="58"/>
        <v>47.60053851352165</v>
      </c>
      <c r="N120" s="52">
        <f t="shared" si="65"/>
        <v>4507.019409780286</v>
      </c>
      <c r="O120" s="52">
        <f t="shared" si="60"/>
        <v>77.77836487669424</v>
      </c>
      <c r="P120" s="52">
        <f t="shared" si="66"/>
        <v>4171.3765162816535</v>
      </c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9"/>
      <c r="BX120" s="76"/>
      <c r="BY120" s="76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  <c r="CJ120" s="76"/>
      <c r="CK120" s="76"/>
      <c r="CL120" s="76"/>
      <c r="CM120" s="76"/>
      <c r="CN120" s="76"/>
      <c r="CO120" s="76"/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/>
      <c r="DA120" s="76"/>
      <c r="DB120" s="76"/>
      <c r="DC120" s="76"/>
      <c r="DD120" s="76"/>
      <c r="DE120" s="76"/>
      <c r="DF120" s="76"/>
      <c r="DG120" s="76"/>
      <c r="DH120" s="76"/>
      <c r="DI120" s="76"/>
      <c r="DJ120" s="76"/>
      <c r="DK120" s="76"/>
      <c r="DL120" s="76"/>
      <c r="DM120" s="76"/>
      <c r="DN120" s="76"/>
      <c r="DO120" s="76"/>
      <c r="DP120" s="76"/>
      <c r="DQ120" s="76"/>
      <c r="DR120" s="76"/>
      <c r="DS120" s="76"/>
      <c r="DT120" s="76"/>
      <c r="DU120" s="76"/>
      <c r="DV120" s="76"/>
      <c r="DW120" s="76"/>
      <c r="DX120" s="76"/>
      <c r="DY120" s="76"/>
      <c r="DZ120" s="76"/>
      <c r="EA120" s="76"/>
      <c r="EB120" s="76"/>
      <c r="EC120" s="76"/>
      <c r="ED120" s="76"/>
      <c r="EE120" s="76"/>
      <c r="EF120" s="76"/>
      <c r="EG120" s="76"/>
      <c r="EH120" s="76"/>
      <c r="EI120" s="76"/>
      <c r="EJ120" s="76"/>
      <c r="EK120" s="76"/>
      <c r="EL120" s="76"/>
      <c r="EM120" s="76"/>
      <c r="EN120" s="76"/>
      <c r="EO120" s="76"/>
      <c r="EP120" s="76"/>
      <c r="EQ120" s="76"/>
      <c r="ER120" s="76"/>
      <c r="ES120" s="76"/>
      <c r="ET120" s="76"/>
      <c r="EU120" s="76"/>
      <c r="EV120" s="76"/>
      <c r="EW120" s="76"/>
      <c r="EX120" s="76"/>
      <c r="EY120" s="76"/>
      <c r="EZ120" s="76"/>
      <c r="FA120" s="76"/>
      <c r="FB120" s="76"/>
      <c r="FC120" s="76"/>
      <c r="FD120" s="76"/>
      <c r="FE120" s="76"/>
      <c r="FF120" s="76"/>
      <c r="FG120" s="76"/>
      <c r="FH120" s="76"/>
      <c r="FI120" s="76"/>
      <c r="FJ120" s="76"/>
      <c r="FK120" s="76"/>
      <c r="FL120" s="76"/>
      <c r="FM120" s="76"/>
      <c r="FN120" s="76"/>
      <c r="FO120" s="76"/>
      <c r="FP120" s="76"/>
      <c r="FQ120" s="76"/>
      <c r="FR120" s="76"/>
      <c r="FS120" s="76"/>
      <c r="FT120" s="76"/>
      <c r="FU120" s="76"/>
      <c r="FV120" s="76"/>
      <c r="FW120" s="76"/>
      <c r="FX120" s="76"/>
      <c r="FY120" s="76"/>
      <c r="FZ120" s="76"/>
      <c r="GA120" s="76"/>
      <c r="GB120" s="76"/>
      <c r="GC120" s="76"/>
      <c r="GD120" s="76"/>
      <c r="GE120" s="76"/>
      <c r="GF120" s="76"/>
      <c r="GG120" s="76"/>
      <c r="GH120" s="76"/>
      <c r="GI120" s="76"/>
      <c r="GJ120" s="76"/>
      <c r="GK120" s="76"/>
      <c r="GL120" s="76"/>
      <c r="GM120" s="76"/>
      <c r="GN120" s="76"/>
      <c r="GO120" s="76"/>
      <c r="GP120" s="76"/>
      <c r="GQ120" s="76"/>
      <c r="GR120" s="76"/>
      <c r="GS120" s="76"/>
      <c r="GT120" s="76"/>
      <c r="GU120" s="76"/>
      <c r="GV120" s="76"/>
      <c r="GW120" s="76"/>
      <c r="GX120" s="76"/>
      <c r="GY120" s="76"/>
      <c r="GZ120" s="76"/>
      <c r="HA120" s="76"/>
      <c r="HB120" s="76"/>
      <c r="HC120" s="76"/>
      <c r="HD120" s="76"/>
      <c r="HE120" s="76"/>
      <c r="HF120" s="76"/>
      <c r="HG120" s="76"/>
      <c r="HH120" s="76"/>
      <c r="HI120" s="76"/>
      <c r="HJ120" s="76"/>
      <c r="HK120" s="76"/>
      <c r="HL120" s="76"/>
      <c r="HM120" s="76"/>
      <c r="HN120" s="76"/>
      <c r="HO120" s="76"/>
      <c r="HP120" s="76"/>
      <c r="HQ120" s="76"/>
      <c r="HR120" s="76"/>
      <c r="HS120" s="76"/>
      <c r="HT120" s="76"/>
      <c r="HU120" s="76"/>
      <c r="HV120" s="76"/>
      <c r="HW120" s="76"/>
      <c r="HX120" s="76"/>
      <c r="HY120" s="76"/>
      <c r="HZ120" s="76"/>
      <c r="IA120" s="76"/>
      <c r="IB120" s="76"/>
      <c r="IC120" s="76"/>
      <c r="ID120" s="76"/>
      <c r="IE120" s="76"/>
      <c r="IF120" s="76"/>
      <c r="IG120" s="76"/>
    </row>
    <row r="121" spans="1:241" s="80" customFormat="1" ht="12.75">
      <c r="A121" s="76"/>
      <c r="B121" s="83">
        <f t="shared" si="62"/>
        <v>113</v>
      </c>
      <c r="C121" s="77">
        <v>41447</v>
      </c>
      <c r="D121" s="78">
        <v>3.05</v>
      </c>
      <c r="E121" s="47" t="s">
        <v>101</v>
      </c>
      <c r="F121" s="47" t="s">
        <v>304</v>
      </c>
      <c r="G121" s="83" t="s">
        <v>95</v>
      </c>
      <c r="H121" s="47">
        <v>3.9</v>
      </c>
      <c r="I121" s="51">
        <f t="shared" si="0"/>
        <v>32.758620689655174</v>
      </c>
      <c r="J121" s="52">
        <f t="shared" si="63"/>
        <v>4566.154174929509</v>
      </c>
      <c r="K121" s="52">
        <f t="shared" si="1"/>
        <v>95</v>
      </c>
      <c r="L121" s="52">
        <f t="shared" si="64"/>
        <v>4435</v>
      </c>
      <c r="M121" s="52">
        <f t="shared" si="58"/>
        <v>29.52874785718119</v>
      </c>
      <c r="N121" s="52">
        <f t="shared" si="65"/>
        <v>4536.548157637467</v>
      </c>
      <c r="O121" s="52">
        <f t="shared" si="60"/>
        <v>79.25615380935142</v>
      </c>
      <c r="P121" s="52">
        <f t="shared" si="66"/>
        <v>4250.632670091005</v>
      </c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9"/>
      <c r="BX121" s="76"/>
      <c r="BY121" s="76"/>
      <c r="BZ121" s="76"/>
      <c r="CA121" s="76"/>
      <c r="CB121" s="76"/>
      <c r="CC121" s="76"/>
      <c r="CD121" s="76"/>
      <c r="CE121" s="76"/>
      <c r="CF121" s="76"/>
      <c r="CG121" s="76"/>
      <c r="CH121" s="76"/>
      <c r="CI121" s="76"/>
      <c r="CJ121" s="76"/>
      <c r="CK121" s="76"/>
      <c r="CL121" s="76"/>
      <c r="CM121" s="76"/>
      <c r="CN121" s="76"/>
      <c r="CO121" s="76"/>
      <c r="CP121" s="76"/>
      <c r="CQ121" s="76"/>
      <c r="CR121" s="76"/>
      <c r="CS121" s="76"/>
      <c r="CT121" s="76"/>
      <c r="CU121" s="76"/>
      <c r="CV121" s="76"/>
      <c r="CW121" s="76"/>
      <c r="CX121" s="76"/>
      <c r="CY121" s="76"/>
      <c r="CZ121" s="76"/>
      <c r="DA121" s="76"/>
      <c r="DB121" s="76"/>
      <c r="DC121" s="76"/>
      <c r="DD121" s="76"/>
      <c r="DE121" s="76"/>
      <c r="DF121" s="76"/>
      <c r="DG121" s="76"/>
      <c r="DH121" s="76"/>
      <c r="DI121" s="76"/>
      <c r="DJ121" s="76"/>
      <c r="DK121" s="76"/>
      <c r="DL121" s="76"/>
      <c r="DM121" s="76"/>
      <c r="DN121" s="76"/>
      <c r="DO121" s="76"/>
      <c r="DP121" s="76"/>
      <c r="DQ121" s="76"/>
      <c r="DR121" s="76"/>
      <c r="DS121" s="76"/>
      <c r="DT121" s="76"/>
      <c r="DU121" s="76"/>
      <c r="DV121" s="76"/>
      <c r="DW121" s="76"/>
      <c r="DX121" s="76"/>
      <c r="DY121" s="76"/>
      <c r="DZ121" s="76"/>
      <c r="EA121" s="76"/>
      <c r="EB121" s="76"/>
      <c r="EC121" s="76"/>
      <c r="ED121" s="76"/>
      <c r="EE121" s="76"/>
      <c r="EF121" s="76"/>
      <c r="EG121" s="76"/>
      <c r="EH121" s="76"/>
      <c r="EI121" s="76"/>
      <c r="EJ121" s="76"/>
      <c r="EK121" s="76"/>
      <c r="EL121" s="76"/>
      <c r="EM121" s="76"/>
      <c r="EN121" s="76"/>
      <c r="EO121" s="76"/>
      <c r="EP121" s="76"/>
      <c r="EQ121" s="76"/>
      <c r="ER121" s="76"/>
      <c r="ES121" s="76"/>
      <c r="ET121" s="76"/>
      <c r="EU121" s="76"/>
      <c r="EV121" s="76"/>
      <c r="EW121" s="76"/>
      <c r="EX121" s="76"/>
      <c r="EY121" s="76"/>
      <c r="EZ121" s="76"/>
      <c r="FA121" s="76"/>
      <c r="FB121" s="76"/>
      <c r="FC121" s="76"/>
      <c r="FD121" s="76"/>
      <c r="FE121" s="76"/>
      <c r="FF121" s="76"/>
      <c r="FG121" s="76"/>
      <c r="FH121" s="76"/>
      <c r="FI121" s="76"/>
      <c r="FJ121" s="76"/>
      <c r="FK121" s="76"/>
      <c r="FL121" s="76"/>
      <c r="FM121" s="76"/>
      <c r="FN121" s="76"/>
      <c r="FO121" s="76"/>
      <c r="FP121" s="76"/>
      <c r="FQ121" s="76"/>
      <c r="FR121" s="76"/>
      <c r="FS121" s="76"/>
      <c r="FT121" s="76"/>
      <c r="FU121" s="76"/>
      <c r="FV121" s="76"/>
      <c r="FW121" s="76"/>
      <c r="FX121" s="76"/>
      <c r="FY121" s="76"/>
      <c r="FZ121" s="76"/>
      <c r="GA121" s="76"/>
      <c r="GB121" s="76"/>
      <c r="GC121" s="76"/>
      <c r="GD121" s="76"/>
      <c r="GE121" s="76"/>
      <c r="GF121" s="76"/>
      <c r="GG121" s="76"/>
      <c r="GH121" s="76"/>
      <c r="GI121" s="76"/>
      <c r="GJ121" s="76"/>
      <c r="GK121" s="76"/>
      <c r="GL121" s="76"/>
      <c r="GM121" s="76"/>
      <c r="GN121" s="76"/>
      <c r="GO121" s="76"/>
      <c r="GP121" s="76"/>
      <c r="GQ121" s="76"/>
      <c r="GR121" s="76"/>
      <c r="GS121" s="76"/>
      <c r="GT121" s="76"/>
      <c r="GU121" s="76"/>
      <c r="GV121" s="76"/>
      <c r="GW121" s="76"/>
      <c r="GX121" s="76"/>
      <c r="GY121" s="76"/>
      <c r="GZ121" s="76"/>
      <c r="HA121" s="76"/>
      <c r="HB121" s="76"/>
      <c r="HC121" s="76"/>
      <c r="HD121" s="76"/>
      <c r="HE121" s="76"/>
      <c r="HF121" s="76"/>
      <c r="HG121" s="76"/>
      <c r="HH121" s="76"/>
      <c r="HI121" s="76"/>
      <c r="HJ121" s="76"/>
      <c r="HK121" s="76"/>
      <c r="HL121" s="76"/>
      <c r="HM121" s="76"/>
      <c r="HN121" s="76"/>
      <c r="HO121" s="76"/>
      <c r="HP121" s="76"/>
      <c r="HQ121" s="76"/>
      <c r="HR121" s="76"/>
      <c r="HS121" s="76"/>
      <c r="HT121" s="76"/>
      <c r="HU121" s="76"/>
      <c r="HV121" s="76"/>
      <c r="HW121" s="76"/>
      <c r="HX121" s="76"/>
      <c r="HY121" s="76"/>
      <c r="HZ121" s="76"/>
      <c r="IA121" s="76"/>
      <c r="IB121" s="76"/>
      <c r="IC121" s="76"/>
      <c r="ID121" s="76"/>
      <c r="IE121" s="76"/>
      <c r="IF121" s="76"/>
      <c r="IG121" s="76"/>
    </row>
    <row r="122" spans="1:241" s="80" customFormat="1" ht="12.75">
      <c r="A122" s="76"/>
      <c r="B122" s="83">
        <f t="shared" si="62"/>
        <v>114</v>
      </c>
      <c r="C122" s="77">
        <v>41449</v>
      </c>
      <c r="D122" s="78">
        <v>7.2</v>
      </c>
      <c r="E122" s="47" t="s">
        <v>305</v>
      </c>
      <c r="F122" s="47" t="s">
        <v>306</v>
      </c>
      <c r="G122" s="83">
        <v>1</v>
      </c>
      <c r="H122" s="47">
        <v>3.05</v>
      </c>
      <c r="I122" s="51">
        <f t="shared" si="0"/>
        <v>-100</v>
      </c>
      <c r="J122" s="52">
        <f aca="true" t="shared" si="67" ref="J122:J130">J121+I122</f>
        <v>4466.154174929509</v>
      </c>
      <c r="K122" s="52">
        <f t="shared" si="1"/>
        <v>-204.99999999999997</v>
      </c>
      <c r="L122" s="52">
        <f aca="true" t="shared" si="68" ref="L122:L130">L121+K122</f>
        <v>4230</v>
      </c>
      <c r="M122" s="52">
        <f aca="true" t="shared" si="69" ref="M122:M142">IF($G122&lt;&gt;1,((N121*$H$5)/($H122-1))*0.95,0-(N121*$H$5))</f>
        <v>-90.73096315274934</v>
      </c>
      <c r="N122" s="52">
        <f aca="true" t="shared" si="70" ref="N122:N130">N121+M122</f>
        <v>4445.817194484717</v>
      </c>
      <c r="O122" s="52">
        <f aca="true" t="shared" si="71" ref="O122:O142">IF($G122&lt;&gt;1,(P121*$H$6)*0.95,0-(($H122-1)*(P121*$H$6)))</f>
        <v>-174.2759394737312</v>
      </c>
      <c r="P122" s="52">
        <f aca="true" t="shared" si="72" ref="P122:P130">P121+O122</f>
        <v>4076.3567306172736</v>
      </c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9"/>
      <c r="BX122" s="76"/>
      <c r="BY122" s="76"/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  <c r="CJ122" s="76"/>
      <c r="CK122" s="76"/>
      <c r="CL122" s="76"/>
      <c r="CM122" s="76"/>
      <c r="CN122" s="76"/>
      <c r="CO122" s="76"/>
      <c r="CP122" s="76"/>
      <c r="CQ122" s="76"/>
      <c r="CR122" s="76"/>
      <c r="CS122" s="76"/>
      <c r="CT122" s="76"/>
      <c r="CU122" s="76"/>
      <c r="CV122" s="76"/>
      <c r="CW122" s="76"/>
      <c r="CX122" s="76"/>
      <c r="CY122" s="76"/>
      <c r="CZ122" s="76"/>
      <c r="DA122" s="76"/>
      <c r="DB122" s="76"/>
      <c r="DC122" s="76"/>
      <c r="DD122" s="76"/>
      <c r="DE122" s="76"/>
      <c r="DF122" s="76"/>
      <c r="DG122" s="76"/>
      <c r="DH122" s="76"/>
      <c r="DI122" s="76"/>
      <c r="DJ122" s="76"/>
      <c r="DK122" s="76"/>
      <c r="DL122" s="76"/>
      <c r="DM122" s="76"/>
      <c r="DN122" s="76"/>
      <c r="DO122" s="76"/>
      <c r="DP122" s="76"/>
      <c r="DQ122" s="76"/>
      <c r="DR122" s="76"/>
      <c r="DS122" s="76"/>
      <c r="DT122" s="76"/>
      <c r="DU122" s="76"/>
      <c r="DV122" s="76"/>
      <c r="DW122" s="76"/>
      <c r="DX122" s="76"/>
      <c r="DY122" s="76"/>
      <c r="DZ122" s="76"/>
      <c r="EA122" s="76"/>
      <c r="EB122" s="76"/>
      <c r="EC122" s="76"/>
      <c r="ED122" s="76"/>
      <c r="EE122" s="76"/>
      <c r="EF122" s="76"/>
      <c r="EG122" s="76"/>
      <c r="EH122" s="76"/>
      <c r="EI122" s="76"/>
      <c r="EJ122" s="76"/>
      <c r="EK122" s="76"/>
      <c r="EL122" s="76"/>
      <c r="EM122" s="76"/>
      <c r="EN122" s="76"/>
      <c r="EO122" s="76"/>
      <c r="EP122" s="76"/>
      <c r="EQ122" s="76"/>
      <c r="ER122" s="76"/>
      <c r="ES122" s="76"/>
      <c r="ET122" s="76"/>
      <c r="EU122" s="76"/>
      <c r="EV122" s="76"/>
      <c r="EW122" s="76"/>
      <c r="EX122" s="76"/>
      <c r="EY122" s="76"/>
      <c r="EZ122" s="76"/>
      <c r="FA122" s="76"/>
      <c r="FB122" s="76"/>
      <c r="FC122" s="76"/>
      <c r="FD122" s="76"/>
      <c r="FE122" s="76"/>
      <c r="FF122" s="76"/>
      <c r="FG122" s="76"/>
      <c r="FH122" s="76"/>
      <c r="FI122" s="76"/>
      <c r="FJ122" s="76"/>
      <c r="FK122" s="76"/>
      <c r="FL122" s="76"/>
      <c r="FM122" s="76"/>
      <c r="FN122" s="76"/>
      <c r="FO122" s="76"/>
      <c r="FP122" s="76"/>
      <c r="FQ122" s="76"/>
      <c r="FR122" s="76"/>
      <c r="FS122" s="76"/>
      <c r="FT122" s="76"/>
      <c r="FU122" s="76"/>
      <c r="FV122" s="76"/>
      <c r="FW122" s="76"/>
      <c r="FX122" s="76"/>
      <c r="FY122" s="76"/>
      <c r="FZ122" s="76"/>
      <c r="GA122" s="76"/>
      <c r="GB122" s="76"/>
      <c r="GC122" s="76"/>
      <c r="GD122" s="76"/>
      <c r="GE122" s="76"/>
      <c r="GF122" s="76"/>
      <c r="GG122" s="76"/>
      <c r="GH122" s="76"/>
      <c r="GI122" s="76"/>
      <c r="GJ122" s="76"/>
      <c r="GK122" s="76"/>
      <c r="GL122" s="76"/>
      <c r="GM122" s="76"/>
      <c r="GN122" s="76"/>
      <c r="GO122" s="76"/>
      <c r="GP122" s="76"/>
      <c r="GQ122" s="76"/>
      <c r="GR122" s="76"/>
      <c r="GS122" s="76"/>
      <c r="GT122" s="76"/>
      <c r="GU122" s="76"/>
      <c r="GV122" s="76"/>
      <c r="GW122" s="76"/>
      <c r="GX122" s="76"/>
      <c r="GY122" s="76"/>
      <c r="GZ122" s="76"/>
      <c r="HA122" s="76"/>
      <c r="HB122" s="76"/>
      <c r="HC122" s="76"/>
      <c r="HD122" s="76"/>
      <c r="HE122" s="76"/>
      <c r="HF122" s="76"/>
      <c r="HG122" s="76"/>
      <c r="HH122" s="76"/>
      <c r="HI122" s="76"/>
      <c r="HJ122" s="76"/>
      <c r="HK122" s="76"/>
      <c r="HL122" s="76"/>
      <c r="HM122" s="76"/>
      <c r="HN122" s="76"/>
      <c r="HO122" s="76"/>
      <c r="HP122" s="76"/>
      <c r="HQ122" s="76"/>
      <c r="HR122" s="76"/>
      <c r="HS122" s="76"/>
      <c r="HT122" s="76"/>
      <c r="HU122" s="76"/>
      <c r="HV122" s="76"/>
      <c r="HW122" s="76"/>
      <c r="HX122" s="76"/>
      <c r="HY122" s="76"/>
      <c r="HZ122" s="76"/>
      <c r="IA122" s="76"/>
      <c r="IB122" s="76"/>
      <c r="IC122" s="76"/>
      <c r="ID122" s="76"/>
      <c r="IE122" s="76"/>
      <c r="IF122" s="76"/>
      <c r="IG122" s="76"/>
    </row>
    <row r="123" spans="1:241" s="80" customFormat="1" ht="12.75">
      <c r="A123" s="76"/>
      <c r="B123" s="83">
        <f t="shared" si="62"/>
        <v>115</v>
      </c>
      <c r="C123" s="77">
        <v>41450</v>
      </c>
      <c r="D123" s="78">
        <v>7.35</v>
      </c>
      <c r="E123" s="47" t="s">
        <v>274</v>
      </c>
      <c r="F123" s="47" t="s">
        <v>307</v>
      </c>
      <c r="G123" s="83" t="s">
        <v>95</v>
      </c>
      <c r="H123" s="47">
        <v>3</v>
      </c>
      <c r="I123" s="51">
        <f t="shared" si="0"/>
        <v>47.5</v>
      </c>
      <c r="J123" s="52">
        <f t="shared" si="67"/>
        <v>4513.654174929509</v>
      </c>
      <c r="K123" s="52">
        <f t="shared" si="1"/>
        <v>95</v>
      </c>
      <c r="L123" s="52">
        <f t="shared" si="68"/>
        <v>4325</v>
      </c>
      <c r="M123" s="52">
        <f t="shared" si="69"/>
        <v>42.235263347604814</v>
      </c>
      <c r="N123" s="52">
        <f t="shared" si="70"/>
        <v>4488.052457832322</v>
      </c>
      <c r="O123" s="52">
        <f t="shared" si="71"/>
        <v>77.45077788172821</v>
      </c>
      <c r="P123" s="52">
        <f t="shared" si="72"/>
        <v>4153.807508499001</v>
      </c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9"/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6"/>
      <c r="CO123" s="76"/>
      <c r="CP123" s="76"/>
      <c r="CQ123" s="76"/>
      <c r="CR123" s="76"/>
      <c r="CS123" s="76"/>
      <c r="CT123" s="76"/>
      <c r="CU123" s="76"/>
      <c r="CV123" s="76"/>
      <c r="CW123" s="76"/>
      <c r="CX123" s="76"/>
      <c r="CY123" s="76"/>
      <c r="CZ123" s="76"/>
      <c r="DA123" s="76"/>
      <c r="DB123" s="76"/>
      <c r="DC123" s="76"/>
      <c r="DD123" s="76"/>
      <c r="DE123" s="76"/>
      <c r="DF123" s="76"/>
      <c r="DG123" s="76"/>
      <c r="DH123" s="76"/>
      <c r="DI123" s="76"/>
      <c r="DJ123" s="76"/>
      <c r="DK123" s="76"/>
      <c r="DL123" s="76"/>
      <c r="DM123" s="76"/>
      <c r="DN123" s="76"/>
      <c r="DO123" s="76"/>
      <c r="DP123" s="76"/>
      <c r="DQ123" s="76"/>
      <c r="DR123" s="76"/>
      <c r="DS123" s="76"/>
      <c r="DT123" s="76"/>
      <c r="DU123" s="76"/>
      <c r="DV123" s="76"/>
      <c r="DW123" s="76"/>
      <c r="DX123" s="76"/>
      <c r="DY123" s="76"/>
      <c r="DZ123" s="76"/>
      <c r="EA123" s="76"/>
      <c r="EB123" s="76"/>
      <c r="EC123" s="76"/>
      <c r="ED123" s="76"/>
      <c r="EE123" s="76"/>
      <c r="EF123" s="76"/>
      <c r="EG123" s="76"/>
      <c r="EH123" s="76"/>
      <c r="EI123" s="76"/>
      <c r="EJ123" s="76"/>
      <c r="EK123" s="76"/>
      <c r="EL123" s="76"/>
      <c r="EM123" s="76"/>
      <c r="EN123" s="76"/>
      <c r="EO123" s="76"/>
      <c r="EP123" s="76"/>
      <c r="EQ123" s="76"/>
      <c r="ER123" s="76"/>
      <c r="ES123" s="76"/>
      <c r="ET123" s="76"/>
      <c r="EU123" s="76"/>
      <c r="EV123" s="76"/>
      <c r="EW123" s="76"/>
      <c r="EX123" s="76"/>
      <c r="EY123" s="76"/>
      <c r="EZ123" s="76"/>
      <c r="FA123" s="76"/>
      <c r="FB123" s="76"/>
      <c r="FC123" s="76"/>
      <c r="FD123" s="76"/>
      <c r="FE123" s="76"/>
      <c r="FF123" s="76"/>
      <c r="FG123" s="76"/>
      <c r="FH123" s="76"/>
      <c r="FI123" s="76"/>
      <c r="FJ123" s="76"/>
      <c r="FK123" s="76"/>
      <c r="FL123" s="76"/>
      <c r="FM123" s="76"/>
      <c r="FN123" s="76"/>
      <c r="FO123" s="76"/>
      <c r="FP123" s="76"/>
      <c r="FQ123" s="76"/>
      <c r="FR123" s="76"/>
      <c r="FS123" s="76"/>
      <c r="FT123" s="76"/>
      <c r="FU123" s="76"/>
      <c r="FV123" s="76"/>
      <c r="FW123" s="76"/>
      <c r="FX123" s="76"/>
      <c r="FY123" s="76"/>
      <c r="FZ123" s="76"/>
      <c r="GA123" s="76"/>
      <c r="GB123" s="76"/>
      <c r="GC123" s="76"/>
      <c r="GD123" s="76"/>
      <c r="GE123" s="76"/>
      <c r="GF123" s="76"/>
      <c r="GG123" s="76"/>
      <c r="GH123" s="76"/>
      <c r="GI123" s="76"/>
      <c r="GJ123" s="76"/>
      <c r="GK123" s="76"/>
      <c r="GL123" s="76"/>
      <c r="GM123" s="76"/>
      <c r="GN123" s="76"/>
      <c r="GO123" s="76"/>
      <c r="GP123" s="76"/>
      <c r="GQ123" s="76"/>
      <c r="GR123" s="76"/>
      <c r="GS123" s="76"/>
      <c r="GT123" s="76"/>
      <c r="GU123" s="76"/>
      <c r="GV123" s="76"/>
      <c r="GW123" s="76"/>
      <c r="GX123" s="76"/>
      <c r="GY123" s="76"/>
      <c r="GZ123" s="76"/>
      <c r="HA123" s="76"/>
      <c r="HB123" s="76"/>
      <c r="HC123" s="76"/>
      <c r="HD123" s="76"/>
      <c r="HE123" s="76"/>
      <c r="HF123" s="76"/>
      <c r="HG123" s="76"/>
      <c r="HH123" s="76"/>
      <c r="HI123" s="76"/>
      <c r="HJ123" s="76"/>
      <c r="HK123" s="76"/>
      <c r="HL123" s="76"/>
      <c r="HM123" s="76"/>
      <c r="HN123" s="76"/>
      <c r="HO123" s="76"/>
      <c r="HP123" s="76"/>
      <c r="HQ123" s="76"/>
      <c r="HR123" s="76"/>
      <c r="HS123" s="76"/>
      <c r="HT123" s="76"/>
      <c r="HU123" s="76"/>
      <c r="HV123" s="76"/>
      <c r="HW123" s="76"/>
      <c r="HX123" s="76"/>
      <c r="HY123" s="76"/>
      <c r="HZ123" s="76"/>
      <c r="IA123" s="76"/>
      <c r="IB123" s="76"/>
      <c r="IC123" s="76"/>
      <c r="ID123" s="76"/>
      <c r="IE123" s="76"/>
      <c r="IF123" s="76"/>
      <c r="IG123" s="76"/>
    </row>
    <row r="124" spans="1:241" s="80" customFormat="1" ht="12.75">
      <c r="A124" s="76"/>
      <c r="B124" s="83">
        <f t="shared" si="62"/>
        <v>116</v>
      </c>
      <c r="C124" s="77">
        <v>41451</v>
      </c>
      <c r="D124" s="78">
        <v>5.05</v>
      </c>
      <c r="E124" s="47" t="s">
        <v>199</v>
      </c>
      <c r="F124" s="47" t="s">
        <v>308</v>
      </c>
      <c r="G124" s="83">
        <v>1</v>
      </c>
      <c r="H124" s="47">
        <v>3.76</v>
      </c>
      <c r="I124" s="51">
        <f t="shared" si="0"/>
        <v>-100</v>
      </c>
      <c r="J124" s="52">
        <f t="shared" si="67"/>
        <v>4413.654174929509</v>
      </c>
      <c r="K124" s="52">
        <f t="shared" si="1"/>
        <v>-276</v>
      </c>
      <c r="L124" s="52">
        <f t="shared" si="68"/>
        <v>4049</v>
      </c>
      <c r="M124" s="52">
        <f t="shared" si="69"/>
        <v>-89.76104915664644</v>
      </c>
      <c r="N124" s="52">
        <f t="shared" si="70"/>
        <v>4398.2914086756755</v>
      </c>
      <c r="O124" s="52">
        <f t="shared" si="71"/>
        <v>-229.29017446914486</v>
      </c>
      <c r="P124" s="52">
        <f t="shared" si="72"/>
        <v>3924.5173340298566</v>
      </c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9"/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  <c r="CL124" s="76"/>
      <c r="CM124" s="76"/>
      <c r="CN124" s="76"/>
      <c r="CO124" s="76"/>
      <c r="CP124" s="76"/>
      <c r="CQ124" s="76"/>
      <c r="CR124" s="76"/>
      <c r="CS124" s="76"/>
      <c r="CT124" s="76"/>
      <c r="CU124" s="76"/>
      <c r="CV124" s="76"/>
      <c r="CW124" s="76"/>
      <c r="CX124" s="76"/>
      <c r="CY124" s="76"/>
      <c r="CZ124" s="76"/>
      <c r="DA124" s="76"/>
      <c r="DB124" s="76"/>
      <c r="DC124" s="76"/>
      <c r="DD124" s="76"/>
      <c r="DE124" s="76"/>
      <c r="DF124" s="76"/>
      <c r="DG124" s="76"/>
      <c r="DH124" s="76"/>
      <c r="DI124" s="76"/>
      <c r="DJ124" s="76"/>
      <c r="DK124" s="76"/>
      <c r="DL124" s="76"/>
      <c r="DM124" s="76"/>
      <c r="DN124" s="76"/>
      <c r="DO124" s="76"/>
      <c r="DP124" s="76"/>
      <c r="DQ124" s="76"/>
      <c r="DR124" s="76"/>
      <c r="DS124" s="76"/>
      <c r="DT124" s="76"/>
      <c r="DU124" s="76"/>
      <c r="DV124" s="76"/>
      <c r="DW124" s="76"/>
      <c r="DX124" s="76"/>
      <c r="DY124" s="76"/>
      <c r="DZ124" s="76"/>
      <c r="EA124" s="76"/>
      <c r="EB124" s="76"/>
      <c r="EC124" s="76"/>
      <c r="ED124" s="76"/>
      <c r="EE124" s="76"/>
      <c r="EF124" s="76"/>
      <c r="EG124" s="76"/>
      <c r="EH124" s="76"/>
      <c r="EI124" s="76"/>
      <c r="EJ124" s="76"/>
      <c r="EK124" s="76"/>
      <c r="EL124" s="76"/>
      <c r="EM124" s="76"/>
      <c r="EN124" s="76"/>
      <c r="EO124" s="76"/>
      <c r="EP124" s="76"/>
      <c r="EQ124" s="76"/>
      <c r="ER124" s="76"/>
      <c r="ES124" s="76"/>
      <c r="ET124" s="76"/>
      <c r="EU124" s="76"/>
      <c r="EV124" s="76"/>
      <c r="EW124" s="76"/>
      <c r="EX124" s="76"/>
      <c r="EY124" s="76"/>
      <c r="EZ124" s="76"/>
      <c r="FA124" s="76"/>
      <c r="FB124" s="76"/>
      <c r="FC124" s="76"/>
      <c r="FD124" s="76"/>
      <c r="FE124" s="76"/>
      <c r="FF124" s="76"/>
      <c r="FG124" s="76"/>
      <c r="FH124" s="76"/>
      <c r="FI124" s="76"/>
      <c r="FJ124" s="76"/>
      <c r="FK124" s="76"/>
      <c r="FL124" s="76"/>
      <c r="FM124" s="76"/>
      <c r="FN124" s="76"/>
      <c r="FO124" s="76"/>
      <c r="FP124" s="76"/>
      <c r="FQ124" s="76"/>
      <c r="FR124" s="76"/>
      <c r="FS124" s="76"/>
      <c r="FT124" s="76"/>
      <c r="FU124" s="76"/>
      <c r="FV124" s="76"/>
      <c r="FW124" s="76"/>
      <c r="FX124" s="76"/>
      <c r="FY124" s="76"/>
      <c r="FZ124" s="76"/>
      <c r="GA124" s="76"/>
      <c r="GB124" s="76"/>
      <c r="GC124" s="76"/>
      <c r="GD124" s="76"/>
      <c r="GE124" s="76"/>
      <c r="GF124" s="76"/>
      <c r="GG124" s="76"/>
      <c r="GH124" s="76"/>
      <c r="GI124" s="76"/>
      <c r="GJ124" s="76"/>
      <c r="GK124" s="76"/>
      <c r="GL124" s="76"/>
      <c r="GM124" s="76"/>
      <c r="GN124" s="76"/>
      <c r="GO124" s="76"/>
      <c r="GP124" s="76"/>
      <c r="GQ124" s="76"/>
      <c r="GR124" s="76"/>
      <c r="GS124" s="76"/>
      <c r="GT124" s="76"/>
      <c r="GU124" s="76"/>
      <c r="GV124" s="76"/>
      <c r="GW124" s="76"/>
      <c r="GX124" s="76"/>
      <c r="GY124" s="76"/>
      <c r="GZ124" s="76"/>
      <c r="HA124" s="76"/>
      <c r="HB124" s="76"/>
      <c r="HC124" s="76"/>
      <c r="HD124" s="76"/>
      <c r="HE124" s="76"/>
      <c r="HF124" s="76"/>
      <c r="HG124" s="76"/>
      <c r="HH124" s="76"/>
      <c r="HI124" s="76"/>
      <c r="HJ124" s="76"/>
      <c r="HK124" s="76"/>
      <c r="HL124" s="76"/>
      <c r="HM124" s="76"/>
      <c r="HN124" s="76"/>
      <c r="HO124" s="76"/>
      <c r="HP124" s="76"/>
      <c r="HQ124" s="76"/>
      <c r="HR124" s="76"/>
      <c r="HS124" s="76"/>
      <c r="HT124" s="76"/>
      <c r="HU124" s="76"/>
      <c r="HV124" s="76"/>
      <c r="HW124" s="76"/>
      <c r="HX124" s="76"/>
      <c r="HY124" s="76"/>
      <c r="HZ124" s="76"/>
      <c r="IA124" s="76"/>
      <c r="IB124" s="76"/>
      <c r="IC124" s="76"/>
      <c r="ID124" s="76"/>
      <c r="IE124" s="76"/>
      <c r="IF124" s="76"/>
      <c r="IG124" s="76"/>
    </row>
    <row r="125" spans="1:241" s="80" customFormat="1" ht="12.75">
      <c r="A125" s="76"/>
      <c r="B125" s="83">
        <f t="shared" si="62"/>
        <v>117</v>
      </c>
      <c r="C125" s="77">
        <v>41452</v>
      </c>
      <c r="D125" s="78">
        <v>3.5</v>
      </c>
      <c r="E125" s="47" t="s">
        <v>309</v>
      </c>
      <c r="F125" s="47" t="s">
        <v>310</v>
      </c>
      <c r="G125" s="83" t="s">
        <v>95</v>
      </c>
      <c r="H125" s="47">
        <v>3.19</v>
      </c>
      <c r="I125" s="51">
        <f t="shared" si="0"/>
        <v>43.37899543378996</v>
      </c>
      <c r="J125" s="52">
        <f t="shared" si="67"/>
        <v>4457.033170363299</v>
      </c>
      <c r="K125" s="52">
        <f t="shared" si="1"/>
        <v>95</v>
      </c>
      <c r="L125" s="52">
        <f t="shared" si="68"/>
        <v>4144</v>
      </c>
      <c r="M125" s="52">
        <f t="shared" si="69"/>
        <v>38.15869258668395</v>
      </c>
      <c r="N125" s="52">
        <f t="shared" si="70"/>
        <v>4436.45010126236</v>
      </c>
      <c r="O125" s="52">
        <f t="shared" si="71"/>
        <v>74.56582934656727</v>
      </c>
      <c r="P125" s="52">
        <f t="shared" si="72"/>
        <v>3999.0831633764237</v>
      </c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9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  <c r="DS125" s="76"/>
      <c r="DT125" s="76"/>
      <c r="DU125" s="76"/>
      <c r="DV125" s="76"/>
      <c r="DW125" s="76"/>
      <c r="DX125" s="76"/>
      <c r="DY125" s="76"/>
      <c r="DZ125" s="76"/>
      <c r="EA125" s="76"/>
      <c r="EB125" s="76"/>
      <c r="EC125" s="76"/>
      <c r="ED125" s="76"/>
      <c r="EE125" s="76"/>
      <c r="EF125" s="76"/>
      <c r="EG125" s="76"/>
      <c r="EH125" s="76"/>
      <c r="EI125" s="76"/>
      <c r="EJ125" s="76"/>
      <c r="EK125" s="76"/>
      <c r="EL125" s="76"/>
      <c r="EM125" s="76"/>
      <c r="EN125" s="76"/>
      <c r="EO125" s="76"/>
      <c r="EP125" s="76"/>
      <c r="EQ125" s="76"/>
      <c r="ER125" s="76"/>
      <c r="ES125" s="76"/>
      <c r="ET125" s="76"/>
      <c r="EU125" s="76"/>
      <c r="EV125" s="76"/>
      <c r="EW125" s="76"/>
      <c r="EX125" s="76"/>
      <c r="EY125" s="76"/>
      <c r="EZ125" s="76"/>
      <c r="FA125" s="76"/>
      <c r="FB125" s="76"/>
      <c r="FC125" s="76"/>
      <c r="FD125" s="76"/>
      <c r="FE125" s="76"/>
      <c r="FF125" s="76"/>
      <c r="FG125" s="76"/>
      <c r="FH125" s="76"/>
      <c r="FI125" s="76"/>
      <c r="FJ125" s="76"/>
      <c r="FK125" s="76"/>
      <c r="FL125" s="76"/>
      <c r="FM125" s="76"/>
      <c r="FN125" s="76"/>
      <c r="FO125" s="76"/>
      <c r="FP125" s="76"/>
      <c r="FQ125" s="76"/>
      <c r="FR125" s="76"/>
      <c r="FS125" s="76"/>
      <c r="FT125" s="76"/>
      <c r="FU125" s="76"/>
      <c r="FV125" s="76"/>
      <c r="FW125" s="76"/>
      <c r="FX125" s="76"/>
      <c r="FY125" s="76"/>
      <c r="FZ125" s="76"/>
      <c r="GA125" s="76"/>
      <c r="GB125" s="76"/>
      <c r="GC125" s="76"/>
      <c r="GD125" s="76"/>
      <c r="GE125" s="76"/>
      <c r="GF125" s="76"/>
      <c r="GG125" s="76"/>
      <c r="GH125" s="76"/>
      <c r="GI125" s="76"/>
      <c r="GJ125" s="76"/>
      <c r="GK125" s="76"/>
      <c r="GL125" s="76"/>
      <c r="GM125" s="76"/>
      <c r="GN125" s="76"/>
      <c r="GO125" s="76"/>
      <c r="GP125" s="76"/>
      <c r="GQ125" s="76"/>
      <c r="GR125" s="76"/>
      <c r="GS125" s="76"/>
      <c r="GT125" s="76"/>
      <c r="GU125" s="76"/>
      <c r="GV125" s="76"/>
      <c r="GW125" s="76"/>
      <c r="GX125" s="76"/>
      <c r="GY125" s="76"/>
      <c r="GZ125" s="76"/>
      <c r="HA125" s="76"/>
      <c r="HB125" s="76"/>
      <c r="HC125" s="76"/>
      <c r="HD125" s="76"/>
      <c r="HE125" s="76"/>
      <c r="HF125" s="76"/>
      <c r="HG125" s="76"/>
      <c r="HH125" s="76"/>
      <c r="HI125" s="76"/>
      <c r="HJ125" s="76"/>
      <c r="HK125" s="76"/>
      <c r="HL125" s="76"/>
      <c r="HM125" s="76"/>
      <c r="HN125" s="76"/>
      <c r="HO125" s="76"/>
      <c r="HP125" s="76"/>
      <c r="HQ125" s="76"/>
      <c r="HR125" s="76"/>
      <c r="HS125" s="76"/>
      <c r="HT125" s="76"/>
      <c r="HU125" s="76"/>
      <c r="HV125" s="76"/>
      <c r="HW125" s="76"/>
      <c r="HX125" s="76"/>
      <c r="HY125" s="76"/>
      <c r="HZ125" s="76"/>
      <c r="IA125" s="76"/>
      <c r="IB125" s="76"/>
      <c r="IC125" s="76"/>
      <c r="ID125" s="76"/>
      <c r="IE125" s="76"/>
      <c r="IF125" s="76"/>
      <c r="IG125" s="76"/>
    </row>
    <row r="126" spans="1:241" s="80" customFormat="1" ht="12.75">
      <c r="A126" s="76"/>
      <c r="B126" s="83">
        <f t="shared" si="62"/>
        <v>118</v>
      </c>
      <c r="C126" s="77">
        <v>41453</v>
      </c>
      <c r="D126" s="78">
        <v>5.4</v>
      </c>
      <c r="E126" s="47" t="s">
        <v>309</v>
      </c>
      <c r="F126" s="47" t="s">
        <v>311</v>
      </c>
      <c r="G126" s="83">
        <v>1</v>
      </c>
      <c r="H126" s="47">
        <v>3.3</v>
      </c>
      <c r="I126" s="51">
        <f t="shared" si="0"/>
        <v>-100</v>
      </c>
      <c r="J126" s="52">
        <f t="shared" si="67"/>
        <v>4357.033170363299</v>
      </c>
      <c r="K126" s="52">
        <f t="shared" si="1"/>
        <v>-229.99999999999997</v>
      </c>
      <c r="L126" s="52">
        <f t="shared" si="68"/>
        <v>3914</v>
      </c>
      <c r="M126" s="52">
        <f t="shared" si="69"/>
        <v>-88.7290020252472</v>
      </c>
      <c r="N126" s="52">
        <f t="shared" si="70"/>
        <v>4347.721099237112</v>
      </c>
      <c r="O126" s="52">
        <f t="shared" si="71"/>
        <v>-183.95782551531548</v>
      </c>
      <c r="P126" s="52">
        <f t="shared" si="72"/>
        <v>3815.125337861108</v>
      </c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9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76"/>
      <c r="DG126" s="76"/>
      <c r="DH126" s="76"/>
      <c r="DI126" s="76"/>
      <c r="DJ126" s="76"/>
      <c r="DK126" s="76"/>
      <c r="DL126" s="76"/>
      <c r="DM126" s="76"/>
      <c r="DN126" s="76"/>
      <c r="DO126" s="76"/>
      <c r="DP126" s="76"/>
      <c r="DQ126" s="76"/>
      <c r="DR126" s="76"/>
      <c r="DS126" s="76"/>
      <c r="DT126" s="76"/>
      <c r="DU126" s="76"/>
      <c r="DV126" s="76"/>
      <c r="DW126" s="76"/>
      <c r="DX126" s="76"/>
      <c r="DY126" s="76"/>
      <c r="DZ126" s="76"/>
      <c r="EA126" s="76"/>
      <c r="EB126" s="76"/>
      <c r="EC126" s="76"/>
      <c r="ED126" s="76"/>
      <c r="EE126" s="76"/>
      <c r="EF126" s="76"/>
      <c r="EG126" s="76"/>
      <c r="EH126" s="76"/>
      <c r="EI126" s="76"/>
      <c r="EJ126" s="76"/>
      <c r="EK126" s="76"/>
      <c r="EL126" s="76"/>
      <c r="EM126" s="76"/>
      <c r="EN126" s="76"/>
      <c r="EO126" s="76"/>
      <c r="EP126" s="76"/>
      <c r="EQ126" s="76"/>
      <c r="ER126" s="76"/>
      <c r="ES126" s="76"/>
      <c r="ET126" s="76"/>
      <c r="EU126" s="76"/>
      <c r="EV126" s="76"/>
      <c r="EW126" s="76"/>
      <c r="EX126" s="76"/>
      <c r="EY126" s="76"/>
      <c r="EZ126" s="76"/>
      <c r="FA126" s="76"/>
      <c r="FB126" s="76"/>
      <c r="FC126" s="76"/>
      <c r="FD126" s="76"/>
      <c r="FE126" s="76"/>
      <c r="FF126" s="76"/>
      <c r="FG126" s="76"/>
      <c r="FH126" s="76"/>
      <c r="FI126" s="76"/>
      <c r="FJ126" s="76"/>
      <c r="FK126" s="76"/>
      <c r="FL126" s="76"/>
      <c r="FM126" s="76"/>
      <c r="FN126" s="76"/>
      <c r="FO126" s="76"/>
      <c r="FP126" s="76"/>
      <c r="FQ126" s="76"/>
      <c r="FR126" s="76"/>
      <c r="FS126" s="76"/>
      <c r="FT126" s="76"/>
      <c r="FU126" s="76"/>
      <c r="FV126" s="76"/>
      <c r="FW126" s="76"/>
      <c r="FX126" s="76"/>
      <c r="FY126" s="76"/>
      <c r="FZ126" s="76"/>
      <c r="GA126" s="76"/>
      <c r="GB126" s="76"/>
      <c r="GC126" s="76"/>
      <c r="GD126" s="76"/>
      <c r="GE126" s="76"/>
      <c r="GF126" s="76"/>
      <c r="GG126" s="76"/>
      <c r="GH126" s="76"/>
      <c r="GI126" s="76"/>
      <c r="GJ126" s="76"/>
      <c r="GK126" s="76"/>
      <c r="GL126" s="76"/>
      <c r="GM126" s="76"/>
      <c r="GN126" s="76"/>
      <c r="GO126" s="76"/>
      <c r="GP126" s="76"/>
      <c r="GQ126" s="76"/>
      <c r="GR126" s="76"/>
      <c r="GS126" s="76"/>
      <c r="GT126" s="76"/>
      <c r="GU126" s="76"/>
      <c r="GV126" s="76"/>
      <c r="GW126" s="76"/>
      <c r="GX126" s="76"/>
      <c r="GY126" s="76"/>
      <c r="GZ126" s="76"/>
      <c r="HA126" s="76"/>
      <c r="HB126" s="76"/>
      <c r="HC126" s="76"/>
      <c r="HD126" s="76"/>
      <c r="HE126" s="76"/>
      <c r="HF126" s="76"/>
      <c r="HG126" s="76"/>
      <c r="HH126" s="76"/>
      <c r="HI126" s="76"/>
      <c r="HJ126" s="76"/>
      <c r="HK126" s="76"/>
      <c r="HL126" s="76"/>
      <c r="HM126" s="76"/>
      <c r="HN126" s="76"/>
      <c r="HO126" s="76"/>
      <c r="HP126" s="76"/>
      <c r="HQ126" s="76"/>
      <c r="HR126" s="76"/>
      <c r="HS126" s="76"/>
      <c r="HT126" s="76"/>
      <c r="HU126" s="76"/>
      <c r="HV126" s="76"/>
      <c r="HW126" s="76"/>
      <c r="HX126" s="76"/>
      <c r="HY126" s="76"/>
      <c r="HZ126" s="76"/>
      <c r="IA126" s="76"/>
      <c r="IB126" s="76"/>
      <c r="IC126" s="76"/>
      <c r="ID126" s="76"/>
      <c r="IE126" s="76"/>
      <c r="IF126" s="76"/>
      <c r="IG126" s="76"/>
    </row>
    <row r="127" spans="1:241" s="80" customFormat="1" ht="12.75">
      <c r="A127" s="76"/>
      <c r="B127" s="83">
        <f t="shared" si="62"/>
        <v>119</v>
      </c>
      <c r="C127" s="77">
        <v>41455</v>
      </c>
      <c r="D127" s="78">
        <v>3.2</v>
      </c>
      <c r="E127" s="47" t="s">
        <v>282</v>
      </c>
      <c r="F127" s="47" t="s">
        <v>313</v>
      </c>
      <c r="G127" s="83">
        <v>1</v>
      </c>
      <c r="H127" s="47">
        <v>3.93</v>
      </c>
      <c r="I127" s="51">
        <f t="shared" si="0"/>
        <v>-100</v>
      </c>
      <c r="J127" s="52">
        <f t="shared" si="67"/>
        <v>4257.033170363299</v>
      </c>
      <c r="K127" s="52">
        <f t="shared" si="1"/>
        <v>-293</v>
      </c>
      <c r="L127" s="52">
        <f t="shared" si="68"/>
        <v>3621</v>
      </c>
      <c r="M127" s="52">
        <f t="shared" si="69"/>
        <v>-86.95442198474224</v>
      </c>
      <c r="N127" s="52">
        <f t="shared" si="70"/>
        <v>4260.76667725237</v>
      </c>
      <c r="O127" s="52">
        <f t="shared" si="71"/>
        <v>-223.56634479866094</v>
      </c>
      <c r="P127" s="52">
        <f t="shared" si="72"/>
        <v>3591.5589930624474</v>
      </c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9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  <c r="DS127" s="76"/>
      <c r="DT127" s="76"/>
      <c r="DU127" s="76"/>
      <c r="DV127" s="76"/>
      <c r="DW127" s="76"/>
      <c r="DX127" s="76"/>
      <c r="DY127" s="76"/>
      <c r="DZ127" s="76"/>
      <c r="EA127" s="76"/>
      <c r="EB127" s="76"/>
      <c r="EC127" s="76"/>
      <c r="ED127" s="76"/>
      <c r="EE127" s="76"/>
      <c r="EF127" s="76"/>
      <c r="EG127" s="76"/>
      <c r="EH127" s="76"/>
      <c r="EI127" s="76"/>
      <c r="EJ127" s="76"/>
      <c r="EK127" s="76"/>
      <c r="EL127" s="76"/>
      <c r="EM127" s="76"/>
      <c r="EN127" s="76"/>
      <c r="EO127" s="76"/>
      <c r="EP127" s="76"/>
      <c r="EQ127" s="76"/>
      <c r="ER127" s="76"/>
      <c r="ES127" s="76"/>
      <c r="ET127" s="76"/>
      <c r="EU127" s="76"/>
      <c r="EV127" s="76"/>
      <c r="EW127" s="76"/>
      <c r="EX127" s="76"/>
      <c r="EY127" s="76"/>
      <c r="EZ127" s="76"/>
      <c r="FA127" s="76"/>
      <c r="FB127" s="76"/>
      <c r="FC127" s="76"/>
      <c r="FD127" s="76"/>
      <c r="FE127" s="76"/>
      <c r="FF127" s="76"/>
      <c r="FG127" s="76"/>
      <c r="FH127" s="76"/>
      <c r="FI127" s="76"/>
      <c r="FJ127" s="76"/>
      <c r="FK127" s="76"/>
      <c r="FL127" s="76"/>
      <c r="FM127" s="76"/>
      <c r="FN127" s="76"/>
      <c r="FO127" s="76"/>
      <c r="FP127" s="76"/>
      <c r="FQ127" s="76"/>
      <c r="FR127" s="76"/>
      <c r="FS127" s="76"/>
      <c r="FT127" s="76"/>
      <c r="FU127" s="76"/>
      <c r="FV127" s="76"/>
      <c r="FW127" s="76"/>
      <c r="FX127" s="76"/>
      <c r="FY127" s="76"/>
      <c r="FZ127" s="76"/>
      <c r="GA127" s="76"/>
      <c r="GB127" s="76"/>
      <c r="GC127" s="76"/>
      <c r="GD127" s="76"/>
      <c r="GE127" s="76"/>
      <c r="GF127" s="76"/>
      <c r="GG127" s="76"/>
      <c r="GH127" s="76"/>
      <c r="GI127" s="76"/>
      <c r="GJ127" s="76"/>
      <c r="GK127" s="76"/>
      <c r="GL127" s="76"/>
      <c r="GM127" s="76"/>
      <c r="GN127" s="76"/>
      <c r="GO127" s="76"/>
      <c r="GP127" s="76"/>
      <c r="GQ127" s="76"/>
      <c r="GR127" s="76"/>
      <c r="GS127" s="76"/>
      <c r="GT127" s="76"/>
      <c r="GU127" s="76"/>
      <c r="GV127" s="76"/>
      <c r="GW127" s="76"/>
      <c r="GX127" s="76"/>
      <c r="GY127" s="76"/>
      <c r="GZ127" s="76"/>
      <c r="HA127" s="76"/>
      <c r="HB127" s="76"/>
      <c r="HC127" s="76"/>
      <c r="HD127" s="76"/>
      <c r="HE127" s="76"/>
      <c r="HF127" s="76"/>
      <c r="HG127" s="76"/>
      <c r="HH127" s="76"/>
      <c r="HI127" s="76"/>
      <c r="HJ127" s="76"/>
      <c r="HK127" s="76"/>
      <c r="HL127" s="76"/>
      <c r="HM127" s="76"/>
      <c r="HN127" s="76"/>
      <c r="HO127" s="76"/>
      <c r="HP127" s="76"/>
      <c r="HQ127" s="76"/>
      <c r="HR127" s="76"/>
      <c r="HS127" s="76"/>
      <c r="HT127" s="76"/>
      <c r="HU127" s="76"/>
      <c r="HV127" s="76"/>
      <c r="HW127" s="76"/>
      <c r="HX127" s="76"/>
      <c r="HY127" s="76"/>
      <c r="HZ127" s="76"/>
      <c r="IA127" s="76"/>
      <c r="IB127" s="76"/>
      <c r="IC127" s="76"/>
      <c r="ID127" s="76"/>
      <c r="IE127" s="76"/>
      <c r="IF127" s="76"/>
      <c r="IG127" s="76"/>
    </row>
    <row r="128" spans="1:241" s="80" customFormat="1" ht="12.75">
      <c r="A128" s="76"/>
      <c r="B128" s="83">
        <f t="shared" si="62"/>
        <v>120</v>
      </c>
      <c r="C128" s="77">
        <v>41457</v>
      </c>
      <c r="D128" s="78">
        <v>5.15</v>
      </c>
      <c r="E128" s="47" t="s">
        <v>314</v>
      </c>
      <c r="F128" s="47" t="s">
        <v>315</v>
      </c>
      <c r="G128" s="83" t="s">
        <v>95</v>
      </c>
      <c r="H128" s="47">
        <v>2.96</v>
      </c>
      <c r="I128" s="51">
        <f t="shared" si="0"/>
        <v>48.46938775510205</v>
      </c>
      <c r="J128" s="52">
        <f t="shared" si="67"/>
        <v>4305.502558118401</v>
      </c>
      <c r="K128" s="52">
        <f t="shared" si="1"/>
        <v>95</v>
      </c>
      <c r="L128" s="52">
        <f t="shared" si="68"/>
        <v>3716</v>
      </c>
      <c r="M128" s="52">
        <f t="shared" si="69"/>
        <v>41.30335044275257</v>
      </c>
      <c r="N128" s="52">
        <f t="shared" si="70"/>
        <v>4302.070027695122</v>
      </c>
      <c r="O128" s="52">
        <f t="shared" si="71"/>
        <v>68.2396208681865</v>
      </c>
      <c r="P128" s="52">
        <f t="shared" si="72"/>
        <v>3659.798613930634</v>
      </c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9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  <c r="DC128" s="76"/>
      <c r="DD128" s="76"/>
      <c r="DE128" s="76"/>
      <c r="DF128" s="76"/>
      <c r="DG128" s="76"/>
      <c r="DH128" s="76"/>
      <c r="DI128" s="76"/>
      <c r="DJ128" s="76"/>
      <c r="DK128" s="76"/>
      <c r="DL128" s="76"/>
      <c r="DM128" s="76"/>
      <c r="DN128" s="76"/>
      <c r="DO128" s="76"/>
      <c r="DP128" s="76"/>
      <c r="DQ128" s="76"/>
      <c r="DR128" s="76"/>
      <c r="DS128" s="76"/>
      <c r="DT128" s="76"/>
      <c r="DU128" s="76"/>
      <c r="DV128" s="76"/>
      <c r="DW128" s="76"/>
      <c r="DX128" s="76"/>
      <c r="DY128" s="76"/>
      <c r="DZ128" s="76"/>
      <c r="EA128" s="76"/>
      <c r="EB128" s="76"/>
      <c r="EC128" s="76"/>
      <c r="ED128" s="76"/>
      <c r="EE128" s="76"/>
      <c r="EF128" s="76"/>
      <c r="EG128" s="76"/>
      <c r="EH128" s="76"/>
      <c r="EI128" s="76"/>
      <c r="EJ128" s="76"/>
      <c r="EK128" s="76"/>
      <c r="EL128" s="76"/>
      <c r="EM128" s="76"/>
      <c r="EN128" s="76"/>
      <c r="EO128" s="76"/>
      <c r="EP128" s="76"/>
      <c r="EQ128" s="76"/>
      <c r="ER128" s="76"/>
      <c r="ES128" s="76"/>
      <c r="ET128" s="76"/>
      <c r="EU128" s="76"/>
      <c r="EV128" s="76"/>
      <c r="EW128" s="76"/>
      <c r="EX128" s="76"/>
      <c r="EY128" s="76"/>
      <c r="EZ128" s="76"/>
      <c r="FA128" s="76"/>
      <c r="FB128" s="76"/>
      <c r="FC128" s="76"/>
      <c r="FD128" s="76"/>
      <c r="FE128" s="76"/>
      <c r="FF128" s="76"/>
      <c r="FG128" s="76"/>
      <c r="FH128" s="76"/>
      <c r="FI128" s="76"/>
      <c r="FJ128" s="76"/>
      <c r="FK128" s="76"/>
      <c r="FL128" s="76"/>
      <c r="FM128" s="76"/>
      <c r="FN128" s="76"/>
      <c r="FO128" s="76"/>
      <c r="FP128" s="76"/>
      <c r="FQ128" s="76"/>
      <c r="FR128" s="76"/>
      <c r="FS128" s="76"/>
      <c r="FT128" s="76"/>
      <c r="FU128" s="76"/>
      <c r="FV128" s="76"/>
      <c r="FW128" s="76"/>
      <c r="FX128" s="76"/>
      <c r="FY128" s="76"/>
      <c r="FZ128" s="76"/>
      <c r="GA128" s="76"/>
      <c r="GB128" s="76"/>
      <c r="GC128" s="76"/>
      <c r="GD128" s="76"/>
      <c r="GE128" s="76"/>
      <c r="GF128" s="76"/>
      <c r="GG128" s="76"/>
      <c r="GH128" s="76"/>
      <c r="GI128" s="76"/>
      <c r="GJ128" s="76"/>
      <c r="GK128" s="76"/>
      <c r="GL128" s="76"/>
      <c r="GM128" s="76"/>
      <c r="GN128" s="76"/>
      <c r="GO128" s="76"/>
      <c r="GP128" s="76"/>
      <c r="GQ128" s="76"/>
      <c r="GR128" s="76"/>
      <c r="GS128" s="76"/>
      <c r="GT128" s="76"/>
      <c r="GU128" s="76"/>
      <c r="GV128" s="76"/>
      <c r="GW128" s="76"/>
      <c r="GX128" s="76"/>
      <c r="GY128" s="76"/>
      <c r="GZ128" s="76"/>
      <c r="HA128" s="76"/>
      <c r="HB128" s="76"/>
      <c r="HC128" s="76"/>
      <c r="HD128" s="76"/>
      <c r="HE128" s="76"/>
      <c r="HF128" s="76"/>
      <c r="HG128" s="76"/>
      <c r="HH128" s="76"/>
      <c r="HI128" s="76"/>
      <c r="HJ128" s="76"/>
      <c r="HK128" s="76"/>
      <c r="HL128" s="76"/>
      <c r="HM128" s="76"/>
      <c r="HN128" s="76"/>
      <c r="HO128" s="76"/>
      <c r="HP128" s="76"/>
      <c r="HQ128" s="76"/>
      <c r="HR128" s="76"/>
      <c r="HS128" s="76"/>
      <c r="HT128" s="76"/>
      <c r="HU128" s="76"/>
      <c r="HV128" s="76"/>
      <c r="HW128" s="76"/>
      <c r="HX128" s="76"/>
      <c r="HY128" s="76"/>
      <c r="HZ128" s="76"/>
      <c r="IA128" s="76"/>
      <c r="IB128" s="76"/>
      <c r="IC128" s="76"/>
      <c r="ID128" s="76"/>
      <c r="IE128" s="76"/>
      <c r="IF128" s="76"/>
      <c r="IG128" s="76"/>
    </row>
    <row r="129" spans="1:241" s="80" customFormat="1" ht="12.75">
      <c r="A129" s="76"/>
      <c r="B129" s="83">
        <f t="shared" si="62"/>
        <v>121</v>
      </c>
      <c r="C129" s="77">
        <v>41458</v>
      </c>
      <c r="D129" s="78">
        <v>9.2</v>
      </c>
      <c r="E129" s="47" t="s">
        <v>99</v>
      </c>
      <c r="F129" s="47" t="s">
        <v>316</v>
      </c>
      <c r="G129" s="83" t="s">
        <v>95</v>
      </c>
      <c r="H129" s="47">
        <v>3.56</v>
      </c>
      <c r="I129" s="51">
        <f t="shared" si="0"/>
        <v>37.109375</v>
      </c>
      <c r="J129" s="52">
        <f t="shared" si="67"/>
        <v>4342.611933118401</v>
      </c>
      <c r="K129" s="52">
        <f t="shared" si="1"/>
        <v>95</v>
      </c>
      <c r="L129" s="52">
        <f t="shared" si="68"/>
        <v>3811</v>
      </c>
      <c r="M129" s="52">
        <f t="shared" si="69"/>
        <v>31.929425986799735</v>
      </c>
      <c r="N129" s="52">
        <f t="shared" si="70"/>
        <v>4333.999453681921</v>
      </c>
      <c r="O129" s="52">
        <f t="shared" si="71"/>
        <v>69.53617366468205</v>
      </c>
      <c r="P129" s="52">
        <f t="shared" si="72"/>
        <v>3729.334787595316</v>
      </c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9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76"/>
      <c r="CQ129" s="76"/>
      <c r="CR129" s="76"/>
      <c r="CS129" s="76"/>
      <c r="CT129" s="76"/>
      <c r="CU129" s="76"/>
      <c r="CV129" s="76"/>
      <c r="CW129" s="76"/>
      <c r="CX129" s="76"/>
      <c r="CY129" s="76"/>
      <c r="CZ129" s="76"/>
      <c r="DA129" s="76"/>
      <c r="DB129" s="76"/>
      <c r="DC129" s="76"/>
      <c r="DD129" s="76"/>
      <c r="DE129" s="76"/>
      <c r="DF129" s="76"/>
      <c r="DG129" s="76"/>
      <c r="DH129" s="76"/>
      <c r="DI129" s="76"/>
      <c r="DJ129" s="76"/>
      <c r="DK129" s="76"/>
      <c r="DL129" s="76"/>
      <c r="DM129" s="76"/>
      <c r="DN129" s="76"/>
      <c r="DO129" s="76"/>
      <c r="DP129" s="76"/>
      <c r="DQ129" s="76"/>
      <c r="DR129" s="76"/>
      <c r="DS129" s="76"/>
      <c r="DT129" s="76"/>
      <c r="DU129" s="76"/>
      <c r="DV129" s="76"/>
      <c r="DW129" s="76"/>
      <c r="DX129" s="76"/>
      <c r="DY129" s="76"/>
      <c r="DZ129" s="76"/>
      <c r="EA129" s="76"/>
      <c r="EB129" s="76"/>
      <c r="EC129" s="76"/>
      <c r="ED129" s="76"/>
      <c r="EE129" s="76"/>
      <c r="EF129" s="76"/>
      <c r="EG129" s="76"/>
      <c r="EH129" s="76"/>
      <c r="EI129" s="76"/>
      <c r="EJ129" s="76"/>
      <c r="EK129" s="76"/>
      <c r="EL129" s="76"/>
      <c r="EM129" s="76"/>
      <c r="EN129" s="76"/>
      <c r="EO129" s="76"/>
      <c r="EP129" s="76"/>
      <c r="EQ129" s="76"/>
      <c r="ER129" s="76"/>
      <c r="ES129" s="76"/>
      <c r="ET129" s="76"/>
      <c r="EU129" s="76"/>
      <c r="EV129" s="76"/>
      <c r="EW129" s="76"/>
      <c r="EX129" s="76"/>
      <c r="EY129" s="76"/>
      <c r="EZ129" s="76"/>
      <c r="FA129" s="76"/>
      <c r="FB129" s="76"/>
      <c r="FC129" s="76"/>
      <c r="FD129" s="76"/>
      <c r="FE129" s="76"/>
      <c r="FF129" s="76"/>
      <c r="FG129" s="76"/>
      <c r="FH129" s="76"/>
      <c r="FI129" s="76"/>
      <c r="FJ129" s="76"/>
      <c r="FK129" s="76"/>
      <c r="FL129" s="76"/>
      <c r="FM129" s="76"/>
      <c r="FN129" s="76"/>
      <c r="FO129" s="76"/>
      <c r="FP129" s="76"/>
      <c r="FQ129" s="76"/>
      <c r="FR129" s="76"/>
      <c r="FS129" s="76"/>
      <c r="FT129" s="76"/>
      <c r="FU129" s="76"/>
      <c r="FV129" s="76"/>
      <c r="FW129" s="76"/>
      <c r="FX129" s="76"/>
      <c r="FY129" s="76"/>
      <c r="FZ129" s="76"/>
      <c r="GA129" s="76"/>
      <c r="GB129" s="76"/>
      <c r="GC129" s="76"/>
      <c r="GD129" s="76"/>
      <c r="GE129" s="76"/>
      <c r="GF129" s="76"/>
      <c r="GG129" s="76"/>
      <c r="GH129" s="76"/>
      <c r="GI129" s="76"/>
      <c r="GJ129" s="76"/>
      <c r="GK129" s="76"/>
      <c r="GL129" s="76"/>
      <c r="GM129" s="76"/>
      <c r="GN129" s="76"/>
      <c r="GO129" s="76"/>
      <c r="GP129" s="76"/>
      <c r="GQ129" s="76"/>
      <c r="GR129" s="76"/>
      <c r="GS129" s="76"/>
      <c r="GT129" s="76"/>
      <c r="GU129" s="76"/>
      <c r="GV129" s="76"/>
      <c r="GW129" s="76"/>
      <c r="GX129" s="76"/>
      <c r="GY129" s="76"/>
      <c r="GZ129" s="76"/>
      <c r="HA129" s="76"/>
      <c r="HB129" s="76"/>
      <c r="HC129" s="76"/>
      <c r="HD129" s="76"/>
      <c r="HE129" s="76"/>
      <c r="HF129" s="76"/>
      <c r="HG129" s="76"/>
      <c r="HH129" s="76"/>
      <c r="HI129" s="76"/>
      <c r="HJ129" s="76"/>
      <c r="HK129" s="76"/>
      <c r="HL129" s="76"/>
      <c r="HM129" s="76"/>
      <c r="HN129" s="76"/>
      <c r="HO129" s="76"/>
      <c r="HP129" s="76"/>
      <c r="HQ129" s="76"/>
      <c r="HR129" s="76"/>
      <c r="HS129" s="76"/>
      <c r="HT129" s="76"/>
      <c r="HU129" s="76"/>
      <c r="HV129" s="76"/>
      <c r="HW129" s="76"/>
      <c r="HX129" s="76"/>
      <c r="HY129" s="76"/>
      <c r="HZ129" s="76"/>
      <c r="IA129" s="76"/>
      <c r="IB129" s="76"/>
      <c r="IC129" s="76"/>
      <c r="ID129" s="76"/>
      <c r="IE129" s="76"/>
      <c r="IF129" s="76"/>
      <c r="IG129" s="76"/>
    </row>
    <row r="130" spans="1:241" s="80" customFormat="1" ht="12.75">
      <c r="A130" s="76"/>
      <c r="B130" s="83">
        <f t="shared" si="62"/>
        <v>122</v>
      </c>
      <c r="C130" s="77">
        <v>41460</v>
      </c>
      <c r="D130" s="78">
        <v>2.3</v>
      </c>
      <c r="E130" s="47" t="s">
        <v>169</v>
      </c>
      <c r="F130" s="47" t="s">
        <v>319</v>
      </c>
      <c r="G130" s="83">
        <v>1</v>
      </c>
      <c r="H130" s="47">
        <v>2.74</v>
      </c>
      <c r="I130" s="51">
        <f t="shared" si="0"/>
        <v>-100</v>
      </c>
      <c r="J130" s="52">
        <f t="shared" si="67"/>
        <v>4242.611933118401</v>
      </c>
      <c r="K130" s="52">
        <f t="shared" si="1"/>
        <v>-174.00000000000003</v>
      </c>
      <c r="L130" s="52">
        <f t="shared" si="68"/>
        <v>3637</v>
      </c>
      <c r="M130" s="52">
        <f t="shared" si="69"/>
        <v>-86.67998907363842</v>
      </c>
      <c r="N130" s="52">
        <f t="shared" si="70"/>
        <v>4247.319464608283</v>
      </c>
      <c r="O130" s="52">
        <f t="shared" si="71"/>
        <v>-129.78085060831702</v>
      </c>
      <c r="P130" s="52">
        <f t="shared" si="72"/>
        <v>3599.553936986999</v>
      </c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9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6"/>
      <c r="ES130" s="76"/>
      <c r="ET130" s="76"/>
      <c r="EU130" s="76"/>
      <c r="EV130" s="76"/>
      <c r="EW130" s="76"/>
      <c r="EX130" s="76"/>
      <c r="EY130" s="76"/>
      <c r="EZ130" s="76"/>
      <c r="FA130" s="76"/>
      <c r="FB130" s="76"/>
      <c r="FC130" s="76"/>
      <c r="FD130" s="76"/>
      <c r="FE130" s="76"/>
      <c r="FF130" s="76"/>
      <c r="FG130" s="76"/>
      <c r="FH130" s="76"/>
      <c r="FI130" s="76"/>
      <c r="FJ130" s="76"/>
      <c r="FK130" s="76"/>
      <c r="FL130" s="76"/>
      <c r="FM130" s="76"/>
      <c r="FN130" s="76"/>
      <c r="FO130" s="76"/>
      <c r="FP130" s="76"/>
      <c r="FQ130" s="76"/>
      <c r="FR130" s="76"/>
      <c r="FS130" s="76"/>
      <c r="FT130" s="76"/>
      <c r="FU130" s="76"/>
      <c r="FV130" s="76"/>
      <c r="FW130" s="76"/>
      <c r="FX130" s="76"/>
      <c r="FY130" s="76"/>
      <c r="FZ130" s="76"/>
      <c r="GA130" s="76"/>
      <c r="GB130" s="76"/>
      <c r="GC130" s="76"/>
      <c r="GD130" s="76"/>
      <c r="GE130" s="76"/>
      <c r="GF130" s="76"/>
      <c r="GG130" s="76"/>
      <c r="GH130" s="76"/>
      <c r="GI130" s="76"/>
      <c r="GJ130" s="76"/>
      <c r="GK130" s="76"/>
      <c r="GL130" s="76"/>
      <c r="GM130" s="76"/>
      <c r="GN130" s="76"/>
      <c r="GO130" s="76"/>
      <c r="GP130" s="76"/>
      <c r="GQ130" s="76"/>
      <c r="GR130" s="76"/>
      <c r="GS130" s="76"/>
      <c r="GT130" s="76"/>
      <c r="GU130" s="76"/>
      <c r="GV130" s="76"/>
      <c r="GW130" s="76"/>
      <c r="GX130" s="76"/>
      <c r="GY130" s="76"/>
      <c r="GZ130" s="76"/>
      <c r="HA130" s="76"/>
      <c r="HB130" s="76"/>
      <c r="HC130" s="76"/>
      <c r="HD130" s="76"/>
      <c r="HE130" s="76"/>
      <c r="HF130" s="76"/>
      <c r="HG130" s="76"/>
      <c r="HH130" s="76"/>
      <c r="HI130" s="76"/>
      <c r="HJ130" s="76"/>
      <c r="HK130" s="76"/>
      <c r="HL130" s="76"/>
      <c r="HM130" s="76"/>
      <c r="HN130" s="76"/>
      <c r="HO130" s="76"/>
      <c r="HP130" s="76"/>
      <c r="HQ130" s="76"/>
      <c r="HR130" s="76"/>
      <c r="HS130" s="76"/>
      <c r="HT130" s="76"/>
      <c r="HU130" s="76"/>
      <c r="HV130" s="76"/>
      <c r="HW130" s="76"/>
      <c r="HX130" s="76"/>
      <c r="HY130" s="76"/>
      <c r="HZ130" s="76"/>
      <c r="IA130" s="76"/>
      <c r="IB130" s="76"/>
      <c r="IC130" s="76"/>
      <c r="ID130" s="76"/>
      <c r="IE130" s="76"/>
      <c r="IF130" s="76"/>
      <c r="IG130" s="76"/>
    </row>
    <row r="131" spans="1:241" s="80" customFormat="1" ht="12.75">
      <c r="A131" s="76"/>
      <c r="B131" s="83">
        <f t="shared" si="62"/>
        <v>123</v>
      </c>
      <c r="C131" s="77">
        <v>41464</v>
      </c>
      <c r="D131" s="78">
        <v>9.05</v>
      </c>
      <c r="E131" s="47" t="s">
        <v>182</v>
      </c>
      <c r="F131" s="47" t="s">
        <v>321</v>
      </c>
      <c r="G131" s="83" t="s">
        <v>95</v>
      </c>
      <c r="H131" s="47">
        <v>3.65</v>
      </c>
      <c r="I131" s="51">
        <f t="shared" si="0"/>
        <v>35.84905660377359</v>
      </c>
      <c r="J131" s="52">
        <f aca="true" t="shared" si="73" ref="J131:J142">J130+I131</f>
        <v>4278.460989722174</v>
      </c>
      <c r="K131" s="52">
        <f t="shared" si="1"/>
        <v>95</v>
      </c>
      <c r="L131" s="52">
        <f aca="true" t="shared" si="74" ref="L131:L142">L130+K131</f>
        <v>3732</v>
      </c>
      <c r="M131" s="52">
        <f t="shared" si="69"/>
        <v>30.452479180210336</v>
      </c>
      <c r="N131" s="52">
        <f aca="true" t="shared" si="75" ref="N131:N142">N130+M131</f>
        <v>4277.771943788493</v>
      </c>
      <c r="O131" s="52">
        <f t="shared" si="71"/>
        <v>68.39152480275298</v>
      </c>
      <c r="P131" s="52">
        <f aca="true" t="shared" si="76" ref="P131:P142">P130+O131</f>
        <v>3667.945461789752</v>
      </c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9"/>
      <c r="BX131" s="76"/>
      <c r="BY131" s="76"/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6"/>
      <c r="CO131" s="76"/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6"/>
      <c r="DD131" s="76"/>
      <c r="DE131" s="76"/>
      <c r="DF131" s="76"/>
      <c r="DG131" s="76"/>
      <c r="DH131" s="76"/>
      <c r="DI131" s="76"/>
      <c r="DJ131" s="76"/>
      <c r="DK131" s="76"/>
      <c r="DL131" s="76"/>
      <c r="DM131" s="76"/>
      <c r="DN131" s="76"/>
      <c r="DO131" s="76"/>
      <c r="DP131" s="76"/>
      <c r="DQ131" s="76"/>
      <c r="DR131" s="76"/>
      <c r="DS131" s="76"/>
      <c r="DT131" s="76"/>
      <c r="DU131" s="76"/>
      <c r="DV131" s="76"/>
      <c r="DW131" s="76"/>
      <c r="DX131" s="76"/>
      <c r="DY131" s="76"/>
      <c r="DZ131" s="76"/>
      <c r="EA131" s="76"/>
      <c r="EB131" s="76"/>
      <c r="EC131" s="76"/>
      <c r="ED131" s="76"/>
      <c r="EE131" s="76"/>
      <c r="EF131" s="76"/>
      <c r="EG131" s="76"/>
      <c r="EH131" s="76"/>
      <c r="EI131" s="76"/>
      <c r="EJ131" s="76"/>
      <c r="EK131" s="76"/>
      <c r="EL131" s="76"/>
      <c r="EM131" s="76"/>
      <c r="EN131" s="76"/>
      <c r="EO131" s="76"/>
      <c r="EP131" s="76"/>
      <c r="EQ131" s="76"/>
      <c r="ER131" s="76"/>
      <c r="ES131" s="76"/>
      <c r="ET131" s="76"/>
      <c r="EU131" s="76"/>
      <c r="EV131" s="76"/>
      <c r="EW131" s="76"/>
      <c r="EX131" s="76"/>
      <c r="EY131" s="76"/>
      <c r="EZ131" s="76"/>
      <c r="FA131" s="76"/>
      <c r="FB131" s="76"/>
      <c r="FC131" s="76"/>
      <c r="FD131" s="76"/>
      <c r="FE131" s="76"/>
      <c r="FF131" s="76"/>
      <c r="FG131" s="76"/>
      <c r="FH131" s="76"/>
      <c r="FI131" s="76"/>
      <c r="FJ131" s="76"/>
      <c r="FK131" s="76"/>
      <c r="FL131" s="76"/>
      <c r="FM131" s="76"/>
      <c r="FN131" s="76"/>
      <c r="FO131" s="76"/>
      <c r="FP131" s="76"/>
      <c r="FQ131" s="76"/>
      <c r="FR131" s="76"/>
      <c r="FS131" s="76"/>
      <c r="FT131" s="76"/>
      <c r="FU131" s="76"/>
      <c r="FV131" s="76"/>
      <c r="FW131" s="76"/>
      <c r="FX131" s="76"/>
      <c r="FY131" s="76"/>
      <c r="FZ131" s="76"/>
      <c r="GA131" s="76"/>
      <c r="GB131" s="76"/>
      <c r="GC131" s="76"/>
      <c r="GD131" s="76"/>
      <c r="GE131" s="76"/>
      <c r="GF131" s="76"/>
      <c r="GG131" s="76"/>
      <c r="GH131" s="76"/>
      <c r="GI131" s="76"/>
      <c r="GJ131" s="76"/>
      <c r="GK131" s="76"/>
      <c r="GL131" s="76"/>
      <c r="GM131" s="76"/>
      <c r="GN131" s="76"/>
      <c r="GO131" s="76"/>
      <c r="GP131" s="76"/>
      <c r="GQ131" s="76"/>
      <c r="GR131" s="76"/>
      <c r="GS131" s="76"/>
      <c r="GT131" s="76"/>
      <c r="GU131" s="76"/>
      <c r="GV131" s="76"/>
      <c r="GW131" s="76"/>
      <c r="GX131" s="76"/>
      <c r="GY131" s="76"/>
      <c r="GZ131" s="76"/>
      <c r="HA131" s="76"/>
      <c r="HB131" s="76"/>
      <c r="HC131" s="76"/>
      <c r="HD131" s="76"/>
      <c r="HE131" s="76"/>
      <c r="HF131" s="76"/>
      <c r="HG131" s="76"/>
      <c r="HH131" s="76"/>
      <c r="HI131" s="76"/>
      <c r="HJ131" s="76"/>
      <c r="HK131" s="76"/>
      <c r="HL131" s="76"/>
      <c r="HM131" s="76"/>
      <c r="HN131" s="76"/>
      <c r="HO131" s="76"/>
      <c r="HP131" s="76"/>
      <c r="HQ131" s="76"/>
      <c r="HR131" s="76"/>
      <c r="HS131" s="76"/>
      <c r="HT131" s="76"/>
      <c r="HU131" s="76"/>
      <c r="HV131" s="76"/>
      <c r="HW131" s="76"/>
      <c r="HX131" s="76"/>
      <c r="HY131" s="76"/>
      <c r="HZ131" s="76"/>
      <c r="IA131" s="76"/>
      <c r="IB131" s="76"/>
      <c r="IC131" s="76"/>
      <c r="ID131" s="76"/>
      <c r="IE131" s="76"/>
      <c r="IF131" s="76"/>
      <c r="IG131" s="76"/>
    </row>
    <row r="132" spans="1:241" s="80" customFormat="1" ht="12.75">
      <c r="A132" s="76"/>
      <c r="B132" s="83">
        <f t="shared" si="62"/>
        <v>124</v>
      </c>
      <c r="C132" s="77">
        <v>41466</v>
      </c>
      <c r="D132" s="78">
        <v>1.4</v>
      </c>
      <c r="E132" s="47" t="s">
        <v>231</v>
      </c>
      <c r="F132" s="47" t="s">
        <v>324</v>
      </c>
      <c r="G132" s="83" t="s">
        <v>95</v>
      </c>
      <c r="H132" s="47">
        <v>3.15</v>
      </c>
      <c r="I132" s="51">
        <f t="shared" si="0"/>
        <v>44.186046511627914</v>
      </c>
      <c r="J132" s="52">
        <f t="shared" si="73"/>
        <v>4322.647036233802</v>
      </c>
      <c r="K132" s="52">
        <f t="shared" si="1"/>
        <v>95</v>
      </c>
      <c r="L132" s="52">
        <f t="shared" si="74"/>
        <v>3827</v>
      </c>
      <c r="M132" s="52">
        <f t="shared" si="69"/>
        <v>37.80356601487506</v>
      </c>
      <c r="N132" s="52">
        <f t="shared" si="75"/>
        <v>4315.575509803369</v>
      </c>
      <c r="O132" s="52">
        <f t="shared" si="71"/>
        <v>69.6909637740053</v>
      </c>
      <c r="P132" s="52">
        <f t="shared" si="76"/>
        <v>3737.6364255637573</v>
      </c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9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/>
      <c r="CP132" s="76"/>
      <c r="CQ132" s="76"/>
      <c r="CR132" s="76"/>
      <c r="CS132" s="76"/>
      <c r="CT132" s="76"/>
      <c r="CU132" s="76"/>
      <c r="CV132" s="76"/>
      <c r="CW132" s="76"/>
      <c r="CX132" s="76"/>
      <c r="CY132" s="76"/>
      <c r="CZ132" s="76"/>
      <c r="DA132" s="76"/>
      <c r="DB132" s="76"/>
      <c r="DC132" s="76"/>
      <c r="DD132" s="76"/>
      <c r="DE132" s="76"/>
      <c r="DF132" s="76"/>
      <c r="DG132" s="76"/>
      <c r="DH132" s="76"/>
      <c r="DI132" s="76"/>
      <c r="DJ132" s="76"/>
      <c r="DK132" s="76"/>
      <c r="DL132" s="76"/>
      <c r="DM132" s="76"/>
      <c r="DN132" s="76"/>
      <c r="DO132" s="76"/>
      <c r="DP132" s="76"/>
      <c r="DQ132" s="76"/>
      <c r="DR132" s="76"/>
      <c r="DS132" s="76"/>
      <c r="DT132" s="76"/>
      <c r="DU132" s="76"/>
      <c r="DV132" s="76"/>
      <c r="DW132" s="76"/>
      <c r="DX132" s="76"/>
      <c r="DY132" s="76"/>
      <c r="DZ132" s="76"/>
      <c r="EA132" s="76"/>
      <c r="EB132" s="76"/>
      <c r="EC132" s="76"/>
      <c r="ED132" s="76"/>
      <c r="EE132" s="76"/>
      <c r="EF132" s="76"/>
      <c r="EG132" s="76"/>
      <c r="EH132" s="76"/>
      <c r="EI132" s="76"/>
      <c r="EJ132" s="76"/>
      <c r="EK132" s="76"/>
      <c r="EL132" s="76"/>
      <c r="EM132" s="76"/>
      <c r="EN132" s="76"/>
      <c r="EO132" s="76"/>
      <c r="EP132" s="76"/>
      <c r="EQ132" s="76"/>
      <c r="ER132" s="76"/>
      <c r="ES132" s="76"/>
      <c r="ET132" s="76"/>
      <c r="EU132" s="76"/>
      <c r="EV132" s="76"/>
      <c r="EW132" s="76"/>
      <c r="EX132" s="76"/>
      <c r="EY132" s="76"/>
      <c r="EZ132" s="76"/>
      <c r="FA132" s="76"/>
      <c r="FB132" s="76"/>
      <c r="FC132" s="76"/>
      <c r="FD132" s="76"/>
      <c r="FE132" s="76"/>
      <c r="FF132" s="76"/>
      <c r="FG132" s="76"/>
      <c r="FH132" s="76"/>
      <c r="FI132" s="76"/>
      <c r="FJ132" s="76"/>
      <c r="FK132" s="76"/>
      <c r="FL132" s="76"/>
      <c r="FM132" s="76"/>
      <c r="FN132" s="76"/>
      <c r="FO132" s="76"/>
      <c r="FP132" s="76"/>
      <c r="FQ132" s="76"/>
      <c r="FR132" s="76"/>
      <c r="FS132" s="76"/>
      <c r="FT132" s="76"/>
      <c r="FU132" s="76"/>
      <c r="FV132" s="76"/>
      <c r="FW132" s="76"/>
      <c r="FX132" s="76"/>
      <c r="FY132" s="76"/>
      <c r="FZ132" s="76"/>
      <c r="GA132" s="76"/>
      <c r="GB132" s="76"/>
      <c r="GC132" s="76"/>
      <c r="GD132" s="76"/>
      <c r="GE132" s="76"/>
      <c r="GF132" s="76"/>
      <c r="GG132" s="76"/>
      <c r="GH132" s="76"/>
      <c r="GI132" s="76"/>
      <c r="GJ132" s="76"/>
      <c r="GK132" s="76"/>
      <c r="GL132" s="76"/>
      <c r="GM132" s="76"/>
      <c r="GN132" s="76"/>
      <c r="GO132" s="76"/>
      <c r="GP132" s="76"/>
      <c r="GQ132" s="76"/>
      <c r="GR132" s="76"/>
      <c r="GS132" s="76"/>
      <c r="GT132" s="76"/>
      <c r="GU132" s="76"/>
      <c r="GV132" s="76"/>
      <c r="GW132" s="76"/>
      <c r="GX132" s="76"/>
      <c r="GY132" s="76"/>
      <c r="GZ132" s="76"/>
      <c r="HA132" s="76"/>
      <c r="HB132" s="76"/>
      <c r="HC132" s="76"/>
      <c r="HD132" s="76"/>
      <c r="HE132" s="76"/>
      <c r="HF132" s="76"/>
      <c r="HG132" s="76"/>
      <c r="HH132" s="76"/>
      <c r="HI132" s="76"/>
      <c r="HJ132" s="76"/>
      <c r="HK132" s="76"/>
      <c r="HL132" s="76"/>
      <c r="HM132" s="76"/>
      <c r="HN132" s="76"/>
      <c r="HO132" s="76"/>
      <c r="HP132" s="76"/>
      <c r="HQ132" s="76"/>
      <c r="HR132" s="76"/>
      <c r="HS132" s="76"/>
      <c r="HT132" s="76"/>
      <c r="HU132" s="76"/>
      <c r="HV132" s="76"/>
      <c r="HW132" s="76"/>
      <c r="HX132" s="76"/>
      <c r="HY132" s="76"/>
      <c r="HZ132" s="76"/>
      <c r="IA132" s="76"/>
      <c r="IB132" s="76"/>
      <c r="IC132" s="76"/>
      <c r="ID132" s="76"/>
      <c r="IE132" s="76"/>
      <c r="IF132" s="76"/>
      <c r="IG132" s="76"/>
    </row>
    <row r="133" spans="1:241" s="80" customFormat="1" ht="12.75">
      <c r="A133" s="76"/>
      <c r="B133" s="83">
        <f t="shared" si="62"/>
        <v>125</v>
      </c>
      <c r="C133" s="77">
        <v>41467</v>
      </c>
      <c r="D133" s="78">
        <v>2.25</v>
      </c>
      <c r="E133" s="47" t="s">
        <v>325</v>
      </c>
      <c r="F133" s="47" t="s">
        <v>326</v>
      </c>
      <c r="G133" s="83" t="s">
        <v>95</v>
      </c>
      <c r="H133" s="47">
        <v>3.5</v>
      </c>
      <c r="I133" s="51">
        <f t="shared" si="0"/>
        <v>38</v>
      </c>
      <c r="J133" s="52">
        <f t="shared" si="73"/>
        <v>4360.647036233802</v>
      </c>
      <c r="K133" s="52">
        <f t="shared" si="1"/>
        <v>95</v>
      </c>
      <c r="L133" s="52">
        <f t="shared" si="74"/>
        <v>3922</v>
      </c>
      <c r="M133" s="52">
        <f t="shared" si="69"/>
        <v>32.7983738745056</v>
      </c>
      <c r="N133" s="52">
        <f t="shared" si="75"/>
        <v>4348.373883677874</v>
      </c>
      <c r="O133" s="52">
        <f t="shared" si="71"/>
        <v>71.0150920857114</v>
      </c>
      <c r="P133" s="52">
        <f t="shared" si="76"/>
        <v>3808.6515176494686</v>
      </c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9"/>
      <c r="BX133" s="76"/>
      <c r="BY133" s="76"/>
      <c r="BZ133" s="76"/>
      <c r="CA133" s="76"/>
      <c r="CB133" s="76"/>
      <c r="CC133" s="76"/>
      <c r="CD133" s="76"/>
      <c r="CE133" s="76"/>
      <c r="CF133" s="76"/>
      <c r="CG133" s="76"/>
      <c r="CH133" s="76"/>
      <c r="CI133" s="76"/>
      <c r="CJ133" s="76"/>
      <c r="CK133" s="76"/>
      <c r="CL133" s="76"/>
      <c r="CM133" s="76"/>
      <c r="CN133" s="76"/>
      <c r="CO133" s="76"/>
      <c r="CP133" s="76"/>
      <c r="CQ133" s="76"/>
      <c r="CR133" s="76"/>
      <c r="CS133" s="76"/>
      <c r="CT133" s="76"/>
      <c r="CU133" s="76"/>
      <c r="CV133" s="76"/>
      <c r="CW133" s="76"/>
      <c r="CX133" s="76"/>
      <c r="CY133" s="76"/>
      <c r="CZ133" s="76"/>
      <c r="DA133" s="76"/>
      <c r="DB133" s="76"/>
      <c r="DC133" s="76"/>
      <c r="DD133" s="76"/>
      <c r="DE133" s="76"/>
      <c r="DF133" s="76"/>
      <c r="DG133" s="76"/>
      <c r="DH133" s="76"/>
      <c r="DI133" s="76"/>
      <c r="DJ133" s="76"/>
      <c r="DK133" s="76"/>
      <c r="DL133" s="76"/>
      <c r="DM133" s="76"/>
      <c r="DN133" s="76"/>
      <c r="DO133" s="76"/>
      <c r="DP133" s="76"/>
      <c r="DQ133" s="76"/>
      <c r="DR133" s="76"/>
      <c r="DS133" s="76"/>
      <c r="DT133" s="76"/>
      <c r="DU133" s="76"/>
      <c r="DV133" s="76"/>
      <c r="DW133" s="76"/>
      <c r="DX133" s="76"/>
      <c r="DY133" s="76"/>
      <c r="DZ133" s="76"/>
      <c r="EA133" s="76"/>
      <c r="EB133" s="76"/>
      <c r="EC133" s="76"/>
      <c r="ED133" s="76"/>
      <c r="EE133" s="76"/>
      <c r="EF133" s="76"/>
      <c r="EG133" s="76"/>
      <c r="EH133" s="76"/>
      <c r="EI133" s="76"/>
      <c r="EJ133" s="76"/>
      <c r="EK133" s="76"/>
      <c r="EL133" s="76"/>
      <c r="EM133" s="76"/>
      <c r="EN133" s="76"/>
      <c r="EO133" s="76"/>
      <c r="EP133" s="76"/>
      <c r="EQ133" s="76"/>
      <c r="ER133" s="76"/>
      <c r="ES133" s="76"/>
      <c r="ET133" s="76"/>
      <c r="EU133" s="76"/>
      <c r="EV133" s="76"/>
      <c r="EW133" s="76"/>
      <c r="EX133" s="76"/>
      <c r="EY133" s="76"/>
      <c r="EZ133" s="76"/>
      <c r="FA133" s="76"/>
      <c r="FB133" s="76"/>
      <c r="FC133" s="76"/>
      <c r="FD133" s="76"/>
      <c r="FE133" s="76"/>
      <c r="FF133" s="76"/>
      <c r="FG133" s="76"/>
      <c r="FH133" s="76"/>
      <c r="FI133" s="76"/>
      <c r="FJ133" s="76"/>
      <c r="FK133" s="76"/>
      <c r="FL133" s="76"/>
      <c r="FM133" s="76"/>
      <c r="FN133" s="76"/>
      <c r="FO133" s="76"/>
      <c r="FP133" s="76"/>
      <c r="FQ133" s="76"/>
      <c r="FR133" s="76"/>
      <c r="FS133" s="76"/>
      <c r="FT133" s="76"/>
      <c r="FU133" s="76"/>
      <c r="FV133" s="76"/>
      <c r="FW133" s="76"/>
      <c r="FX133" s="76"/>
      <c r="FY133" s="76"/>
      <c r="FZ133" s="76"/>
      <c r="GA133" s="76"/>
      <c r="GB133" s="76"/>
      <c r="GC133" s="76"/>
      <c r="GD133" s="76"/>
      <c r="GE133" s="76"/>
      <c r="GF133" s="76"/>
      <c r="GG133" s="76"/>
      <c r="GH133" s="76"/>
      <c r="GI133" s="76"/>
      <c r="GJ133" s="76"/>
      <c r="GK133" s="76"/>
      <c r="GL133" s="76"/>
      <c r="GM133" s="76"/>
      <c r="GN133" s="76"/>
      <c r="GO133" s="76"/>
      <c r="GP133" s="76"/>
      <c r="GQ133" s="76"/>
      <c r="GR133" s="76"/>
      <c r="GS133" s="76"/>
      <c r="GT133" s="76"/>
      <c r="GU133" s="76"/>
      <c r="GV133" s="76"/>
      <c r="GW133" s="76"/>
      <c r="GX133" s="76"/>
      <c r="GY133" s="76"/>
      <c r="GZ133" s="76"/>
      <c r="HA133" s="76"/>
      <c r="HB133" s="76"/>
      <c r="HC133" s="76"/>
      <c r="HD133" s="76"/>
      <c r="HE133" s="76"/>
      <c r="HF133" s="76"/>
      <c r="HG133" s="76"/>
      <c r="HH133" s="76"/>
      <c r="HI133" s="76"/>
      <c r="HJ133" s="76"/>
      <c r="HK133" s="76"/>
      <c r="HL133" s="76"/>
      <c r="HM133" s="76"/>
      <c r="HN133" s="76"/>
      <c r="HO133" s="76"/>
      <c r="HP133" s="76"/>
      <c r="HQ133" s="76"/>
      <c r="HR133" s="76"/>
      <c r="HS133" s="76"/>
      <c r="HT133" s="76"/>
      <c r="HU133" s="76"/>
      <c r="HV133" s="76"/>
      <c r="HW133" s="76"/>
      <c r="HX133" s="76"/>
      <c r="HY133" s="76"/>
      <c r="HZ133" s="76"/>
      <c r="IA133" s="76"/>
      <c r="IB133" s="76"/>
      <c r="IC133" s="76"/>
      <c r="ID133" s="76"/>
      <c r="IE133" s="76"/>
      <c r="IF133" s="76"/>
      <c r="IG133" s="76"/>
    </row>
    <row r="134" spans="1:241" s="80" customFormat="1" ht="12.75">
      <c r="A134" s="76"/>
      <c r="B134" s="83">
        <f t="shared" si="62"/>
        <v>126</v>
      </c>
      <c r="C134" s="77">
        <v>41468</v>
      </c>
      <c r="D134" s="78">
        <v>3.3</v>
      </c>
      <c r="E134" s="47" t="s">
        <v>325</v>
      </c>
      <c r="F134" s="47" t="s">
        <v>327</v>
      </c>
      <c r="G134" s="83" t="s">
        <v>95</v>
      </c>
      <c r="H134" s="47">
        <v>2.98</v>
      </c>
      <c r="I134" s="51">
        <f t="shared" si="0"/>
        <v>47.979797979797986</v>
      </c>
      <c r="J134" s="52">
        <f t="shared" si="73"/>
        <v>4408.6268342136</v>
      </c>
      <c r="K134" s="52">
        <f t="shared" si="1"/>
        <v>95</v>
      </c>
      <c r="L134" s="52">
        <f t="shared" si="74"/>
        <v>4017</v>
      </c>
      <c r="M134" s="52">
        <f t="shared" si="69"/>
        <v>41.726820095898795</v>
      </c>
      <c r="N134" s="52">
        <f t="shared" si="75"/>
        <v>4390.100703773773</v>
      </c>
      <c r="O134" s="52">
        <f t="shared" si="71"/>
        <v>72.3643788353399</v>
      </c>
      <c r="P134" s="52">
        <f t="shared" si="76"/>
        <v>3881.0158964848083</v>
      </c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9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/>
      <c r="CP134" s="76"/>
      <c r="CQ134" s="76"/>
      <c r="CR134" s="76"/>
      <c r="CS134" s="76"/>
      <c r="CT134" s="76"/>
      <c r="CU134" s="76"/>
      <c r="CV134" s="76"/>
      <c r="CW134" s="76"/>
      <c r="CX134" s="76"/>
      <c r="CY134" s="76"/>
      <c r="CZ134" s="76"/>
      <c r="DA134" s="76"/>
      <c r="DB134" s="76"/>
      <c r="DC134" s="76"/>
      <c r="DD134" s="76"/>
      <c r="DE134" s="76"/>
      <c r="DF134" s="76"/>
      <c r="DG134" s="76"/>
      <c r="DH134" s="76"/>
      <c r="DI134" s="76"/>
      <c r="DJ134" s="76"/>
      <c r="DK134" s="76"/>
      <c r="DL134" s="76"/>
      <c r="DM134" s="76"/>
      <c r="DN134" s="76"/>
      <c r="DO134" s="76"/>
      <c r="DP134" s="76"/>
      <c r="DQ134" s="76"/>
      <c r="DR134" s="76"/>
      <c r="DS134" s="76"/>
      <c r="DT134" s="76"/>
      <c r="DU134" s="76"/>
      <c r="DV134" s="76"/>
      <c r="DW134" s="76"/>
      <c r="DX134" s="76"/>
      <c r="DY134" s="76"/>
      <c r="DZ134" s="76"/>
      <c r="EA134" s="76"/>
      <c r="EB134" s="76"/>
      <c r="EC134" s="76"/>
      <c r="ED134" s="76"/>
      <c r="EE134" s="76"/>
      <c r="EF134" s="76"/>
      <c r="EG134" s="76"/>
      <c r="EH134" s="76"/>
      <c r="EI134" s="76"/>
      <c r="EJ134" s="76"/>
      <c r="EK134" s="76"/>
      <c r="EL134" s="76"/>
      <c r="EM134" s="76"/>
      <c r="EN134" s="76"/>
      <c r="EO134" s="76"/>
      <c r="EP134" s="76"/>
      <c r="EQ134" s="76"/>
      <c r="ER134" s="76"/>
      <c r="ES134" s="76"/>
      <c r="ET134" s="76"/>
      <c r="EU134" s="76"/>
      <c r="EV134" s="76"/>
      <c r="EW134" s="76"/>
      <c r="EX134" s="76"/>
      <c r="EY134" s="76"/>
      <c r="EZ134" s="76"/>
      <c r="FA134" s="76"/>
      <c r="FB134" s="76"/>
      <c r="FC134" s="76"/>
      <c r="FD134" s="76"/>
      <c r="FE134" s="76"/>
      <c r="FF134" s="76"/>
      <c r="FG134" s="76"/>
      <c r="FH134" s="76"/>
      <c r="FI134" s="76"/>
      <c r="FJ134" s="76"/>
      <c r="FK134" s="76"/>
      <c r="FL134" s="76"/>
      <c r="FM134" s="76"/>
      <c r="FN134" s="76"/>
      <c r="FO134" s="76"/>
      <c r="FP134" s="76"/>
      <c r="FQ134" s="76"/>
      <c r="FR134" s="76"/>
      <c r="FS134" s="76"/>
      <c r="FT134" s="76"/>
      <c r="FU134" s="76"/>
      <c r="FV134" s="76"/>
      <c r="FW134" s="76"/>
      <c r="FX134" s="76"/>
      <c r="FY134" s="76"/>
      <c r="FZ134" s="76"/>
      <c r="GA134" s="76"/>
      <c r="GB134" s="76"/>
      <c r="GC134" s="76"/>
      <c r="GD134" s="76"/>
      <c r="GE134" s="76"/>
      <c r="GF134" s="76"/>
      <c r="GG134" s="76"/>
      <c r="GH134" s="76"/>
      <c r="GI134" s="76"/>
      <c r="GJ134" s="76"/>
      <c r="GK134" s="76"/>
      <c r="GL134" s="76"/>
      <c r="GM134" s="76"/>
      <c r="GN134" s="76"/>
      <c r="GO134" s="76"/>
      <c r="GP134" s="76"/>
      <c r="GQ134" s="76"/>
      <c r="GR134" s="76"/>
      <c r="GS134" s="76"/>
      <c r="GT134" s="76"/>
      <c r="GU134" s="76"/>
      <c r="GV134" s="76"/>
      <c r="GW134" s="76"/>
      <c r="GX134" s="76"/>
      <c r="GY134" s="76"/>
      <c r="GZ134" s="76"/>
      <c r="HA134" s="76"/>
      <c r="HB134" s="76"/>
      <c r="HC134" s="76"/>
      <c r="HD134" s="76"/>
      <c r="HE134" s="76"/>
      <c r="HF134" s="76"/>
      <c r="HG134" s="76"/>
      <c r="HH134" s="76"/>
      <c r="HI134" s="76"/>
      <c r="HJ134" s="76"/>
      <c r="HK134" s="76"/>
      <c r="HL134" s="76"/>
      <c r="HM134" s="76"/>
      <c r="HN134" s="76"/>
      <c r="HO134" s="76"/>
      <c r="HP134" s="76"/>
      <c r="HQ134" s="76"/>
      <c r="HR134" s="76"/>
      <c r="HS134" s="76"/>
      <c r="HT134" s="76"/>
      <c r="HU134" s="76"/>
      <c r="HV134" s="76"/>
      <c r="HW134" s="76"/>
      <c r="HX134" s="76"/>
      <c r="HY134" s="76"/>
      <c r="HZ134" s="76"/>
      <c r="IA134" s="76"/>
      <c r="IB134" s="76"/>
      <c r="IC134" s="76"/>
      <c r="ID134" s="76"/>
      <c r="IE134" s="76"/>
      <c r="IF134" s="76"/>
      <c r="IG134" s="76"/>
    </row>
    <row r="135" spans="1:241" s="80" customFormat="1" ht="12.75">
      <c r="A135" s="76"/>
      <c r="B135" s="83">
        <f t="shared" si="62"/>
        <v>127</v>
      </c>
      <c r="C135" s="77">
        <v>41474</v>
      </c>
      <c r="D135" s="78">
        <v>5.5</v>
      </c>
      <c r="E135" s="47" t="s">
        <v>224</v>
      </c>
      <c r="F135" s="47" t="s">
        <v>331</v>
      </c>
      <c r="G135" s="83">
        <v>1</v>
      </c>
      <c r="H135" s="47">
        <v>3.96</v>
      </c>
      <c r="I135" s="51">
        <f t="shared" si="0"/>
        <v>-100</v>
      </c>
      <c r="J135" s="52">
        <f t="shared" si="73"/>
        <v>4308.6268342136</v>
      </c>
      <c r="K135" s="52">
        <f t="shared" si="1"/>
        <v>-296</v>
      </c>
      <c r="L135" s="52">
        <f t="shared" si="74"/>
        <v>3721</v>
      </c>
      <c r="M135" s="52">
        <f t="shared" si="69"/>
        <v>-87.80201407547546</v>
      </c>
      <c r="N135" s="52">
        <f t="shared" si="75"/>
        <v>4302.2986896982975</v>
      </c>
      <c r="O135" s="52">
        <f t="shared" si="71"/>
        <v>-229.75614107190066</v>
      </c>
      <c r="P135" s="52">
        <f t="shared" si="76"/>
        <v>3651.2597554129075</v>
      </c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9"/>
      <c r="BX135" s="76"/>
      <c r="BY135" s="76"/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76"/>
      <c r="CK135" s="76"/>
      <c r="CL135" s="76"/>
      <c r="CM135" s="76"/>
      <c r="CN135" s="76"/>
      <c r="CO135" s="76"/>
      <c r="CP135" s="76"/>
      <c r="CQ135" s="76"/>
      <c r="CR135" s="76"/>
      <c r="CS135" s="76"/>
      <c r="CT135" s="76"/>
      <c r="CU135" s="76"/>
      <c r="CV135" s="76"/>
      <c r="CW135" s="76"/>
      <c r="CX135" s="76"/>
      <c r="CY135" s="76"/>
      <c r="CZ135" s="76"/>
      <c r="DA135" s="76"/>
      <c r="DB135" s="76"/>
      <c r="DC135" s="76"/>
      <c r="DD135" s="76"/>
      <c r="DE135" s="76"/>
      <c r="DF135" s="76"/>
      <c r="DG135" s="76"/>
      <c r="DH135" s="76"/>
      <c r="DI135" s="76"/>
      <c r="DJ135" s="76"/>
      <c r="DK135" s="76"/>
      <c r="DL135" s="76"/>
      <c r="DM135" s="76"/>
      <c r="DN135" s="76"/>
      <c r="DO135" s="76"/>
      <c r="DP135" s="76"/>
      <c r="DQ135" s="76"/>
      <c r="DR135" s="76"/>
      <c r="DS135" s="76"/>
      <c r="DT135" s="76"/>
      <c r="DU135" s="76"/>
      <c r="DV135" s="76"/>
      <c r="DW135" s="76"/>
      <c r="DX135" s="76"/>
      <c r="DY135" s="76"/>
      <c r="DZ135" s="76"/>
      <c r="EA135" s="76"/>
      <c r="EB135" s="76"/>
      <c r="EC135" s="76"/>
      <c r="ED135" s="76"/>
      <c r="EE135" s="76"/>
      <c r="EF135" s="76"/>
      <c r="EG135" s="76"/>
      <c r="EH135" s="76"/>
      <c r="EI135" s="76"/>
      <c r="EJ135" s="76"/>
      <c r="EK135" s="76"/>
      <c r="EL135" s="76"/>
      <c r="EM135" s="76"/>
      <c r="EN135" s="76"/>
      <c r="EO135" s="76"/>
      <c r="EP135" s="76"/>
      <c r="EQ135" s="76"/>
      <c r="ER135" s="76"/>
      <c r="ES135" s="76"/>
      <c r="ET135" s="76"/>
      <c r="EU135" s="76"/>
      <c r="EV135" s="76"/>
      <c r="EW135" s="76"/>
      <c r="EX135" s="76"/>
      <c r="EY135" s="76"/>
      <c r="EZ135" s="76"/>
      <c r="FA135" s="76"/>
      <c r="FB135" s="76"/>
      <c r="FC135" s="76"/>
      <c r="FD135" s="76"/>
      <c r="FE135" s="76"/>
      <c r="FF135" s="76"/>
      <c r="FG135" s="76"/>
      <c r="FH135" s="76"/>
      <c r="FI135" s="76"/>
      <c r="FJ135" s="76"/>
      <c r="FK135" s="76"/>
      <c r="FL135" s="76"/>
      <c r="FM135" s="76"/>
      <c r="FN135" s="76"/>
      <c r="FO135" s="76"/>
      <c r="FP135" s="76"/>
      <c r="FQ135" s="76"/>
      <c r="FR135" s="76"/>
      <c r="FS135" s="76"/>
      <c r="FT135" s="76"/>
      <c r="FU135" s="76"/>
      <c r="FV135" s="76"/>
      <c r="FW135" s="76"/>
      <c r="FX135" s="76"/>
      <c r="FY135" s="76"/>
      <c r="FZ135" s="76"/>
      <c r="GA135" s="76"/>
      <c r="GB135" s="76"/>
      <c r="GC135" s="76"/>
      <c r="GD135" s="76"/>
      <c r="GE135" s="76"/>
      <c r="GF135" s="76"/>
      <c r="GG135" s="76"/>
      <c r="GH135" s="76"/>
      <c r="GI135" s="76"/>
      <c r="GJ135" s="76"/>
      <c r="GK135" s="76"/>
      <c r="GL135" s="76"/>
      <c r="GM135" s="76"/>
      <c r="GN135" s="76"/>
      <c r="GO135" s="76"/>
      <c r="GP135" s="76"/>
      <c r="GQ135" s="76"/>
      <c r="GR135" s="76"/>
      <c r="GS135" s="76"/>
      <c r="GT135" s="76"/>
      <c r="GU135" s="76"/>
      <c r="GV135" s="76"/>
      <c r="GW135" s="76"/>
      <c r="GX135" s="76"/>
      <c r="GY135" s="76"/>
      <c r="GZ135" s="76"/>
      <c r="HA135" s="76"/>
      <c r="HB135" s="76"/>
      <c r="HC135" s="76"/>
      <c r="HD135" s="76"/>
      <c r="HE135" s="76"/>
      <c r="HF135" s="76"/>
      <c r="HG135" s="76"/>
      <c r="HH135" s="76"/>
      <c r="HI135" s="76"/>
      <c r="HJ135" s="76"/>
      <c r="HK135" s="76"/>
      <c r="HL135" s="76"/>
      <c r="HM135" s="76"/>
      <c r="HN135" s="76"/>
      <c r="HO135" s="76"/>
      <c r="HP135" s="76"/>
      <c r="HQ135" s="76"/>
      <c r="HR135" s="76"/>
      <c r="HS135" s="76"/>
      <c r="HT135" s="76"/>
      <c r="HU135" s="76"/>
      <c r="HV135" s="76"/>
      <c r="HW135" s="76"/>
      <c r="HX135" s="76"/>
      <c r="HY135" s="76"/>
      <c r="HZ135" s="76"/>
      <c r="IA135" s="76"/>
      <c r="IB135" s="76"/>
      <c r="IC135" s="76"/>
      <c r="ID135" s="76"/>
      <c r="IE135" s="76"/>
      <c r="IF135" s="76"/>
      <c r="IG135" s="76"/>
    </row>
    <row r="136" spans="1:241" s="80" customFormat="1" ht="12.75">
      <c r="A136" s="76"/>
      <c r="B136" s="83">
        <f t="shared" si="62"/>
        <v>128</v>
      </c>
      <c r="C136" s="77">
        <v>41476</v>
      </c>
      <c r="D136" s="78">
        <v>4.3</v>
      </c>
      <c r="E136" s="47" t="s">
        <v>237</v>
      </c>
      <c r="F136" s="47" t="s">
        <v>333</v>
      </c>
      <c r="G136" s="83" t="s">
        <v>95</v>
      </c>
      <c r="H136" s="47">
        <v>2.75</v>
      </c>
      <c r="I136" s="51">
        <f t="shared" si="0"/>
        <v>54.28571428571429</v>
      </c>
      <c r="J136" s="52">
        <f t="shared" si="73"/>
        <v>4362.912548499315</v>
      </c>
      <c r="K136" s="52">
        <f t="shared" si="1"/>
        <v>95</v>
      </c>
      <c r="L136" s="52">
        <f t="shared" si="74"/>
        <v>3816</v>
      </c>
      <c r="M136" s="52">
        <f t="shared" si="69"/>
        <v>46.71067148815295</v>
      </c>
      <c r="N136" s="52">
        <f t="shared" si="75"/>
        <v>4349.00936118645</v>
      </c>
      <c r="O136" s="52">
        <f t="shared" si="71"/>
        <v>69.37393535284524</v>
      </c>
      <c r="P136" s="52">
        <f t="shared" si="76"/>
        <v>3720.633690765753</v>
      </c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9"/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/>
      <c r="CM136" s="76"/>
      <c r="CN136" s="76"/>
      <c r="CO136" s="76"/>
      <c r="CP136" s="76"/>
      <c r="CQ136" s="76"/>
      <c r="CR136" s="76"/>
      <c r="CS136" s="76"/>
      <c r="CT136" s="76"/>
      <c r="CU136" s="76"/>
      <c r="CV136" s="76"/>
      <c r="CW136" s="76"/>
      <c r="CX136" s="76"/>
      <c r="CY136" s="76"/>
      <c r="CZ136" s="76"/>
      <c r="DA136" s="76"/>
      <c r="DB136" s="76"/>
      <c r="DC136" s="76"/>
      <c r="DD136" s="76"/>
      <c r="DE136" s="76"/>
      <c r="DF136" s="76"/>
      <c r="DG136" s="76"/>
      <c r="DH136" s="76"/>
      <c r="DI136" s="76"/>
      <c r="DJ136" s="76"/>
      <c r="DK136" s="76"/>
      <c r="DL136" s="76"/>
      <c r="DM136" s="76"/>
      <c r="DN136" s="76"/>
      <c r="DO136" s="76"/>
      <c r="DP136" s="76"/>
      <c r="DQ136" s="76"/>
      <c r="DR136" s="76"/>
      <c r="DS136" s="76"/>
      <c r="DT136" s="76"/>
      <c r="DU136" s="76"/>
      <c r="DV136" s="76"/>
      <c r="DW136" s="76"/>
      <c r="DX136" s="76"/>
      <c r="DY136" s="76"/>
      <c r="DZ136" s="76"/>
      <c r="EA136" s="76"/>
      <c r="EB136" s="76"/>
      <c r="EC136" s="76"/>
      <c r="ED136" s="76"/>
      <c r="EE136" s="76"/>
      <c r="EF136" s="76"/>
      <c r="EG136" s="76"/>
      <c r="EH136" s="76"/>
      <c r="EI136" s="76"/>
      <c r="EJ136" s="76"/>
      <c r="EK136" s="76"/>
      <c r="EL136" s="76"/>
      <c r="EM136" s="76"/>
      <c r="EN136" s="76"/>
      <c r="EO136" s="76"/>
      <c r="EP136" s="76"/>
      <c r="EQ136" s="76"/>
      <c r="ER136" s="76"/>
      <c r="ES136" s="76"/>
      <c r="ET136" s="76"/>
      <c r="EU136" s="76"/>
      <c r="EV136" s="76"/>
      <c r="EW136" s="76"/>
      <c r="EX136" s="76"/>
      <c r="EY136" s="76"/>
      <c r="EZ136" s="76"/>
      <c r="FA136" s="76"/>
      <c r="FB136" s="76"/>
      <c r="FC136" s="76"/>
      <c r="FD136" s="76"/>
      <c r="FE136" s="76"/>
      <c r="FF136" s="76"/>
      <c r="FG136" s="76"/>
      <c r="FH136" s="76"/>
      <c r="FI136" s="76"/>
      <c r="FJ136" s="76"/>
      <c r="FK136" s="76"/>
      <c r="FL136" s="76"/>
      <c r="FM136" s="76"/>
      <c r="FN136" s="76"/>
      <c r="FO136" s="76"/>
      <c r="FP136" s="76"/>
      <c r="FQ136" s="76"/>
      <c r="FR136" s="76"/>
      <c r="FS136" s="76"/>
      <c r="FT136" s="76"/>
      <c r="FU136" s="76"/>
      <c r="FV136" s="76"/>
      <c r="FW136" s="76"/>
      <c r="FX136" s="76"/>
      <c r="FY136" s="76"/>
      <c r="FZ136" s="76"/>
      <c r="GA136" s="76"/>
      <c r="GB136" s="76"/>
      <c r="GC136" s="76"/>
      <c r="GD136" s="76"/>
      <c r="GE136" s="76"/>
      <c r="GF136" s="76"/>
      <c r="GG136" s="76"/>
      <c r="GH136" s="76"/>
      <c r="GI136" s="76"/>
      <c r="GJ136" s="76"/>
      <c r="GK136" s="76"/>
      <c r="GL136" s="76"/>
      <c r="GM136" s="76"/>
      <c r="GN136" s="76"/>
      <c r="GO136" s="76"/>
      <c r="GP136" s="76"/>
      <c r="GQ136" s="76"/>
      <c r="GR136" s="76"/>
      <c r="GS136" s="76"/>
      <c r="GT136" s="76"/>
      <c r="GU136" s="76"/>
      <c r="GV136" s="76"/>
      <c r="GW136" s="76"/>
      <c r="GX136" s="76"/>
      <c r="GY136" s="76"/>
      <c r="GZ136" s="76"/>
      <c r="HA136" s="76"/>
      <c r="HB136" s="76"/>
      <c r="HC136" s="76"/>
      <c r="HD136" s="76"/>
      <c r="HE136" s="76"/>
      <c r="HF136" s="76"/>
      <c r="HG136" s="76"/>
      <c r="HH136" s="76"/>
      <c r="HI136" s="76"/>
      <c r="HJ136" s="76"/>
      <c r="HK136" s="76"/>
      <c r="HL136" s="76"/>
      <c r="HM136" s="76"/>
      <c r="HN136" s="76"/>
      <c r="HO136" s="76"/>
      <c r="HP136" s="76"/>
      <c r="HQ136" s="76"/>
      <c r="HR136" s="76"/>
      <c r="HS136" s="76"/>
      <c r="HT136" s="76"/>
      <c r="HU136" s="76"/>
      <c r="HV136" s="76"/>
      <c r="HW136" s="76"/>
      <c r="HX136" s="76"/>
      <c r="HY136" s="76"/>
      <c r="HZ136" s="76"/>
      <c r="IA136" s="76"/>
      <c r="IB136" s="76"/>
      <c r="IC136" s="76"/>
      <c r="ID136" s="76"/>
      <c r="IE136" s="76"/>
      <c r="IF136" s="76"/>
      <c r="IG136" s="76"/>
    </row>
    <row r="137" spans="1:241" s="80" customFormat="1" ht="12.75">
      <c r="A137" s="76"/>
      <c r="B137" s="83">
        <f t="shared" si="62"/>
        <v>129</v>
      </c>
      <c r="C137" s="77">
        <v>41478</v>
      </c>
      <c r="D137" s="78">
        <v>7.45</v>
      </c>
      <c r="E137" s="47" t="s">
        <v>334</v>
      </c>
      <c r="F137" s="47" t="s">
        <v>335</v>
      </c>
      <c r="G137" s="83">
        <v>1</v>
      </c>
      <c r="H137" s="47">
        <v>3.91</v>
      </c>
      <c r="I137" s="51">
        <f t="shared" si="0"/>
        <v>-100</v>
      </c>
      <c r="J137" s="52">
        <f t="shared" si="73"/>
        <v>4262.912548499315</v>
      </c>
      <c r="K137" s="52">
        <f t="shared" si="1"/>
        <v>-291</v>
      </c>
      <c r="L137" s="52">
        <f t="shared" si="74"/>
        <v>3525</v>
      </c>
      <c r="M137" s="52">
        <f t="shared" si="69"/>
        <v>-86.980187223729</v>
      </c>
      <c r="N137" s="52">
        <f t="shared" si="75"/>
        <v>4262.029173962721</v>
      </c>
      <c r="O137" s="52">
        <f t="shared" si="71"/>
        <v>-216.54088080256685</v>
      </c>
      <c r="P137" s="52">
        <f t="shared" si="76"/>
        <v>3504.092809963186</v>
      </c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9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6"/>
      <c r="CO137" s="76"/>
      <c r="CP137" s="76"/>
      <c r="CQ137" s="76"/>
      <c r="CR137" s="76"/>
      <c r="CS137" s="76"/>
      <c r="CT137" s="76"/>
      <c r="CU137" s="76"/>
      <c r="CV137" s="76"/>
      <c r="CW137" s="76"/>
      <c r="CX137" s="76"/>
      <c r="CY137" s="76"/>
      <c r="CZ137" s="76"/>
      <c r="DA137" s="76"/>
      <c r="DB137" s="76"/>
      <c r="DC137" s="76"/>
      <c r="DD137" s="76"/>
      <c r="DE137" s="76"/>
      <c r="DF137" s="76"/>
      <c r="DG137" s="76"/>
      <c r="DH137" s="76"/>
      <c r="DI137" s="76"/>
      <c r="DJ137" s="76"/>
      <c r="DK137" s="76"/>
      <c r="DL137" s="76"/>
      <c r="DM137" s="76"/>
      <c r="DN137" s="76"/>
      <c r="DO137" s="76"/>
      <c r="DP137" s="76"/>
      <c r="DQ137" s="76"/>
      <c r="DR137" s="76"/>
      <c r="DS137" s="76"/>
      <c r="DT137" s="76"/>
      <c r="DU137" s="76"/>
      <c r="DV137" s="76"/>
      <c r="DW137" s="76"/>
      <c r="DX137" s="76"/>
      <c r="DY137" s="76"/>
      <c r="DZ137" s="76"/>
      <c r="EA137" s="76"/>
      <c r="EB137" s="76"/>
      <c r="EC137" s="76"/>
      <c r="ED137" s="76"/>
      <c r="EE137" s="76"/>
      <c r="EF137" s="76"/>
      <c r="EG137" s="76"/>
      <c r="EH137" s="76"/>
      <c r="EI137" s="76"/>
      <c r="EJ137" s="76"/>
      <c r="EK137" s="76"/>
      <c r="EL137" s="76"/>
      <c r="EM137" s="76"/>
      <c r="EN137" s="76"/>
      <c r="EO137" s="76"/>
      <c r="EP137" s="76"/>
      <c r="EQ137" s="76"/>
      <c r="ER137" s="76"/>
      <c r="ES137" s="76"/>
      <c r="ET137" s="76"/>
      <c r="EU137" s="76"/>
      <c r="EV137" s="76"/>
      <c r="EW137" s="76"/>
      <c r="EX137" s="76"/>
      <c r="EY137" s="76"/>
      <c r="EZ137" s="76"/>
      <c r="FA137" s="76"/>
      <c r="FB137" s="76"/>
      <c r="FC137" s="76"/>
      <c r="FD137" s="76"/>
      <c r="FE137" s="76"/>
      <c r="FF137" s="76"/>
      <c r="FG137" s="76"/>
      <c r="FH137" s="76"/>
      <c r="FI137" s="76"/>
      <c r="FJ137" s="76"/>
      <c r="FK137" s="76"/>
      <c r="FL137" s="76"/>
      <c r="FM137" s="76"/>
      <c r="FN137" s="76"/>
      <c r="FO137" s="76"/>
      <c r="FP137" s="76"/>
      <c r="FQ137" s="76"/>
      <c r="FR137" s="76"/>
      <c r="FS137" s="76"/>
      <c r="FT137" s="76"/>
      <c r="FU137" s="76"/>
      <c r="FV137" s="76"/>
      <c r="FW137" s="76"/>
      <c r="FX137" s="76"/>
      <c r="FY137" s="76"/>
      <c r="FZ137" s="76"/>
      <c r="GA137" s="76"/>
      <c r="GB137" s="76"/>
      <c r="GC137" s="76"/>
      <c r="GD137" s="76"/>
      <c r="GE137" s="76"/>
      <c r="GF137" s="76"/>
      <c r="GG137" s="76"/>
      <c r="GH137" s="76"/>
      <c r="GI137" s="76"/>
      <c r="GJ137" s="76"/>
      <c r="GK137" s="76"/>
      <c r="GL137" s="76"/>
      <c r="GM137" s="76"/>
      <c r="GN137" s="76"/>
      <c r="GO137" s="76"/>
      <c r="GP137" s="76"/>
      <c r="GQ137" s="76"/>
      <c r="GR137" s="76"/>
      <c r="GS137" s="76"/>
      <c r="GT137" s="76"/>
      <c r="GU137" s="76"/>
      <c r="GV137" s="76"/>
      <c r="GW137" s="76"/>
      <c r="GX137" s="76"/>
      <c r="GY137" s="76"/>
      <c r="GZ137" s="76"/>
      <c r="HA137" s="76"/>
      <c r="HB137" s="76"/>
      <c r="HC137" s="76"/>
      <c r="HD137" s="76"/>
      <c r="HE137" s="76"/>
      <c r="HF137" s="76"/>
      <c r="HG137" s="76"/>
      <c r="HH137" s="76"/>
      <c r="HI137" s="76"/>
      <c r="HJ137" s="76"/>
      <c r="HK137" s="76"/>
      <c r="HL137" s="76"/>
      <c r="HM137" s="76"/>
      <c r="HN137" s="76"/>
      <c r="HO137" s="76"/>
      <c r="HP137" s="76"/>
      <c r="HQ137" s="76"/>
      <c r="HR137" s="76"/>
      <c r="HS137" s="76"/>
      <c r="HT137" s="76"/>
      <c r="HU137" s="76"/>
      <c r="HV137" s="76"/>
      <c r="HW137" s="76"/>
      <c r="HX137" s="76"/>
      <c r="HY137" s="76"/>
      <c r="HZ137" s="76"/>
      <c r="IA137" s="76"/>
      <c r="IB137" s="76"/>
      <c r="IC137" s="76"/>
      <c r="ID137" s="76"/>
      <c r="IE137" s="76"/>
      <c r="IF137" s="76"/>
      <c r="IG137" s="76"/>
    </row>
    <row r="138" spans="1:241" s="80" customFormat="1" ht="12.75">
      <c r="A138" s="76"/>
      <c r="B138" s="83">
        <f t="shared" si="62"/>
        <v>130</v>
      </c>
      <c r="C138" s="77">
        <v>41479</v>
      </c>
      <c r="D138" s="78">
        <v>5.2</v>
      </c>
      <c r="E138" s="47" t="s">
        <v>291</v>
      </c>
      <c r="F138" s="47" t="s">
        <v>336</v>
      </c>
      <c r="G138" s="83" t="s">
        <v>95</v>
      </c>
      <c r="H138" s="47">
        <v>3.91</v>
      </c>
      <c r="I138" s="51">
        <f t="shared" si="0"/>
        <v>32.64604810996563</v>
      </c>
      <c r="J138" s="52">
        <f t="shared" si="73"/>
        <v>4295.55859660928</v>
      </c>
      <c r="K138" s="52">
        <f t="shared" si="1"/>
        <v>95</v>
      </c>
      <c r="L138" s="52">
        <f t="shared" si="74"/>
        <v>3620</v>
      </c>
      <c r="M138" s="52">
        <f t="shared" si="69"/>
        <v>27.82768189185282</v>
      </c>
      <c r="N138" s="52">
        <f t="shared" si="75"/>
        <v>4289.856855854574</v>
      </c>
      <c r="O138" s="52">
        <f t="shared" si="71"/>
        <v>66.57776338930054</v>
      </c>
      <c r="P138" s="52">
        <f t="shared" si="76"/>
        <v>3570.6705733524864</v>
      </c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9"/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/>
      <c r="CM138" s="76"/>
      <c r="CN138" s="76"/>
      <c r="CO138" s="76"/>
      <c r="CP138" s="76"/>
      <c r="CQ138" s="76"/>
      <c r="CR138" s="76"/>
      <c r="CS138" s="76"/>
      <c r="CT138" s="76"/>
      <c r="CU138" s="76"/>
      <c r="CV138" s="76"/>
      <c r="CW138" s="76"/>
      <c r="CX138" s="76"/>
      <c r="CY138" s="76"/>
      <c r="CZ138" s="76"/>
      <c r="DA138" s="76"/>
      <c r="DB138" s="76"/>
      <c r="DC138" s="76"/>
      <c r="DD138" s="76"/>
      <c r="DE138" s="76"/>
      <c r="DF138" s="76"/>
      <c r="DG138" s="76"/>
      <c r="DH138" s="76"/>
      <c r="DI138" s="76"/>
      <c r="DJ138" s="76"/>
      <c r="DK138" s="76"/>
      <c r="DL138" s="76"/>
      <c r="DM138" s="76"/>
      <c r="DN138" s="76"/>
      <c r="DO138" s="76"/>
      <c r="DP138" s="76"/>
      <c r="DQ138" s="76"/>
      <c r="DR138" s="76"/>
      <c r="DS138" s="76"/>
      <c r="DT138" s="76"/>
      <c r="DU138" s="76"/>
      <c r="DV138" s="76"/>
      <c r="DW138" s="76"/>
      <c r="DX138" s="76"/>
      <c r="DY138" s="76"/>
      <c r="DZ138" s="76"/>
      <c r="EA138" s="76"/>
      <c r="EB138" s="76"/>
      <c r="EC138" s="76"/>
      <c r="ED138" s="76"/>
      <c r="EE138" s="76"/>
      <c r="EF138" s="76"/>
      <c r="EG138" s="76"/>
      <c r="EH138" s="76"/>
      <c r="EI138" s="76"/>
      <c r="EJ138" s="76"/>
      <c r="EK138" s="76"/>
      <c r="EL138" s="76"/>
      <c r="EM138" s="76"/>
      <c r="EN138" s="76"/>
      <c r="EO138" s="76"/>
      <c r="EP138" s="76"/>
      <c r="EQ138" s="76"/>
      <c r="ER138" s="76"/>
      <c r="ES138" s="76"/>
      <c r="ET138" s="76"/>
      <c r="EU138" s="76"/>
      <c r="EV138" s="76"/>
      <c r="EW138" s="76"/>
      <c r="EX138" s="76"/>
      <c r="EY138" s="76"/>
      <c r="EZ138" s="76"/>
      <c r="FA138" s="76"/>
      <c r="FB138" s="76"/>
      <c r="FC138" s="76"/>
      <c r="FD138" s="76"/>
      <c r="FE138" s="76"/>
      <c r="FF138" s="76"/>
      <c r="FG138" s="76"/>
      <c r="FH138" s="76"/>
      <c r="FI138" s="76"/>
      <c r="FJ138" s="76"/>
      <c r="FK138" s="76"/>
      <c r="FL138" s="76"/>
      <c r="FM138" s="76"/>
      <c r="FN138" s="76"/>
      <c r="FO138" s="76"/>
      <c r="FP138" s="76"/>
      <c r="FQ138" s="76"/>
      <c r="FR138" s="76"/>
      <c r="FS138" s="76"/>
      <c r="FT138" s="76"/>
      <c r="FU138" s="76"/>
      <c r="FV138" s="76"/>
      <c r="FW138" s="76"/>
      <c r="FX138" s="76"/>
      <c r="FY138" s="76"/>
      <c r="FZ138" s="76"/>
      <c r="GA138" s="76"/>
      <c r="GB138" s="76"/>
      <c r="GC138" s="76"/>
      <c r="GD138" s="76"/>
      <c r="GE138" s="76"/>
      <c r="GF138" s="76"/>
      <c r="GG138" s="76"/>
      <c r="GH138" s="76"/>
      <c r="GI138" s="76"/>
      <c r="GJ138" s="76"/>
      <c r="GK138" s="76"/>
      <c r="GL138" s="76"/>
      <c r="GM138" s="76"/>
      <c r="GN138" s="76"/>
      <c r="GO138" s="76"/>
      <c r="GP138" s="76"/>
      <c r="GQ138" s="76"/>
      <c r="GR138" s="76"/>
      <c r="GS138" s="76"/>
      <c r="GT138" s="76"/>
      <c r="GU138" s="76"/>
      <c r="GV138" s="76"/>
      <c r="GW138" s="76"/>
      <c r="GX138" s="76"/>
      <c r="GY138" s="76"/>
      <c r="GZ138" s="76"/>
      <c r="HA138" s="76"/>
      <c r="HB138" s="76"/>
      <c r="HC138" s="76"/>
      <c r="HD138" s="76"/>
      <c r="HE138" s="76"/>
      <c r="HF138" s="76"/>
      <c r="HG138" s="76"/>
      <c r="HH138" s="76"/>
      <c r="HI138" s="76"/>
      <c r="HJ138" s="76"/>
      <c r="HK138" s="76"/>
      <c r="HL138" s="76"/>
      <c r="HM138" s="76"/>
      <c r="HN138" s="76"/>
      <c r="HO138" s="76"/>
      <c r="HP138" s="76"/>
      <c r="HQ138" s="76"/>
      <c r="HR138" s="76"/>
      <c r="HS138" s="76"/>
      <c r="HT138" s="76"/>
      <c r="HU138" s="76"/>
      <c r="HV138" s="76"/>
      <c r="HW138" s="76"/>
      <c r="HX138" s="76"/>
      <c r="HY138" s="76"/>
      <c r="HZ138" s="76"/>
      <c r="IA138" s="76"/>
      <c r="IB138" s="76"/>
      <c r="IC138" s="76"/>
      <c r="ID138" s="76"/>
      <c r="IE138" s="76"/>
      <c r="IF138" s="76"/>
      <c r="IG138" s="76"/>
    </row>
    <row r="139" spans="1:241" s="80" customFormat="1" ht="12.75">
      <c r="A139" s="76"/>
      <c r="B139" s="83">
        <f t="shared" si="62"/>
        <v>131</v>
      </c>
      <c r="C139" s="77">
        <v>41480</v>
      </c>
      <c r="D139" s="78">
        <v>6.35</v>
      </c>
      <c r="E139" s="47" t="s">
        <v>317</v>
      </c>
      <c r="F139" s="47" t="s">
        <v>253</v>
      </c>
      <c r="G139" s="83" t="s">
        <v>95</v>
      </c>
      <c r="H139" s="47">
        <v>3.54</v>
      </c>
      <c r="I139" s="51">
        <f t="shared" si="0"/>
        <v>37.40157480314961</v>
      </c>
      <c r="J139" s="52">
        <f t="shared" si="73"/>
        <v>4332.96017141243</v>
      </c>
      <c r="K139" s="52">
        <f t="shared" si="1"/>
        <v>95</v>
      </c>
      <c r="L139" s="52">
        <f t="shared" si="74"/>
        <v>3715</v>
      </c>
      <c r="M139" s="52">
        <f t="shared" si="69"/>
        <v>32.08948041780981</v>
      </c>
      <c r="N139" s="52">
        <f t="shared" si="75"/>
        <v>4321.946336272384</v>
      </c>
      <c r="O139" s="52">
        <f t="shared" si="71"/>
        <v>67.84274089369724</v>
      </c>
      <c r="P139" s="52">
        <f t="shared" si="76"/>
        <v>3638.5133142461837</v>
      </c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9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/>
      <c r="CP139" s="76"/>
      <c r="CQ139" s="76"/>
      <c r="CR139" s="76"/>
      <c r="CS139" s="76"/>
      <c r="CT139" s="76"/>
      <c r="CU139" s="76"/>
      <c r="CV139" s="76"/>
      <c r="CW139" s="76"/>
      <c r="CX139" s="76"/>
      <c r="CY139" s="76"/>
      <c r="CZ139" s="76"/>
      <c r="DA139" s="76"/>
      <c r="DB139" s="76"/>
      <c r="DC139" s="76"/>
      <c r="DD139" s="76"/>
      <c r="DE139" s="76"/>
      <c r="DF139" s="76"/>
      <c r="DG139" s="76"/>
      <c r="DH139" s="76"/>
      <c r="DI139" s="76"/>
      <c r="DJ139" s="76"/>
      <c r="DK139" s="76"/>
      <c r="DL139" s="76"/>
      <c r="DM139" s="76"/>
      <c r="DN139" s="76"/>
      <c r="DO139" s="76"/>
      <c r="DP139" s="76"/>
      <c r="DQ139" s="76"/>
      <c r="DR139" s="76"/>
      <c r="DS139" s="76"/>
      <c r="DT139" s="76"/>
      <c r="DU139" s="76"/>
      <c r="DV139" s="76"/>
      <c r="DW139" s="76"/>
      <c r="DX139" s="76"/>
      <c r="DY139" s="76"/>
      <c r="DZ139" s="76"/>
      <c r="EA139" s="76"/>
      <c r="EB139" s="76"/>
      <c r="EC139" s="76"/>
      <c r="ED139" s="76"/>
      <c r="EE139" s="76"/>
      <c r="EF139" s="76"/>
      <c r="EG139" s="76"/>
      <c r="EH139" s="76"/>
      <c r="EI139" s="76"/>
      <c r="EJ139" s="76"/>
      <c r="EK139" s="76"/>
      <c r="EL139" s="76"/>
      <c r="EM139" s="76"/>
      <c r="EN139" s="76"/>
      <c r="EO139" s="76"/>
      <c r="EP139" s="76"/>
      <c r="EQ139" s="76"/>
      <c r="ER139" s="76"/>
      <c r="ES139" s="76"/>
      <c r="ET139" s="76"/>
      <c r="EU139" s="76"/>
      <c r="EV139" s="76"/>
      <c r="EW139" s="76"/>
      <c r="EX139" s="76"/>
      <c r="EY139" s="76"/>
      <c r="EZ139" s="76"/>
      <c r="FA139" s="76"/>
      <c r="FB139" s="76"/>
      <c r="FC139" s="76"/>
      <c r="FD139" s="76"/>
      <c r="FE139" s="76"/>
      <c r="FF139" s="76"/>
      <c r="FG139" s="76"/>
      <c r="FH139" s="76"/>
      <c r="FI139" s="76"/>
      <c r="FJ139" s="76"/>
      <c r="FK139" s="76"/>
      <c r="FL139" s="76"/>
      <c r="FM139" s="76"/>
      <c r="FN139" s="76"/>
      <c r="FO139" s="76"/>
      <c r="FP139" s="76"/>
      <c r="FQ139" s="76"/>
      <c r="FR139" s="76"/>
      <c r="FS139" s="76"/>
      <c r="FT139" s="76"/>
      <c r="FU139" s="76"/>
      <c r="FV139" s="76"/>
      <c r="FW139" s="76"/>
      <c r="FX139" s="76"/>
      <c r="FY139" s="76"/>
      <c r="FZ139" s="76"/>
      <c r="GA139" s="76"/>
      <c r="GB139" s="76"/>
      <c r="GC139" s="76"/>
      <c r="GD139" s="76"/>
      <c r="GE139" s="76"/>
      <c r="GF139" s="76"/>
      <c r="GG139" s="76"/>
      <c r="GH139" s="76"/>
      <c r="GI139" s="76"/>
      <c r="GJ139" s="76"/>
      <c r="GK139" s="76"/>
      <c r="GL139" s="76"/>
      <c r="GM139" s="76"/>
      <c r="GN139" s="76"/>
      <c r="GO139" s="76"/>
      <c r="GP139" s="76"/>
      <c r="GQ139" s="76"/>
      <c r="GR139" s="76"/>
      <c r="GS139" s="76"/>
      <c r="GT139" s="76"/>
      <c r="GU139" s="76"/>
      <c r="GV139" s="76"/>
      <c r="GW139" s="76"/>
      <c r="GX139" s="76"/>
      <c r="GY139" s="76"/>
      <c r="GZ139" s="76"/>
      <c r="HA139" s="76"/>
      <c r="HB139" s="76"/>
      <c r="HC139" s="76"/>
      <c r="HD139" s="76"/>
      <c r="HE139" s="76"/>
      <c r="HF139" s="76"/>
      <c r="HG139" s="76"/>
      <c r="HH139" s="76"/>
      <c r="HI139" s="76"/>
      <c r="HJ139" s="76"/>
      <c r="HK139" s="76"/>
      <c r="HL139" s="76"/>
      <c r="HM139" s="76"/>
      <c r="HN139" s="76"/>
      <c r="HO139" s="76"/>
      <c r="HP139" s="76"/>
      <c r="HQ139" s="76"/>
      <c r="HR139" s="76"/>
      <c r="HS139" s="76"/>
      <c r="HT139" s="76"/>
      <c r="HU139" s="76"/>
      <c r="HV139" s="76"/>
      <c r="HW139" s="76"/>
      <c r="HX139" s="76"/>
      <c r="HY139" s="76"/>
      <c r="HZ139" s="76"/>
      <c r="IA139" s="76"/>
      <c r="IB139" s="76"/>
      <c r="IC139" s="76"/>
      <c r="ID139" s="76"/>
      <c r="IE139" s="76"/>
      <c r="IF139" s="76"/>
      <c r="IG139" s="76"/>
    </row>
    <row r="140" spans="1:241" s="80" customFormat="1" ht="12.75">
      <c r="A140" s="76"/>
      <c r="B140" s="83">
        <f t="shared" si="62"/>
        <v>132</v>
      </c>
      <c r="C140" s="77">
        <v>41481</v>
      </c>
      <c r="D140" s="78">
        <v>3.1</v>
      </c>
      <c r="E140" s="47" t="s">
        <v>101</v>
      </c>
      <c r="F140" s="47" t="s">
        <v>337</v>
      </c>
      <c r="G140" s="83" t="s">
        <v>95</v>
      </c>
      <c r="H140" s="47">
        <v>2.82</v>
      </c>
      <c r="I140" s="51">
        <f t="shared" si="0"/>
        <v>52.197802197802204</v>
      </c>
      <c r="J140" s="52">
        <f t="shared" si="73"/>
        <v>4385.157973610232</v>
      </c>
      <c r="K140" s="52">
        <f t="shared" si="1"/>
        <v>95</v>
      </c>
      <c r="L140" s="52">
        <f t="shared" si="74"/>
        <v>3810</v>
      </c>
      <c r="M140" s="52">
        <f t="shared" si="69"/>
        <v>45.119219994052365</v>
      </c>
      <c r="N140" s="52">
        <f t="shared" si="75"/>
        <v>4367.065556266436</v>
      </c>
      <c r="O140" s="52">
        <f t="shared" si="71"/>
        <v>69.1317529706775</v>
      </c>
      <c r="P140" s="52">
        <f t="shared" si="76"/>
        <v>3707.645067216861</v>
      </c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9"/>
      <c r="BX140" s="76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6"/>
      <c r="CP140" s="76"/>
      <c r="CQ140" s="76"/>
      <c r="CR140" s="76"/>
      <c r="CS140" s="76"/>
      <c r="CT140" s="76"/>
      <c r="CU140" s="76"/>
      <c r="CV140" s="76"/>
      <c r="CW140" s="76"/>
      <c r="CX140" s="76"/>
      <c r="CY140" s="76"/>
      <c r="CZ140" s="76"/>
      <c r="DA140" s="76"/>
      <c r="DB140" s="76"/>
      <c r="DC140" s="76"/>
      <c r="DD140" s="76"/>
      <c r="DE140" s="76"/>
      <c r="DF140" s="76"/>
      <c r="DG140" s="76"/>
      <c r="DH140" s="76"/>
      <c r="DI140" s="76"/>
      <c r="DJ140" s="76"/>
      <c r="DK140" s="76"/>
      <c r="DL140" s="76"/>
      <c r="DM140" s="76"/>
      <c r="DN140" s="76"/>
      <c r="DO140" s="76"/>
      <c r="DP140" s="76"/>
      <c r="DQ140" s="76"/>
      <c r="DR140" s="76"/>
      <c r="DS140" s="76"/>
      <c r="DT140" s="76"/>
      <c r="DU140" s="76"/>
      <c r="DV140" s="76"/>
      <c r="DW140" s="76"/>
      <c r="DX140" s="76"/>
      <c r="DY140" s="76"/>
      <c r="DZ140" s="76"/>
      <c r="EA140" s="76"/>
      <c r="EB140" s="76"/>
      <c r="EC140" s="76"/>
      <c r="ED140" s="76"/>
      <c r="EE140" s="76"/>
      <c r="EF140" s="76"/>
      <c r="EG140" s="76"/>
      <c r="EH140" s="76"/>
      <c r="EI140" s="76"/>
      <c r="EJ140" s="76"/>
      <c r="EK140" s="76"/>
      <c r="EL140" s="76"/>
      <c r="EM140" s="76"/>
      <c r="EN140" s="76"/>
      <c r="EO140" s="76"/>
      <c r="EP140" s="76"/>
      <c r="EQ140" s="76"/>
      <c r="ER140" s="76"/>
      <c r="ES140" s="76"/>
      <c r="ET140" s="76"/>
      <c r="EU140" s="76"/>
      <c r="EV140" s="76"/>
      <c r="EW140" s="76"/>
      <c r="EX140" s="76"/>
      <c r="EY140" s="76"/>
      <c r="EZ140" s="76"/>
      <c r="FA140" s="76"/>
      <c r="FB140" s="76"/>
      <c r="FC140" s="76"/>
      <c r="FD140" s="76"/>
      <c r="FE140" s="76"/>
      <c r="FF140" s="76"/>
      <c r="FG140" s="76"/>
      <c r="FH140" s="76"/>
      <c r="FI140" s="76"/>
      <c r="FJ140" s="76"/>
      <c r="FK140" s="76"/>
      <c r="FL140" s="76"/>
      <c r="FM140" s="76"/>
      <c r="FN140" s="76"/>
      <c r="FO140" s="76"/>
      <c r="FP140" s="76"/>
      <c r="FQ140" s="76"/>
      <c r="FR140" s="76"/>
      <c r="FS140" s="76"/>
      <c r="FT140" s="76"/>
      <c r="FU140" s="76"/>
      <c r="FV140" s="76"/>
      <c r="FW140" s="76"/>
      <c r="FX140" s="76"/>
      <c r="FY140" s="76"/>
      <c r="FZ140" s="76"/>
      <c r="GA140" s="76"/>
      <c r="GB140" s="76"/>
      <c r="GC140" s="76"/>
      <c r="GD140" s="76"/>
      <c r="GE140" s="76"/>
      <c r="GF140" s="76"/>
      <c r="GG140" s="76"/>
      <c r="GH140" s="76"/>
      <c r="GI140" s="76"/>
      <c r="GJ140" s="76"/>
      <c r="GK140" s="76"/>
      <c r="GL140" s="76"/>
      <c r="GM140" s="76"/>
      <c r="GN140" s="76"/>
      <c r="GO140" s="76"/>
      <c r="GP140" s="76"/>
      <c r="GQ140" s="76"/>
      <c r="GR140" s="76"/>
      <c r="GS140" s="76"/>
      <c r="GT140" s="76"/>
      <c r="GU140" s="76"/>
      <c r="GV140" s="76"/>
      <c r="GW140" s="76"/>
      <c r="GX140" s="76"/>
      <c r="GY140" s="76"/>
      <c r="GZ140" s="76"/>
      <c r="HA140" s="76"/>
      <c r="HB140" s="76"/>
      <c r="HC140" s="76"/>
      <c r="HD140" s="76"/>
      <c r="HE140" s="76"/>
      <c r="HF140" s="76"/>
      <c r="HG140" s="76"/>
      <c r="HH140" s="76"/>
      <c r="HI140" s="76"/>
      <c r="HJ140" s="76"/>
      <c r="HK140" s="76"/>
      <c r="HL140" s="76"/>
      <c r="HM140" s="76"/>
      <c r="HN140" s="76"/>
      <c r="HO140" s="76"/>
      <c r="HP140" s="76"/>
      <c r="HQ140" s="76"/>
      <c r="HR140" s="76"/>
      <c r="HS140" s="76"/>
      <c r="HT140" s="76"/>
      <c r="HU140" s="76"/>
      <c r="HV140" s="76"/>
      <c r="HW140" s="76"/>
      <c r="HX140" s="76"/>
      <c r="HY140" s="76"/>
      <c r="HZ140" s="76"/>
      <c r="IA140" s="76"/>
      <c r="IB140" s="76"/>
      <c r="IC140" s="76"/>
      <c r="ID140" s="76"/>
      <c r="IE140" s="76"/>
      <c r="IF140" s="76"/>
      <c r="IG140" s="76"/>
    </row>
    <row r="141" spans="1:241" s="80" customFormat="1" ht="12.75">
      <c r="A141" s="76"/>
      <c r="B141" s="83">
        <f t="shared" si="62"/>
        <v>133</v>
      </c>
      <c r="C141" s="77">
        <v>41484</v>
      </c>
      <c r="D141" s="78">
        <v>8.3</v>
      </c>
      <c r="E141" s="47" t="s">
        <v>282</v>
      </c>
      <c r="F141" s="47" t="s">
        <v>339</v>
      </c>
      <c r="G141" s="83">
        <v>1</v>
      </c>
      <c r="H141" s="47">
        <v>2.14</v>
      </c>
      <c r="I141" s="51">
        <f t="shared" si="0"/>
        <v>-100</v>
      </c>
      <c r="J141" s="52">
        <f t="shared" si="73"/>
        <v>4285.157973610232</v>
      </c>
      <c r="K141" s="52">
        <f t="shared" si="1"/>
        <v>-114.00000000000001</v>
      </c>
      <c r="L141" s="52">
        <f t="shared" si="74"/>
        <v>3696</v>
      </c>
      <c r="M141" s="52">
        <f t="shared" si="69"/>
        <v>-87.34131112532872</v>
      </c>
      <c r="N141" s="52">
        <f t="shared" si="75"/>
        <v>4279.7242451411075</v>
      </c>
      <c r="O141" s="52">
        <f t="shared" si="71"/>
        <v>-84.53430753254445</v>
      </c>
      <c r="P141" s="52">
        <f t="shared" si="76"/>
        <v>3623.1107596843167</v>
      </c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9"/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76"/>
      <c r="CM141" s="76"/>
      <c r="CN141" s="76"/>
      <c r="CO141" s="76"/>
      <c r="CP141" s="76"/>
      <c r="CQ141" s="76"/>
      <c r="CR141" s="76"/>
      <c r="CS141" s="76"/>
      <c r="CT141" s="76"/>
      <c r="CU141" s="76"/>
      <c r="CV141" s="76"/>
      <c r="CW141" s="76"/>
      <c r="CX141" s="76"/>
      <c r="CY141" s="76"/>
      <c r="CZ141" s="76"/>
      <c r="DA141" s="76"/>
      <c r="DB141" s="76"/>
      <c r="DC141" s="76"/>
      <c r="DD141" s="76"/>
      <c r="DE141" s="76"/>
      <c r="DF141" s="76"/>
      <c r="DG141" s="76"/>
      <c r="DH141" s="76"/>
      <c r="DI141" s="76"/>
      <c r="DJ141" s="76"/>
      <c r="DK141" s="76"/>
      <c r="DL141" s="76"/>
      <c r="DM141" s="76"/>
      <c r="DN141" s="76"/>
      <c r="DO141" s="76"/>
      <c r="DP141" s="76"/>
      <c r="DQ141" s="76"/>
      <c r="DR141" s="76"/>
      <c r="DS141" s="76"/>
      <c r="DT141" s="76"/>
      <c r="DU141" s="76"/>
      <c r="DV141" s="76"/>
      <c r="DW141" s="76"/>
      <c r="DX141" s="76"/>
      <c r="DY141" s="76"/>
      <c r="DZ141" s="76"/>
      <c r="EA141" s="76"/>
      <c r="EB141" s="76"/>
      <c r="EC141" s="76"/>
      <c r="ED141" s="76"/>
      <c r="EE141" s="76"/>
      <c r="EF141" s="76"/>
      <c r="EG141" s="76"/>
      <c r="EH141" s="76"/>
      <c r="EI141" s="76"/>
      <c r="EJ141" s="76"/>
      <c r="EK141" s="76"/>
      <c r="EL141" s="76"/>
      <c r="EM141" s="76"/>
      <c r="EN141" s="76"/>
      <c r="EO141" s="76"/>
      <c r="EP141" s="76"/>
      <c r="EQ141" s="76"/>
      <c r="ER141" s="76"/>
      <c r="ES141" s="76"/>
      <c r="ET141" s="76"/>
      <c r="EU141" s="76"/>
      <c r="EV141" s="76"/>
      <c r="EW141" s="76"/>
      <c r="EX141" s="76"/>
      <c r="EY141" s="76"/>
      <c r="EZ141" s="76"/>
      <c r="FA141" s="76"/>
      <c r="FB141" s="76"/>
      <c r="FC141" s="76"/>
      <c r="FD141" s="76"/>
      <c r="FE141" s="76"/>
      <c r="FF141" s="76"/>
      <c r="FG141" s="76"/>
      <c r="FH141" s="76"/>
      <c r="FI141" s="76"/>
      <c r="FJ141" s="76"/>
      <c r="FK141" s="76"/>
      <c r="FL141" s="76"/>
      <c r="FM141" s="76"/>
      <c r="FN141" s="76"/>
      <c r="FO141" s="76"/>
      <c r="FP141" s="76"/>
      <c r="FQ141" s="76"/>
      <c r="FR141" s="76"/>
      <c r="FS141" s="76"/>
      <c r="FT141" s="76"/>
      <c r="FU141" s="76"/>
      <c r="FV141" s="76"/>
      <c r="FW141" s="76"/>
      <c r="FX141" s="76"/>
      <c r="FY141" s="76"/>
      <c r="FZ141" s="76"/>
      <c r="GA141" s="76"/>
      <c r="GB141" s="76"/>
      <c r="GC141" s="76"/>
      <c r="GD141" s="76"/>
      <c r="GE141" s="76"/>
      <c r="GF141" s="76"/>
      <c r="GG141" s="76"/>
      <c r="GH141" s="76"/>
      <c r="GI141" s="76"/>
      <c r="GJ141" s="76"/>
      <c r="GK141" s="76"/>
      <c r="GL141" s="76"/>
      <c r="GM141" s="76"/>
      <c r="GN141" s="76"/>
      <c r="GO141" s="76"/>
      <c r="GP141" s="76"/>
      <c r="GQ141" s="76"/>
      <c r="GR141" s="76"/>
      <c r="GS141" s="76"/>
      <c r="GT141" s="76"/>
      <c r="GU141" s="76"/>
      <c r="GV141" s="76"/>
      <c r="GW141" s="76"/>
      <c r="GX141" s="76"/>
      <c r="GY141" s="76"/>
      <c r="GZ141" s="76"/>
      <c r="HA141" s="76"/>
      <c r="HB141" s="76"/>
      <c r="HC141" s="76"/>
      <c r="HD141" s="76"/>
      <c r="HE141" s="76"/>
      <c r="HF141" s="76"/>
      <c r="HG141" s="76"/>
      <c r="HH141" s="76"/>
      <c r="HI141" s="76"/>
      <c r="HJ141" s="76"/>
      <c r="HK141" s="76"/>
      <c r="HL141" s="76"/>
      <c r="HM141" s="76"/>
      <c r="HN141" s="76"/>
      <c r="HO141" s="76"/>
      <c r="HP141" s="76"/>
      <c r="HQ141" s="76"/>
      <c r="HR141" s="76"/>
      <c r="HS141" s="76"/>
      <c r="HT141" s="76"/>
      <c r="HU141" s="76"/>
      <c r="HV141" s="76"/>
      <c r="HW141" s="76"/>
      <c r="HX141" s="76"/>
      <c r="HY141" s="76"/>
      <c r="HZ141" s="76"/>
      <c r="IA141" s="76"/>
      <c r="IB141" s="76"/>
      <c r="IC141" s="76"/>
      <c r="ID141" s="76"/>
      <c r="IE141" s="76"/>
      <c r="IF141" s="76"/>
      <c r="IG141" s="76"/>
    </row>
    <row r="142" spans="1:241" s="61" customFormat="1" ht="12.75">
      <c r="A142" s="56"/>
      <c r="B142" s="84">
        <f t="shared" si="62"/>
        <v>134</v>
      </c>
      <c r="C142" s="53">
        <v>41485</v>
      </c>
      <c r="D142" s="54">
        <v>4</v>
      </c>
      <c r="E142" s="55" t="s">
        <v>340</v>
      </c>
      <c r="F142" s="55" t="s">
        <v>341</v>
      </c>
      <c r="G142" s="84">
        <v>1</v>
      </c>
      <c r="H142" s="55">
        <v>3.18</v>
      </c>
      <c r="I142" s="57">
        <f t="shared" si="0"/>
        <v>-100</v>
      </c>
      <c r="J142" s="58">
        <f t="shared" si="73"/>
        <v>4185.157973610232</v>
      </c>
      <c r="K142" s="58">
        <f t="shared" si="1"/>
        <v>-218.00000000000003</v>
      </c>
      <c r="L142" s="58">
        <f t="shared" si="74"/>
        <v>3478</v>
      </c>
      <c r="M142" s="58">
        <f t="shared" si="69"/>
        <v>-85.59448490282215</v>
      </c>
      <c r="N142" s="58">
        <f t="shared" si="75"/>
        <v>4194.129760238286</v>
      </c>
      <c r="O142" s="58">
        <f t="shared" si="71"/>
        <v>-157.96762912223622</v>
      </c>
      <c r="P142" s="58">
        <f t="shared" si="76"/>
        <v>3465.1431305620804</v>
      </c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60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  <c r="DH142" s="56"/>
      <c r="DI142" s="56"/>
      <c r="DJ142" s="56"/>
      <c r="DK142" s="56"/>
      <c r="DL142" s="56"/>
      <c r="DM142" s="56"/>
      <c r="DN142" s="56"/>
      <c r="DO142" s="56"/>
      <c r="DP142" s="56"/>
      <c r="DQ142" s="56"/>
      <c r="DR142" s="56"/>
      <c r="DS142" s="56"/>
      <c r="DT142" s="56"/>
      <c r="DU142" s="56"/>
      <c r="DV142" s="56"/>
      <c r="DW142" s="56"/>
      <c r="DX142" s="56"/>
      <c r="DY142" s="56"/>
      <c r="DZ142" s="56"/>
      <c r="EA142" s="56"/>
      <c r="EB142" s="56"/>
      <c r="EC142" s="56"/>
      <c r="ED142" s="56"/>
      <c r="EE142" s="56"/>
      <c r="EF142" s="56"/>
      <c r="EG142" s="56"/>
      <c r="EH142" s="56"/>
      <c r="EI142" s="56"/>
      <c r="EJ142" s="56"/>
      <c r="EK142" s="56"/>
      <c r="EL142" s="56"/>
      <c r="EM142" s="56"/>
      <c r="EN142" s="56"/>
      <c r="EO142" s="56"/>
      <c r="EP142" s="56"/>
      <c r="EQ142" s="56"/>
      <c r="ER142" s="56"/>
      <c r="ES142" s="56"/>
      <c r="ET142" s="56"/>
      <c r="EU142" s="56"/>
      <c r="EV142" s="56"/>
      <c r="EW142" s="56"/>
      <c r="EX142" s="56"/>
      <c r="EY142" s="56"/>
      <c r="EZ142" s="56"/>
      <c r="FA142" s="56"/>
      <c r="FB142" s="56"/>
      <c r="FC142" s="56"/>
      <c r="FD142" s="56"/>
      <c r="FE142" s="56"/>
      <c r="FF142" s="56"/>
      <c r="FG142" s="56"/>
      <c r="FH142" s="56"/>
      <c r="FI142" s="56"/>
      <c r="FJ142" s="56"/>
      <c r="FK142" s="56"/>
      <c r="FL142" s="56"/>
      <c r="FM142" s="56"/>
      <c r="FN142" s="56"/>
      <c r="FO142" s="56"/>
      <c r="FP142" s="56"/>
      <c r="FQ142" s="56"/>
      <c r="FR142" s="56"/>
      <c r="FS142" s="56"/>
      <c r="FT142" s="56"/>
      <c r="FU142" s="56"/>
      <c r="FV142" s="56"/>
      <c r="FW142" s="56"/>
      <c r="FX142" s="56"/>
      <c r="FY142" s="56"/>
      <c r="FZ142" s="56"/>
      <c r="GA142" s="56"/>
      <c r="GB142" s="56"/>
      <c r="GC142" s="56"/>
      <c r="GD142" s="56"/>
      <c r="GE142" s="56"/>
      <c r="GF142" s="56"/>
      <c r="GG142" s="56"/>
      <c r="GH142" s="56"/>
      <c r="GI142" s="56"/>
      <c r="GJ142" s="56"/>
      <c r="GK142" s="56"/>
      <c r="GL142" s="56"/>
      <c r="GM142" s="56"/>
      <c r="GN142" s="56"/>
      <c r="GO142" s="56"/>
      <c r="GP142" s="56"/>
      <c r="GQ142" s="56"/>
      <c r="GR142" s="56"/>
      <c r="GS142" s="56"/>
      <c r="GT142" s="56"/>
      <c r="GU142" s="56"/>
      <c r="GV142" s="56"/>
      <c r="GW142" s="56"/>
      <c r="GX142" s="56"/>
      <c r="GY142" s="56"/>
      <c r="GZ142" s="56"/>
      <c r="HA142" s="56"/>
      <c r="HB142" s="56"/>
      <c r="HC142" s="56"/>
      <c r="HD142" s="56"/>
      <c r="HE142" s="56"/>
      <c r="HF142" s="56"/>
      <c r="HG142" s="56"/>
      <c r="HH142" s="56"/>
      <c r="HI142" s="56"/>
      <c r="HJ142" s="56"/>
      <c r="HK142" s="56"/>
      <c r="HL142" s="56"/>
      <c r="HM142" s="56"/>
      <c r="HN142" s="56"/>
      <c r="HO142" s="56"/>
      <c r="HP142" s="56"/>
      <c r="HQ142" s="56"/>
      <c r="HR142" s="56"/>
      <c r="HS142" s="56"/>
      <c r="HT142" s="56"/>
      <c r="HU142" s="56"/>
      <c r="HV142" s="56"/>
      <c r="HW142" s="56"/>
      <c r="HX142" s="56"/>
      <c r="HY142" s="56"/>
      <c r="HZ142" s="56"/>
      <c r="IA142" s="56"/>
      <c r="IB142" s="56"/>
      <c r="IC142" s="56"/>
      <c r="ID142" s="56"/>
      <c r="IE142" s="56"/>
      <c r="IF142" s="56"/>
      <c r="IG142" s="56"/>
    </row>
    <row r="143" spans="1:241" s="80" customFormat="1" ht="12.75">
      <c r="A143" s="76"/>
      <c r="B143" s="83">
        <f t="shared" si="62"/>
        <v>135</v>
      </c>
      <c r="C143" s="77">
        <v>41487</v>
      </c>
      <c r="D143" s="78">
        <v>3.25</v>
      </c>
      <c r="E143" s="47" t="s">
        <v>224</v>
      </c>
      <c r="F143" s="47" t="s">
        <v>343</v>
      </c>
      <c r="G143" s="83" t="s">
        <v>95</v>
      </c>
      <c r="H143" s="47">
        <v>3.76</v>
      </c>
      <c r="I143" s="51">
        <f t="shared" si="0"/>
        <v>34.42028985507247</v>
      </c>
      <c r="J143" s="52">
        <f aca="true" t="shared" si="77" ref="J143:J148">J142+I143</f>
        <v>4219.578263465304</v>
      </c>
      <c r="K143" s="52">
        <f t="shared" si="1"/>
        <v>95</v>
      </c>
      <c r="L143" s="52">
        <f aca="true" t="shared" si="78" ref="L143:L148">L142+K143</f>
        <v>3573</v>
      </c>
      <c r="M143" s="52">
        <f aca="true" t="shared" si="79" ref="M143:M148">IF($G143&lt;&gt;1,((N142*$H$5)/($H143-1))*0.95,0-(N142*$H$5))</f>
        <v>28.872632407437475</v>
      </c>
      <c r="N143" s="52">
        <f aca="true" t="shared" si="80" ref="N143:N148">N142+M143</f>
        <v>4223.002392645723</v>
      </c>
      <c r="O143" s="52">
        <f aca="true" t="shared" si="81" ref="O143:O148">IF($G143&lt;&gt;1,(P142*$H$6)*0.95,0-(($H143-1)*(P142*$H$6)))</f>
        <v>65.83771948067954</v>
      </c>
      <c r="P143" s="52">
        <f aca="true" t="shared" si="82" ref="P143:P148">P142+O143</f>
        <v>3530.98085004276</v>
      </c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9"/>
      <c r="BX143" s="76"/>
      <c r="BY143" s="76"/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6"/>
      <c r="CO143" s="76"/>
      <c r="CP143" s="76"/>
      <c r="CQ143" s="76"/>
      <c r="CR143" s="76"/>
      <c r="CS143" s="76"/>
      <c r="CT143" s="76"/>
      <c r="CU143" s="76"/>
      <c r="CV143" s="76"/>
      <c r="CW143" s="76"/>
      <c r="CX143" s="76"/>
      <c r="CY143" s="76"/>
      <c r="CZ143" s="76"/>
      <c r="DA143" s="76"/>
      <c r="DB143" s="76"/>
      <c r="DC143" s="76"/>
      <c r="DD143" s="76"/>
      <c r="DE143" s="76"/>
      <c r="DF143" s="76"/>
      <c r="DG143" s="76"/>
      <c r="DH143" s="76"/>
      <c r="DI143" s="76"/>
      <c r="DJ143" s="76"/>
      <c r="DK143" s="76"/>
      <c r="DL143" s="76"/>
      <c r="DM143" s="76"/>
      <c r="DN143" s="76"/>
      <c r="DO143" s="76"/>
      <c r="DP143" s="76"/>
      <c r="DQ143" s="76"/>
      <c r="DR143" s="76"/>
      <c r="DS143" s="76"/>
      <c r="DT143" s="76"/>
      <c r="DU143" s="76"/>
      <c r="DV143" s="76"/>
      <c r="DW143" s="76"/>
      <c r="DX143" s="76"/>
      <c r="DY143" s="76"/>
      <c r="DZ143" s="76"/>
      <c r="EA143" s="76"/>
      <c r="EB143" s="76"/>
      <c r="EC143" s="76"/>
      <c r="ED143" s="76"/>
      <c r="EE143" s="76"/>
      <c r="EF143" s="76"/>
      <c r="EG143" s="76"/>
      <c r="EH143" s="76"/>
      <c r="EI143" s="76"/>
      <c r="EJ143" s="76"/>
      <c r="EK143" s="76"/>
      <c r="EL143" s="76"/>
      <c r="EM143" s="76"/>
      <c r="EN143" s="76"/>
      <c r="EO143" s="76"/>
      <c r="EP143" s="76"/>
      <c r="EQ143" s="76"/>
      <c r="ER143" s="76"/>
      <c r="ES143" s="76"/>
      <c r="ET143" s="76"/>
      <c r="EU143" s="76"/>
      <c r="EV143" s="76"/>
      <c r="EW143" s="76"/>
      <c r="EX143" s="76"/>
      <c r="EY143" s="76"/>
      <c r="EZ143" s="76"/>
      <c r="FA143" s="76"/>
      <c r="FB143" s="76"/>
      <c r="FC143" s="76"/>
      <c r="FD143" s="76"/>
      <c r="FE143" s="76"/>
      <c r="FF143" s="76"/>
      <c r="FG143" s="76"/>
      <c r="FH143" s="76"/>
      <c r="FI143" s="76"/>
      <c r="FJ143" s="76"/>
      <c r="FK143" s="76"/>
      <c r="FL143" s="76"/>
      <c r="FM143" s="76"/>
      <c r="FN143" s="76"/>
      <c r="FO143" s="76"/>
      <c r="FP143" s="76"/>
      <c r="FQ143" s="76"/>
      <c r="FR143" s="76"/>
      <c r="FS143" s="76"/>
      <c r="FT143" s="76"/>
      <c r="FU143" s="76"/>
      <c r="FV143" s="76"/>
      <c r="FW143" s="76"/>
      <c r="FX143" s="76"/>
      <c r="FY143" s="76"/>
      <c r="FZ143" s="76"/>
      <c r="GA143" s="76"/>
      <c r="GB143" s="76"/>
      <c r="GC143" s="76"/>
      <c r="GD143" s="76"/>
      <c r="GE143" s="76"/>
      <c r="GF143" s="76"/>
      <c r="GG143" s="76"/>
      <c r="GH143" s="76"/>
      <c r="GI143" s="76"/>
      <c r="GJ143" s="76"/>
      <c r="GK143" s="76"/>
      <c r="GL143" s="76"/>
      <c r="GM143" s="76"/>
      <c r="GN143" s="76"/>
      <c r="GO143" s="76"/>
      <c r="GP143" s="76"/>
      <c r="GQ143" s="76"/>
      <c r="GR143" s="76"/>
      <c r="GS143" s="76"/>
      <c r="GT143" s="76"/>
      <c r="GU143" s="76"/>
      <c r="GV143" s="76"/>
      <c r="GW143" s="76"/>
      <c r="GX143" s="76"/>
      <c r="GY143" s="76"/>
      <c r="GZ143" s="76"/>
      <c r="HA143" s="76"/>
      <c r="HB143" s="76"/>
      <c r="HC143" s="76"/>
      <c r="HD143" s="76"/>
      <c r="HE143" s="76"/>
      <c r="HF143" s="76"/>
      <c r="HG143" s="76"/>
      <c r="HH143" s="76"/>
      <c r="HI143" s="76"/>
      <c r="HJ143" s="76"/>
      <c r="HK143" s="76"/>
      <c r="HL143" s="76"/>
      <c r="HM143" s="76"/>
      <c r="HN143" s="76"/>
      <c r="HO143" s="76"/>
      <c r="HP143" s="76"/>
      <c r="HQ143" s="76"/>
      <c r="HR143" s="76"/>
      <c r="HS143" s="76"/>
      <c r="HT143" s="76"/>
      <c r="HU143" s="76"/>
      <c r="HV143" s="76"/>
      <c r="HW143" s="76"/>
      <c r="HX143" s="76"/>
      <c r="HY143" s="76"/>
      <c r="HZ143" s="76"/>
      <c r="IA143" s="76"/>
      <c r="IB143" s="76"/>
      <c r="IC143" s="76"/>
      <c r="ID143" s="76"/>
      <c r="IE143" s="76"/>
      <c r="IF143" s="76"/>
      <c r="IG143" s="76"/>
    </row>
    <row r="144" spans="1:241" s="80" customFormat="1" ht="12.75">
      <c r="A144" s="76"/>
      <c r="B144" s="83">
        <f t="shared" si="62"/>
        <v>136</v>
      </c>
      <c r="C144" s="77">
        <v>41488</v>
      </c>
      <c r="D144" s="78">
        <v>6.1</v>
      </c>
      <c r="E144" s="47" t="s">
        <v>114</v>
      </c>
      <c r="F144" s="47" t="s">
        <v>344</v>
      </c>
      <c r="G144" s="83" t="s">
        <v>95</v>
      </c>
      <c r="H144" s="47">
        <v>3.41</v>
      </c>
      <c r="I144" s="51">
        <f t="shared" si="0"/>
        <v>39.419087136929456</v>
      </c>
      <c r="J144" s="52">
        <f t="shared" si="77"/>
        <v>4258.997350602233</v>
      </c>
      <c r="K144" s="52">
        <f t="shared" si="1"/>
        <v>95</v>
      </c>
      <c r="L144" s="52">
        <f t="shared" si="78"/>
        <v>3668</v>
      </c>
      <c r="M144" s="52">
        <f t="shared" si="79"/>
        <v>33.293379859032676</v>
      </c>
      <c r="N144" s="52">
        <f t="shared" si="80"/>
        <v>4256.295772504756</v>
      </c>
      <c r="O144" s="52">
        <f t="shared" si="81"/>
        <v>67.08863615081245</v>
      </c>
      <c r="P144" s="52">
        <f t="shared" si="82"/>
        <v>3598.069486193572</v>
      </c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9"/>
      <c r="BX144" s="76"/>
      <c r="BY144" s="76"/>
      <c r="BZ144" s="76"/>
      <c r="CA144" s="76"/>
      <c r="CB144" s="76"/>
      <c r="CC144" s="76"/>
      <c r="CD144" s="76"/>
      <c r="CE144" s="76"/>
      <c r="CF144" s="76"/>
      <c r="CG144" s="76"/>
      <c r="CH144" s="76"/>
      <c r="CI144" s="76"/>
      <c r="CJ144" s="76"/>
      <c r="CK144" s="76"/>
      <c r="CL144" s="76"/>
      <c r="CM144" s="76"/>
      <c r="CN144" s="76"/>
      <c r="CO144" s="76"/>
      <c r="CP144" s="76"/>
      <c r="CQ144" s="76"/>
      <c r="CR144" s="76"/>
      <c r="CS144" s="76"/>
      <c r="CT144" s="76"/>
      <c r="CU144" s="76"/>
      <c r="CV144" s="76"/>
      <c r="CW144" s="76"/>
      <c r="CX144" s="76"/>
      <c r="CY144" s="76"/>
      <c r="CZ144" s="76"/>
      <c r="DA144" s="76"/>
      <c r="DB144" s="76"/>
      <c r="DC144" s="76"/>
      <c r="DD144" s="76"/>
      <c r="DE144" s="76"/>
      <c r="DF144" s="76"/>
      <c r="DG144" s="76"/>
      <c r="DH144" s="76"/>
      <c r="DI144" s="76"/>
      <c r="DJ144" s="76"/>
      <c r="DK144" s="76"/>
      <c r="DL144" s="76"/>
      <c r="DM144" s="76"/>
      <c r="DN144" s="76"/>
      <c r="DO144" s="76"/>
      <c r="DP144" s="76"/>
      <c r="DQ144" s="76"/>
      <c r="DR144" s="76"/>
      <c r="DS144" s="76"/>
      <c r="DT144" s="76"/>
      <c r="DU144" s="76"/>
      <c r="DV144" s="76"/>
      <c r="DW144" s="76"/>
      <c r="DX144" s="76"/>
      <c r="DY144" s="76"/>
      <c r="DZ144" s="76"/>
      <c r="EA144" s="76"/>
      <c r="EB144" s="76"/>
      <c r="EC144" s="76"/>
      <c r="ED144" s="76"/>
      <c r="EE144" s="76"/>
      <c r="EF144" s="76"/>
      <c r="EG144" s="76"/>
      <c r="EH144" s="76"/>
      <c r="EI144" s="76"/>
      <c r="EJ144" s="76"/>
      <c r="EK144" s="76"/>
      <c r="EL144" s="76"/>
      <c r="EM144" s="76"/>
      <c r="EN144" s="76"/>
      <c r="EO144" s="76"/>
      <c r="EP144" s="76"/>
      <c r="EQ144" s="76"/>
      <c r="ER144" s="76"/>
      <c r="ES144" s="76"/>
      <c r="ET144" s="76"/>
      <c r="EU144" s="76"/>
      <c r="EV144" s="76"/>
      <c r="EW144" s="76"/>
      <c r="EX144" s="76"/>
      <c r="EY144" s="76"/>
      <c r="EZ144" s="76"/>
      <c r="FA144" s="76"/>
      <c r="FB144" s="76"/>
      <c r="FC144" s="76"/>
      <c r="FD144" s="76"/>
      <c r="FE144" s="76"/>
      <c r="FF144" s="76"/>
      <c r="FG144" s="76"/>
      <c r="FH144" s="76"/>
      <c r="FI144" s="76"/>
      <c r="FJ144" s="76"/>
      <c r="FK144" s="76"/>
      <c r="FL144" s="76"/>
      <c r="FM144" s="76"/>
      <c r="FN144" s="76"/>
      <c r="FO144" s="76"/>
      <c r="FP144" s="76"/>
      <c r="FQ144" s="76"/>
      <c r="FR144" s="76"/>
      <c r="FS144" s="76"/>
      <c r="FT144" s="76"/>
      <c r="FU144" s="76"/>
      <c r="FV144" s="76"/>
      <c r="FW144" s="76"/>
      <c r="FX144" s="76"/>
      <c r="FY144" s="76"/>
      <c r="FZ144" s="76"/>
      <c r="GA144" s="76"/>
      <c r="GB144" s="76"/>
      <c r="GC144" s="76"/>
      <c r="GD144" s="76"/>
      <c r="GE144" s="76"/>
      <c r="GF144" s="76"/>
      <c r="GG144" s="76"/>
      <c r="GH144" s="76"/>
      <c r="GI144" s="76"/>
      <c r="GJ144" s="76"/>
      <c r="GK144" s="76"/>
      <c r="GL144" s="76"/>
      <c r="GM144" s="76"/>
      <c r="GN144" s="76"/>
      <c r="GO144" s="76"/>
      <c r="GP144" s="76"/>
      <c r="GQ144" s="76"/>
      <c r="GR144" s="76"/>
      <c r="GS144" s="76"/>
      <c r="GT144" s="76"/>
      <c r="GU144" s="76"/>
      <c r="GV144" s="76"/>
      <c r="GW144" s="76"/>
      <c r="GX144" s="76"/>
      <c r="GY144" s="76"/>
      <c r="GZ144" s="76"/>
      <c r="HA144" s="76"/>
      <c r="HB144" s="76"/>
      <c r="HC144" s="76"/>
      <c r="HD144" s="76"/>
      <c r="HE144" s="76"/>
      <c r="HF144" s="76"/>
      <c r="HG144" s="76"/>
      <c r="HH144" s="76"/>
      <c r="HI144" s="76"/>
      <c r="HJ144" s="76"/>
      <c r="HK144" s="76"/>
      <c r="HL144" s="76"/>
      <c r="HM144" s="76"/>
      <c r="HN144" s="76"/>
      <c r="HO144" s="76"/>
      <c r="HP144" s="76"/>
      <c r="HQ144" s="76"/>
      <c r="HR144" s="76"/>
      <c r="HS144" s="76"/>
      <c r="HT144" s="76"/>
      <c r="HU144" s="76"/>
      <c r="HV144" s="76"/>
      <c r="HW144" s="76"/>
      <c r="HX144" s="76"/>
      <c r="HY144" s="76"/>
      <c r="HZ144" s="76"/>
      <c r="IA144" s="76"/>
      <c r="IB144" s="76"/>
      <c r="IC144" s="76"/>
      <c r="ID144" s="76"/>
      <c r="IE144" s="76"/>
      <c r="IF144" s="76"/>
      <c r="IG144" s="76"/>
    </row>
    <row r="145" spans="1:241" s="80" customFormat="1" ht="12.75">
      <c r="A145" s="76"/>
      <c r="B145" s="83">
        <f t="shared" si="62"/>
        <v>137</v>
      </c>
      <c r="C145" s="77">
        <v>41490</v>
      </c>
      <c r="D145" s="78">
        <v>4.35</v>
      </c>
      <c r="E145" s="47" t="s">
        <v>166</v>
      </c>
      <c r="F145" s="47" t="s">
        <v>345</v>
      </c>
      <c r="G145" s="83" t="s">
        <v>95</v>
      </c>
      <c r="H145" s="47">
        <v>3</v>
      </c>
      <c r="I145" s="51">
        <f t="shared" si="0"/>
        <v>47.5</v>
      </c>
      <c r="J145" s="52">
        <f t="shared" si="77"/>
        <v>4306.497350602233</v>
      </c>
      <c r="K145" s="52">
        <f t="shared" si="1"/>
        <v>95</v>
      </c>
      <c r="L145" s="52">
        <f t="shared" si="78"/>
        <v>3763</v>
      </c>
      <c r="M145" s="52">
        <f t="shared" si="79"/>
        <v>40.43480983879518</v>
      </c>
      <c r="N145" s="52">
        <f t="shared" si="80"/>
        <v>4296.730582343552</v>
      </c>
      <c r="O145" s="52">
        <f t="shared" si="81"/>
        <v>68.36332023767788</v>
      </c>
      <c r="P145" s="52">
        <f t="shared" si="82"/>
        <v>3666.43280643125</v>
      </c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9"/>
      <c r="BX145" s="76"/>
      <c r="BY145" s="76"/>
      <c r="BZ145" s="76"/>
      <c r="CA145" s="76"/>
      <c r="CB145" s="76"/>
      <c r="CC145" s="76"/>
      <c r="CD145" s="76"/>
      <c r="CE145" s="76"/>
      <c r="CF145" s="76"/>
      <c r="CG145" s="76"/>
      <c r="CH145" s="76"/>
      <c r="CI145" s="76"/>
      <c r="CJ145" s="76"/>
      <c r="CK145" s="76"/>
      <c r="CL145" s="76"/>
      <c r="CM145" s="76"/>
      <c r="CN145" s="76"/>
      <c r="CO145" s="76"/>
      <c r="CP145" s="76"/>
      <c r="CQ145" s="76"/>
      <c r="CR145" s="76"/>
      <c r="CS145" s="76"/>
      <c r="CT145" s="76"/>
      <c r="CU145" s="76"/>
      <c r="CV145" s="76"/>
      <c r="CW145" s="76"/>
      <c r="CX145" s="76"/>
      <c r="CY145" s="76"/>
      <c r="CZ145" s="76"/>
      <c r="DA145" s="76"/>
      <c r="DB145" s="76"/>
      <c r="DC145" s="76"/>
      <c r="DD145" s="76"/>
      <c r="DE145" s="76"/>
      <c r="DF145" s="76"/>
      <c r="DG145" s="76"/>
      <c r="DH145" s="76"/>
      <c r="DI145" s="76"/>
      <c r="DJ145" s="76"/>
      <c r="DK145" s="76"/>
      <c r="DL145" s="76"/>
      <c r="DM145" s="76"/>
      <c r="DN145" s="76"/>
      <c r="DO145" s="76"/>
      <c r="DP145" s="76"/>
      <c r="DQ145" s="76"/>
      <c r="DR145" s="76"/>
      <c r="DS145" s="76"/>
      <c r="DT145" s="76"/>
      <c r="DU145" s="76"/>
      <c r="DV145" s="76"/>
      <c r="DW145" s="76"/>
      <c r="DX145" s="76"/>
      <c r="DY145" s="76"/>
      <c r="DZ145" s="76"/>
      <c r="EA145" s="76"/>
      <c r="EB145" s="76"/>
      <c r="EC145" s="76"/>
      <c r="ED145" s="76"/>
      <c r="EE145" s="76"/>
      <c r="EF145" s="76"/>
      <c r="EG145" s="76"/>
      <c r="EH145" s="76"/>
      <c r="EI145" s="76"/>
      <c r="EJ145" s="76"/>
      <c r="EK145" s="76"/>
      <c r="EL145" s="76"/>
      <c r="EM145" s="76"/>
      <c r="EN145" s="76"/>
      <c r="EO145" s="76"/>
      <c r="EP145" s="76"/>
      <c r="EQ145" s="76"/>
      <c r="ER145" s="76"/>
      <c r="ES145" s="76"/>
      <c r="ET145" s="76"/>
      <c r="EU145" s="76"/>
      <c r="EV145" s="76"/>
      <c r="EW145" s="76"/>
      <c r="EX145" s="76"/>
      <c r="EY145" s="76"/>
      <c r="EZ145" s="76"/>
      <c r="FA145" s="76"/>
      <c r="FB145" s="76"/>
      <c r="FC145" s="76"/>
      <c r="FD145" s="76"/>
      <c r="FE145" s="76"/>
      <c r="FF145" s="76"/>
      <c r="FG145" s="76"/>
      <c r="FH145" s="76"/>
      <c r="FI145" s="76"/>
      <c r="FJ145" s="76"/>
      <c r="FK145" s="76"/>
      <c r="FL145" s="76"/>
      <c r="FM145" s="76"/>
      <c r="FN145" s="76"/>
      <c r="FO145" s="76"/>
      <c r="FP145" s="76"/>
      <c r="FQ145" s="76"/>
      <c r="FR145" s="76"/>
      <c r="FS145" s="76"/>
      <c r="FT145" s="76"/>
      <c r="FU145" s="76"/>
      <c r="FV145" s="76"/>
      <c r="FW145" s="76"/>
      <c r="FX145" s="76"/>
      <c r="FY145" s="76"/>
      <c r="FZ145" s="76"/>
      <c r="GA145" s="76"/>
      <c r="GB145" s="76"/>
      <c r="GC145" s="76"/>
      <c r="GD145" s="76"/>
      <c r="GE145" s="76"/>
      <c r="GF145" s="76"/>
      <c r="GG145" s="76"/>
      <c r="GH145" s="76"/>
      <c r="GI145" s="76"/>
      <c r="GJ145" s="76"/>
      <c r="GK145" s="76"/>
      <c r="GL145" s="76"/>
      <c r="GM145" s="76"/>
      <c r="GN145" s="76"/>
      <c r="GO145" s="76"/>
      <c r="GP145" s="76"/>
      <c r="GQ145" s="76"/>
      <c r="GR145" s="76"/>
      <c r="GS145" s="76"/>
      <c r="GT145" s="76"/>
      <c r="GU145" s="76"/>
      <c r="GV145" s="76"/>
      <c r="GW145" s="76"/>
      <c r="GX145" s="76"/>
      <c r="GY145" s="76"/>
      <c r="GZ145" s="76"/>
      <c r="HA145" s="76"/>
      <c r="HB145" s="76"/>
      <c r="HC145" s="76"/>
      <c r="HD145" s="76"/>
      <c r="HE145" s="76"/>
      <c r="HF145" s="76"/>
      <c r="HG145" s="76"/>
      <c r="HH145" s="76"/>
      <c r="HI145" s="76"/>
      <c r="HJ145" s="76"/>
      <c r="HK145" s="76"/>
      <c r="HL145" s="76"/>
      <c r="HM145" s="76"/>
      <c r="HN145" s="76"/>
      <c r="HO145" s="76"/>
      <c r="HP145" s="76"/>
      <c r="HQ145" s="76"/>
      <c r="HR145" s="76"/>
      <c r="HS145" s="76"/>
      <c r="HT145" s="76"/>
      <c r="HU145" s="76"/>
      <c r="HV145" s="76"/>
      <c r="HW145" s="76"/>
      <c r="HX145" s="76"/>
      <c r="HY145" s="76"/>
      <c r="HZ145" s="76"/>
      <c r="IA145" s="76"/>
      <c r="IB145" s="76"/>
      <c r="IC145" s="76"/>
      <c r="ID145" s="76"/>
      <c r="IE145" s="76"/>
      <c r="IF145" s="76"/>
      <c r="IG145" s="76"/>
    </row>
    <row r="146" spans="1:241" s="80" customFormat="1" ht="12.75">
      <c r="A146" s="76"/>
      <c r="B146" s="83">
        <f t="shared" si="62"/>
        <v>138</v>
      </c>
      <c r="C146" s="77">
        <v>41491</v>
      </c>
      <c r="D146" s="78">
        <v>7.15</v>
      </c>
      <c r="E146" s="47" t="s">
        <v>199</v>
      </c>
      <c r="F146" s="47" t="s">
        <v>346</v>
      </c>
      <c r="G146" s="83" t="s">
        <v>95</v>
      </c>
      <c r="H146" s="47">
        <v>3.93</v>
      </c>
      <c r="I146" s="51">
        <f t="shared" si="0"/>
        <v>32.423208191126285</v>
      </c>
      <c r="J146" s="52">
        <f t="shared" si="77"/>
        <v>4338.920558793359</v>
      </c>
      <c r="K146" s="52">
        <f t="shared" si="1"/>
        <v>95</v>
      </c>
      <c r="L146" s="52">
        <f t="shared" si="78"/>
        <v>3858</v>
      </c>
      <c r="M146" s="52">
        <f t="shared" si="79"/>
        <v>27.862758042500847</v>
      </c>
      <c r="N146" s="52">
        <f t="shared" si="80"/>
        <v>4324.593340386053</v>
      </c>
      <c r="O146" s="52">
        <f t="shared" si="81"/>
        <v>69.66222332219375</v>
      </c>
      <c r="P146" s="52">
        <f t="shared" si="82"/>
        <v>3736.0950297534437</v>
      </c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9"/>
      <c r="BX146" s="76"/>
      <c r="BY146" s="76"/>
      <c r="BZ146" s="76"/>
      <c r="CA146" s="76"/>
      <c r="CB146" s="76"/>
      <c r="CC146" s="76"/>
      <c r="CD146" s="76"/>
      <c r="CE146" s="76"/>
      <c r="CF146" s="76"/>
      <c r="CG146" s="76"/>
      <c r="CH146" s="76"/>
      <c r="CI146" s="76"/>
      <c r="CJ146" s="76"/>
      <c r="CK146" s="76"/>
      <c r="CL146" s="76"/>
      <c r="CM146" s="76"/>
      <c r="CN146" s="76"/>
      <c r="CO146" s="76"/>
      <c r="CP146" s="76"/>
      <c r="CQ146" s="76"/>
      <c r="CR146" s="76"/>
      <c r="CS146" s="76"/>
      <c r="CT146" s="76"/>
      <c r="CU146" s="76"/>
      <c r="CV146" s="76"/>
      <c r="CW146" s="76"/>
      <c r="CX146" s="76"/>
      <c r="CY146" s="76"/>
      <c r="CZ146" s="76"/>
      <c r="DA146" s="76"/>
      <c r="DB146" s="76"/>
      <c r="DC146" s="76"/>
      <c r="DD146" s="76"/>
      <c r="DE146" s="76"/>
      <c r="DF146" s="76"/>
      <c r="DG146" s="76"/>
      <c r="DH146" s="76"/>
      <c r="DI146" s="76"/>
      <c r="DJ146" s="76"/>
      <c r="DK146" s="76"/>
      <c r="DL146" s="76"/>
      <c r="DM146" s="76"/>
      <c r="DN146" s="76"/>
      <c r="DO146" s="76"/>
      <c r="DP146" s="76"/>
      <c r="DQ146" s="76"/>
      <c r="DR146" s="76"/>
      <c r="DS146" s="76"/>
      <c r="DT146" s="76"/>
      <c r="DU146" s="76"/>
      <c r="DV146" s="76"/>
      <c r="DW146" s="76"/>
      <c r="DX146" s="76"/>
      <c r="DY146" s="76"/>
      <c r="DZ146" s="76"/>
      <c r="EA146" s="76"/>
      <c r="EB146" s="76"/>
      <c r="EC146" s="76"/>
      <c r="ED146" s="76"/>
      <c r="EE146" s="76"/>
      <c r="EF146" s="76"/>
      <c r="EG146" s="76"/>
      <c r="EH146" s="76"/>
      <c r="EI146" s="76"/>
      <c r="EJ146" s="76"/>
      <c r="EK146" s="76"/>
      <c r="EL146" s="76"/>
      <c r="EM146" s="76"/>
      <c r="EN146" s="76"/>
      <c r="EO146" s="76"/>
      <c r="EP146" s="76"/>
      <c r="EQ146" s="76"/>
      <c r="ER146" s="76"/>
      <c r="ES146" s="76"/>
      <c r="ET146" s="76"/>
      <c r="EU146" s="76"/>
      <c r="EV146" s="76"/>
      <c r="EW146" s="76"/>
      <c r="EX146" s="76"/>
      <c r="EY146" s="76"/>
      <c r="EZ146" s="76"/>
      <c r="FA146" s="76"/>
      <c r="FB146" s="76"/>
      <c r="FC146" s="76"/>
      <c r="FD146" s="76"/>
      <c r="FE146" s="76"/>
      <c r="FF146" s="76"/>
      <c r="FG146" s="76"/>
      <c r="FH146" s="76"/>
      <c r="FI146" s="76"/>
      <c r="FJ146" s="76"/>
      <c r="FK146" s="76"/>
      <c r="FL146" s="76"/>
      <c r="FM146" s="76"/>
      <c r="FN146" s="76"/>
      <c r="FO146" s="76"/>
      <c r="FP146" s="76"/>
      <c r="FQ146" s="76"/>
      <c r="FR146" s="76"/>
      <c r="FS146" s="76"/>
      <c r="FT146" s="76"/>
      <c r="FU146" s="76"/>
      <c r="FV146" s="76"/>
      <c r="FW146" s="76"/>
      <c r="FX146" s="76"/>
      <c r="FY146" s="76"/>
      <c r="FZ146" s="76"/>
      <c r="GA146" s="76"/>
      <c r="GB146" s="76"/>
      <c r="GC146" s="76"/>
      <c r="GD146" s="76"/>
      <c r="GE146" s="76"/>
      <c r="GF146" s="76"/>
      <c r="GG146" s="76"/>
      <c r="GH146" s="76"/>
      <c r="GI146" s="76"/>
      <c r="GJ146" s="76"/>
      <c r="GK146" s="76"/>
      <c r="GL146" s="76"/>
      <c r="GM146" s="76"/>
      <c r="GN146" s="76"/>
      <c r="GO146" s="76"/>
      <c r="GP146" s="76"/>
      <c r="GQ146" s="76"/>
      <c r="GR146" s="76"/>
      <c r="GS146" s="76"/>
      <c r="GT146" s="76"/>
      <c r="GU146" s="76"/>
      <c r="GV146" s="76"/>
      <c r="GW146" s="76"/>
      <c r="GX146" s="76"/>
      <c r="GY146" s="76"/>
      <c r="GZ146" s="76"/>
      <c r="HA146" s="76"/>
      <c r="HB146" s="76"/>
      <c r="HC146" s="76"/>
      <c r="HD146" s="76"/>
      <c r="HE146" s="76"/>
      <c r="HF146" s="76"/>
      <c r="HG146" s="76"/>
      <c r="HH146" s="76"/>
      <c r="HI146" s="76"/>
      <c r="HJ146" s="76"/>
      <c r="HK146" s="76"/>
      <c r="HL146" s="76"/>
      <c r="HM146" s="76"/>
      <c r="HN146" s="76"/>
      <c r="HO146" s="76"/>
      <c r="HP146" s="76"/>
      <c r="HQ146" s="76"/>
      <c r="HR146" s="76"/>
      <c r="HS146" s="76"/>
      <c r="HT146" s="76"/>
      <c r="HU146" s="76"/>
      <c r="HV146" s="76"/>
      <c r="HW146" s="76"/>
      <c r="HX146" s="76"/>
      <c r="HY146" s="76"/>
      <c r="HZ146" s="76"/>
      <c r="IA146" s="76"/>
      <c r="IB146" s="76"/>
      <c r="IC146" s="76"/>
      <c r="ID146" s="76"/>
      <c r="IE146" s="76"/>
      <c r="IF146" s="76"/>
      <c r="IG146" s="76"/>
    </row>
    <row r="147" spans="1:241" s="80" customFormat="1" ht="12.75">
      <c r="A147" s="76"/>
      <c r="B147" s="83">
        <f t="shared" si="62"/>
        <v>139</v>
      </c>
      <c r="C147" s="77">
        <v>41492</v>
      </c>
      <c r="D147" s="78">
        <v>4</v>
      </c>
      <c r="E147" s="47" t="s">
        <v>147</v>
      </c>
      <c r="F147" s="47" t="s">
        <v>347</v>
      </c>
      <c r="G147" s="83" t="s">
        <v>95</v>
      </c>
      <c r="H147" s="47">
        <v>3.63</v>
      </c>
      <c r="I147" s="51">
        <f t="shared" si="0"/>
        <v>36.121673003802286</v>
      </c>
      <c r="J147" s="52">
        <f t="shared" si="77"/>
        <v>4375.042231797162</v>
      </c>
      <c r="K147" s="52">
        <f t="shared" si="1"/>
        <v>95</v>
      </c>
      <c r="L147" s="52">
        <f t="shared" si="78"/>
        <v>3953</v>
      </c>
      <c r="M147" s="52">
        <f t="shared" si="79"/>
        <v>31.242309303169208</v>
      </c>
      <c r="N147" s="52">
        <f t="shared" si="80"/>
        <v>4355.835649689222</v>
      </c>
      <c r="O147" s="52">
        <f t="shared" si="81"/>
        <v>70.98580556531543</v>
      </c>
      <c r="P147" s="52">
        <f t="shared" si="82"/>
        <v>3807.080835318759</v>
      </c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9"/>
      <c r="BX147" s="76"/>
      <c r="BY147" s="76"/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76"/>
      <c r="CK147" s="76"/>
      <c r="CL147" s="76"/>
      <c r="CM147" s="76"/>
      <c r="CN147" s="76"/>
      <c r="CO147" s="76"/>
      <c r="CP147" s="76"/>
      <c r="CQ147" s="76"/>
      <c r="CR147" s="76"/>
      <c r="CS147" s="76"/>
      <c r="CT147" s="76"/>
      <c r="CU147" s="76"/>
      <c r="CV147" s="76"/>
      <c r="CW147" s="76"/>
      <c r="CX147" s="76"/>
      <c r="CY147" s="76"/>
      <c r="CZ147" s="76"/>
      <c r="DA147" s="76"/>
      <c r="DB147" s="76"/>
      <c r="DC147" s="76"/>
      <c r="DD147" s="76"/>
      <c r="DE147" s="76"/>
      <c r="DF147" s="76"/>
      <c r="DG147" s="76"/>
      <c r="DH147" s="76"/>
      <c r="DI147" s="76"/>
      <c r="DJ147" s="76"/>
      <c r="DK147" s="76"/>
      <c r="DL147" s="76"/>
      <c r="DM147" s="76"/>
      <c r="DN147" s="76"/>
      <c r="DO147" s="76"/>
      <c r="DP147" s="76"/>
      <c r="DQ147" s="76"/>
      <c r="DR147" s="76"/>
      <c r="DS147" s="76"/>
      <c r="DT147" s="76"/>
      <c r="DU147" s="76"/>
      <c r="DV147" s="76"/>
      <c r="DW147" s="76"/>
      <c r="DX147" s="76"/>
      <c r="DY147" s="76"/>
      <c r="DZ147" s="76"/>
      <c r="EA147" s="76"/>
      <c r="EB147" s="76"/>
      <c r="EC147" s="76"/>
      <c r="ED147" s="76"/>
      <c r="EE147" s="76"/>
      <c r="EF147" s="76"/>
      <c r="EG147" s="76"/>
      <c r="EH147" s="76"/>
      <c r="EI147" s="76"/>
      <c r="EJ147" s="76"/>
      <c r="EK147" s="76"/>
      <c r="EL147" s="76"/>
      <c r="EM147" s="76"/>
      <c r="EN147" s="76"/>
      <c r="EO147" s="76"/>
      <c r="EP147" s="76"/>
      <c r="EQ147" s="76"/>
      <c r="ER147" s="76"/>
      <c r="ES147" s="76"/>
      <c r="ET147" s="76"/>
      <c r="EU147" s="76"/>
      <c r="EV147" s="76"/>
      <c r="EW147" s="76"/>
      <c r="EX147" s="76"/>
      <c r="EY147" s="76"/>
      <c r="EZ147" s="76"/>
      <c r="FA147" s="76"/>
      <c r="FB147" s="76"/>
      <c r="FC147" s="76"/>
      <c r="FD147" s="76"/>
      <c r="FE147" s="76"/>
      <c r="FF147" s="76"/>
      <c r="FG147" s="76"/>
      <c r="FH147" s="76"/>
      <c r="FI147" s="76"/>
      <c r="FJ147" s="76"/>
      <c r="FK147" s="76"/>
      <c r="FL147" s="76"/>
      <c r="FM147" s="76"/>
      <c r="FN147" s="76"/>
      <c r="FO147" s="76"/>
      <c r="FP147" s="76"/>
      <c r="FQ147" s="76"/>
      <c r="FR147" s="76"/>
      <c r="FS147" s="76"/>
      <c r="FT147" s="76"/>
      <c r="FU147" s="76"/>
      <c r="FV147" s="76"/>
      <c r="FW147" s="76"/>
      <c r="FX147" s="76"/>
      <c r="FY147" s="76"/>
      <c r="FZ147" s="76"/>
      <c r="GA147" s="76"/>
      <c r="GB147" s="76"/>
      <c r="GC147" s="76"/>
      <c r="GD147" s="76"/>
      <c r="GE147" s="76"/>
      <c r="GF147" s="76"/>
      <c r="GG147" s="76"/>
      <c r="GH147" s="76"/>
      <c r="GI147" s="76"/>
      <c r="GJ147" s="76"/>
      <c r="GK147" s="76"/>
      <c r="GL147" s="76"/>
      <c r="GM147" s="76"/>
      <c r="GN147" s="76"/>
      <c r="GO147" s="76"/>
      <c r="GP147" s="76"/>
      <c r="GQ147" s="76"/>
      <c r="GR147" s="76"/>
      <c r="GS147" s="76"/>
      <c r="GT147" s="76"/>
      <c r="GU147" s="76"/>
      <c r="GV147" s="76"/>
      <c r="GW147" s="76"/>
      <c r="GX147" s="76"/>
      <c r="GY147" s="76"/>
      <c r="GZ147" s="76"/>
      <c r="HA147" s="76"/>
      <c r="HB147" s="76"/>
      <c r="HC147" s="76"/>
      <c r="HD147" s="76"/>
      <c r="HE147" s="76"/>
      <c r="HF147" s="76"/>
      <c r="HG147" s="76"/>
      <c r="HH147" s="76"/>
      <c r="HI147" s="76"/>
      <c r="HJ147" s="76"/>
      <c r="HK147" s="76"/>
      <c r="HL147" s="76"/>
      <c r="HM147" s="76"/>
      <c r="HN147" s="76"/>
      <c r="HO147" s="76"/>
      <c r="HP147" s="76"/>
      <c r="HQ147" s="76"/>
      <c r="HR147" s="76"/>
      <c r="HS147" s="76"/>
      <c r="HT147" s="76"/>
      <c r="HU147" s="76"/>
      <c r="HV147" s="76"/>
      <c r="HW147" s="76"/>
      <c r="HX147" s="76"/>
      <c r="HY147" s="76"/>
      <c r="HZ147" s="76"/>
      <c r="IA147" s="76"/>
      <c r="IB147" s="76"/>
      <c r="IC147" s="76"/>
      <c r="ID147" s="76"/>
      <c r="IE147" s="76"/>
      <c r="IF147" s="76"/>
      <c r="IG147" s="76"/>
    </row>
    <row r="148" spans="1:241" s="61" customFormat="1" ht="12.75">
      <c r="A148" s="56"/>
      <c r="B148" s="84">
        <f t="shared" si="62"/>
        <v>140</v>
      </c>
      <c r="C148" s="53">
        <v>41495</v>
      </c>
      <c r="D148" s="54">
        <v>4.3</v>
      </c>
      <c r="E148" s="55" t="s">
        <v>114</v>
      </c>
      <c r="F148" s="55" t="s">
        <v>349</v>
      </c>
      <c r="G148" s="84" t="s">
        <v>95</v>
      </c>
      <c r="H148" s="55">
        <v>3.57</v>
      </c>
      <c r="I148" s="57">
        <f t="shared" si="0"/>
        <v>36.964980544747085</v>
      </c>
      <c r="J148" s="58">
        <f t="shared" si="77"/>
        <v>4412.007212341909</v>
      </c>
      <c r="K148" s="58">
        <f t="shared" si="1"/>
        <v>95</v>
      </c>
      <c r="L148" s="58">
        <f t="shared" si="78"/>
        <v>4048</v>
      </c>
      <c r="M148" s="58">
        <f t="shared" si="79"/>
        <v>32.20267600937558</v>
      </c>
      <c r="N148" s="58">
        <f t="shared" si="80"/>
        <v>4388.038325698598</v>
      </c>
      <c r="O148" s="58">
        <f t="shared" si="81"/>
        <v>72.33453587105643</v>
      </c>
      <c r="P148" s="58">
        <f t="shared" si="82"/>
        <v>3879.4153711898152</v>
      </c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60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6"/>
      <c r="DN148" s="56"/>
      <c r="DO148" s="56"/>
      <c r="DP148" s="56"/>
      <c r="DQ148" s="56"/>
      <c r="DR148" s="56"/>
      <c r="DS148" s="56"/>
      <c r="DT148" s="56"/>
      <c r="DU148" s="56"/>
      <c r="DV148" s="56"/>
      <c r="DW148" s="56"/>
      <c r="DX148" s="56"/>
      <c r="DY148" s="56"/>
      <c r="DZ148" s="56"/>
      <c r="EA148" s="56"/>
      <c r="EB148" s="56"/>
      <c r="EC148" s="56"/>
      <c r="ED148" s="56"/>
      <c r="EE148" s="56"/>
      <c r="EF148" s="56"/>
      <c r="EG148" s="56"/>
      <c r="EH148" s="56"/>
      <c r="EI148" s="56"/>
      <c r="EJ148" s="56"/>
      <c r="EK148" s="56"/>
      <c r="EL148" s="56"/>
      <c r="EM148" s="56"/>
      <c r="EN148" s="56"/>
      <c r="EO148" s="56"/>
      <c r="EP148" s="56"/>
      <c r="EQ148" s="56"/>
      <c r="ER148" s="56"/>
      <c r="ES148" s="56"/>
      <c r="ET148" s="56"/>
      <c r="EU148" s="56"/>
      <c r="EV148" s="56"/>
      <c r="EW148" s="56"/>
      <c r="EX148" s="56"/>
      <c r="EY148" s="56"/>
      <c r="EZ148" s="56"/>
      <c r="FA148" s="56"/>
      <c r="FB148" s="56"/>
      <c r="FC148" s="56"/>
      <c r="FD148" s="56"/>
      <c r="FE148" s="56"/>
      <c r="FF148" s="56"/>
      <c r="FG148" s="56"/>
      <c r="FH148" s="56"/>
      <c r="FI148" s="56"/>
      <c r="FJ148" s="56"/>
      <c r="FK148" s="56"/>
      <c r="FL148" s="56"/>
      <c r="FM148" s="56"/>
      <c r="FN148" s="56"/>
      <c r="FO148" s="56"/>
      <c r="FP148" s="56"/>
      <c r="FQ148" s="56"/>
      <c r="FR148" s="56"/>
      <c r="FS148" s="56"/>
      <c r="FT148" s="56"/>
      <c r="FU148" s="56"/>
      <c r="FV148" s="56"/>
      <c r="FW148" s="56"/>
      <c r="FX148" s="56"/>
      <c r="FY148" s="56"/>
      <c r="FZ148" s="56"/>
      <c r="GA148" s="56"/>
      <c r="GB148" s="56"/>
      <c r="GC148" s="56"/>
      <c r="GD148" s="56"/>
      <c r="GE148" s="56"/>
      <c r="GF148" s="56"/>
      <c r="GG148" s="56"/>
      <c r="GH148" s="56"/>
      <c r="GI148" s="56"/>
      <c r="GJ148" s="56"/>
      <c r="GK148" s="56"/>
      <c r="GL148" s="56"/>
      <c r="GM148" s="56"/>
      <c r="GN148" s="56"/>
      <c r="GO148" s="56"/>
      <c r="GP148" s="56"/>
      <c r="GQ148" s="56"/>
      <c r="GR148" s="56"/>
      <c r="GS148" s="56"/>
      <c r="GT148" s="56"/>
      <c r="GU148" s="56"/>
      <c r="GV148" s="56"/>
      <c r="GW148" s="56"/>
      <c r="GX148" s="56"/>
      <c r="GY148" s="56"/>
      <c r="GZ148" s="56"/>
      <c r="HA148" s="56"/>
      <c r="HB148" s="56"/>
      <c r="HC148" s="56"/>
      <c r="HD148" s="56"/>
      <c r="HE148" s="56"/>
      <c r="HF148" s="56"/>
      <c r="HG148" s="56"/>
      <c r="HH148" s="56"/>
      <c r="HI148" s="56"/>
      <c r="HJ148" s="56"/>
      <c r="HK148" s="56"/>
      <c r="HL148" s="56"/>
      <c r="HM148" s="56"/>
      <c r="HN148" s="56"/>
      <c r="HO148" s="56"/>
      <c r="HP148" s="56"/>
      <c r="HQ148" s="56"/>
      <c r="HR148" s="56"/>
      <c r="HS148" s="56"/>
      <c r="HT148" s="56"/>
      <c r="HU148" s="56"/>
      <c r="HV148" s="56"/>
      <c r="HW148" s="56"/>
      <c r="HX148" s="56"/>
      <c r="HY148" s="56"/>
      <c r="HZ148" s="56"/>
      <c r="IA148" s="56"/>
      <c r="IB148" s="56"/>
      <c r="IC148" s="56"/>
      <c r="ID148" s="56"/>
      <c r="IE148" s="56"/>
      <c r="IF148" s="56"/>
      <c r="IG148" s="56"/>
    </row>
    <row r="149" ht="12.75">
      <c r="BV149" s="10"/>
    </row>
    <row r="150" spans="6:74" ht="12.75">
      <c r="F150" s="62" t="s">
        <v>122</v>
      </c>
      <c r="G150" s="75">
        <f>COUNTIF(G9:G140,"&lt;&gt;1")/COUNT(B9:B140)</f>
        <v>0.6666666666666666</v>
      </c>
      <c r="I150" s="63" t="s">
        <v>123</v>
      </c>
      <c r="J150" s="64">
        <f>J148</f>
        <v>4412.007212341909</v>
      </c>
      <c r="L150" s="64">
        <f>L148</f>
        <v>4048</v>
      </c>
      <c r="N150" s="64">
        <f>N148</f>
        <v>4388.038325698598</v>
      </c>
      <c r="P150" s="64">
        <f>P148</f>
        <v>3879.4153711898152</v>
      </c>
      <c r="BV150" s="10"/>
    </row>
    <row r="151" spans="10:74" ht="12.75">
      <c r="J151" s="6"/>
      <c r="L151" s="6"/>
      <c r="N151" s="6"/>
      <c r="P151" s="6"/>
      <c r="BV151" s="10"/>
    </row>
    <row r="152" spans="9:74" ht="12.75">
      <c r="I152" s="63" t="s">
        <v>226</v>
      </c>
      <c r="J152" s="64">
        <f>J150-J142</f>
        <v>226.84923873167645</v>
      </c>
      <c r="L152" s="64">
        <f>L150-L142</f>
        <v>570</v>
      </c>
      <c r="N152" s="64">
        <f>N150-N142</f>
        <v>193.90856546031227</v>
      </c>
      <c r="P152" s="64">
        <f>P150-P142</f>
        <v>414.27224062773485</v>
      </c>
      <c r="BV152" s="10"/>
    </row>
    <row r="153" ht="12.75">
      <c r="BV153" s="10"/>
    </row>
    <row r="154" spans="2:256" s="65" customFormat="1" ht="12.75">
      <c r="B154" s="66"/>
      <c r="D154" s="67"/>
      <c r="I154" s="85" t="s">
        <v>124</v>
      </c>
      <c r="J154" s="65">
        <f>(J150-$B$3)/$B$3</f>
        <v>-0.11759855753161828</v>
      </c>
      <c r="L154" s="65">
        <f>(L150-$B$3)/$B$3</f>
        <v>-0.1904</v>
      </c>
      <c r="N154" s="65">
        <f>(N150-$B$3)/$B$3</f>
        <v>-0.12239233486028042</v>
      </c>
      <c r="P154" s="65">
        <f>(P150-$B$3)/$B$3</f>
        <v>-0.22411692576203696</v>
      </c>
      <c r="BT154" s="69"/>
      <c r="BU154" s="70"/>
      <c r="IH154" s="71"/>
      <c r="II154" s="71"/>
      <c r="IJ154" s="71"/>
      <c r="IK154" s="71"/>
      <c r="IL154" s="71"/>
      <c r="IM154" s="71"/>
      <c r="IN154" s="71"/>
      <c r="IO154" s="71"/>
      <c r="IP154" s="71"/>
      <c r="IQ154" s="71"/>
      <c r="IR154" s="71"/>
      <c r="IS154" s="71"/>
      <c r="IT154" s="71"/>
      <c r="IU154" s="71"/>
      <c r="IV154" s="71"/>
    </row>
    <row r="155" ht="12.75">
      <c r="BV155" s="10"/>
    </row>
    <row r="156" spans="12:74" ht="12.75">
      <c r="L156" s="82"/>
      <c r="BV156" s="10"/>
    </row>
    <row r="157" spans="12:74" ht="12.75">
      <c r="L157" s="82"/>
      <c r="BV157" s="10"/>
    </row>
    <row r="158" ht="12.75">
      <c r="BV158" s="10"/>
    </row>
    <row r="159" spans="10:74" ht="12.75">
      <c r="J159" s="82"/>
      <c r="L159" s="82"/>
      <c r="N159" s="82"/>
      <c r="P159" s="82"/>
      <c r="BV159" s="10"/>
    </row>
    <row r="160" ht="12.75">
      <c r="BV160" s="10"/>
    </row>
    <row r="161" ht="12.75">
      <c r="BV161" s="10"/>
    </row>
    <row r="162" ht="12.75">
      <c r="BV162" s="10"/>
    </row>
    <row r="163" ht="12.75">
      <c r="BV163" s="10"/>
    </row>
    <row r="164" ht="12.75">
      <c r="BV164" s="10"/>
    </row>
    <row r="165" ht="12.75">
      <c r="BV165" s="10"/>
    </row>
    <row r="166" ht="12.75">
      <c r="BV166" s="10"/>
    </row>
    <row r="167" ht="12.75">
      <c r="BV167" s="10"/>
    </row>
    <row r="168" ht="12.75">
      <c r="BV168" s="10"/>
    </row>
    <row r="169" ht="12.75">
      <c r="BV169" s="10"/>
    </row>
    <row r="170" ht="12.75">
      <c r="BV170" s="10"/>
    </row>
    <row r="171" ht="12.75">
      <c r="BV171" s="10"/>
    </row>
    <row r="172" ht="12.75">
      <c r="BV172" s="10"/>
    </row>
    <row r="173" ht="12.75">
      <c r="BV173" s="10"/>
    </row>
    <row r="174" ht="12.75">
      <c r="BV174" s="10"/>
    </row>
    <row r="175" ht="12.75">
      <c r="BV175" s="10"/>
    </row>
    <row r="176" ht="12.75">
      <c r="BV176" s="10"/>
    </row>
    <row r="177" ht="12.75">
      <c r="BV177" s="10"/>
    </row>
    <row r="178" ht="12.75">
      <c r="BV178" s="10"/>
    </row>
    <row r="179" ht="12.75">
      <c r="BV179" s="10"/>
    </row>
    <row r="180" ht="12.75">
      <c r="BV180" s="10"/>
    </row>
    <row r="181" ht="12.75">
      <c r="BV181" s="10"/>
    </row>
    <row r="186" ht="12.75">
      <c r="BV186" s="10"/>
    </row>
    <row r="187" ht="12.75">
      <c r="BV187" s="10"/>
    </row>
    <row r="188" ht="12.75">
      <c r="BV188" s="10"/>
    </row>
    <row r="189" ht="12.75">
      <c r="BV189" s="10"/>
    </row>
    <row r="190" ht="12.75">
      <c r="BV190" s="10"/>
    </row>
    <row r="191" ht="12.75">
      <c r="BV191" s="10"/>
    </row>
    <row r="192" ht="12.75">
      <c r="BV192" s="10"/>
    </row>
    <row r="193" ht="12.75">
      <c r="BV193" s="10"/>
    </row>
    <row r="194" ht="12.75">
      <c r="BV194" s="10"/>
    </row>
    <row r="195" ht="12.75">
      <c r="BV195" s="10"/>
    </row>
    <row r="196" ht="12.75">
      <c r="BV196" s="10"/>
    </row>
    <row r="197" ht="12.75">
      <c r="BV197" s="10"/>
    </row>
    <row r="198" ht="12.75">
      <c r="BV198" s="10"/>
    </row>
    <row r="199" ht="12.75">
      <c r="BV199" s="10"/>
    </row>
    <row r="200" ht="12.75">
      <c r="BV200" s="10"/>
    </row>
    <row r="201" ht="12.75">
      <c r="BV201" s="10"/>
    </row>
    <row r="202" ht="12.75">
      <c r="BV202" s="10"/>
    </row>
    <row r="203" ht="12.75">
      <c r="BV203" s="10"/>
    </row>
    <row r="204" ht="12.75">
      <c r="BV204" s="10"/>
    </row>
    <row r="205" ht="12.75">
      <c r="BV205" s="10"/>
    </row>
    <row r="206" ht="12.75">
      <c r="BV206" s="10"/>
    </row>
    <row r="207" ht="12.75">
      <c r="BV207" s="10"/>
    </row>
    <row r="208" ht="12.75">
      <c r="BV208" s="10"/>
    </row>
    <row r="209" ht="12.75">
      <c r="BV209" s="10"/>
    </row>
    <row r="210" ht="12.75">
      <c r="BV210" s="10"/>
    </row>
    <row r="211" ht="12.75">
      <c r="BV211" s="10"/>
    </row>
    <row r="212" ht="12.75">
      <c r="BV212" s="10"/>
    </row>
    <row r="213" ht="12.75">
      <c r="BV213" s="10"/>
    </row>
    <row r="214" ht="12.75">
      <c r="BV214" s="10"/>
    </row>
    <row r="215" ht="12.75">
      <c r="BV215" s="10"/>
    </row>
    <row r="216" ht="12.75">
      <c r="BV216" s="10"/>
    </row>
    <row r="217" ht="12.75">
      <c r="BV217" s="10"/>
    </row>
    <row r="218" ht="12.75">
      <c r="BV218" s="10"/>
    </row>
    <row r="219" ht="12.75">
      <c r="BV219" s="10"/>
    </row>
    <row r="220" ht="12.75">
      <c r="BV220" s="10"/>
    </row>
    <row r="221" ht="12.75">
      <c r="BV221" s="10"/>
    </row>
    <row r="222" ht="12.75">
      <c r="BV222" s="10"/>
    </row>
    <row r="223" ht="12.75">
      <c r="BV223" s="10"/>
    </row>
    <row r="224" ht="12.75">
      <c r="BV224" s="10"/>
    </row>
    <row r="225" ht="12.75">
      <c r="BV225" s="10"/>
    </row>
    <row r="226" ht="12.75">
      <c r="BV226" s="10"/>
    </row>
    <row r="227" ht="12.75">
      <c r="BV227" s="10"/>
    </row>
    <row r="228" ht="12.75">
      <c r="BV228" s="10"/>
    </row>
    <row r="229" ht="12.75">
      <c r="BV229" s="10"/>
    </row>
    <row r="230" ht="12.75">
      <c r="BV230" s="10"/>
    </row>
  </sheetData>
  <sheetProtection selectLockedCells="1" selectUnlockedCells="1"/>
  <mergeCells count="3">
    <mergeCell ref="B2:C2"/>
    <mergeCell ref="B3:C3"/>
    <mergeCell ref="B5:C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0"/>
  <sheetViews>
    <sheetView showGridLines="0" tabSelected="1" zoomScalePageLayoutView="0" workbookViewId="0" topLeftCell="A8">
      <pane ySplit="996" topLeftCell="A64" activePane="bottomLeft" state="split"/>
      <selection pane="topLeft" activeCell="I1" sqref="I1"/>
      <selection pane="bottomLeft" activeCell="G70" sqref="G70"/>
    </sheetView>
  </sheetViews>
  <sheetFormatPr defaultColWidth="11.57421875" defaultRowHeight="12.75"/>
  <cols>
    <col min="1" max="1" width="2.7109375" style="1" customWidth="1"/>
    <col min="2" max="2" width="8.140625" style="2" customWidth="1"/>
    <col min="3" max="3" width="10.140625" style="3" customWidth="1"/>
    <col min="4" max="4" width="13.00390625" style="4" customWidth="1"/>
    <col min="5" max="5" width="13.57421875" style="5" customWidth="1"/>
    <col min="6" max="6" width="26.140625" style="5" customWidth="1"/>
    <col min="7" max="7" width="7.8515625" style="6" customWidth="1"/>
    <col min="8" max="8" width="6.7109375" style="7" customWidth="1"/>
    <col min="9" max="9" width="13.7109375" style="6" customWidth="1"/>
    <col min="10" max="10" width="12.7109375" style="1" customWidth="1"/>
    <col min="11" max="11" width="13.8515625" style="1" customWidth="1"/>
    <col min="12" max="12" width="14.421875" style="1" customWidth="1"/>
    <col min="13" max="13" width="14.00390625" style="1" customWidth="1"/>
    <col min="14" max="14" width="14.57421875" style="1" customWidth="1"/>
    <col min="15" max="15" width="14.140625" style="1" customWidth="1"/>
    <col min="16" max="16" width="14.7109375" style="1" customWidth="1"/>
    <col min="17" max="71" width="11.57421875" style="1" customWidth="1"/>
    <col min="72" max="72" width="11.57421875" style="8" customWidth="1"/>
    <col min="73" max="73" width="12.7109375" style="9" customWidth="1"/>
    <col min="74" max="74" width="5.57421875" style="9" customWidth="1"/>
    <col min="75" max="75" width="11.57421875" style="10" customWidth="1"/>
    <col min="76" max="241" width="11.57421875" style="1" customWidth="1"/>
  </cols>
  <sheetData>
    <row r="1" spans="4:12" ht="12.75">
      <c r="D1"/>
      <c r="E1" s="11" t="s">
        <v>0</v>
      </c>
      <c r="F1" s="12">
        <v>100</v>
      </c>
      <c r="G1"/>
      <c r="H1"/>
      <c r="I1" s="13"/>
      <c r="J1" s="14" t="s">
        <v>1</v>
      </c>
      <c r="K1" s="15"/>
      <c r="L1" s="16"/>
    </row>
    <row r="2" spans="2:15" ht="12.75">
      <c r="B2" s="86" t="s">
        <v>2</v>
      </c>
      <c r="C2" s="86"/>
      <c r="D2"/>
      <c r="E2" s="17" t="s">
        <v>3</v>
      </c>
      <c r="F2" s="18">
        <v>100</v>
      </c>
      <c r="G2"/>
      <c r="H2"/>
      <c r="I2"/>
      <c r="J2" s="19" t="s">
        <v>4</v>
      </c>
      <c r="K2" s="20"/>
      <c r="L2" s="21"/>
      <c r="M2"/>
      <c r="N2"/>
      <c r="O2"/>
    </row>
    <row r="3" spans="2:15" ht="12.75">
      <c r="B3" s="87">
        <v>5000</v>
      </c>
      <c r="C3" s="87"/>
      <c r="D3"/>
      <c r="E3" s="17" t="s">
        <v>5</v>
      </c>
      <c r="F3" s="18">
        <v>100</v>
      </c>
      <c r="G3"/>
      <c r="H3"/>
      <c r="I3"/>
      <c r="J3" s="19" t="s">
        <v>6</v>
      </c>
      <c r="K3" s="20"/>
      <c r="L3" s="21"/>
      <c r="M3"/>
      <c r="N3"/>
      <c r="O3"/>
    </row>
    <row r="4" spans="4:15" ht="12.75">
      <c r="D4"/>
      <c r="E4" s="22" t="s">
        <v>7</v>
      </c>
      <c r="F4" s="23">
        <v>100</v>
      </c>
      <c r="G4"/>
      <c r="H4"/>
      <c r="J4" s="24" t="s">
        <v>8</v>
      </c>
      <c r="K4" s="25"/>
      <c r="L4" s="26"/>
      <c r="M4"/>
      <c r="N4"/>
      <c r="O4"/>
    </row>
    <row r="5" spans="2:78" ht="12" customHeight="1">
      <c r="B5" s="88" t="s">
        <v>9</v>
      </c>
      <c r="C5" s="88"/>
      <c r="E5" s="27" t="s">
        <v>10</v>
      </c>
      <c r="F5" s="28">
        <f>$B$3*H5</f>
        <v>100</v>
      </c>
      <c r="G5" s="29" t="s">
        <v>11</v>
      </c>
      <c r="H5" s="30">
        <v>0.02</v>
      </c>
      <c r="M5"/>
      <c r="N5"/>
      <c r="O5"/>
      <c r="BK5" s="31" t="s">
        <v>12</v>
      </c>
      <c r="BL5" s="1" t="s">
        <v>13</v>
      </c>
      <c r="BM5" s="1" t="s">
        <v>14</v>
      </c>
      <c r="BO5" s="31" t="s">
        <v>15</v>
      </c>
      <c r="BP5" s="9" t="s">
        <v>16</v>
      </c>
      <c r="BQ5" s="9" t="s">
        <v>17</v>
      </c>
      <c r="BR5" s="9" t="s">
        <v>18</v>
      </c>
      <c r="BS5" s="9" t="s">
        <v>19</v>
      </c>
      <c r="BT5" s="9" t="s">
        <v>20</v>
      </c>
      <c r="BV5" s="31" t="s">
        <v>21</v>
      </c>
      <c r="BW5" s="1">
        <v>1</v>
      </c>
      <c r="BX5" s="1">
        <v>2</v>
      </c>
      <c r="BY5" s="1">
        <v>3</v>
      </c>
      <c r="BZ5" s="1">
        <v>4</v>
      </c>
    </row>
    <row r="6" spans="2:122" ht="12.75">
      <c r="B6" s="88"/>
      <c r="C6" s="88"/>
      <c r="D6" s="1"/>
      <c r="E6" s="32" t="s">
        <v>22</v>
      </c>
      <c r="F6" s="33">
        <f>$B$3*H6</f>
        <v>100</v>
      </c>
      <c r="G6" s="34" t="s">
        <v>11</v>
      </c>
      <c r="H6" s="35">
        <v>0.02</v>
      </c>
      <c r="BK6" s="31" t="s">
        <v>23</v>
      </c>
      <c r="BL6" s="1" t="s">
        <v>24</v>
      </c>
      <c r="BM6" s="1" t="s">
        <v>25</v>
      </c>
      <c r="BN6" s="1" t="s">
        <v>26</v>
      </c>
      <c r="BO6" s="1" t="s">
        <v>27</v>
      </c>
      <c r="BP6" s="1" t="s">
        <v>28</v>
      </c>
      <c r="BQ6" s="1" t="s">
        <v>29</v>
      </c>
      <c r="BR6" s="1" t="s">
        <v>30</v>
      </c>
      <c r="BS6" s="1" t="s">
        <v>31</v>
      </c>
      <c r="BT6" s="8" t="s">
        <v>32</v>
      </c>
      <c r="BU6" s="9" t="s">
        <v>33</v>
      </c>
      <c r="BV6" s="9" t="s">
        <v>34</v>
      </c>
      <c r="BW6" s="10" t="s">
        <v>35</v>
      </c>
      <c r="BX6" s="1" t="s">
        <v>36</v>
      </c>
      <c r="BY6" s="1" t="s">
        <v>37</v>
      </c>
      <c r="BZ6" s="1" t="s">
        <v>38</v>
      </c>
      <c r="CA6" s="1" t="s">
        <v>39</v>
      </c>
      <c r="CB6" s="1" t="s">
        <v>40</v>
      </c>
      <c r="CC6" s="1" t="s">
        <v>41</v>
      </c>
      <c r="CD6" s="1" t="s">
        <v>42</v>
      </c>
      <c r="CE6" s="1" t="s">
        <v>43</v>
      </c>
      <c r="CF6" s="1" t="s">
        <v>44</v>
      </c>
      <c r="CG6" s="1" t="s">
        <v>45</v>
      </c>
      <c r="CH6" s="1" t="s">
        <v>46</v>
      </c>
      <c r="CI6" s="1" t="s">
        <v>47</v>
      </c>
      <c r="CJ6" s="1" t="s">
        <v>48</v>
      </c>
      <c r="CK6" s="1" t="s">
        <v>49</v>
      </c>
      <c r="CL6" s="1" t="s">
        <v>50</v>
      </c>
      <c r="CM6" s="1" t="s">
        <v>51</v>
      </c>
      <c r="CN6" s="1" t="s">
        <v>52</v>
      </c>
      <c r="CO6" s="1" t="s">
        <v>53</v>
      </c>
      <c r="CP6" s="1" t="s">
        <v>54</v>
      </c>
      <c r="CQ6" s="1" t="s">
        <v>55</v>
      </c>
      <c r="CR6" s="1" t="s">
        <v>56</v>
      </c>
      <c r="CS6" s="1" t="s">
        <v>57</v>
      </c>
      <c r="CT6" s="1" t="s">
        <v>58</v>
      </c>
      <c r="CU6" s="1" t="s">
        <v>59</v>
      </c>
      <c r="CV6" s="1" t="s">
        <v>60</v>
      </c>
      <c r="CW6" s="1" t="s">
        <v>61</v>
      </c>
      <c r="CX6" s="1" t="s">
        <v>62</v>
      </c>
      <c r="CY6" s="1" t="s">
        <v>63</v>
      </c>
      <c r="CZ6" s="1" t="s">
        <v>64</v>
      </c>
      <c r="DA6" s="1" t="s">
        <v>65</v>
      </c>
      <c r="DB6" s="1" t="s">
        <v>66</v>
      </c>
      <c r="DC6" s="1" t="s">
        <v>67</v>
      </c>
      <c r="DD6" s="1" t="s">
        <v>68</v>
      </c>
      <c r="DE6" s="1" t="s">
        <v>69</v>
      </c>
      <c r="DF6" s="1" t="s">
        <v>70</v>
      </c>
      <c r="DG6" s="1" t="s">
        <v>71</v>
      </c>
      <c r="DH6" s="1" t="s">
        <v>72</v>
      </c>
      <c r="DI6" s="1" t="s">
        <v>73</v>
      </c>
      <c r="DJ6" s="1" t="s">
        <v>74</v>
      </c>
      <c r="DK6" s="1" t="s">
        <v>75</v>
      </c>
      <c r="DL6" s="1" t="s">
        <v>76</v>
      </c>
      <c r="DM6" s="1" t="s">
        <v>77</v>
      </c>
      <c r="DN6" s="1" t="s">
        <v>78</v>
      </c>
      <c r="DO6" s="1" t="s">
        <v>79</v>
      </c>
      <c r="DP6" s="1" t="s">
        <v>80</v>
      </c>
      <c r="DQ6" s="1" t="s">
        <v>81</v>
      </c>
      <c r="DR6" s="1" t="s">
        <v>82</v>
      </c>
    </row>
    <row r="7" spans="2:195" ht="12.75">
      <c r="B7" s="6"/>
      <c r="D7" s="1"/>
      <c r="BK7" s="31" t="s">
        <v>83</v>
      </c>
      <c r="BL7" s="10">
        <v>0.4583333333333333</v>
      </c>
      <c r="BM7" s="10">
        <v>0.4618055555555555</v>
      </c>
      <c r="BN7" s="10">
        <v>0.46527777777777773</v>
      </c>
      <c r="BO7" s="10">
        <v>0.46875</v>
      </c>
      <c r="BP7" s="10">
        <v>0.4722222222222222</v>
      </c>
      <c r="BQ7" s="10">
        <v>0.4756944444444444</v>
      </c>
      <c r="BR7" s="10">
        <v>0.47916666666666663</v>
      </c>
      <c r="BS7" s="10">
        <v>0.4826388888888889</v>
      </c>
      <c r="BT7" s="10">
        <v>0.4861111111111111</v>
      </c>
      <c r="BU7" s="10">
        <v>0.4895833333333333</v>
      </c>
      <c r="BV7" s="10">
        <v>0.4930555555555555</v>
      </c>
      <c r="BW7" s="10">
        <v>0.4965277777777778</v>
      </c>
      <c r="BX7" s="10">
        <v>0.5</v>
      </c>
      <c r="BY7" s="10">
        <v>0.5034722222222222</v>
      </c>
      <c r="BZ7" s="10">
        <v>0.5069444444444444</v>
      </c>
      <c r="CA7" s="10">
        <v>0.5104166666666666</v>
      </c>
      <c r="CB7" s="10">
        <v>0.5138888888888888</v>
      </c>
      <c r="CC7" s="10">
        <v>0.5173611111111112</v>
      </c>
      <c r="CD7" s="10">
        <v>0.5208333333333334</v>
      </c>
      <c r="CE7" s="10">
        <v>0.5243055555555556</v>
      </c>
      <c r="CF7" s="10">
        <v>0.5277777777777778</v>
      </c>
      <c r="CG7" s="10">
        <v>0.53125</v>
      </c>
      <c r="CH7" s="10">
        <v>0.5347222222222222</v>
      </c>
      <c r="CI7" s="10">
        <v>0.5381944444444444</v>
      </c>
      <c r="CJ7" s="10">
        <v>0.5416666666666666</v>
      </c>
      <c r="CK7" s="10">
        <v>0.5451388888888888</v>
      </c>
      <c r="CL7" s="10">
        <v>0.548611111111111</v>
      </c>
      <c r="CM7" s="10">
        <v>0.5520833333333333</v>
      </c>
      <c r="CN7" s="10">
        <v>0.5555555555555555</v>
      </c>
      <c r="CO7" s="10">
        <v>0.5590277777777778</v>
      </c>
      <c r="CP7" s="10">
        <v>0.5625</v>
      </c>
      <c r="CQ7" s="10">
        <v>0.5659722222222222</v>
      </c>
      <c r="CR7" s="10">
        <v>0.5694444444444444</v>
      </c>
      <c r="CS7" s="10">
        <v>0.5729166666666666</v>
      </c>
      <c r="CT7" s="10">
        <v>0.5763888888888888</v>
      </c>
      <c r="CU7" s="10">
        <v>0.579861111111111</v>
      </c>
      <c r="CV7" s="10">
        <v>0.5833333333333334</v>
      </c>
      <c r="CW7" s="10">
        <v>0.5868055555555556</v>
      </c>
      <c r="CX7" s="10">
        <v>0.5902777777777778</v>
      </c>
      <c r="CY7" s="10">
        <v>0.59375</v>
      </c>
      <c r="CZ7" s="10">
        <v>0.5972222222222222</v>
      </c>
      <c r="DA7" s="10">
        <v>0.6006944444444445</v>
      </c>
      <c r="DB7" s="10">
        <v>0.6041666666666667</v>
      </c>
      <c r="DC7" s="10">
        <v>0.607638888888889</v>
      </c>
      <c r="DD7" s="10">
        <v>0.6111111111111112</v>
      </c>
      <c r="DE7" s="10">
        <v>0.6145833333333334</v>
      </c>
      <c r="DF7" s="10">
        <v>0.6180555555555556</v>
      </c>
      <c r="DG7" s="10">
        <v>0.6215277777777778</v>
      </c>
      <c r="DH7" s="10">
        <v>0.625</v>
      </c>
      <c r="DI7" s="10">
        <v>0.6284722222222222</v>
      </c>
      <c r="DJ7" s="10">
        <v>0.6319444444444444</v>
      </c>
      <c r="DK7" s="10">
        <v>0.6354166666666666</v>
      </c>
      <c r="DL7" s="10">
        <v>0.6388888888888888</v>
      </c>
      <c r="DM7" s="10">
        <v>0.6423611111111112</v>
      </c>
      <c r="DN7" s="10">
        <v>0.6458333333333334</v>
      </c>
      <c r="DO7" s="10">
        <v>0.6493055555555556</v>
      </c>
      <c r="DP7" s="10">
        <v>0.6527777777777778</v>
      </c>
      <c r="DQ7" s="10">
        <v>0.65625</v>
      </c>
      <c r="DR7" s="10">
        <v>0.6597222222222222</v>
      </c>
      <c r="DS7" s="10">
        <v>0.6631944444444444</v>
      </c>
      <c r="DT7" s="10">
        <v>0.6666666666666666</v>
      </c>
      <c r="DU7" s="10">
        <v>0.6701388888888888</v>
      </c>
      <c r="DV7" s="10">
        <v>0.673611111111111</v>
      </c>
      <c r="DW7" s="10">
        <v>0.6770833333333333</v>
      </c>
      <c r="DX7" s="10">
        <v>0.6805555555555555</v>
      </c>
      <c r="DY7" s="10">
        <v>0.6840277777777778</v>
      </c>
      <c r="DZ7" s="10">
        <v>0.6875</v>
      </c>
      <c r="EA7" s="10">
        <v>0.6909722222222222</v>
      </c>
      <c r="EB7" s="10">
        <v>0.6944444444444444</v>
      </c>
      <c r="EC7" s="10">
        <v>0.6979166666666666</v>
      </c>
      <c r="ED7" s="10">
        <v>0.7013888888888888</v>
      </c>
      <c r="EE7" s="10">
        <v>0.704861111111111</v>
      </c>
      <c r="EF7" s="10">
        <v>0.7083333333333334</v>
      </c>
      <c r="EG7" s="10">
        <v>0.7118055555555556</v>
      </c>
      <c r="EH7" s="10">
        <v>0.7152777777777778</v>
      </c>
      <c r="EI7" s="10">
        <v>0.71875</v>
      </c>
      <c r="EJ7" s="10">
        <v>0.7222222222222222</v>
      </c>
      <c r="EK7" s="10">
        <v>0.7256944444444445</v>
      </c>
      <c r="EL7" s="10">
        <v>0.7291666666666667</v>
      </c>
      <c r="EM7" s="10">
        <v>0.732638888888889</v>
      </c>
      <c r="EN7" s="10">
        <v>0.7361111111111112</v>
      </c>
      <c r="EO7" s="10">
        <v>0.7395833333333334</v>
      </c>
      <c r="EP7" s="10">
        <v>0.7430555555555556</v>
      </c>
      <c r="EQ7" s="10">
        <v>0.7465277777777778</v>
      </c>
      <c r="ER7" s="10">
        <v>0.75</v>
      </c>
      <c r="ES7" s="10">
        <v>0.7534722222222222</v>
      </c>
      <c r="ET7" s="10">
        <v>0.7569444444444444</v>
      </c>
      <c r="EU7" s="10">
        <v>0.7604166666666666</v>
      </c>
      <c r="EV7" s="10">
        <v>0.7638888888888888</v>
      </c>
      <c r="EW7" s="10">
        <v>0.7673611111111112</v>
      </c>
      <c r="EX7" s="10">
        <v>0.7708333333333334</v>
      </c>
      <c r="EY7" s="10">
        <v>0.7743055555555556</v>
      </c>
      <c r="EZ7" s="10">
        <v>0.7777777777777778</v>
      </c>
      <c r="FA7" s="10">
        <v>0.78125</v>
      </c>
      <c r="FB7" s="10">
        <v>0.7847222222222222</v>
      </c>
      <c r="FC7" s="10">
        <v>0.7881944444444444</v>
      </c>
      <c r="FD7" s="10">
        <v>0.7916666666666666</v>
      </c>
      <c r="FE7" s="10">
        <v>0.7951388888888888</v>
      </c>
      <c r="FF7" s="10">
        <v>0.798611111111111</v>
      </c>
      <c r="FG7" s="10">
        <v>0.8020833333333333</v>
      </c>
      <c r="FH7" s="10">
        <v>0.8055555555555555</v>
      </c>
      <c r="FI7" s="10">
        <v>0.8090277777777778</v>
      </c>
      <c r="FJ7" s="10">
        <v>0.8125</v>
      </c>
      <c r="FK7" s="10">
        <v>0.8159722222222222</v>
      </c>
      <c r="FL7" s="10">
        <v>0.8194444444444444</v>
      </c>
      <c r="FM7" s="10">
        <v>0.8229166666666666</v>
      </c>
      <c r="FN7" s="10">
        <v>0.8263888888888888</v>
      </c>
      <c r="FO7" s="10">
        <v>0.829861111111111</v>
      </c>
      <c r="FP7" s="10">
        <v>0.8333333333333334</v>
      </c>
      <c r="FQ7" s="10">
        <v>0.8368055555555556</v>
      </c>
      <c r="FR7" s="10">
        <v>0.8402777777777778</v>
      </c>
      <c r="FS7" s="10">
        <v>0.84375</v>
      </c>
      <c r="FT7" s="10">
        <v>0.8472222222222222</v>
      </c>
      <c r="FU7" s="10">
        <v>0.8506944444444445</v>
      </c>
      <c r="FV7" s="10">
        <v>0.8541666666666667</v>
      </c>
      <c r="FW7" s="10">
        <v>0.857638888888889</v>
      </c>
      <c r="FX7" s="10">
        <v>0.8611111111111112</v>
      </c>
      <c r="FY7" s="10">
        <v>0.8645833333333334</v>
      </c>
      <c r="FZ7" s="10">
        <v>0.8680555555555556</v>
      </c>
      <c r="GA7" s="10">
        <v>0.8715277777777778</v>
      </c>
      <c r="GB7" s="10">
        <v>0.875</v>
      </c>
      <c r="GC7" s="10">
        <v>0.8784722222222222</v>
      </c>
      <c r="GD7" s="10">
        <v>0.8819444444444444</v>
      </c>
      <c r="GE7" s="10">
        <v>0.8854166666666666</v>
      </c>
      <c r="GF7" s="10">
        <v>0.8888888888888888</v>
      </c>
      <c r="GG7" s="10">
        <v>0.8923611111111112</v>
      </c>
      <c r="GH7" s="10">
        <v>0.8958333333333334</v>
      </c>
      <c r="GI7" s="10">
        <v>0.8993055555555556</v>
      </c>
      <c r="GJ7" s="10">
        <v>0.9027777777777778</v>
      </c>
      <c r="GK7" s="10">
        <v>0.90625</v>
      </c>
      <c r="GL7" s="10">
        <v>0.9097222222222222</v>
      </c>
      <c r="GM7" s="10">
        <v>0.9131944444444444</v>
      </c>
    </row>
    <row r="8" spans="2:75" ht="12.75">
      <c r="B8" s="36" t="s">
        <v>84</v>
      </c>
      <c r="C8" s="37" t="s">
        <v>85</v>
      </c>
      <c r="D8" s="38" t="s">
        <v>83</v>
      </c>
      <c r="E8" s="39" t="s">
        <v>23</v>
      </c>
      <c r="F8" s="39" t="s">
        <v>86</v>
      </c>
      <c r="G8" s="40" t="s">
        <v>87</v>
      </c>
      <c r="H8" s="41" t="s">
        <v>125</v>
      </c>
      <c r="I8" s="42" t="s">
        <v>0</v>
      </c>
      <c r="J8" s="41" t="s">
        <v>89</v>
      </c>
      <c r="K8" s="42" t="s">
        <v>3</v>
      </c>
      <c r="L8" s="43" t="s">
        <v>90</v>
      </c>
      <c r="M8" s="43" t="s">
        <v>10</v>
      </c>
      <c r="N8" s="43" t="s">
        <v>91</v>
      </c>
      <c r="O8" s="43" t="s">
        <v>22</v>
      </c>
      <c r="P8" s="43" t="s">
        <v>92</v>
      </c>
      <c r="BT8" s="1"/>
      <c r="BW8" s="9"/>
    </row>
    <row r="9" spans="2:72" ht="12.75">
      <c r="B9" s="44">
        <v>1</v>
      </c>
      <c r="C9" s="45">
        <v>41255</v>
      </c>
      <c r="D9" s="46">
        <v>1</v>
      </c>
      <c r="E9" s="47" t="s">
        <v>93</v>
      </c>
      <c r="F9" s="47" t="s">
        <v>126</v>
      </c>
      <c r="G9" s="44" t="s">
        <v>95</v>
      </c>
      <c r="H9" s="48">
        <v>4</v>
      </c>
      <c r="I9" s="49"/>
      <c r="J9" s="50"/>
      <c r="K9" s="50">
        <f aca="true" t="shared" si="0" ref="K9:K68">IF($G9&lt;&gt;1,$F$2*0.95,0-(($H9-1)*$F$2))</f>
        <v>95</v>
      </c>
      <c r="L9" s="50">
        <f>$B$3+K9</f>
        <v>5095</v>
      </c>
      <c r="M9" s="50"/>
      <c r="N9" s="50"/>
      <c r="O9" s="50"/>
      <c r="P9" s="50"/>
      <c r="BT9" s="1"/>
    </row>
    <row r="10" spans="2:72" ht="12.75">
      <c r="B10" s="44">
        <v>2</v>
      </c>
      <c r="C10" s="45">
        <v>41256</v>
      </c>
      <c r="D10" s="46">
        <v>3.2</v>
      </c>
      <c r="E10" s="47" t="s">
        <v>127</v>
      </c>
      <c r="F10" s="47" t="s">
        <v>128</v>
      </c>
      <c r="G10" s="44" t="s">
        <v>95</v>
      </c>
      <c r="H10" s="48">
        <v>4</v>
      </c>
      <c r="I10" s="49"/>
      <c r="J10" s="50"/>
      <c r="K10" s="50">
        <f t="shared" si="0"/>
        <v>95</v>
      </c>
      <c r="L10" s="50">
        <f aca="true" t="shared" si="1" ref="L10:L15">K10+L9</f>
        <v>5190</v>
      </c>
      <c r="M10" s="50"/>
      <c r="N10" s="50"/>
      <c r="O10" s="50"/>
      <c r="P10" s="50"/>
      <c r="BT10" s="1"/>
    </row>
    <row r="11" spans="2:72" ht="12.75">
      <c r="B11" s="44">
        <v>3</v>
      </c>
      <c r="C11" s="45">
        <v>41258</v>
      </c>
      <c r="D11" s="46">
        <v>5.2</v>
      </c>
      <c r="E11" s="47" t="s">
        <v>117</v>
      </c>
      <c r="F11" s="47" t="s">
        <v>129</v>
      </c>
      <c r="G11" s="44">
        <v>1</v>
      </c>
      <c r="H11" s="48">
        <v>4</v>
      </c>
      <c r="I11" s="49"/>
      <c r="J11" s="50"/>
      <c r="K11" s="50">
        <f t="shared" si="0"/>
        <v>-300</v>
      </c>
      <c r="L11" s="50">
        <f t="shared" si="1"/>
        <v>4890</v>
      </c>
      <c r="M11" s="50"/>
      <c r="N11" s="50"/>
      <c r="O11" s="50"/>
      <c r="P11" s="50"/>
      <c r="BT11" s="1"/>
    </row>
    <row r="12" spans="2:72" ht="12.75">
      <c r="B12" s="44">
        <v>4</v>
      </c>
      <c r="C12" s="45">
        <v>41259</v>
      </c>
      <c r="D12" s="46">
        <v>3.1</v>
      </c>
      <c r="E12" s="47" t="s">
        <v>130</v>
      </c>
      <c r="F12" s="47" t="s">
        <v>131</v>
      </c>
      <c r="G12" s="44" t="s">
        <v>95</v>
      </c>
      <c r="H12" s="48">
        <v>4</v>
      </c>
      <c r="I12" s="49"/>
      <c r="J12" s="50"/>
      <c r="K12" s="50">
        <f t="shared" si="0"/>
        <v>95</v>
      </c>
      <c r="L12" s="50">
        <f t="shared" si="1"/>
        <v>4985</v>
      </c>
      <c r="M12" s="50"/>
      <c r="N12" s="50"/>
      <c r="O12" s="50"/>
      <c r="P12" s="50"/>
      <c r="BT12" s="1"/>
    </row>
    <row r="13" spans="2:72" ht="12.75">
      <c r="B13" s="44">
        <v>5</v>
      </c>
      <c r="C13" s="45">
        <v>41260</v>
      </c>
      <c r="D13" s="46">
        <v>2.05</v>
      </c>
      <c r="E13" s="47" t="s">
        <v>132</v>
      </c>
      <c r="F13" s="47" t="s">
        <v>133</v>
      </c>
      <c r="G13" s="44" t="s">
        <v>95</v>
      </c>
      <c r="H13" s="48">
        <v>4</v>
      </c>
      <c r="I13" s="49"/>
      <c r="J13" s="50"/>
      <c r="K13" s="50">
        <f t="shared" si="0"/>
        <v>95</v>
      </c>
      <c r="L13" s="50">
        <f t="shared" si="1"/>
        <v>5080</v>
      </c>
      <c r="M13" s="50"/>
      <c r="N13" s="50"/>
      <c r="O13" s="50"/>
      <c r="P13" s="50"/>
      <c r="BT13" s="1"/>
    </row>
    <row r="14" spans="2:72" ht="12.75">
      <c r="B14" s="44">
        <v>6</v>
      </c>
      <c r="C14" s="45">
        <v>41263</v>
      </c>
      <c r="D14" s="46">
        <v>1.1</v>
      </c>
      <c r="E14" s="47" t="s">
        <v>134</v>
      </c>
      <c r="F14" s="47" t="s">
        <v>135</v>
      </c>
      <c r="G14" s="44" t="s">
        <v>95</v>
      </c>
      <c r="H14" s="48">
        <v>4</v>
      </c>
      <c r="I14" s="49"/>
      <c r="J14" s="50"/>
      <c r="K14" s="50">
        <f t="shared" si="0"/>
        <v>95</v>
      </c>
      <c r="L14" s="50">
        <f t="shared" si="1"/>
        <v>5175</v>
      </c>
      <c r="M14" s="50"/>
      <c r="N14" s="50"/>
      <c r="O14" s="50"/>
      <c r="P14" s="50"/>
      <c r="BT14" s="1"/>
    </row>
    <row r="15" spans="1:241" s="80" customFormat="1" ht="12.75">
      <c r="A15" s="76"/>
      <c r="B15" s="44">
        <v>7</v>
      </c>
      <c r="C15" s="77">
        <v>41278</v>
      </c>
      <c r="D15" s="78">
        <v>3</v>
      </c>
      <c r="E15" s="47" t="s">
        <v>117</v>
      </c>
      <c r="F15" s="47" t="s">
        <v>136</v>
      </c>
      <c r="G15" s="44">
        <v>1</v>
      </c>
      <c r="H15" s="47">
        <v>4</v>
      </c>
      <c r="I15" s="49"/>
      <c r="J15" s="50"/>
      <c r="K15" s="50">
        <f t="shared" si="0"/>
        <v>-300</v>
      </c>
      <c r="L15" s="50">
        <f t="shared" si="1"/>
        <v>4875</v>
      </c>
      <c r="M15" s="50"/>
      <c r="N15" s="50"/>
      <c r="O15" s="50"/>
      <c r="P15" s="50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9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</row>
    <row r="16" spans="2:72" ht="12.75">
      <c r="B16" s="44">
        <f aca="true" t="shared" si="2" ref="B16:B21">B15+1</f>
        <v>8</v>
      </c>
      <c r="C16" s="45">
        <v>41283</v>
      </c>
      <c r="D16" s="46">
        <v>1.2</v>
      </c>
      <c r="E16" s="47" t="s">
        <v>138</v>
      </c>
      <c r="F16" s="47" t="s">
        <v>139</v>
      </c>
      <c r="G16" s="44" t="s">
        <v>95</v>
      </c>
      <c r="H16" s="48">
        <v>4</v>
      </c>
      <c r="I16" s="49"/>
      <c r="J16" s="50"/>
      <c r="K16" s="50">
        <f t="shared" si="0"/>
        <v>95</v>
      </c>
      <c r="L16" s="50">
        <f aca="true" t="shared" si="3" ref="L16:L21">K16+L15</f>
        <v>4970</v>
      </c>
      <c r="M16" s="50"/>
      <c r="N16" s="50"/>
      <c r="O16" s="50"/>
      <c r="P16" s="50"/>
      <c r="BT16" s="1"/>
    </row>
    <row r="17" spans="1:241" s="80" customFormat="1" ht="12.75">
      <c r="A17" s="76"/>
      <c r="B17" s="44">
        <f t="shared" si="2"/>
        <v>9</v>
      </c>
      <c r="C17" s="77">
        <v>41289</v>
      </c>
      <c r="D17" s="78">
        <v>1.4</v>
      </c>
      <c r="E17" s="47" t="s">
        <v>147</v>
      </c>
      <c r="F17" s="47" t="s">
        <v>148</v>
      </c>
      <c r="G17" s="44">
        <v>1</v>
      </c>
      <c r="H17" s="47">
        <v>4</v>
      </c>
      <c r="I17" s="49"/>
      <c r="J17" s="50"/>
      <c r="K17" s="50">
        <f t="shared" si="0"/>
        <v>-300</v>
      </c>
      <c r="L17" s="50">
        <f t="shared" si="3"/>
        <v>4670</v>
      </c>
      <c r="M17" s="52"/>
      <c r="N17" s="52"/>
      <c r="O17" s="52"/>
      <c r="P17" s="52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81"/>
      <c r="BU17" s="76"/>
      <c r="BV17" s="76"/>
      <c r="BW17" s="79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</row>
    <row r="18" spans="1:241" s="80" customFormat="1" ht="12.75">
      <c r="A18" s="76"/>
      <c r="B18" s="44">
        <f t="shared" si="2"/>
        <v>10</v>
      </c>
      <c r="C18" s="77">
        <v>41296</v>
      </c>
      <c r="D18" s="78">
        <v>4.4</v>
      </c>
      <c r="E18" s="47" t="s">
        <v>117</v>
      </c>
      <c r="F18" s="47" t="s">
        <v>153</v>
      </c>
      <c r="G18" s="44" t="s">
        <v>95</v>
      </c>
      <c r="H18" s="47">
        <v>4</v>
      </c>
      <c r="I18" s="49"/>
      <c r="J18" s="50"/>
      <c r="K18" s="50">
        <f t="shared" si="0"/>
        <v>95</v>
      </c>
      <c r="L18" s="50">
        <f t="shared" si="3"/>
        <v>4765</v>
      </c>
      <c r="M18" s="52"/>
      <c r="N18" s="52"/>
      <c r="O18" s="52"/>
      <c r="P18" s="52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81"/>
      <c r="BU18" s="76"/>
      <c r="BV18" s="76"/>
      <c r="BW18" s="79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</row>
    <row r="19" spans="1:241" s="80" customFormat="1" ht="12.75">
      <c r="A19" s="76"/>
      <c r="B19" s="44">
        <f t="shared" si="2"/>
        <v>11</v>
      </c>
      <c r="C19" s="77">
        <v>41298</v>
      </c>
      <c r="D19" s="78">
        <v>7.35</v>
      </c>
      <c r="E19" s="47" t="s">
        <v>99</v>
      </c>
      <c r="F19" s="47" t="s">
        <v>155</v>
      </c>
      <c r="G19" s="44" t="s">
        <v>95</v>
      </c>
      <c r="H19" s="47">
        <v>4</v>
      </c>
      <c r="I19" s="49"/>
      <c r="J19" s="50"/>
      <c r="K19" s="50">
        <f t="shared" si="0"/>
        <v>95</v>
      </c>
      <c r="L19" s="50">
        <f t="shared" si="3"/>
        <v>4860</v>
      </c>
      <c r="M19" s="52"/>
      <c r="N19" s="52"/>
      <c r="O19" s="52"/>
      <c r="P19" s="52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81"/>
      <c r="BU19" s="76"/>
      <c r="BV19" s="76"/>
      <c r="BW19" s="79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</row>
    <row r="20" spans="1:241" s="80" customFormat="1" ht="12.75">
      <c r="A20" s="76"/>
      <c r="B20" s="44">
        <f t="shared" si="2"/>
        <v>12</v>
      </c>
      <c r="C20" s="77">
        <v>41304</v>
      </c>
      <c r="D20" s="78">
        <v>2.1</v>
      </c>
      <c r="E20" s="47" t="s">
        <v>138</v>
      </c>
      <c r="F20" s="47" t="s">
        <v>160</v>
      </c>
      <c r="G20" s="44" t="s">
        <v>95</v>
      </c>
      <c r="H20" s="47">
        <v>4</v>
      </c>
      <c r="I20" s="49"/>
      <c r="J20" s="50"/>
      <c r="K20" s="50">
        <f t="shared" si="0"/>
        <v>95</v>
      </c>
      <c r="L20" s="50">
        <f t="shared" si="3"/>
        <v>4955</v>
      </c>
      <c r="M20" s="52"/>
      <c r="N20" s="52"/>
      <c r="O20" s="52"/>
      <c r="P20" s="52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81"/>
      <c r="BU20" s="76"/>
      <c r="BV20" s="76"/>
      <c r="BW20" s="79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</row>
    <row r="21" spans="1:241" s="80" customFormat="1" ht="12.75">
      <c r="A21" s="76"/>
      <c r="B21" s="44">
        <f t="shared" si="2"/>
        <v>13</v>
      </c>
      <c r="C21" s="77">
        <v>41318</v>
      </c>
      <c r="D21" s="78">
        <v>3.4</v>
      </c>
      <c r="E21" s="47" t="s">
        <v>114</v>
      </c>
      <c r="F21" s="47" t="s">
        <v>175</v>
      </c>
      <c r="G21" s="44">
        <v>1</v>
      </c>
      <c r="H21" s="47">
        <v>4</v>
      </c>
      <c r="I21" s="49"/>
      <c r="J21" s="50"/>
      <c r="K21" s="50">
        <f t="shared" si="0"/>
        <v>-300</v>
      </c>
      <c r="L21" s="50">
        <f t="shared" si="3"/>
        <v>4655</v>
      </c>
      <c r="M21" s="52"/>
      <c r="N21" s="52"/>
      <c r="O21" s="52"/>
      <c r="P21" s="52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81"/>
      <c r="BU21" s="76"/>
      <c r="BV21" s="76"/>
      <c r="BW21" s="79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</row>
    <row r="22" spans="1:241" s="80" customFormat="1" ht="12.75">
      <c r="A22" s="76"/>
      <c r="B22" s="44">
        <f aca="true" t="shared" si="4" ref="B22:B34">B21+1</f>
        <v>14</v>
      </c>
      <c r="C22" s="77">
        <v>41325</v>
      </c>
      <c r="D22" s="78">
        <v>2.3</v>
      </c>
      <c r="E22" s="47" t="s">
        <v>93</v>
      </c>
      <c r="F22" s="47" t="s">
        <v>185</v>
      </c>
      <c r="G22" s="44" t="s">
        <v>95</v>
      </c>
      <c r="H22" s="47">
        <v>4</v>
      </c>
      <c r="I22" s="49"/>
      <c r="J22" s="50"/>
      <c r="K22" s="50">
        <f t="shared" si="0"/>
        <v>95</v>
      </c>
      <c r="L22" s="50">
        <f aca="true" t="shared" si="5" ref="L22:L34">K22+L21</f>
        <v>4750</v>
      </c>
      <c r="M22" s="52"/>
      <c r="N22" s="52"/>
      <c r="O22" s="52"/>
      <c r="P22" s="52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81"/>
      <c r="BU22" s="76"/>
      <c r="BV22" s="76"/>
      <c r="BW22" s="79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</row>
    <row r="23" spans="1:241" s="61" customFormat="1" ht="12.75">
      <c r="A23" s="56"/>
      <c r="B23" s="72">
        <f t="shared" si="4"/>
        <v>15</v>
      </c>
      <c r="C23" s="53">
        <v>41330</v>
      </c>
      <c r="D23" s="54">
        <v>4</v>
      </c>
      <c r="E23" s="55" t="s">
        <v>117</v>
      </c>
      <c r="F23" s="55" t="s">
        <v>190</v>
      </c>
      <c r="G23" s="72">
        <v>1</v>
      </c>
      <c r="H23" s="55">
        <v>4</v>
      </c>
      <c r="I23" s="73"/>
      <c r="J23" s="74"/>
      <c r="K23" s="74">
        <f t="shared" si="0"/>
        <v>-300</v>
      </c>
      <c r="L23" s="74">
        <f t="shared" si="5"/>
        <v>4450</v>
      </c>
      <c r="M23" s="58"/>
      <c r="N23" s="58"/>
      <c r="O23" s="58"/>
      <c r="P23" s="58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9"/>
      <c r="BU23" s="56"/>
      <c r="BV23" s="56"/>
      <c r="BW23" s="60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</row>
    <row r="24" spans="1:241" s="80" customFormat="1" ht="12.75">
      <c r="A24" s="76"/>
      <c r="B24" s="44">
        <f t="shared" si="4"/>
        <v>16</v>
      </c>
      <c r="C24" s="77">
        <v>41343</v>
      </c>
      <c r="D24" s="78">
        <v>3.3</v>
      </c>
      <c r="E24" s="47" t="s">
        <v>201</v>
      </c>
      <c r="F24" s="47" t="s">
        <v>202</v>
      </c>
      <c r="G24" s="44">
        <v>1</v>
      </c>
      <c r="H24" s="47">
        <v>4</v>
      </c>
      <c r="I24" s="49"/>
      <c r="J24" s="50"/>
      <c r="K24" s="50">
        <f t="shared" si="0"/>
        <v>-300</v>
      </c>
      <c r="L24" s="50">
        <f t="shared" si="5"/>
        <v>4150</v>
      </c>
      <c r="M24" s="52"/>
      <c r="N24" s="52"/>
      <c r="O24" s="52"/>
      <c r="P24" s="52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81"/>
      <c r="BU24" s="76"/>
      <c r="BV24" s="76"/>
      <c r="BW24" s="79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</row>
    <row r="25" spans="1:241" s="80" customFormat="1" ht="12.75">
      <c r="A25" s="76"/>
      <c r="B25" s="44">
        <f t="shared" si="4"/>
        <v>17</v>
      </c>
      <c r="C25" s="77">
        <v>41346</v>
      </c>
      <c r="D25" s="78">
        <v>2.55</v>
      </c>
      <c r="E25" s="47" t="s">
        <v>205</v>
      </c>
      <c r="F25" s="47" t="s">
        <v>206</v>
      </c>
      <c r="G25" s="44" t="s">
        <v>95</v>
      </c>
      <c r="H25" s="47">
        <v>4</v>
      </c>
      <c r="I25" s="49"/>
      <c r="J25" s="50"/>
      <c r="K25" s="50">
        <f t="shared" si="0"/>
        <v>95</v>
      </c>
      <c r="L25" s="50">
        <f t="shared" si="5"/>
        <v>4245</v>
      </c>
      <c r="M25" s="52"/>
      <c r="N25" s="52"/>
      <c r="O25" s="52"/>
      <c r="P25" s="52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81"/>
      <c r="BU25" s="76"/>
      <c r="BV25" s="76"/>
      <c r="BW25" s="79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</row>
    <row r="26" spans="1:241" s="80" customFormat="1" ht="12.75">
      <c r="A26" s="76"/>
      <c r="B26" s="44">
        <f t="shared" si="4"/>
        <v>18</v>
      </c>
      <c r="C26" s="77">
        <v>41348</v>
      </c>
      <c r="D26" s="78">
        <v>5.25</v>
      </c>
      <c r="E26" s="47" t="s">
        <v>117</v>
      </c>
      <c r="F26" s="47" t="s">
        <v>208</v>
      </c>
      <c r="G26" s="44" t="s">
        <v>95</v>
      </c>
      <c r="H26" s="47">
        <v>4</v>
      </c>
      <c r="I26" s="49"/>
      <c r="J26" s="50"/>
      <c r="K26" s="50">
        <f t="shared" si="0"/>
        <v>95</v>
      </c>
      <c r="L26" s="50">
        <f t="shared" si="5"/>
        <v>4340</v>
      </c>
      <c r="M26" s="52"/>
      <c r="N26" s="52"/>
      <c r="O26" s="52"/>
      <c r="P26" s="52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81"/>
      <c r="BU26" s="76"/>
      <c r="BV26" s="76"/>
      <c r="BW26" s="79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</row>
    <row r="27" spans="1:241" s="80" customFormat="1" ht="12.75">
      <c r="A27" s="76"/>
      <c r="B27" s="44">
        <f t="shared" si="4"/>
        <v>19</v>
      </c>
      <c r="C27" s="77">
        <v>41353</v>
      </c>
      <c r="D27" s="78">
        <v>5.2</v>
      </c>
      <c r="E27" s="47" t="s">
        <v>103</v>
      </c>
      <c r="F27" s="47" t="s">
        <v>212</v>
      </c>
      <c r="G27" s="44" t="s">
        <v>95</v>
      </c>
      <c r="H27" s="47">
        <v>4</v>
      </c>
      <c r="I27" s="49"/>
      <c r="J27" s="50"/>
      <c r="K27" s="50">
        <f t="shared" si="0"/>
        <v>95</v>
      </c>
      <c r="L27" s="50">
        <f t="shared" si="5"/>
        <v>4435</v>
      </c>
      <c r="M27" s="52"/>
      <c r="N27" s="52"/>
      <c r="O27" s="52"/>
      <c r="P27" s="52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81"/>
      <c r="BU27" s="76"/>
      <c r="BV27" s="76"/>
      <c r="BW27" s="79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</row>
    <row r="28" spans="1:241" s="80" customFormat="1" ht="12.75">
      <c r="A28" s="76"/>
      <c r="B28" s="44">
        <f t="shared" si="4"/>
        <v>20</v>
      </c>
      <c r="C28" s="77">
        <v>41354</v>
      </c>
      <c r="D28" s="78">
        <v>4.55</v>
      </c>
      <c r="E28" s="47" t="s">
        <v>119</v>
      </c>
      <c r="F28" s="47" t="s">
        <v>213</v>
      </c>
      <c r="G28" s="44" t="s">
        <v>95</v>
      </c>
      <c r="H28" s="47">
        <v>4</v>
      </c>
      <c r="I28" s="49"/>
      <c r="J28" s="50"/>
      <c r="K28" s="50">
        <f t="shared" si="0"/>
        <v>95</v>
      </c>
      <c r="L28" s="50">
        <f t="shared" si="5"/>
        <v>4530</v>
      </c>
      <c r="M28" s="52"/>
      <c r="N28" s="52"/>
      <c r="O28" s="52"/>
      <c r="P28" s="52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81"/>
      <c r="BU28" s="76"/>
      <c r="BV28" s="76"/>
      <c r="BW28" s="79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</row>
    <row r="29" spans="1:241" s="80" customFormat="1" ht="12.75">
      <c r="A29" s="76"/>
      <c r="B29" s="44">
        <f t="shared" si="4"/>
        <v>21</v>
      </c>
      <c r="C29" s="77">
        <v>41361</v>
      </c>
      <c r="D29" s="78">
        <v>4.1</v>
      </c>
      <c r="E29" s="47" t="s">
        <v>138</v>
      </c>
      <c r="F29" s="47" t="s">
        <v>215</v>
      </c>
      <c r="G29" s="44" t="s">
        <v>95</v>
      </c>
      <c r="H29" s="47">
        <v>4</v>
      </c>
      <c r="I29" s="49"/>
      <c r="J29" s="50"/>
      <c r="K29" s="50">
        <f t="shared" si="0"/>
        <v>95</v>
      </c>
      <c r="L29" s="50">
        <f t="shared" si="5"/>
        <v>4625</v>
      </c>
      <c r="M29" s="52"/>
      <c r="N29" s="52"/>
      <c r="O29" s="52"/>
      <c r="P29" s="52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81"/>
      <c r="BU29" s="76"/>
      <c r="BV29" s="76"/>
      <c r="BW29" s="79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</row>
    <row r="30" spans="1:241" s="80" customFormat="1" ht="12.75">
      <c r="A30" s="76"/>
      <c r="B30" s="44">
        <f t="shared" si="4"/>
        <v>22</v>
      </c>
      <c r="C30" s="77">
        <v>41363</v>
      </c>
      <c r="D30" s="78">
        <v>3</v>
      </c>
      <c r="E30" s="47" t="s">
        <v>114</v>
      </c>
      <c r="F30" s="47" t="s">
        <v>216</v>
      </c>
      <c r="G30" s="44" t="s">
        <v>95</v>
      </c>
      <c r="H30" s="47">
        <v>4</v>
      </c>
      <c r="I30" s="49"/>
      <c r="J30" s="50"/>
      <c r="K30" s="50">
        <f t="shared" si="0"/>
        <v>95</v>
      </c>
      <c r="L30" s="50">
        <f t="shared" si="5"/>
        <v>4720</v>
      </c>
      <c r="M30" s="52"/>
      <c r="N30" s="52"/>
      <c r="O30" s="52"/>
      <c r="P30" s="52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81"/>
      <c r="BU30" s="76"/>
      <c r="BV30" s="76"/>
      <c r="BW30" s="79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</row>
    <row r="31" spans="1:241" s="80" customFormat="1" ht="12.75">
      <c r="A31" s="76"/>
      <c r="B31" s="44">
        <f t="shared" si="4"/>
        <v>23</v>
      </c>
      <c r="C31" s="77">
        <v>41364</v>
      </c>
      <c r="D31" s="78">
        <v>5.25</v>
      </c>
      <c r="E31" s="47" t="s">
        <v>114</v>
      </c>
      <c r="F31" s="47" t="s">
        <v>217</v>
      </c>
      <c r="G31" s="44">
        <v>1</v>
      </c>
      <c r="H31" s="47">
        <v>4</v>
      </c>
      <c r="I31" s="49"/>
      <c r="J31" s="50"/>
      <c r="K31" s="50">
        <f t="shared" si="0"/>
        <v>-300</v>
      </c>
      <c r="L31" s="50">
        <f t="shared" si="5"/>
        <v>4420</v>
      </c>
      <c r="M31" s="52"/>
      <c r="N31" s="52"/>
      <c r="O31" s="52"/>
      <c r="P31" s="52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81"/>
      <c r="BU31" s="76"/>
      <c r="BV31" s="76"/>
      <c r="BW31" s="79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</row>
    <row r="32" spans="1:241" s="80" customFormat="1" ht="12.75">
      <c r="A32" s="76"/>
      <c r="B32" s="44">
        <f t="shared" si="4"/>
        <v>24</v>
      </c>
      <c r="C32" s="77">
        <v>41365</v>
      </c>
      <c r="D32" s="78">
        <v>3.25</v>
      </c>
      <c r="E32" s="47" t="s">
        <v>218</v>
      </c>
      <c r="F32" s="47" t="s">
        <v>195</v>
      </c>
      <c r="G32" s="44">
        <v>1</v>
      </c>
      <c r="H32" s="47">
        <v>4</v>
      </c>
      <c r="I32" s="49"/>
      <c r="J32" s="50"/>
      <c r="K32" s="50">
        <f t="shared" si="0"/>
        <v>-300</v>
      </c>
      <c r="L32" s="50">
        <f t="shared" si="5"/>
        <v>4120</v>
      </c>
      <c r="M32" s="52"/>
      <c r="N32" s="52"/>
      <c r="O32" s="52"/>
      <c r="P32" s="52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81"/>
      <c r="BU32" s="76"/>
      <c r="BV32" s="76"/>
      <c r="BW32" s="79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</row>
    <row r="33" spans="1:241" s="80" customFormat="1" ht="12.75">
      <c r="A33" s="76"/>
      <c r="B33" s="44">
        <f t="shared" si="4"/>
        <v>25</v>
      </c>
      <c r="C33" s="77">
        <v>41366</v>
      </c>
      <c r="D33" s="78">
        <v>4</v>
      </c>
      <c r="E33" s="47" t="s">
        <v>99</v>
      </c>
      <c r="F33" s="47" t="s">
        <v>219</v>
      </c>
      <c r="G33" s="44" t="s">
        <v>95</v>
      </c>
      <c r="H33" s="47">
        <v>4</v>
      </c>
      <c r="I33" s="49"/>
      <c r="J33" s="50"/>
      <c r="K33" s="50">
        <f t="shared" si="0"/>
        <v>95</v>
      </c>
      <c r="L33" s="50">
        <f t="shared" si="5"/>
        <v>4215</v>
      </c>
      <c r="M33" s="52"/>
      <c r="N33" s="52"/>
      <c r="O33" s="52"/>
      <c r="P33" s="52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81"/>
      <c r="BU33" s="76"/>
      <c r="BV33" s="76"/>
      <c r="BW33" s="79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</row>
    <row r="34" spans="1:241" s="80" customFormat="1" ht="12.75">
      <c r="A34" s="76"/>
      <c r="B34" s="44">
        <f t="shared" si="4"/>
        <v>26</v>
      </c>
      <c r="C34" s="77">
        <v>41372</v>
      </c>
      <c r="D34" s="78">
        <v>5.2</v>
      </c>
      <c r="E34" s="47" t="s">
        <v>99</v>
      </c>
      <c r="F34" s="47" t="s">
        <v>223</v>
      </c>
      <c r="G34" s="44">
        <v>1</v>
      </c>
      <c r="H34" s="47">
        <v>4</v>
      </c>
      <c r="I34" s="49"/>
      <c r="J34" s="50"/>
      <c r="K34" s="50">
        <f t="shared" si="0"/>
        <v>-300</v>
      </c>
      <c r="L34" s="50">
        <f t="shared" si="5"/>
        <v>3915</v>
      </c>
      <c r="M34" s="52"/>
      <c r="N34" s="52"/>
      <c r="O34" s="52"/>
      <c r="P34" s="52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81"/>
      <c r="BU34" s="76"/>
      <c r="BV34" s="76"/>
      <c r="BW34" s="79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</row>
    <row r="35" spans="1:241" s="80" customFormat="1" ht="12.75">
      <c r="A35" s="76"/>
      <c r="B35" s="44">
        <f aca="true" t="shared" si="6" ref="B35:B44">B34+1</f>
        <v>27</v>
      </c>
      <c r="C35" s="77">
        <v>41381</v>
      </c>
      <c r="D35" s="78">
        <v>4.05</v>
      </c>
      <c r="E35" s="47" t="s">
        <v>231</v>
      </c>
      <c r="F35" s="47" t="s">
        <v>232</v>
      </c>
      <c r="G35" s="44" t="s">
        <v>95</v>
      </c>
      <c r="H35" s="47">
        <v>4</v>
      </c>
      <c r="I35" s="49"/>
      <c r="J35" s="50"/>
      <c r="K35" s="50">
        <f t="shared" si="0"/>
        <v>95</v>
      </c>
      <c r="L35" s="50">
        <f aca="true" t="shared" si="7" ref="L35:L44">K35+L34</f>
        <v>4010</v>
      </c>
      <c r="M35" s="52"/>
      <c r="N35" s="52"/>
      <c r="O35" s="52"/>
      <c r="P35" s="52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81"/>
      <c r="BU35" s="76"/>
      <c r="BV35" s="76"/>
      <c r="BW35" s="79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</row>
    <row r="36" spans="1:241" s="80" customFormat="1" ht="12.75">
      <c r="A36" s="76"/>
      <c r="B36" s="44">
        <f t="shared" si="6"/>
        <v>28</v>
      </c>
      <c r="C36" s="77">
        <v>41383</v>
      </c>
      <c r="D36" s="78">
        <v>4.55</v>
      </c>
      <c r="E36" s="47" t="s">
        <v>234</v>
      </c>
      <c r="F36" s="47" t="s">
        <v>235</v>
      </c>
      <c r="G36" s="44" t="s">
        <v>95</v>
      </c>
      <c r="H36" s="47">
        <v>4</v>
      </c>
      <c r="I36" s="49"/>
      <c r="J36" s="50"/>
      <c r="K36" s="50">
        <f t="shared" si="0"/>
        <v>95</v>
      </c>
      <c r="L36" s="50">
        <f t="shared" si="7"/>
        <v>4105</v>
      </c>
      <c r="M36" s="52"/>
      <c r="N36" s="52"/>
      <c r="O36" s="52"/>
      <c r="P36" s="52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81"/>
      <c r="BU36" s="76"/>
      <c r="BV36" s="76"/>
      <c r="BW36" s="79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</row>
    <row r="37" spans="1:241" s="80" customFormat="1" ht="12.75">
      <c r="A37" s="76"/>
      <c r="B37" s="44">
        <f t="shared" si="6"/>
        <v>29</v>
      </c>
      <c r="C37" s="77">
        <v>41385</v>
      </c>
      <c r="D37" s="78">
        <v>3</v>
      </c>
      <c r="E37" s="47" t="s">
        <v>237</v>
      </c>
      <c r="F37" s="47" t="s">
        <v>238</v>
      </c>
      <c r="G37" s="44">
        <v>1</v>
      </c>
      <c r="H37" s="47">
        <v>4</v>
      </c>
      <c r="I37" s="49"/>
      <c r="J37" s="50"/>
      <c r="K37" s="50">
        <f t="shared" si="0"/>
        <v>-300</v>
      </c>
      <c r="L37" s="50">
        <f t="shared" si="7"/>
        <v>3805</v>
      </c>
      <c r="M37" s="52"/>
      <c r="N37" s="52"/>
      <c r="O37" s="52"/>
      <c r="P37" s="52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81"/>
      <c r="BU37" s="76"/>
      <c r="BV37" s="76"/>
      <c r="BW37" s="79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</row>
    <row r="38" spans="1:241" s="80" customFormat="1" ht="12.75">
      <c r="A38" s="76"/>
      <c r="B38" s="44">
        <f t="shared" si="6"/>
        <v>30</v>
      </c>
      <c r="C38" s="77">
        <v>41390</v>
      </c>
      <c r="D38" s="78">
        <v>2.45</v>
      </c>
      <c r="E38" s="47" t="s">
        <v>178</v>
      </c>
      <c r="F38" s="47" t="s">
        <v>245</v>
      </c>
      <c r="G38" s="44">
        <v>1</v>
      </c>
      <c r="H38" s="47">
        <v>4</v>
      </c>
      <c r="I38" s="49"/>
      <c r="J38" s="50"/>
      <c r="K38" s="50">
        <f t="shared" si="0"/>
        <v>-300</v>
      </c>
      <c r="L38" s="50">
        <f t="shared" si="7"/>
        <v>3505</v>
      </c>
      <c r="M38" s="52"/>
      <c r="N38" s="52"/>
      <c r="O38" s="52"/>
      <c r="P38" s="52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81"/>
      <c r="BU38" s="76"/>
      <c r="BV38" s="76"/>
      <c r="BW38" s="79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</row>
    <row r="39" spans="1:241" s="80" customFormat="1" ht="12.75">
      <c r="A39" s="76"/>
      <c r="B39" s="44">
        <f t="shared" si="6"/>
        <v>31</v>
      </c>
      <c r="C39" s="77">
        <v>41395</v>
      </c>
      <c r="D39" s="78">
        <v>8.05</v>
      </c>
      <c r="E39" s="47" t="s">
        <v>99</v>
      </c>
      <c r="F39" s="47" t="s">
        <v>251</v>
      </c>
      <c r="G39" s="44">
        <v>1</v>
      </c>
      <c r="H39" s="47">
        <v>4</v>
      </c>
      <c r="I39" s="49"/>
      <c r="J39" s="50"/>
      <c r="K39" s="50">
        <f t="shared" si="0"/>
        <v>-300</v>
      </c>
      <c r="L39" s="50">
        <f t="shared" si="7"/>
        <v>3205</v>
      </c>
      <c r="M39" s="52"/>
      <c r="N39" s="52"/>
      <c r="O39" s="52"/>
      <c r="P39" s="52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81"/>
      <c r="BU39" s="76"/>
      <c r="BV39" s="76"/>
      <c r="BW39" s="79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</row>
    <row r="40" spans="1:241" s="80" customFormat="1" ht="12.75">
      <c r="A40" s="76"/>
      <c r="B40" s="44">
        <f t="shared" si="6"/>
        <v>32</v>
      </c>
      <c r="C40" s="77">
        <v>41396</v>
      </c>
      <c r="D40" s="78">
        <v>6.2</v>
      </c>
      <c r="E40" s="47" t="s">
        <v>127</v>
      </c>
      <c r="F40" s="47" t="s">
        <v>252</v>
      </c>
      <c r="G40" s="44" t="s">
        <v>95</v>
      </c>
      <c r="H40" s="47">
        <v>4</v>
      </c>
      <c r="I40" s="49"/>
      <c r="J40" s="50"/>
      <c r="K40" s="50">
        <f t="shared" si="0"/>
        <v>95</v>
      </c>
      <c r="L40" s="50">
        <f t="shared" si="7"/>
        <v>3300</v>
      </c>
      <c r="M40" s="52"/>
      <c r="N40" s="52"/>
      <c r="O40" s="52"/>
      <c r="P40" s="52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81"/>
      <c r="BU40" s="76"/>
      <c r="BV40" s="76"/>
      <c r="BW40" s="79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</row>
    <row r="41" spans="1:241" s="80" customFormat="1" ht="12.75">
      <c r="A41" s="76"/>
      <c r="B41" s="44">
        <f t="shared" si="6"/>
        <v>33</v>
      </c>
      <c r="C41" s="77">
        <v>41398</v>
      </c>
      <c r="D41" s="78">
        <v>7.35</v>
      </c>
      <c r="E41" s="47" t="s">
        <v>254</v>
      </c>
      <c r="F41" s="47" t="s">
        <v>255</v>
      </c>
      <c r="G41" s="44" t="s">
        <v>95</v>
      </c>
      <c r="H41" s="47">
        <v>4</v>
      </c>
      <c r="I41" s="49"/>
      <c r="J41" s="50"/>
      <c r="K41" s="50">
        <f t="shared" si="0"/>
        <v>95</v>
      </c>
      <c r="L41" s="50">
        <f t="shared" si="7"/>
        <v>3395</v>
      </c>
      <c r="M41" s="52"/>
      <c r="N41" s="52"/>
      <c r="O41" s="52"/>
      <c r="P41" s="52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81"/>
      <c r="BU41" s="76"/>
      <c r="BV41" s="76"/>
      <c r="BW41" s="79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</row>
    <row r="42" spans="1:241" s="80" customFormat="1" ht="12.75">
      <c r="A42" s="76"/>
      <c r="B42" s="44">
        <f t="shared" si="6"/>
        <v>34</v>
      </c>
      <c r="C42" s="77">
        <v>41402</v>
      </c>
      <c r="D42" s="78">
        <v>5.3</v>
      </c>
      <c r="E42" s="47" t="s">
        <v>218</v>
      </c>
      <c r="F42" s="47" t="s">
        <v>260</v>
      </c>
      <c r="G42" s="44" t="s">
        <v>95</v>
      </c>
      <c r="H42" s="47">
        <v>4</v>
      </c>
      <c r="I42" s="49"/>
      <c r="J42" s="50"/>
      <c r="K42" s="50">
        <f t="shared" si="0"/>
        <v>95</v>
      </c>
      <c r="L42" s="50">
        <f t="shared" si="7"/>
        <v>3490</v>
      </c>
      <c r="M42" s="52"/>
      <c r="N42" s="52"/>
      <c r="O42" s="52"/>
      <c r="P42" s="52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81"/>
      <c r="BU42" s="76"/>
      <c r="BV42" s="76"/>
      <c r="BW42" s="79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</row>
    <row r="43" spans="1:241" s="80" customFormat="1" ht="12.75">
      <c r="A43" s="76"/>
      <c r="B43" s="44">
        <f t="shared" si="6"/>
        <v>35</v>
      </c>
      <c r="C43" s="77">
        <v>41403</v>
      </c>
      <c r="D43" s="78">
        <v>3.3</v>
      </c>
      <c r="E43" s="47" t="s">
        <v>261</v>
      </c>
      <c r="F43" s="47" t="s">
        <v>262</v>
      </c>
      <c r="G43" s="44">
        <v>1</v>
      </c>
      <c r="H43" s="47">
        <v>4</v>
      </c>
      <c r="I43" s="49"/>
      <c r="J43" s="50"/>
      <c r="K43" s="50">
        <f t="shared" si="0"/>
        <v>-300</v>
      </c>
      <c r="L43" s="50">
        <f t="shared" si="7"/>
        <v>3190</v>
      </c>
      <c r="M43" s="52"/>
      <c r="N43" s="52"/>
      <c r="O43" s="52"/>
      <c r="P43" s="52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81"/>
      <c r="BU43" s="76"/>
      <c r="BV43" s="76"/>
      <c r="BW43" s="79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</row>
    <row r="44" spans="1:241" s="80" customFormat="1" ht="12.75">
      <c r="A44" s="76"/>
      <c r="B44" s="44">
        <f t="shared" si="6"/>
        <v>36</v>
      </c>
      <c r="C44" s="77">
        <v>41405</v>
      </c>
      <c r="D44" s="78">
        <v>3</v>
      </c>
      <c r="E44" s="47" t="s">
        <v>103</v>
      </c>
      <c r="F44" s="47" t="s">
        <v>264</v>
      </c>
      <c r="G44" s="44" t="s">
        <v>95</v>
      </c>
      <c r="H44" s="47">
        <v>4</v>
      </c>
      <c r="I44" s="49"/>
      <c r="J44" s="50"/>
      <c r="K44" s="50">
        <f t="shared" si="0"/>
        <v>95</v>
      </c>
      <c r="L44" s="50">
        <f t="shared" si="7"/>
        <v>3285</v>
      </c>
      <c r="M44" s="52"/>
      <c r="N44" s="52"/>
      <c r="O44" s="52"/>
      <c r="P44" s="52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81"/>
      <c r="BU44" s="76"/>
      <c r="BV44" s="76"/>
      <c r="BW44" s="79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</row>
    <row r="45" spans="1:241" s="80" customFormat="1" ht="12.75">
      <c r="A45" s="76"/>
      <c r="B45" s="44">
        <f aca="true" t="shared" si="8" ref="B45:B50">B44+1</f>
        <v>37</v>
      </c>
      <c r="C45" s="77">
        <v>41407</v>
      </c>
      <c r="D45" s="78">
        <v>4.5</v>
      </c>
      <c r="E45" s="47" t="s">
        <v>114</v>
      </c>
      <c r="F45" s="47" t="s">
        <v>265</v>
      </c>
      <c r="G45" s="44" t="s">
        <v>95</v>
      </c>
      <c r="H45" s="47">
        <v>4</v>
      </c>
      <c r="I45" s="49"/>
      <c r="J45" s="50"/>
      <c r="K45" s="50">
        <f t="shared" si="0"/>
        <v>95</v>
      </c>
      <c r="L45" s="50">
        <f aca="true" t="shared" si="9" ref="L45:L50">K45+L44</f>
        <v>3380</v>
      </c>
      <c r="M45" s="52"/>
      <c r="N45" s="52"/>
      <c r="O45" s="52"/>
      <c r="P45" s="52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81"/>
      <c r="BU45" s="76"/>
      <c r="BV45" s="76"/>
      <c r="BW45" s="79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</row>
    <row r="46" spans="1:241" s="80" customFormat="1" ht="12.75">
      <c r="A46" s="76"/>
      <c r="B46" s="44">
        <f t="shared" si="8"/>
        <v>38</v>
      </c>
      <c r="C46" s="77">
        <v>41409</v>
      </c>
      <c r="D46" s="78">
        <v>7.1</v>
      </c>
      <c r="E46" s="47" t="s">
        <v>267</v>
      </c>
      <c r="F46" s="47" t="s">
        <v>268</v>
      </c>
      <c r="G46" s="44" t="s">
        <v>95</v>
      </c>
      <c r="H46" s="47">
        <v>4</v>
      </c>
      <c r="I46" s="49"/>
      <c r="J46" s="50"/>
      <c r="K46" s="50">
        <f t="shared" si="0"/>
        <v>95</v>
      </c>
      <c r="L46" s="50">
        <f t="shared" si="9"/>
        <v>3475</v>
      </c>
      <c r="M46" s="52"/>
      <c r="N46" s="52"/>
      <c r="O46" s="52"/>
      <c r="P46" s="52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81"/>
      <c r="BU46" s="76"/>
      <c r="BV46" s="76"/>
      <c r="BW46" s="79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</row>
    <row r="47" spans="1:241" s="80" customFormat="1" ht="12.75">
      <c r="A47" s="76"/>
      <c r="B47" s="44">
        <f t="shared" si="8"/>
        <v>39</v>
      </c>
      <c r="C47" s="77">
        <v>41410</v>
      </c>
      <c r="D47" s="78">
        <v>5.15</v>
      </c>
      <c r="E47" s="47" t="s">
        <v>242</v>
      </c>
      <c r="F47" s="47" t="s">
        <v>269</v>
      </c>
      <c r="G47" s="44" t="s">
        <v>95</v>
      </c>
      <c r="H47" s="47">
        <v>4</v>
      </c>
      <c r="I47" s="49"/>
      <c r="J47" s="50"/>
      <c r="K47" s="50">
        <f t="shared" si="0"/>
        <v>95</v>
      </c>
      <c r="L47" s="50">
        <f t="shared" si="9"/>
        <v>3570</v>
      </c>
      <c r="M47" s="52"/>
      <c r="N47" s="52"/>
      <c r="O47" s="52"/>
      <c r="P47" s="52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81"/>
      <c r="BU47" s="76"/>
      <c r="BV47" s="76"/>
      <c r="BW47" s="79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</row>
    <row r="48" spans="1:241" s="80" customFormat="1" ht="12.75">
      <c r="A48" s="76"/>
      <c r="B48" s="44">
        <f t="shared" si="8"/>
        <v>40</v>
      </c>
      <c r="C48" s="77">
        <v>41414</v>
      </c>
      <c r="D48" s="78">
        <v>4.5</v>
      </c>
      <c r="E48" s="47" t="s">
        <v>274</v>
      </c>
      <c r="F48" s="47" t="s">
        <v>275</v>
      </c>
      <c r="G48" s="44" t="s">
        <v>95</v>
      </c>
      <c r="H48" s="47">
        <v>4</v>
      </c>
      <c r="I48" s="49"/>
      <c r="J48" s="50"/>
      <c r="K48" s="50">
        <f t="shared" si="0"/>
        <v>95</v>
      </c>
      <c r="L48" s="50">
        <f t="shared" si="9"/>
        <v>3665</v>
      </c>
      <c r="M48" s="52"/>
      <c r="N48" s="52"/>
      <c r="O48" s="52"/>
      <c r="P48" s="52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81"/>
      <c r="BU48" s="76"/>
      <c r="BV48" s="76"/>
      <c r="BW48" s="79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</row>
    <row r="49" spans="1:241" s="80" customFormat="1" ht="12.75">
      <c r="A49" s="76"/>
      <c r="B49" s="44">
        <f t="shared" si="8"/>
        <v>41</v>
      </c>
      <c r="C49" s="77">
        <v>41415</v>
      </c>
      <c r="D49" s="78">
        <v>6.35</v>
      </c>
      <c r="E49" s="47" t="s">
        <v>134</v>
      </c>
      <c r="F49" s="47" t="s">
        <v>276</v>
      </c>
      <c r="G49" s="44" t="s">
        <v>95</v>
      </c>
      <c r="H49" s="47">
        <v>4</v>
      </c>
      <c r="I49" s="49"/>
      <c r="J49" s="50"/>
      <c r="K49" s="50">
        <f t="shared" si="0"/>
        <v>95</v>
      </c>
      <c r="L49" s="50">
        <f t="shared" si="9"/>
        <v>3760</v>
      </c>
      <c r="M49" s="52"/>
      <c r="N49" s="52"/>
      <c r="O49" s="52"/>
      <c r="P49" s="52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81"/>
      <c r="BU49" s="76"/>
      <c r="BV49" s="76"/>
      <c r="BW49" s="79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</row>
    <row r="50" spans="1:241" s="80" customFormat="1" ht="12.75">
      <c r="A50" s="76"/>
      <c r="B50" s="44">
        <f t="shared" si="8"/>
        <v>42</v>
      </c>
      <c r="C50" s="77">
        <v>41425</v>
      </c>
      <c r="D50" s="78">
        <v>2.3</v>
      </c>
      <c r="E50" s="47" t="s">
        <v>166</v>
      </c>
      <c r="F50" s="47" t="s">
        <v>287</v>
      </c>
      <c r="G50" s="44" t="s">
        <v>95</v>
      </c>
      <c r="H50" s="47">
        <v>4</v>
      </c>
      <c r="I50" s="49"/>
      <c r="J50" s="50"/>
      <c r="K50" s="50">
        <f t="shared" si="0"/>
        <v>95</v>
      </c>
      <c r="L50" s="50">
        <f t="shared" si="9"/>
        <v>3855</v>
      </c>
      <c r="M50" s="52"/>
      <c r="N50" s="52"/>
      <c r="O50" s="52"/>
      <c r="P50" s="52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81"/>
      <c r="BU50" s="76"/>
      <c r="BV50" s="76"/>
      <c r="BW50" s="79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6"/>
    </row>
    <row r="51" spans="1:241" s="80" customFormat="1" ht="12.75">
      <c r="A51" s="76"/>
      <c r="B51" s="44">
        <f aca="true" t="shared" si="10" ref="B51:B56">B50+1</f>
        <v>43</v>
      </c>
      <c r="C51" s="77">
        <v>41428</v>
      </c>
      <c r="D51" s="78">
        <v>5</v>
      </c>
      <c r="E51" s="47" t="s">
        <v>119</v>
      </c>
      <c r="F51" s="47" t="s">
        <v>288</v>
      </c>
      <c r="G51" s="44" t="s">
        <v>95</v>
      </c>
      <c r="H51" s="47">
        <v>4</v>
      </c>
      <c r="I51" s="49"/>
      <c r="J51" s="50"/>
      <c r="K51" s="50">
        <f t="shared" si="0"/>
        <v>95</v>
      </c>
      <c r="L51" s="50">
        <f aca="true" t="shared" si="11" ref="L51:L56">K51+L50</f>
        <v>3950</v>
      </c>
      <c r="M51" s="52"/>
      <c r="N51" s="52"/>
      <c r="O51" s="52"/>
      <c r="P51" s="52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81"/>
      <c r="BU51" s="76"/>
      <c r="BV51" s="76"/>
      <c r="BW51" s="79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</row>
    <row r="52" spans="1:241" s="80" customFormat="1" ht="12.75">
      <c r="A52" s="76"/>
      <c r="B52" s="44">
        <f t="shared" si="10"/>
        <v>44</v>
      </c>
      <c r="C52" s="77">
        <v>41429</v>
      </c>
      <c r="D52" s="78">
        <v>3</v>
      </c>
      <c r="E52" s="47" t="s">
        <v>246</v>
      </c>
      <c r="F52" s="47" t="s">
        <v>289</v>
      </c>
      <c r="G52" s="44" t="s">
        <v>95</v>
      </c>
      <c r="H52" s="47">
        <v>4</v>
      </c>
      <c r="I52" s="49"/>
      <c r="J52" s="50"/>
      <c r="K52" s="50">
        <f t="shared" si="0"/>
        <v>95</v>
      </c>
      <c r="L52" s="50">
        <f t="shared" si="11"/>
        <v>4045</v>
      </c>
      <c r="M52" s="52"/>
      <c r="N52" s="52"/>
      <c r="O52" s="52"/>
      <c r="P52" s="52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81"/>
      <c r="BU52" s="76"/>
      <c r="BV52" s="76"/>
      <c r="BW52" s="79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</row>
    <row r="53" spans="1:241" s="80" customFormat="1" ht="12.75">
      <c r="A53" s="76"/>
      <c r="B53" s="44">
        <f t="shared" si="10"/>
        <v>45</v>
      </c>
      <c r="C53" s="77">
        <v>41433</v>
      </c>
      <c r="D53" s="78">
        <v>8.45</v>
      </c>
      <c r="E53" s="47" t="s">
        <v>237</v>
      </c>
      <c r="F53" s="47" t="s">
        <v>294</v>
      </c>
      <c r="G53" s="44">
        <v>1</v>
      </c>
      <c r="H53" s="47">
        <v>4</v>
      </c>
      <c r="I53" s="49"/>
      <c r="J53" s="50"/>
      <c r="K53" s="50">
        <f t="shared" si="0"/>
        <v>-300</v>
      </c>
      <c r="L53" s="50">
        <f t="shared" si="11"/>
        <v>3745</v>
      </c>
      <c r="M53" s="52"/>
      <c r="N53" s="52"/>
      <c r="O53" s="52"/>
      <c r="P53" s="52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81"/>
      <c r="BU53" s="76"/>
      <c r="BV53" s="76"/>
      <c r="BW53" s="79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</row>
    <row r="54" spans="1:241" s="80" customFormat="1" ht="12.75">
      <c r="A54" s="76"/>
      <c r="B54" s="44">
        <f t="shared" si="10"/>
        <v>46</v>
      </c>
      <c r="C54" s="77">
        <v>41442</v>
      </c>
      <c r="D54" s="78">
        <v>6.05</v>
      </c>
      <c r="E54" s="47" t="s">
        <v>282</v>
      </c>
      <c r="F54" s="47" t="s">
        <v>298</v>
      </c>
      <c r="G54" s="44" t="s">
        <v>95</v>
      </c>
      <c r="H54" s="47">
        <v>4</v>
      </c>
      <c r="I54" s="49"/>
      <c r="J54" s="50"/>
      <c r="K54" s="50">
        <f t="shared" si="0"/>
        <v>95</v>
      </c>
      <c r="L54" s="50">
        <f t="shared" si="11"/>
        <v>3840</v>
      </c>
      <c r="M54" s="52"/>
      <c r="N54" s="52"/>
      <c r="O54" s="52"/>
      <c r="P54" s="52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81"/>
      <c r="BU54" s="76"/>
      <c r="BV54" s="76"/>
      <c r="BW54" s="79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</row>
    <row r="55" spans="1:241" s="80" customFormat="1" ht="12.75">
      <c r="A55" s="76"/>
      <c r="B55" s="44">
        <f t="shared" si="10"/>
        <v>47</v>
      </c>
      <c r="C55" s="77">
        <v>41454</v>
      </c>
      <c r="D55" s="78">
        <v>6.2</v>
      </c>
      <c r="E55" s="47" t="s">
        <v>93</v>
      </c>
      <c r="F55" s="47" t="s">
        <v>312</v>
      </c>
      <c r="G55" s="44" t="s">
        <v>95</v>
      </c>
      <c r="H55" s="47">
        <v>4</v>
      </c>
      <c r="I55" s="49"/>
      <c r="J55" s="50"/>
      <c r="K55" s="50">
        <f t="shared" si="0"/>
        <v>95</v>
      </c>
      <c r="L55" s="50">
        <f t="shared" si="11"/>
        <v>3935</v>
      </c>
      <c r="M55" s="52"/>
      <c r="N55" s="52"/>
      <c r="O55" s="52"/>
      <c r="P55" s="52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81"/>
      <c r="BU55" s="76"/>
      <c r="BV55" s="76"/>
      <c r="BW55" s="79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</row>
    <row r="56" spans="1:241" s="80" customFormat="1" ht="12.75">
      <c r="A56" s="76"/>
      <c r="B56" s="44">
        <f t="shared" si="10"/>
        <v>48</v>
      </c>
      <c r="C56" s="77">
        <v>41459</v>
      </c>
      <c r="D56" s="78">
        <v>8.55</v>
      </c>
      <c r="E56" s="47" t="s">
        <v>317</v>
      </c>
      <c r="F56" s="47" t="s">
        <v>318</v>
      </c>
      <c r="G56" s="44">
        <v>1</v>
      </c>
      <c r="H56" s="47">
        <v>4</v>
      </c>
      <c r="I56" s="49"/>
      <c r="J56" s="50"/>
      <c r="K56" s="50">
        <f t="shared" si="0"/>
        <v>-300</v>
      </c>
      <c r="L56" s="50">
        <f t="shared" si="11"/>
        <v>3635</v>
      </c>
      <c r="M56" s="52"/>
      <c r="N56" s="52"/>
      <c r="O56" s="52"/>
      <c r="P56" s="52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81"/>
      <c r="BU56" s="76"/>
      <c r="BV56" s="76"/>
      <c r="BW56" s="79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6"/>
      <c r="HN56" s="76"/>
      <c r="HO56" s="76"/>
      <c r="HP56" s="76"/>
      <c r="HQ56" s="76"/>
      <c r="HR56" s="76"/>
      <c r="HS56" s="76"/>
      <c r="HT56" s="76"/>
      <c r="HU56" s="76"/>
      <c r="HV56" s="76"/>
      <c r="HW56" s="76"/>
      <c r="HX56" s="76"/>
      <c r="HY56" s="76"/>
      <c r="HZ56" s="76"/>
      <c r="IA56" s="76"/>
      <c r="IB56" s="76"/>
      <c r="IC56" s="76"/>
      <c r="ID56" s="76"/>
      <c r="IE56" s="76"/>
      <c r="IF56" s="76"/>
      <c r="IG56" s="76"/>
    </row>
    <row r="57" spans="1:241" s="80" customFormat="1" ht="12.75">
      <c r="A57" s="76"/>
      <c r="B57" s="44">
        <f aca="true" t="shared" si="12" ref="B57:B64">B56+1</f>
        <v>49</v>
      </c>
      <c r="C57" s="77">
        <v>41463</v>
      </c>
      <c r="D57" s="78">
        <v>7.2</v>
      </c>
      <c r="E57" s="47" t="s">
        <v>246</v>
      </c>
      <c r="F57" s="47" t="s">
        <v>320</v>
      </c>
      <c r="G57" s="44">
        <v>1</v>
      </c>
      <c r="H57" s="47">
        <v>4</v>
      </c>
      <c r="I57" s="49"/>
      <c r="J57" s="50"/>
      <c r="K57" s="50">
        <f t="shared" si="0"/>
        <v>-300</v>
      </c>
      <c r="L57" s="50">
        <f aca="true" t="shared" si="13" ref="L57:L64">K57+L56</f>
        <v>3335</v>
      </c>
      <c r="M57" s="52"/>
      <c r="N57" s="52"/>
      <c r="O57" s="52"/>
      <c r="P57" s="52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81"/>
      <c r="BU57" s="76"/>
      <c r="BV57" s="76"/>
      <c r="BW57" s="79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/>
      <c r="HG57" s="76"/>
      <c r="HH57" s="76"/>
      <c r="HI57" s="76"/>
      <c r="HJ57" s="76"/>
      <c r="HK57" s="76"/>
      <c r="HL57" s="76"/>
      <c r="HM57" s="76"/>
      <c r="HN57" s="76"/>
      <c r="HO57" s="76"/>
      <c r="HP57" s="76"/>
      <c r="HQ57" s="76"/>
      <c r="HR57" s="76"/>
      <c r="HS57" s="76"/>
      <c r="HT57" s="76"/>
      <c r="HU57" s="76"/>
      <c r="HV57" s="76"/>
      <c r="HW57" s="76"/>
      <c r="HX57" s="76"/>
      <c r="HY57" s="76"/>
      <c r="HZ57" s="76"/>
      <c r="IA57" s="76"/>
      <c r="IB57" s="76"/>
      <c r="IC57" s="76"/>
      <c r="ID57" s="76"/>
      <c r="IE57" s="76"/>
      <c r="IF57" s="76"/>
      <c r="IG57" s="76"/>
    </row>
    <row r="58" spans="1:241" s="80" customFormat="1" ht="12.75">
      <c r="A58" s="76"/>
      <c r="B58" s="44">
        <f t="shared" si="12"/>
        <v>50</v>
      </c>
      <c r="C58" s="77">
        <v>41465</v>
      </c>
      <c r="D58" s="78">
        <v>5.2</v>
      </c>
      <c r="E58" s="47" t="s">
        <v>322</v>
      </c>
      <c r="F58" s="47" t="s">
        <v>323</v>
      </c>
      <c r="G58" s="44" t="s">
        <v>95</v>
      </c>
      <c r="H58" s="47">
        <v>4</v>
      </c>
      <c r="I58" s="49"/>
      <c r="J58" s="50"/>
      <c r="K58" s="50">
        <f t="shared" si="0"/>
        <v>95</v>
      </c>
      <c r="L58" s="50">
        <f t="shared" si="13"/>
        <v>3430</v>
      </c>
      <c r="M58" s="52"/>
      <c r="N58" s="52"/>
      <c r="O58" s="52"/>
      <c r="P58" s="52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81"/>
      <c r="BU58" s="76"/>
      <c r="BV58" s="76"/>
      <c r="BW58" s="79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</row>
    <row r="59" spans="1:241" s="80" customFormat="1" ht="12.75">
      <c r="A59" s="76"/>
      <c r="B59" s="44">
        <f t="shared" si="12"/>
        <v>51</v>
      </c>
      <c r="C59" s="77">
        <v>41466</v>
      </c>
      <c r="D59" s="78">
        <v>1.4</v>
      </c>
      <c r="E59" s="47" t="s">
        <v>231</v>
      </c>
      <c r="F59" s="47" t="s">
        <v>324</v>
      </c>
      <c r="G59" s="44" t="s">
        <v>95</v>
      </c>
      <c r="H59" s="47">
        <v>4</v>
      </c>
      <c r="I59" s="49"/>
      <c r="J59" s="50"/>
      <c r="K59" s="50">
        <f t="shared" si="0"/>
        <v>95</v>
      </c>
      <c r="L59" s="50">
        <f t="shared" si="13"/>
        <v>3525</v>
      </c>
      <c r="M59" s="52"/>
      <c r="N59" s="52"/>
      <c r="O59" s="52"/>
      <c r="P59" s="52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81"/>
      <c r="BU59" s="76"/>
      <c r="BV59" s="76"/>
      <c r="BW59" s="79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  <c r="HE59" s="76"/>
      <c r="HF59" s="76"/>
      <c r="HG59" s="76"/>
      <c r="HH59" s="76"/>
      <c r="HI59" s="76"/>
      <c r="HJ59" s="76"/>
      <c r="HK59" s="76"/>
      <c r="HL59" s="76"/>
      <c r="HM59" s="76"/>
      <c r="HN59" s="76"/>
      <c r="HO59" s="76"/>
      <c r="HP59" s="76"/>
      <c r="HQ59" s="76"/>
      <c r="HR59" s="76"/>
      <c r="HS59" s="76"/>
      <c r="HT59" s="76"/>
      <c r="HU59" s="76"/>
      <c r="HV59" s="76"/>
      <c r="HW59" s="76"/>
      <c r="HX59" s="76"/>
      <c r="HY59" s="76"/>
      <c r="HZ59" s="76"/>
      <c r="IA59" s="76"/>
      <c r="IB59" s="76"/>
      <c r="IC59" s="76"/>
      <c r="ID59" s="76"/>
      <c r="IE59" s="76"/>
      <c r="IF59" s="76"/>
      <c r="IG59" s="76"/>
    </row>
    <row r="60" spans="1:241" s="80" customFormat="1" ht="12.75">
      <c r="A60" s="76"/>
      <c r="B60" s="44">
        <f t="shared" si="12"/>
        <v>52</v>
      </c>
      <c r="C60" s="77">
        <v>41471</v>
      </c>
      <c r="D60" s="78">
        <v>7.2</v>
      </c>
      <c r="E60" s="47" t="s">
        <v>309</v>
      </c>
      <c r="F60" s="47" t="s">
        <v>328</v>
      </c>
      <c r="G60" s="44" t="s">
        <v>95</v>
      </c>
      <c r="H60" s="47">
        <v>4</v>
      </c>
      <c r="I60" s="49"/>
      <c r="J60" s="50"/>
      <c r="K60" s="50">
        <f t="shared" si="0"/>
        <v>95</v>
      </c>
      <c r="L60" s="50">
        <f t="shared" si="13"/>
        <v>3620</v>
      </c>
      <c r="M60" s="52"/>
      <c r="N60" s="52"/>
      <c r="O60" s="52"/>
      <c r="P60" s="52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81"/>
      <c r="BU60" s="76"/>
      <c r="BV60" s="76"/>
      <c r="BW60" s="79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B60" s="76"/>
      <c r="HC60" s="76"/>
      <c r="HD60" s="76"/>
      <c r="HE60" s="76"/>
      <c r="HF60" s="76"/>
      <c r="HG60" s="76"/>
      <c r="HH60" s="76"/>
      <c r="HI60" s="76"/>
      <c r="HJ60" s="76"/>
      <c r="HK60" s="76"/>
      <c r="HL60" s="76"/>
      <c r="HM60" s="76"/>
      <c r="HN60" s="76"/>
      <c r="HO60" s="76"/>
      <c r="HP60" s="76"/>
      <c r="HQ60" s="76"/>
      <c r="HR60" s="76"/>
      <c r="HS60" s="76"/>
      <c r="HT60" s="76"/>
      <c r="HU60" s="76"/>
      <c r="HV60" s="76"/>
      <c r="HW60" s="76"/>
      <c r="HX60" s="76"/>
      <c r="HY60" s="76"/>
      <c r="HZ60" s="76"/>
      <c r="IA60" s="76"/>
      <c r="IB60" s="76"/>
      <c r="IC60" s="76"/>
      <c r="ID60" s="76"/>
      <c r="IE60" s="76"/>
      <c r="IF60" s="76"/>
      <c r="IG60" s="76"/>
    </row>
    <row r="61" spans="1:241" s="80" customFormat="1" ht="12.75">
      <c r="A61" s="76"/>
      <c r="B61" s="44">
        <f t="shared" si="12"/>
        <v>53</v>
      </c>
      <c r="C61" s="77">
        <v>41472</v>
      </c>
      <c r="D61" s="78">
        <v>5.3</v>
      </c>
      <c r="E61" s="47" t="s">
        <v>93</v>
      </c>
      <c r="F61" s="47" t="s">
        <v>329</v>
      </c>
      <c r="G61" s="44" t="s">
        <v>95</v>
      </c>
      <c r="H61" s="47">
        <v>4</v>
      </c>
      <c r="I61" s="49"/>
      <c r="J61" s="50"/>
      <c r="K61" s="50">
        <f t="shared" si="0"/>
        <v>95</v>
      </c>
      <c r="L61" s="50">
        <f t="shared" si="13"/>
        <v>3715</v>
      </c>
      <c r="M61" s="52"/>
      <c r="N61" s="52"/>
      <c r="O61" s="52"/>
      <c r="P61" s="52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81"/>
      <c r="BU61" s="76"/>
      <c r="BV61" s="76"/>
      <c r="BW61" s="79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6"/>
      <c r="HB61" s="76"/>
      <c r="HC61" s="76"/>
      <c r="HD61" s="76"/>
      <c r="HE61" s="76"/>
      <c r="HF61" s="76"/>
      <c r="HG61" s="76"/>
      <c r="HH61" s="76"/>
      <c r="HI61" s="76"/>
      <c r="HJ61" s="76"/>
      <c r="HK61" s="76"/>
      <c r="HL61" s="76"/>
      <c r="HM61" s="76"/>
      <c r="HN61" s="76"/>
      <c r="HO61" s="76"/>
      <c r="HP61" s="76"/>
      <c r="HQ61" s="76"/>
      <c r="HR61" s="76"/>
      <c r="HS61" s="76"/>
      <c r="HT61" s="76"/>
      <c r="HU61" s="76"/>
      <c r="HV61" s="76"/>
      <c r="HW61" s="76"/>
      <c r="HX61" s="76"/>
      <c r="HY61" s="76"/>
      <c r="HZ61" s="76"/>
      <c r="IA61" s="76"/>
      <c r="IB61" s="76"/>
      <c r="IC61" s="76"/>
      <c r="ID61" s="76"/>
      <c r="IE61" s="76"/>
      <c r="IF61" s="76"/>
      <c r="IG61" s="76"/>
    </row>
    <row r="62" spans="1:241" s="80" customFormat="1" ht="12.75">
      <c r="A62" s="76"/>
      <c r="B62" s="44">
        <f t="shared" si="12"/>
        <v>54</v>
      </c>
      <c r="C62" s="77">
        <v>41473</v>
      </c>
      <c r="D62" s="78">
        <v>3.4</v>
      </c>
      <c r="E62" s="47" t="s">
        <v>108</v>
      </c>
      <c r="F62" s="47" t="s">
        <v>330</v>
      </c>
      <c r="G62" s="44">
        <v>1</v>
      </c>
      <c r="H62" s="47">
        <v>4</v>
      </c>
      <c r="I62" s="49"/>
      <c r="J62" s="50"/>
      <c r="K62" s="50">
        <f t="shared" si="0"/>
        <v>-300</v>
      </c>
      <c r="L62" s="50">
        <f t="shared" si="13"/>
        <v>3415</v>
      </c>
      <c r="M62" s="52"/>
      <c r="N62" s="52"/>
      <c r="O62" s="52"/>
      <c r="P62" s="52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81"/>
      <c r="BU62" s="76"/>
      <c r="BV62" s="76"/>
      <c r="BW62" s="79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6"/>
      <c r="GP62" s="76"/>
      <c r="GQ62" s="76"/>
      <c r="GR62" s="76"/>
      <c r="GS62" s="76"/>
      <c r="GT62" s="76"/>
      <c r="GU62" s="76"/>
      <c r="GV62" s="76"/>
      <c r="GW62" s="76"/>
      <c r="GX62" s="76"/>
      <c r="GY62" s="76"/>
      <c r="GZ62" s="76"/>
      <c r="HA62" s="76"/>
      <c r="HB62" s="76"/>
      <c r="HC62" s="76"/>
      <c r="HD62" s="76"/>
      <c r="HE62" s="76"/>
      <c r="HF62" s="76"/>
      <c r="HG62" s="76"/>
      <c r="HH62" s="76"/>
      <c r="HI62" s="76"/>
      <c r="HJ62" s="76"/>
      <c r="HK62" s="76"/>
      <c r="HL62" s="76"/>
      <c r="HM62" s="76"/>
      <c r="HN62" s="76"/>
      <c r="HO62" s="76"/>
      <c r="HP62" s="76"/>
      <c r="HQ62" s="76"/>
      <c r="HR62" s="76"/>
      <c r="HS62" s="76"/>
      <c r="HT62" s="76"/>
      <c r="HU62" s="76"/>
      <c r="HV62" s="76"/>
      <c r="HW62" s="76"/>
      <c r="HX62" s="76"/>
      <c r="HY62" s="76"/>
      <c r="HZ62" s="76"/>
      <c r="IA62" s="76"/>
      <c r="IB62" s="76"/>
      <c r="IC62" s="76"/>
      <c r="ID62" s="76"/>
      <c r="IE62" s="76"/>
      <c r="IF62" s="76"/>
      <c r="IG62" s="76"/>
    </row>
    <row r="63" spans="1:241" s="80" customFormat="1" ht="12.75">
      <c r="A63" s="76"/>
      <c r="B63" s="44">
        <f t="shared" si="12"/>
        <v>55</v>
      </c>
      <c r="C63" s="77">
        <v>41475</v>
      </c>
      <c r="D63" s="78">
        <v>2.2</v>
      </c>
      <c r="E63" s="47" t="s">
        <v>166</v>
      </c>
      <c r="F63" s="47" t="s">
        <v>332</v>
      </c>
      <c r="G63" s="44" t="s">
        <v>95</v>
      </c>
      <c r="H63" s="47">
        <v>4</v>
      </c>
      <c r="I63" s="49"/>
      <c r="J63" s="50"/>
      <c r="K63" s="50">
        <f t="shared" si="0"/>
        <v>95</v>
      </c>
      <c r="L63" s="50">
        <f t="shared" si="13"/>
        <v>3510</v>
      </c>
      <c r="M63" s="52"/>
      <c r="N63" s="52"/>
      <c r="O63" s="52"/>
      <c r="P63" s="52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81"/>
      <c r="BU63" s="76"/>
      <c r="BV63" s="76"/>
      <c r="BW63" s="79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</row>
    <row r="64" spans="1:241" s="61" customFormat="1" ht="12.75">
      <c r="A64" s="56"/>
      <c r="B64" s="72">
        <f t="shared" si="12"/>
        <v>56</v>
      </c>
      <c r="C64" s="53">
        <v>41482</v>
      </c>
      <c r="D64" s="54">
        <v>5.05</v>
      </c>
      <c r="E64" s="55" t="s">
        <v>231</v>
      </c>
      <c r="F64" s="55" t="s">
        <v>338</v>
      </c>
      <c r="G64" s="72" t="s">
        <v>95</v>
      </c>
      <c r="H64" s="55">
        <v>4</v>
      </c>
      <c r="I64" s="73"/>
      <c r="J64" s="74"/>
      <c r="K64" s="74">
        <f t="shared" si="0"/>
        <v>95</v>
      </c>
      <c r="L64" s="74">
        <f t="shared" si="13"/>
        <v>3605</v>
      </c>
      <c r="M64" s="58"/>
      <c r="N64" s="58"/>
      <c r="O64" s="58"/>
      <c r="P64" s="58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9"/>
      <c r="BU64" s="56"/>
      <c r="BV64" s="56"/>
      <c r="BW64" s="60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  <c r="HW64" s="56"/>
      <c r="HX64" s="56"/>
      <c r="HY64" s="56"/>
      <c r="HZ64" s="56"/>
      <c r="IA64" s="56"/>
      <c r="IB64" s="56"/>
      <c r="IC64" s="56"/>
      <c r="ID64" s="56"/>
      <c r="IE64" s="56"/>
      <c r="IF64" s="56"/>
      <c r="IG64" s="56"/>
    </row>
    <row r="65" spans="1:241" s="80" customFormat="1" ht="12.75">
      <c r="A65" s="76"/>
      <c r="B65" s="44">
        <f>B64+1</f>
        <v>57</v>
      </c>
      <c r="C65" s="77">
        <v>41486</v>
      </c>
      <c r="D65" s="78">
        <v>5.5</v>
      </c>
      <c r="E65" s="47" t="s">
        <v>178</v>
      </c>
      <c r="F65" s="47" t="s">
        <v>342</v>
      </c>
      <c r="G65" s="44" t="s">
        <v>95</v>
      </c>
      <c r="H65" s="47">
        <v>4</v>
      </c>
      <c r="I65" s="49"/>
      <c r="J65" s="50"/>
      <c r="K65" s="50">
        <f t="shared" si="0"/>
        <v>95</v>
      </c>
      <c r="L65" s="50">
        <f>K65+L64</f>
        <v>3700</v>
      </c>
      <c r="M65" s="52"/>
      <c r="N65" s="52"/>
      <c r="O65" s="52"/>
      <c r="P65" s="52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81"/>
      <c r="BU65" s="76"/>
      <c r="BV65" s="76"/>
      <c r="BW65" s="79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  <c r="HE65" s="76"/>
      <c r="HF65" s="76"/>
      <c r="HG65" s="76"/>
      <c r="HH65" s="76"/>
      <c r="HI65" s="76"/>
      <c r="HJ65" s="76"/>
      <c r="HK65" s="76"/>
      <c r="HL65" s="76"/>
      <c r="HM65" s="76"/>
      <c r="HN65" s="76"/>
      <c r="HO65" s="76"/>
      <c r="HP65" s="76"/>
      <c r="HQ65" s="76"/>
      <c r="HR65" s="76"/>
      <c r="HS65" s="76"/>
      <c r="HT65" s="76"/>
      <c r="HU65" s="76"/>
      <c r="HV65" s="76"/>
      <c r="HW65" s="76"/>
      <c r="HX65" s="76"/>
      <c r="HY65" s="76"/>
      <c r="HZ65" s="76"/>
      <c r="IA65" s="76"/>
      <c r="IB65" s="76"/>
      <c r="IC65" s="76"/>
      <c r="ID65" s="76"/>
      <c r="IE65" s="76"/>
      <c r="IF65" s="76"/>
      <c r="IG65" s="76"/>
    </row>
    <row r="66" spans="1:241" s="80" customFormat="1" ht="12.75">
      <c r="A66" s="76"/>
      <c r="B66" s="44">
        <f>B65+1</f>
        <v>58</v>
      </c>
      <c r="C66" s="77">
        <v>41493</v>
      </c>
      <c r="D66" s="78">
        <v>8.3</v>
      </c>
      <c r="E66" s="47" t="s">
        <v>99</v>
      </c>
      <c r="F66" s="47" t="s">
        <v>348</v>
      </c>
      <c r="G66" s="44" t="s">
        <v>95</v>
      </c>
      <c r="H66" s="47">
        <v>4</v>
      </c>
      <c r="I66" s="49"/>
      <c r="J66" s="50"/>
      <c r="K66" s="50">
        <f t="shared" si="0"/>
        <v>95</v>
      </c>
      <c r="L66" s="50">
        <f>K66+L65</f>
        <v>3795</v>
      </c>
      <c r="M66" s="52"/>
      <c r="N66" s="52"/>
      <c r="O66" s="52"/>
      <c r="P66" s="52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81"/>
      <c r="BU66" s="76"/>
      <c r="BV66" s="76"/>
      <c r="BW66" s="79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  <c r="GT66" s="76"/>
      <c r="GU66" s="76"/>
      <c r="GV66" s="76"/>
      <c r="GW66" s="76"/>
      <c r="GX66" s="76"/>
      <c r="GY66" s="76"/>
      <c r="GZ66" s="76"/>
      <c r="HA66" s="76"/>
      <c r="HB66" s="76"/>
      <c r="HC66" s="76"/>
      <c r="HD66" s="76"/>
      <c r="HE66" s="76"/>
      <c r="HF66" s="76"/>
      <c r="HG66" s="76"/>
      <c r="HH66" s="76"/>
      <c r="HI66" s="76"/>
      <c r="HJ66" s="76"/>
      <c r="HK66" s="76"/>
      <c r="HL66" s="76"/>
      <c r="HM66" s="76"/>
      <c r="HN66" s="76"/>
      <c r="HO66" s="76"/>
      <c r="HP66" s="76"/>
      <c r="HQ66" s="76"/>
      <c r="HR66" s="76"/>
      <c r="HS66" s="76"/>
      <c r="HT66" s="76"/>
      <c r="HU66" s="76"/>
      <c r="HV66" s="76"/>
      <c r="HW66" s="76"/>
      <c r="HX66" s="76"/>
      <c r="HY66" s="76"/>
      <c r="HZ66" s="76"/>
      <c r="IA66" s="76"/>
      <c r="IB66" s="76"/>
      <c r="IC66" s="76"/>
      <c r="ID66" s="76"/>
      <c r="IE66" s="76"/>
      <c r="IF66" s="76"/>
      <c r="IG66" s="76"/>
    </row>
    <row r="67" spans="1:241" s="80" customFormat="1" ht="12.75">
      <c r="A67" s="76"/>
      <c r="B67" s="44">
        <f>B66+1</f>
        <v>59</v>
      </c>
      <c r="C67" s="77">
        <v>41496</v>
      </c>
      <c r="D67" s="78">
        <v>5.05</v>
      </c>
      <c r="E67" s="47" t="s">
        <v>103</v>
      </c>
      <c r="F67" s="47" t="s">
        <v>324</v>
      </c>
      <c r="G67" s="44" t="s">
        <v>95</v>
      </c>
      <c r="H67" s="47">
        <v>4</v>
      </c>
      <c r="I67" s="49"/>
      <c r="J67" s="50"/>
      <c r="K67" s="50">
        <f t="shared" si="0"/>
        <v>95</v>
      </c>
      <c r="L67" s="50">
        <f>K67+L66</f>
        <v>3890</v>
      </c>
      <c r="M67" s="52"/>
      <c r="N67" s="52"/>
      <c r="O67" s="52"/>
      <c r="P67" s="52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81"/>
      <c r="BU67" s="76"/>
      <c r="BV67" s="76"/>
      <c r="BW67" s="79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  <c r="FZ67" s="76"/>
      <c r="GA67" s="76"/>
      <c r="GB67" s="76"/>
      <c r="GC67" s="76"/>
      <c r="GD67" s="76"/>
      <c r="GE67" s="76"/>
      <c r="GF67" s="76"/>
      <c r="GG67" s="76"/>
      <c r="GH67" s="76"/>
      <c r="GI67" s="76"/>
      <c r="GJ67" s="76"/>
      <c r="GK67" s="76"/>
      <c r="GL67" s="76"/>
      <c r="GM67" s="76"/>
      <c r="GN67" s="76"/>
      <c r="GO67" s="76"/>
      <c r="GP67" s="76"/>
      <c r="GQ67" s="76"/>
      <c r="GR67" s="76"/>
      <c r="GS67" s="76"/>
      <c r="GT67" s="76"/>
      <c r="GU67" s="76"/>
      <c r="GV67" s="76"/>
      <c r="GW67" s="76"/>
      <c r="GX67" s="76"/>
      <c r="GY67" s="76"/>
      <c r="GZ67" s="76"/>
      <c r="HA67" s="76"/>
      <c r="HB67" s="76"/>
      <c r="HC67" s="76"/>
      <c r="HD67" s="76"/>
      <c r="HE67" s="76"/>
      <c r="HF67" s="76"/>
      <c r="HG67" s="76"/>
      <c r="HH67" s="76"/>
      <c r="HI67" s="76"/>
      <c r="HJ67" s="76"/>
      <c r="HK67" s="76"/>
      <c r="HL67" s="76"/>
      <c r="HM67" s="76"/>
      <c r="HN67" s="76"/>
      <c r="HO67" s="76"/>
      <c r="HP67" s="76"/>
      <c r="HQ67" s="76"/>
      <c r="HR67" s="76"/>
      <c r="HS67" s="76"/>
      <c r="HT67" s="76"/>
      <c r="HU67" s="76"/>
      <c r="HV67" s="76"/>
      <c r="HW67" s="76"/>
      <c r="HX67" s="76"/>
      <c r="HY67" s="76"/>
      <c r="HZ67" s="76"/>
      <c r="IA67" s="76"/>
      <c r="IB67" s="76"/>
      <c r="IC67" s="76"/>
      <c r="ID67" s="76"/>
      <c r="IE67" s="76"/>
      <c r="IF67" s="76"/>
      <c r="IG67" s="76"/>
    </row>
    <row r="68" spans="1:241" s="61" customFormat="1" ht="12.75">
      <c r="A68" s="56"/>
      <c r="B68" s="72">
        <f>B67+1</f>
        <v>60</v>
      </c>
      <c r="C68" s="53">
        <v>41497</v>
      </c>
      <c r="D68" s="54">
        <v>3.1</v>
      </c>
      <c r="E68" s="55" t="s">
        <v>282</v>
      </c>
      <c r="F68" s="55" t="s">
        <v>350</v>
      </c>
      <c r="G68" s="72">
        <v>1</v>
      </c>
      <c r="H68" s="55">
        <v>4</v>
      </c>
      <c r="I68" s="73"/>
      <c r="J68" s="74"/>
      <c r="K68" s="74">
        <f t="shared" si="0"/>
        <v>-300</v>
      </c>
      <c r="L68" s="74">
        <f>K68+L67</f>
        <v>3590</v>
      </c>
      <c r="M68" s="58"/>
      <c r="N68" s="58"/>
      <c r="O68" s="58"/>
      <c r="P68" s="58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9"/>
      <c r="BU68" s="56"/>
      <c r="BV68" s="56"/>
      <c r="BW68" s="60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  <c r="HQ68" s="56"/>
      <c r="HR68" s="56"/>
      <c r="HS68" s="56"/>
      <c r="HT68" s="56"/>
      <c r="HU68" s="56"/>
      <c r="HV68" s="56"/>
      <c r="HW68" s="56"/>
      <c r="HX68" s="56"/>
      <c r="HY68" s="56"/>
      <c r="HZ68" s="56"/>
      <c r="IA68" s="56"/>
      <c r="IB68" s="56"/>
      <c r="IC68" s="56"/>
      <c r="ID68" s="56"/>
      <c r="IE68" s="56"/>
      <c r="IF68" s="56"/>
      <c r="IG68" s="56"/>
    </row>
    <row r="69" ht="12.75">
      <c r="BV69" s="10"/>
    </row>
    <row r="70" spans="6:74" ht="12.75">
      <c r="F70" s="62" t="s">
        <v>122</v>
      </c>
      <c r="G70" s="75">
        <f>COUNTIF(G9:G68,"&lt;&gt;1")/COUNT(B9:B68)</f>
        <v>0.7</v>
      </c>
      <c r="K70" s="63" t="s">
        <v>123</v>
      </c>
      <c r="L70" s="64">
        <f>L68</f>
        <v>3590</v>
      </c>
      <c r="N70" s="64"/>
      <c r="P70" s="64"/>
      <c r="BV70" s="10"/>
    </row>
    <row r="71" spans="11:74" ht="12.75">
      <c r="K71" s="6"/>
      <c r="BV71" s="10"/>
    </row>
    <row r="72" spans="11:74" ht="12.75">
      <c r="K72" s="6" t="s">
        <v>226</v>
      </c>
      <c r="L72" s="64">
        <f>L70-L56</f>
        <v>-45</v>
      </c>
      <c r="N72" s="64"/>
      <c r="P72" s="64"/>
      <c r="BV72" s="10"/>
    </row>
    <row r="73" spans="11:74" ht="12.75">
      <c r="K73" s="6"/>
      <c r="BV73" s="10"/>
    </row>
    <row r="74" spans="2:256" s="65" customFormat="1" ht="12.75">
      <c r="B74" s="66"/>
      <c r="D74" s="67"/>
      <c r="K74" s="68" t="s">
        <v>124</v>
      </c>
      <c r="L74" s="65">
        <f>(L70-$B$3)/$B$3</f>
        <v>-0.282</v>
      </c>
      <c r="BT74" s="69"/>
      <c r="BU74" s="70"/>
      <c r="IH74" s="71"/>
      <c r="II74" s="71"/>
      <c r="IJ74" s="71"/>
      <c r="IK74" s="71"/>
      <c r="IL74" s="71"/>
      <c r="IM74" s="71"/>
      <c r="IN74" s="71"/>
      <c r="IO74" s="71"/>
      <c r="IP74" s="71"/>
      <c r="IQ74" s="71"/>
      <c r="IR74" s="71"/>
      <c r="IS74" s="71"/>
      <c r="IT74" s="71"/>
      <c r="IU74" s="71"/>
      <c r="IV74" s="71"/>
    </row>
    <row r="75" ht="12.75">
      <c r="BV75" s="10"/>
    </row>
    <row r="76" ht="12.75">
      <c r="BV76" s="10"/>
    </row>
    <row r="77" ht="12.75">
      <c r="BV77" s="10"/>
    </row>
    <row r="78" ht="12.75">
      <c r="BV78" s="10"/>
    </row>
    <row r="79" ht="12.75">
      <c r="BV79" s="10"/>
    </row>
    <row r="80" ht="12.75">
      <c r="BV80" s="10"/>
    </row>
    <row r="81" ht="12.75">
      <c r="BV81" s="10"/>
    </row>
    <row r="82" ht="12.75">
      <c r="BV82" s="10"/>
    </row>
    <row r="83" ht="12.75">
      <c r="BV83" s="10"/>
    </row>
    <row r="84" ht="12.75">
      <c r="BV84" s="10"/>
    </row>
    <row r="85" ht="12.75">
      <c r="BV85" s="10"/>
    </row>
    <row r="86" ht="12.75">
      <c r="BV86" s="10"/>
    </row>
    <row r="87" ht="12.75">
      <c r="BV87" s="10"/>
    </row>
    <row r="88" ht="12.75">
      <c r="BV88" s="10"/>
    </row>
    <row r="89" ht="12.75">
      <c r="BV89" s="10"/>
    </row>
    <row r="90" ht="12.75">
      <c r="BV90" s="10"/>
    </row>
    <row r="91" ht="12.75">
      <c r="BV91" s="10"/>
    </row>
    <row r="92" ht="12.75">
      <c r="BV92" s="10"/>
    </row>
    <row r="93" ht="12.75">
      <c r="BV93" s="10"/>
    </row>
    <row r="94" ht="12.75">
      <c r="BV94" s="10"/>
    </row>
    <row r="95" ht="12.75">
      <c r="BV95" s="10"/>
    </row>
    <row r="96" ht="12.75">
      <c r="BV96" s="10"/>
    </row>
    <row r="97" ht="12.75">
      <c r="BV97" s="10"/>
    </row>
    <row r="98" ht="12.75">
      <c r="BV98" s="10"/>
    </row>
    <row r="99" ht="12.75">
      <c r="BV99" s="10"/>
    </row>
    <row r="100" ht="12.75">
      <c r="BV100" s="10"/>
    </row>
    <row r="101" ht="12.75">
      <c r="BV101" s="10"/>
    </row>
    <row r="106" ht="12.75">
      <c r="BV106" s="10"/>
    </row>
    <row r="107" ht="12.75">
      <c r="BV107" s="10"/>
    </row>
    <row r="108" ht="12.75">
      <c r="BV108" s="10"/>
    </row>
    <row r="109" ht="12.75">
      <c r="BV109" s="10"/>
    </row>
    <row r="110" ht="12.75">
      <c r="BV110" s="10"/>
    </row>
    <row r="111" ht="12.75">
      <c r="BV111" s="10"/>
    </row>
    <row r="112" ht="12.75">
      <c r="BV112" s="10"/>
    </row>
    <row r="113" ht="12.75">
      <c r="BV113" s="10"/>
    </row>
    <row r="114" ht="12.75">
      <c r="BV114" s="10"/>
    </row>
    <row r="115" ht="12.75">
      <c r="BV115" s="10"/>
    </row>
    <row r="116" ht="12.75">
      <c r="BV116" s="10"/>
    </row>
    <row r="117" ht="12.75">
      <c r="BV117" s="10"/>
    </row>
    <row r="118" ht="12.75">
      <c r="BV118" s="10"/>
    </row>
    <row r="119" ht="12.75">
      <c r="BV119" s="10"/>
    </row>
    <row r="120" ht="12.75">
      <c r="BV120" s="10"/>
    </row>
    <row r="121" ht="12.75">
      <c r="BV121" s="10"/>
    </row>
    <row r="122" ht="12.75">
      <c r="BV122" s="10"/>
    </row>
    <row r="123" ht="12.75">
      <c r="BV123" s="10"/>
    </row>
    <row r="124" ht="12.75">
      <c r="BV124" s="10"/>
    </row>
    <row r="125" ht="12.75">
      <c r="BV125" s="10"/>
    </row>
    <row r="126" ht="12.75">
      <c r="BV126" s="10"/>
    </row>
    <row r="127" ht="12.75">
      <c r="BV127" s="10"/>
    </row>
    <row r="128" ht="12.75">
      <c r="BV128" s="10"/>
    </row>
    <row r="129" ht="12.75">
      <c r="BV129" s="10"/>
    </row>
    <row r="130" ht="12.75">
      <c r="BV130" s="10"/>
    </row>
    <row r="131" ht="12.75">
      <c r="BV131" s="10"/>
    </row>
    <row r="132" ht="12.75">
      <c r="BV132" s="10"/>
    </row>
    <row r="133" ht="12.75">
      <c r="BV133" s="10"/>
    </row>
    <row r="134" ht="12.75">
      <c r="BV134" s="10"/>
    </row>
    <row r="135" ht="12.75">
      <c r="BV135" s="10"/>
    </row>
    <row r="136" ht="12.75">
      <c r="BV136" s="10"/>
    </row>
    <row r="137" ht="12.75">
      <c r="BV137" s="10"/>
    </row>
    <row r="138" ht="12.75">
      <c r="BV138" s="10"/>
    </row>
    <row r="139" ht="12.75">
      <c r="BV139" s="10"/>
    </row>
    <row r="140" ht="12.75">
      <c r="BV140" s="10"/>
    </row>
    <row r="141" ht="12.75">
      <c r="BV141" s="10"/>
    </row>
    <row r="142" ht="12.75">
      <c r="BV142" s="10"/>
    </row>
    <row r="143" ht="12.75">
      <c r="BV143" s="10"/>
    </row>
    <row r="144" ht="12.75">
      <c r="BV144" s="10"/>
    </row>
    <row r="145" ht="12.75">
      <c r="BV145" s="10"/>
    </row>
    <row r="146" ht="12.75">
      <c r="BV146" s="10"/>
    </row>
    <row r="147" ht="12.75">
      <c r="BV147" s="10"/>
    </row>
    <row r="148" ht="12.75">
      <c r="BV148" s="10"/>
    </row>
    <row r="149" ht="12.75">
      <c r="BV149" s="10"/>
    </row>
    <row r="150" ht="12.75">
      <c r="BV150" s="10"/>
    </row>
  </sheetData>
  <sheetProtection selectLockedCells="1" selectUnlockedCells="1"/>
  <mergeCells count="3">
    <mergeCell ref="B2:C2"/>
    <mergeCell ref="B3:C3"/>
    <mergeCell ref="B5:C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</dc:creator>
  <cp:keywords/>
  <dc:description/>
  <cp:lastModifiedBy>nigel</cp:lastModifiedBy>
  <dcterms:created xsi:type="dcterms:W3CDTF">2013-02-04T00:08:34Z</dcterms:created>
  <dcterms:modified xsi:type="dcterms:W3CDTF">2013-08-11T21:27:13Z</dcterms:modified>
  <cp:category/>
  <cp:version/>
  <cp:contentType/>
  <cp:contentStatus/>
</cp:coreProperties>
</file>