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pro footy tips/"/>
    </mc:Choice>
  </mc:AlternateContent>
  <bookViews>
    <workbookView xWindow="0" yWindow="465" windowWidth="27315" windowHeight="13635"/>
  </bookViews>
  <sheets>
    <sheet name="results log" sheetId="1" r:id="rId1"/>
    <sheet name="performance graph" sheetId="9" r:id="rId2"/>
    <sheet name="summary results" sheetId="4" r:id="rId3"/>
    <sheet name="Sheet4" sheetId="6" state="hidden" r:id="rId4"/>
    <sheet name="Sheet5" sheetId="7" state="hidden" r:id="rId5"/>
    <sheet name="Sheet1" sheetId="8" state="hidden" r:id="rId6"/>
  </sheets>
  <definedNames>
    <definedName name="_1Excel_BuiltIn__FilterDatabase_1">#REF!</definedName>
    <definedName name="EACHWAY">Sheet1!$A$1:$A$2</definedName>
    <definedName name="Excel_BuiltIn__FilterDatabase">#REF!</definedName>
    <definedName name="FRACTIONS">Sheet5!$A$1:$A$4</definedName>
    <definedName name="RESULT">Sheet4!$A$1:$A$4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13" i="1" l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F333" i="1"/>
  <c r="K333" i="1"/>
  <c r="L333" i="1"/>
  <c r="M333" i="1"/>
  <c r="N333" i="1"/>
  <c r="Q333" i="1"/>
  <c r="K332" i="1"/>
  <c r="L332" i="1"/>
  <c r="M332" i="1"/>
  <c r="N332" i="1"/>
  <c r="Q332" i="1"/>
  <c r="K331" i="1"/>
  <c r="L331" i="1"/>
  <c r="M331" i="1"/>
  <c r="N331" i="1"/>
  <c r="Q331" i="1"/>
  <c r="K265" i="1"/>
  <c r="L265" i="1"/>
  <c r="M265" i="1"/>
  <c r="N265" i="1"/>
  <c r="Q265" i="1"/>
  <c r="K264" i="1"/>
  <c r="L264" i="1"/>
  <c r="M264" i="1"/>
  <c r="N264" i="1"/>
  <c r="Q264" i="1"/>
  <c r="K263" i="1"/>
  <c r="L263" i="1"/>
  <c r="M263" i="1"/>
  <c r="N263" i="1"/>
  <c r="Q263" i="1"/>
  <c r="K262" i="1"/>
  <c r="L262" i="1"/>
  <c r="M262" i="1"/>
  <c r="N262" i="1"/>
  <c r="Q262" i="1"/>
  <c r="K244" i="1"/>
  <c r="L244" i="1"/>
  <c r="M244" i="1"/>
  <c r="N244" i="1"/>
  <c r="Q244" i="1"/>
  <c r="K245" i="1"/>
  <c r="L245" i="1"/>
  <c r="M245" i="1"/>
  <c r="N245" i="1"/>
  <c r="Q245" i="1"/>
  <c r="K243" i="1"/>
  <c r="L243" i="1"/>
  <c r="M243" i="1"/>
  <c r="N243" i="1"/>
  <c r="Q243" i="1"/>
  <c r="K242" i="1"/>
  <c r="L242" i="1"/>
  <c r="M242" i="1"/>
  <c r="N242" i="1"/>
  <c r="Q242" i="1"/>
  <c r="K224" i="1"/>
  <c r="L224" i="1"/>
  <c r="M224" i="1"/>
  <c r="N224" i="1"/>
  <c r="K225" i="1"/>
  <c r="L225" i="1"/>
  <c r="M225" i="1"/>
  <c r="N225" i="1"/>
  <c r="K226" i="1"/>
  <c r="L226" i="1"/>
  <c r="M226" i="1"/>
  <c r="N226" i="1"/>
  <c r="K227" i="1"/>
  <c r="L227" i="1"/>
  <c r="M227" i="1"/>
  <c r="N227" i="1"/>
  <c r="K228" i="1"/>
  <c r="L228" i="1"/>
  <c r="M228" i="1"/>
  <c r="N228" i="1"/>
  <c r="K229" i="1"/>
  <c r="L229" i="1"/>
  <c r="M229" i="1"/>
  <c r="N229" i="1"/>
  <c r="K230" i="1"/>
  <c r="L230" i="1"/>
  <c r="M230" i="1"/>
  <c r="N230" i="1"/>
  <c r="K231" i="1"/>
  <c r="L231" i="1"/>
  <c r="M231" i="1"/>
  <c r="N231" i="1"/>
  <c r="K232" i="1"/>
  <c r="L232" i="1"/>
  <c r="M232" i="1"/>
  <c r="N232" i="1"/>
  <c r="K8" i="1"/>
  <c r="N8" i="1"/>
  <c r="O8" i="1"/>
  <c r="N9" i="1"/>
  <c r="O9" i="1"/>
  <c r="N10" i="1"/>
  <c r="O10" i="1"/>
  <c r="K11" i="1"/>
  <c r="N11" i="1"/>
  <c r="O11" i="1"/>
  <c r="N12" i="1"/>
  <c r="O12" i="1"/>
  <c r="N13" i="1"/>
  <c r="O13" i="1"/>
  <c r="K14" i="1"/>
  <c r="N14" i="1"/>
  <c r="O14" i="1"/>
  <c r="N15" i="1"/>
  <c r="O15" i="1"/>
  <c r="N16" i="1"/>
  <c r="O16" i="1"/>
  <c r="N17" i="1"/>
  <c r="O17" i="1"/>
  <c r="N18" i="1"/>
  <c r="O18" i="1"/>
  <c r="N19" i="1"/>
  <c r="O19" i="1"/>
  <c r="K20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K34" i="1"/>
  <c r="N34" i="1"/>
  <c r="O34" i="1"/>
  <c r="N35" i="1"/>
  <c r="O35" i="1"/>
  <c r="N36" i="1"/>
  <c r="O36" i="1"/>
  <c r="N37" i="1"/>
  <c r="O37" i="1"/>
  <c r="K38" i="1"/>
  <c r="N38" i="1"/>
  <c r="O38" i="1"/>
  <c r="K39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K51" i="1"/>
  <c r="N51" i="1"/>
  <c r="O51" i="1"/>
  <c r="K52" i="1"/>
  <c r="N52" i="1"/>
  <c r="O52" i="1"/>
  <c r="K53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K62" i="1"/>
  <c r="N62" i="1"/>
  <c r="O62" i="1"/>
  <c r="N63" i="1"/>
  <c r="O63" i="1"/>
  <c r="N64" i="1"/>
  <c r="O64" i="1"/>
  <c r="K65" i="1"/>
  <c r="N65" i="1"/>
  <c r="O65" i="1"/>
  <c r="K66" i="1"/>
  <c r="N66" i="1"/>
  <c r="O66" i="1"/>
  <c r="K67" i="1"/>
  <c r="N67" i="1"/>
  <c r="O67" i="1"/>
  <c r="N68" i="1"/>
  <c r="O68" i="1"/>
  <c r="K69" i="1"/>
  <c r="N69" i="1"/>
  <c r="O69" i="1"/>
  <c r="K70" i="1"/>
  <c r="N70" i="1"/>
  <c r="O70" i="1"/>
  <c r="K71" i="1"/>
  <c r="N71" i="1"/>
  <c r="O71" i="1"/>
  <c r="K72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K79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O89" i="1"/>
  <c r="N90" i="1"/>
  <c r="O90" i="1"/>
  <c r="K91" i="1"/>
  <c r="N91" i="1"/>
  <c r="O91" i="1"/>
  <c r="N92" i="1"/>
  <c r="O92" i="1"/>
  <c r="N93" i="1"/>
  <c r="O93" i="1"/>
  <c r="N94" i="1"/>
  <c r="O94" i="1"/>
  <c r="K95" i="1"/>
  <c r="N95" i="1"/>
  <c r="O95" i="1"/>
  <c r="N96" i="1"/>
  <c r="O96" i="1"/>
  <c r="K97" i="1"/>
  <c r="N97" i="1"/>
  <c r="O97" i="1"/>
  <c r="N98" i="1"/>
  <c r="O98" i="1"/>
  <c r="N99" i="1"/>
  <c r="O99" i="1"/>
  <c r="N100" i="1"/>
  <c r="O100" i="1"/>
  <c r="N101" i="1"/>
  <c r="O101" i="1"/>
  <c r="N102" i="1"/>
  <c r="O102" i="1"/>
  <c r="K103" i="1"/>
  <c r="N103" i="1"/>
  <c r="O103" i="1"/>
  <c r="K104" i="1"/>
  <c r="N104" i="1"/>
  <c r="O104" i="1"/>
  <c r="N105" i="1"/>
  <c r="O105" i="1"/>
  <c r="K106" i="1"/>
  <c r="N106" i="1"/>
  <c r="O106" i="1"/>
  <c r="N107" i="1"/>
  <c r="O107" i="1"/>
  <c r="K108" i="1"/>
  <c r="N108" i="1"/>
  <c r="O108" i="1"/>
  <c r="K109" i="1"/>
  <c r="N109" i="1"/>
  <c r="O109" i="1"/>
  <c r="K110" i="1"/>
  <c r="N110" i="1"/>
  <c r="O110" i="1"/>
  <c r="N111" i="1"/>
  <c r="O111" i="1"/>
  <c r="O112" i="1"/>
  <c r="K113" i="1"/>
  <c r="N113" i="1"/>
  <c r="O113" i="1"/>
  <c r="K114" i="1"/>
  <c r="N114" i="1"/>
  <c r="O114" i="1"/>
  <c r="N115" i="1"/>
  <c r="O115" i="1"/>
  <c r="N116" i="1"/>
  <c r="O116" i="1"/>
  <c r="N117" i="1"/>
  <c r="O117" i="1"/>
  <c r="K118" i="1"/>
  <c r="N118" i="1"/>
  <c r="O118" i="1"/>
  <c r="N119" i="1"/>
  <c r="O119" i="1"/>
  <c r="K120" i="1"/>
  <c r="N120" i="1"/>
  <c r="O120" i="1"/>
  <c r="K121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K130" i="1"/>
  <c r="N130" i="1"/>
  <c r="O130" i="1"/>
  <c r="K131" i="1"/>
  <c r="N131" i="1"/>
  <c r="O131" i="1"/>
  <c r="N132" i="1"/>
  <c r="O132" i="1"/>
  <c r="K133" i="1"/>
  <c r="N133" i="1"/>
  <c r="O133" i="1"/>
  <c r="K134" i="1"/>
  <c r="N134" i="1"/>
  <c r="O134" i="1"/>
  <c r="N135" i="1"/>
  <c r="O135" i="1"/>
  <c r="N136" i="1"/>
  <c r="O136" i="1"/>
  <c r="K137" i="1"/>
  <c r="N137" i="1"/>
  <c r="O137" i="1"/>
  <c r="N138" i="1"/>
  <c r="O138" i="1"/>
  <c r="K139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K151" i="1"/>
  <c r="N151" i="1"/>
  <c r="O151" i="1"/>
  <c r="K152" i="1"/>
  <c r="N152" i="1"/>
  <c r="O152" i="1"/>
  <c r="K153" i="1"/>
  <c r="N153" i="1"/>
  <c r="O153" i="1"/>
  <c r="N154" i="1"/>
  <c r="O154" i="1"/>
  <c r="N155" i="1"/>
  <c r="O155" i="1"/>
  <c r="N156" i="1"/>
  <c r="O156" i="1"/>
  <c r="K157" i="1"/>
  <c r="N157" i="1"/>
  <c r="O157" i="1"/>
  <c r="K158" i="1"/>
  <c r="N158" i="1"/>
  <c r="O158" i="1"/>
  <c r="N159" i="1"/>
  <c r="O159" i="1"/>
  <c r="N160" i="1"/>
  <c r="O160" i="1"/>
  <c r="N161" i="1"/>
  <c r="O161" i="1"/>
  <c r="K162" i="1"/>
  <c r="N162" i="1"/>
  <c r="O162" i="1"/>
  <c r="N163" i="1"/>
  <c r="O163" i="1"/>
  <c r="N164" i="1"/>
  <c r="O164" i="1"/>
  <c r="O165" i="1"/>
  <c r="N166" i="1"/>
  <c r="O166" i="1"/>
  <c r="N167" i="1"/>
  <c r="O167" i="1"/>
  <c r="K168" i="1"/>
  <c r="N168" i="1"/>
  <c r="O168" i="1"/>
  <c r="N169" i="1"/>
  <c r="O169" i="1"/>
  <c r="K170" i="1"/>
  <c r="N170" i="1"/>
  <c r="O170" i="1"/>
  <c r="N171" i="1"/>
  <c r="O171" i="1"/>
  <c r="K172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K186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K193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K211" i="1"/>
  <c r="N211" i="1"/>
  <c r="O211" i="1"/>
  <c r="N212" i="1"/>
  <c r="O212" i="1"/>
  <c r="K196" i="1"/>
  <c r="L196" i="1"/>
  <c r="M196" i="1"/>
  <c r="K197" i="1"/>
  <c r="L197" i="1"/>
  <c r="M197" i="1"/>
  <c r="K198" i="1"/>
  <c r="L198" i="1"/>
  <c r="M198" i="1"/>
  <c r="K199" i="1"/>
  <c r="L199" i="1"/>
  <c r="M199" i="1"/>
  <c r="K200" i="1"/>
  <c r="L200" i="1"/>
  <c r="M200" i="1"/>
  <c r="K183" i="1"/>
  <c r="L183" i="1"/>
  <c r="M183" i="1"/>
  <c r="K182" i="1"/>
  <c r="L182" i="1"/>
  <c r="M182" i="1"/>
  <c r="K176" i="1"/>
  <c r="K177" i="1"/>
  <c r="K178" i="1"/>
  <c r="K179" i="1"/>
  <c r="K180" i="1"/>
  <c r="K181" i="1"/>
  <c r="K184" i="1"/>
  <c r="M164" i="1"/>
  <c r="L164" i="1"/>
  <c r="L131" i="1"/>
  <c r="M131" i="1"/>
  <c r="K132" i="1"/>
  <c r="L132" i="1"/>
  <c r="M132" i="1"/>
  <c r="L133" i="1"/>
  <c r="M133" i="1"/>
  <c r="L134" i="1"/>
  <c r="M134" i="1"/>
  <c r="K135" i="1"/>
  <c r="L135" i="1"/>
  <c r="M135" i="1"/>
  <c r="K136" i="1"/>
  <c r="L136" i="1"/>
  <c r="M136" i="1"/>
  <c r="L137" i="1"/>
  <c r="M137" i="1"/>
  <c r="K138" i="1"/>
  <c r="L138" i="1"/>
  <c r="M138" i="1"/>
  <c r="N213" i="1"/>
  <c r="N214" i="1"/>
  <c r="N215" i="1"/>
  <c r="N216" i="1"/>
  <c r="N217" i="1"/>
  <c r="N218" i="1"/>
  <c r="K219" i="1"/>
  <c r="N219" i="1"/>
  <c r="N220" i="1"/>
  <c r="K221" i="1"/>
  <c r="N221" i="1"/>
  <c r="K222" i="1"/>
  <c r="N222" i="1"/>
  <c r="K223" i="1"/>
  <c r="N223" i="1"/>
  <c r="N233" i="1"/>
  <c r="N234" i="1"/>
  <c r="N235" i="1"/>
  <c r="K236" i="1"/>
  <c r="N236" i="1"/>
  <c r="N237" i="1"/>
  <c r="N238" i="1"/>
  <c r="K239" i="1"/>
  <c r="N239" i="1"/>
  <c r="K240" i="1"/>
  <c r="N240" i="1"/>
  <c r="N241" i="1"/>
  <c r="N246" i="1"/>
  <c r="N247" i="1"/>
  <c r="N248" i="1"/>
  <c r="N249" i="1"/>
  <c r="N250" i="1"/>
  <c r="N251" i="1"/>
  <c r="N252" i="1"/>
  <c r="N253" i="1"/>
  <c r="N254" i="1"/>
  <c r="K255" i="1"/>
  <c r="N255" i="1"/>
  <c r="K256" i="1"/>
  <c r="N256" i="1"/>
  <c r="N257" i="1"/>
  <c r="N258" i="1"/>
  <c r="N259" i="1"/>
  <c r="N260" i="1"/>
  <c r="N261" i="1"/>
  <c r="N266" i="1"/>
  <c r="N268" i="1"/>
  <c r="K269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K281" i="1"/>
  <c r="N281" i="1"/>
  <c r="K282" i="1"/>
  <c r="N282" i="1"/>
  <c r="K283" i="1"/>
  <c r="N283" i="1"/>
  <c r="N284" i="1"/>
  <c r="N285" i="1"/>
  <c r="N286" i="1"/>
  <c r="N287" i="1"/>
  <c r="N288" i="1"/>
  <c r="N289" i="1"/>
  <c r="K290" i="1"/>
  <c r="N290" i="1"/>
  <c r="K291" i="1"/>
  <c r="N291" i="1"/>
  <c r="K292" i="1"/>
  <c r="N292" i="1"/>
  <c r="N293" i="1"/>
  <c r="N294" i="1"/>
  <c r="N295" i="1"/>
  <c r="K296" i="1"/>
  <c r="N296" i="1"/>
  <c r="N297" i="1"/>
  <c r="N298" i="1"/>
  <c r="K299" i="1"/>
  <c r="N299" i="1"/>
  <c r="N300" i="1"/>
  <c r="N301" i="1"/>
  <c r="N302" i="1"/>
  <c r="K303" i="1"/>
  <c r="N303" i="1"/>
  <c r="K304" i="1"/>
  <c r="N304" i="1"/>
  <c r="N305" i="1"/>
  <c r="N306" i="1"/>
  <c r="K307" i="1"/>
  <c r="N307" i="1"/>
  <c r="N308" i="1"/>
  <c r="N309" i="1"/>
  <c r="N310" i="1"/>
  <c r="N311" i="1"/>
  <c r="N312" i="1"/>
  <c r="K313" i="1"/>
  <c r="N313" i="1"/>
  <c r="K314" i="1"/>
  <c r="N314" i="1"/>
  <c r="N315" i="1"/>
  <c r="N316" i="1"/>
  <c r="N317" i="1"/>
  <c r="N318" i="1"/>
  <c r="N319" i="1"/>
  <c r="N320" i="1"/>
  <c r="N321" i="1"/>
  <c r="K322" i="1"/>
  <c r="N322" i="1"/>
  <c r="N323" i="1"/>
  <c r="K324" i="1"/>
  <c r="N324" i="1"/>
  <c r="N325" i="1"/>
  <c r="K326" i="1"/>
  <c r="N326" i="1"/>
  <c r="N327" i="1"/>
  <c r="K328" i="1"/>
  <c r="N328" i="1"/>
  <c r="N329" i="1"/>
  <c r="K330" i="1"/>
  <c r="N330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C3" i="4"/>
  <c r="I3" i="4"/>
  <c r="M95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90" i="1"/>
  <c r="M91" i="1"/>
  <c r="M92" i="1"/>
  <c r="M93" i="1"/>
  <c r="M94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33" i="1"/>
  <c r="M234" i="1"/>
  <c r="M235" i="1"/>
  <c r="M236" i="1"/>
  <c r="M237" i="1"/>
  <c r="M238" i="1"/>
  <c r="M239" i="1"/>
  <c r="M240" i="1"/>
  <c r="M241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6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33" i="1"/>
  <c r="L234" i="1"/>
  <c r="L235" i="1"/>
  <c r="L236" i="1"/>
  <c r="L237" i="1"/>
  <c r="L238" i="1"/>
  <c r="L239" i="1"/>
  <c r="L240" i="1"/>
  <c r="L241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K50" i="1"/>
  <c r="K54" i="1"/>
  <c r="K55" i="1"/>
  <c r="K49" i="1"/>
  <c r="K23" i="1"/>
  <c r="L23" i="1"/>
  <c r="Q23" i="1"/>
  <c r="K22" i="1"/>
  <c r="L22" i="1"/>
  <c r="Q22" i="1"/>
  <c r="C8" i="4"/>
  <c r="I8" i="4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8" i="1"/>
  <c r="K164" i="1"/>
  <c r="K165" i="1"/>
  <c r="K166" i="1"/>
  <c r="K167" i="1"/>
  <c r="K169" i="1"/>
  <c r="K28" i="1"/>
  <c r="L28" i="1"/>
  <c r="K29" i="1"/>
  <c r="L29" i="1"/>
  <c r="K30" i="1"/>
  <c r="L30" i="1"/>
  <c r="K31" i="1"/>
  <c r="L31" i="1"/>
  <c r="K32" i="1"/>
  <c r="L32" i="1"/>
  <c r="K33" i="1"/>
  <c r="L33" i="1"/>
  <c r="L34" i="1"/>
  <c r="K35" i="1"/>
  <c r="L35" i="1"/>
  <c r="K36" i="1"/>
  <c r="L36" i="1"/>
  <c r="K37" i="1"/>
  <c r="L37" i="1"/>
  <c r="L38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L49" i="1"/>
  <c r="K56" i="1"/>
  <c r="K57" i="1"/>
  <c r="K58" i="1"/>
  <c r="K59" i="1"/>
  <c r="K60" i="1"/>
  <c r="K61" i="1"/>
  <c r="K63" i="1"/>
  <c r="K64" i="1"/>
  <c r="K68" i="1"/>
  <c r="K73" i="1"/>
  <c r="K74" i="1"/>
  <c r="K75" i="1"/>
  <c r="K76" i="1"/>
  <c r="K77" i="1"/>
  <c r="K78" i="1"/>
  <c r="K80" i="1"/>
  <c r="K81" i="1"/>
  <c r="K82" i="1"/>
  <c r="K83" i="1"/>
  <c r="K84" i="1"/>
  <c r="K85" i="1"/>
  <c r="K86" i="1"/>
  <c r="K87" i="1"/>
  <c r="K88" i="1"/>
  <c r="K90" i="1"/>
  <c r="K92" i="1"/>
  <c r="K93" i="1"/>
  <c r="K94" i="1"/>
  <c r="K96" i="1"/>
  <c r="K98" i="1"/>
  <c r="K99" i="1"/>
  <c r="K100" i="1"/>
  <c r="K101" i="1"/>
  <c r="K102" i="1"/>
  <c r="K105" i="1"/>
  <c r="K107" i="1"/>
  <c r="K111" i="1"/>
  <c r="K112" i="1"/>
  <c r="K115" i="1"/>
  <c r="K116" i="1"/>
  <c r="K117" i="1"/>
  <c r="K119" i="1"/>
  <c r="K122" i="1"/>
  <c r="K123" i="1"/>
  <c r="K124" i="1"/>
  <c r="K125" i="1"/>
  <c r="K126" i="1"/>
  <c r="K127" i="1"/>
  <c r="K128" i="1"/>
  <c r="K129" i="1"/>
  <c r="K140" i="1"/>
  <c r="K141" i="1"/>
  <c r="K142" i="1"/>
  <c r="K143" i="1"/>
  <c r="K144" i="1"/>
  <c r="K145" i="1"/>
  <c r="K146" i="1"/>
  <c r="K147" i="1"/>
  <c r="K148" i="1"/>
  <c r="K149" i="1"/>
  <c r="K150" i="1"/>
  <c r="K154" i="1"/>
  <c r="K155" i="1"/>
  <c r="K156" i="1"/>
  <c r="K159" i="1"/>
  <c r="K160" i="1"/>
  <c r="K161" i="1"/>
  <c r="K163" i="1"/>
  <c r="K171" i="1"/>
  <c r="K173" i="1"/>
  <c r="K174" i="1"/>
  <c r="K175" i="1"/>
  <c r="K185" i="1"/>
  <c r="K187" i="1"/>
  <c r="K188" i="1"/>
  <c r="K189" i="1"/>
  <c r="K190" i="1"/>
  <c r="K191" i="1"/>
  <c r="K192" i="1"/>
  <c r="K194" i="1"/>
  <c r="K195" i="1"/>
  <c r="K201" i="1"/>
  <c r="K202" i="1"/>
  <c r="K203" i="1"/>
  <c r="K204" i="1"/>
  <c r="K205" i="1"/>
  <c r="K206" i="1"/>
  <c r="K207" i="1"/>
  <c r="K208" i="1"/>
  <c r="K209" i="1"/>
  <c r="K210" i="1"/>
  <c r="K212" i="1"/>
  <c r="K213" i="1"/>
  <c r="K214" i="1"/>
  <c r="K215" i="1"/>
  <c r="K216" i="1"/>
  <c r="K217" i="1"/>
  <c r="K218" i="1"/>
  <c r="K220" i="1"/>
  <c r="K233" i="1"/>
  <c r="K234" i="1"/>
  <c r="K235" i="1"/>
  <c r="K237" i="1"/>
  <c r="K238" i="1"/>
  <c r="K241" i="1"/>
  <c r="K246" i="1"/>
  <c r="K247" i="1"/>
  <c r="K248" i="1"/>
  <c r="K249" i="1"/>
  <c r="K250" i="1"/>
  <c r="K251" i="1"/>
  <c r="K252" i="1"/>
  <c r="K253" i="1"/>
  <c r="K254" i="1"/>
  <c r="K257" i="1"/>
  <c r="K258" i="1"/>
  <c r="K259" i="1"/>
  <c r="K260" i="1"/>
  <c r="K261" i="1"/>
  <c r="K266" i="1"/>
  <c r="K267" i="1"/>
  <c r="K268" i="1"/>
  <c r="K270" i="1"/>
  <c r="K271" i="1"/>
  <c r="K272" i="1"/>
  <c r="K273" i="1"/>
  <c r="K274" i="1"/>
  <c r="K275" i="1"/>
  <c r="K276" i="1"/>
  <c r="K277" i="1"/>
  <c r="K278" i="1"/>
  <c r="K279" i="1"/>
  <c r="K280" i="1"/>
  <c r="K284" i="1"/>
  <c r="K285" i="1"/>
  <c r="K286" i="1"/>
  <c r="K287" i="1"/>
  <c r="K288" i="1"/>
  <c r="K289" i="1"/>
  <c r="K293" i="1"/>
  <c r="K294" i="1"/>
  <c r="K295" i="1"/>
  <c r="K297" i="1"/>
  <c r="K298" i="1"/>
  <c r="K300" i="1"/>
  <c r="K301" i="1"/>
  <c r="K302" i="1"/>
  <c r="K305" i="1"/>
  <c r="K306" i="1"/>
  <c r="K308" i="1"/>
  <c r="K309" i="1"/>
  <c r="K310" i="1"/>
  <c r="K311" i="1"/>
  <c r="K312" i="1"/>
  <c r="K315" i="1"/>
  <c r="K316" i="1"/>
  <c r="K317" i="1"/>
  <c r="K318" i="1"/>
  <c r="K319" i="1"/>
  <c r="K320" i="1"/>
  <c r="K321" i="1"/>
  <c r="K323" i="1"/>
  <c r="K325" i="1"/>
  <c r="K327" i="1"/>
  <c r="K329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4" i="1"/>
  <c r="L25" i="1"/>
  <c r="L26" i="1"/>
  <c r="L27" i="1"/>
  <c r="L8" i="1"/>
  <c r="K9" i="1"/>
  <c r="K10" i="1"/>
  <c r="K12" i="1"/>
  <c r="K13" i="1"/>
  <c r="K15" i="1"/>
  <c r="K16" i="1"/>
  <c r="K17" i="1"/>
  <c r="K18" i="1"/>
  <c r="K19" i="1"/>
  <c r="K21" i="1"/>
  <c r="K24" i="1"/>
  <c r="K25" i="1"/>
  <c r="K26" i="1"/>
  <c r="K27" i="1"/>
  <c r="B8" i="4"/>
  <c r="H8" i="4"/>
  <c r="C5" i="4"/>
  <c r="I5" i="4"/>
  <c r="B7" i="4"/>
  <c r="B9" i="4"/>
  <c r="C7" i="4"/>
  <c r="C9" i="4"/>
  <c r="C6" i="4"/>
  <c r="B3" i="4"/>
  <c r="H3" i="4"/>
  <c r="H4" i="4"/>
  <c r="B6" i="4"/>
  <c r="C10" i="4"/>
  <c r="B10" i="4"/>
  <c r="B5" i="4"/>
  <c r="H5" i="4"/>
  <c r="B4" i="4"/>
  <c r="H6" i="4"/>
  <c r="I10" i="4"/>
  <c r="I6" i="4"/>
  <c r="I4" i="4"/>
  <c r="H10" i="4"/>
  <c r="H7" i="4"/>
  <c r="H9" i="4"/>
  <c r="C4" i="4"/>
  <c r="I7" i="4"/>
  <c r="I9" i="4"/>
</calcChain>
</file>

<file path=xl/sharedStrings.xml><?xml version="1.0" encoding="utf-8"?>
<sst xmlns="http://schemas.openxmlformats.org/spreadsheetml/2006/main" count="1735" uniqueCount="655">
  <si>
    <t>Bank</t>
  </si>
  <si>
    <t>1 point</t>
  </si>
  <si>
    <t>Commission</t>
  </si>
  <si>
    <t>Win-Only &amp; Each-Way Betting - Results Log</t>
  </si>
  <si>
    <t>ONLY ENTER DATA IN GREEN CELLS</t>
  </si>
  <si>
    <t>DO NOT AMEND BLUE CELLS</t>
  </si>
  <si>
    <t>Date</t>
  </si>
  <si>
    <t>Match</t>
  </si>
  <si>
    <t xml:space="preserve">Selection </t>
  </si>
  <si>
    <t>Pts.</t>
  </si>
  <si>
    <t>Advised price</t>
  </si>
  <si>
    <t>Price taken</t>
  </si>
  <si>
    <t>Price taken at exchange?</t>
  </si>
  <si>
    <t>Each-Way?</t>
  </si>
  <si>
    <t>EW odds fraction</t>
  </si>
  <si>
    <t>Result</t>
  </si>
  <si>
    <t>Effective Price obtained</t>
  </si>
  <si>
    <t>Points staked</t>
  </si>
  <si>
    <t>Profit @ advised price</t>
  </si>
  <si>
    <t>Profit @ price taken</t>
  </si>
  <si>
    <t>Balance</t>
  </si>
  <si>
    <t>Halmstad v Varbergs</t>
  </si>
  <si>
    <t>Halmstad to win</t>
  </si>
  <si>
    <t>NO</t>
  </si>
  <si>
    <t>WON</t>
  </si>
  <si>
    <t>Price taken 1hour after email</t>
  </si>
  <si>
    <t>Avispa Fukuoka vs Iwata</t>
  </si>
  <si>
    <t>Avispa Fukuoka to win</t>
  </si>
  <si>
    <t>LOST</t>
  </si>
  <si>
    <t>Avispa Fukuoka to win (-1)</t>
  </si>
  <si>
    <t>Figueirense vs Flamingo</t>
  </si>
  <si>
    <t>Figueirense to win</t>
  </si>
  <si>
    <t>Price taken 4 hrs afher email which came at 9am instead of 12!</t>
  </si>
  <si>
    <t xml:space="preserve">Mjøndalen vs Hødd and Sandefjord vs Raufoss </t>
  </si>
  <si>
    <t>Double - Mjøndalen &amp; Sandefjord to win</t>
  </si>
  <si>
    <t>Advised price @ Bwin but I could only get 3.28 so went with MarathonBet. Email came at 8.20am</t>
  </si>
  <si>
    <t>Keflavik vs Haukar</t>
  </si>
  <si>
    <t>Haukar to win (Draw No Bet)</t>
  </si>
  <si>
    <t>Price taken at MarathonBet. Email came at 8.20am</t>
  </si>
  <si>
    <t>Seligenporten v Bayern Hof </t>
  </si>
  <si>
    <t>Seligenporten to win</t>
  </si>
  <si>
    <t>Seligenporten v Bayern Hof and Inter Turku vs Ilves</t>
  </si>
  <si>
    <t>Double - Seligenporten &amp; Inter to win</t>
  </si>
  <si>
    <t>Price taken at Bet365</t>
  </si>
  <si>
    <t>Mjøndalen vs Bryne</t>
  </si>
  <si>
    <t>Bryne to win</t>
  </si>
  <si>
    <t>Sport Recife v Internacional</t>
  </si>
  <si>
    <t>Sport Recife to win</t>
  </si>
  <si>
    <t>Sirius v Gais</t>
  </si>
  <si>
    <t>Gais to win</t>
  </si>
  <si>
    <t>Gais to win first half</t>
  </si>
  <si>
    <t xml:space="preserve">Tupi vs Paysandu </t>
  </si>
  <si>
    <t>Tupi to win</t>
  </si>
  <si>
    <t>Ørgryte vs Varberg</t>
  </si>
  <si>
    <t>Ørgryte to win (-1)</t>
  </si>
  <si>
    <t xml:space="preserve">Suderelbe v Turkiye Wilhelmsburg </t>
  </si>
  <si>
    <t xml:space="preserve">Suderelbe to win </t>
  </si>
  <si>
    <t>Flensburg v Vfr Neumunster</t>
  </si>
  <si>
    <t>Vfr Neumunster to win</t>
  </si>
  <si>
    <t>Bragantino SP v Sampaio Correa</t>
  </si>
  <si>
    <t>Sampaio Correa to win</t>
  </si>
  <si>
    <t>Iwata vs Kobe</t>
  </si>
  <si>
    <t>Iwata to win</t>
  </si>
  <si>
    <t>Iwata to win 1st half</t>
  </si>
  <si>
    <t xml:space="preserve">Urawa vs Sagan Tosu </t>
  </si>
  <si>
    <t>Sagan Tosu to win</t>
  </si>
  <si>
    <t>Sagan Tosu to win 1st half</t>
  </si>
  <si>
    <t>Southend vs Scunthorpe</t>
  </si>
  <si>
    <t>Southend to win (0)</t>
  </si>
  <si>
    <t>Halifax vs Stalybridge</t>
  </si>
  <si>
    <t>Stalybridge to win</t>
  </si>
  <si>
    <t>FK Jerv v Asane</t>
  </si>
  <si>
    <t>Asane to win</t>
  </si>
  <si>
    <t>Giravanz vsTokushima</t>
  </si>
  <si>
    <t>Giravanz to win</t>
  </si>
  <si>
    <t xml:space="preserve">Atletico PR vs Internacional </t>
  </si>
  <si>
    <t>Internacional  to win</t>
  </si>
  <si>
    <t>Chorley v Salford City</t>
  </si>
  <si>
    <t>Chorley to wn</t>
  </si>
  <si>
    <t>Stalybridge v Harrogate</t>
  </si>
  <si>
    <t>Concord Rangers v Wealdstone</t>
  </si>
  <si>
    <t>Concord to win</t>
  </si>
  <si>
    <t>Fjolnir v Throttur</t>
  </si>
  <si>
    <t>Throttur to win</t>
  </si>
  <si>
    <t>Sao Paolo v Cruzeiro</t>
  </si>
  <si>
    <t>Sao Paulo to win</t>
  </si>
  <si>
    <t>Mannheim v Koblenz</t>
  </si>
  <si>
    <t>Koblenz to win</t>
  </si>
  <si>
    <t>Huddersfield v QPR</t>
  </si>
  <si>
    <t>QPR to win</t>
  </si>
  <si>
    <t>QPR to win 1st half</t>
  </si>
  <si>
    <t>Nagoya v Gamba Osaka</t>
  </si>
  <si>
    <t>Nagoya to win</t>
  </si>
  <si>
    <t>Stranraer v Albion Rovers</t>
  </si>
  <si>
    <t>Albion to win</t>
  </si>
  <si>
    <t>St Truiden v Waasland Beveren</t>
  </si>
  <si>
    <t>Beveren to win</t>
  </si>
  <si>
    <t>Anyang vs Hummel</t>
  </si>
  <si>
    <t>Hummel to win</t>
  </si>
  <si>
    <t>Brøndby  v Viborg</t>
  </si>
  <si>
    <t>Brøndby to win (-2)</t>
  </si>
  <si>
    <t>Hacken v IFK Gothenburg</t>
  </si>
  <si>
    <t>Gothenburg to win</t>
  </si>
  <si>
    <t>Throttur R v Vikingur O</t>
  </si>
  <si>
    <t xml:space="preserve">Throttur to win </t>
  </si>
  <si>
    <t xml:space="preserve">Double on above two games </t>
  </si>
  <si>
    <t>Gothenburg &amp; Throttur to win</t>
  </si>
  <si>
    <t>Both prices at Bet365</t>
  </si>
  <si>
    <t>Derby v Liverpool</t>
  </si>
  <si>
    <t>Derby to win</t>
  </si>
  <si>
    <t xml:space="preserve">Lyngby v Brondby </t>
  </si>
  <si>
    <t>Lyngby to win</t>
  </si>
  <si>
    <t>SonderjyskE v OB</t>
  </si>
  <si>
    <t>SonderjyskE to win</t>
  </si>
  <si>
    <t>Lyngby &amp; SonderjyskE to win</t>
  </si>
  <si>
    <t>Malmo FF v Elfsborg</t>
  </si>
  <si>
    <t>Elfsborg to win</t>
  </si>
  <si>
    <t>Bohemians v Longford</t>
  </si>
  <si>
    <t>Longford to win</t>
  </si>
  <si>
    <t>Queen of the South v Hibernian</t>
  </si>
  <si>
    <t>Queen of the South to win</t>
  </si>
  <si>
    <t>Roasso Kumamoto v Montedio Yamagata</t>
  </si>
  <si>
    <t>Montedio Yamagata to win</t>
  </si>
  <si>
    <t>Montedio Yamagata to win 1st half</t>
  </si>
  <si>
    <t>Roasso Kumamoto v Montedio Yamagata &amp; Renofa Yamaguchi v FC Gifu</t>
  </si>
  <si>
    <t>Double - Montedio Yamagata &amp; FC Gifu to win</t>
  </si>
  <si>
    <t>KPV v FF Jaro</t>
  </si>
  <si>
    <t>KPV to win</t>
  </si>
  <si>
    <t>IFK Varnamo v Trelleborg</t>
  </si>
  <si>
    <t>Varnamo to win</t>
  </si>
  <si>
    <t>Cambridge Utd v Yeovil</t>
  </si>
  <si>
    <t>Cambridge to win</t>
  </si>
  <si>
    <t>Double - Varnamo &amp; Cambridge to win</t>
  </si>
  <si>
    <t>Helsingborg v Hammarby</t>
  </si>
  <si>
    <t>Helsingborg to win</t>
  </si>
  <si>
    <t>Nurnberg v Union Berlin</t>
  </si>
  <si>
    <t>Nurnberg to win</t>
  </si>
  <si>
    <t>De Graafschap v FC Dordrecht</t>
  </si>
  <si>
    <t>Dordrecht to win</t>
  </si>
  <si>
    <t>Double - Nurnberg &amp; Dordrecht to win</t>
  </si>
  <si>
    <t>VfR Aalen v Munster</t>
  </si>
  <si>
    <t>Munster to win</t>
  </si>
  <si>
    <t>Westerlo v Waasland Beveren</t>
  </si>
  <si>
    <t>Westerlo to win</t>
  </si>
  <si>
    <t>Botafogo v Corinthians</t>
  </si>
  <si>
    <t>Botafogo to win</t>
  </si>
  <si>
    <t>Ljungskile v IFK Varnamo</t>
  </si>
  <si>
    <t>Ljungskile to win</t>
  </si>
  <si>
    <t>Double - Ljungskile v IFK Varnamo and AIK v Norrkoping</t>
  </si>
  <si>
    <t>Ljungskile &amp; AIK to win</t>
  </si>
  <si>
    <t>Raufoss v Kongsvinger</t>
  </si>
  <si>
    <t>Raufoss to win</t>
  </si>
  <si>
    <t>Viking FK v Start</t>
  </si>
  <si>
    <t>Start to win</t>
  </si>
  <si>
    <t>CRB v Atletico GO</t>
  </si>
  <si>
    <t>CRB to win</t>
  </si>
  <si>
    <t>Busan v Goyang </t>
  </si>
  <si>
    <t>Goyang to win</t>
  </si>
  <si>
    <t>Covilha v Academica </t>
  </si>
  <si>
    <t>Covilha to win</t>
  </si>
  <si>
    <t>Solihull v Aldershot</t>
  </si>
  <si>
    <t>Solihull to win</t>
  </si>
  <si>
    <t xml:space="preserve">Guiseley vs Southport </t>
  </si>
  <si>
    <t>Guiseley to win (-0.75)</t>
  </si>
  <si>
    <t>Ceara v Oeste</t>
  </si>
  <si>
    <t>Ceara to win</t>
  </si>
  <si>
    <t>AB v Hobro</t>
  </si>
  <si>
    <t>AB to win</t>
  </si>
  <si>
    <t>Metropolitan Police v Worthing</t>
  </si>
  <si>
    <t>Metropolitan to win</t>
  </si>
  <si>
    <t>TSV Lehnerz v Viktoria Kelsterbach</t>
  </si>
  <si>
    <t>Kelsterbach to win</t>
  </si>
  <si>
    <t>Santa Cruz v Corinthians</t>
  </si>
  <si>
    <t>Santa Cruz to win</t>
  </si>
  <si>
    <t>Bourg Peronnas v Amiens</t>
  </si>
  <si>
    <t>Bourg Peronnas to win</t>
  </si>
  <si>
    <t>TSV Bogen v TSV Schwabmunchen</t>
  </si>
  <si>
    <t>TSV Bogen to win</t>
  </si>
  <si>
    <t>Charlton v Coventry</t>
  </si>
  <si>
    <t>Coventry (0)</t>
  </si>
  <si>
    <t>Stenhousemuir v Stranraer</t>
  </si>
  <si>
    <t>Stenhousemuir to win</t>
  </si>
  <si>
    <t>Wolfsberger AC v Salzburg</t>
  </si>
  <si>
    <t xml:space="preserve">Wolfsberger (0) </t>
  </si>
  <si>
    <t>MATCH VOID - Draw returns a VOID outcome on AH0 bet</t>
  </si>
  <si>
    <t>Falkenbergs FF v GIF Sundsvall</t>
  </si>
  <si>
    <t>Sundsvall (-1)</t>
  </si>
  <si>
    <t>Shelbourne v Waterford</t>
  </si>
  <si>
    <t>Waterford to win</t>
  </si>
  <si>
    <t>Vibonese v Siracusa</t>
  </si>
  <si>
    <t>Siracusa to win</t>
  </si>
  <si>
    <t>Matera v Catanzaro</t>
  </si>
  <si>
    <t>Catanzaro to win</t>
  </si>
  <si>
    <t>Siracusa &amp; Catanzaro to win</t>
  </si>
  <si>
    <t>Brann v Lillestrom</t>
  </si>
  <si>
    <t>Lillestrom to win</t>
  </si>
  <si>
    <t>Bradford v Southend</t>
  </si>
  <si>
    <t xml:space="preserve">Southend to win </t>
  </si>
  <si>
    <t>Kapfenberg v Liefering</t>
  </si>
  <si>
    <t>Kapfenberg to win</t>
  </si>
  <si>
    <t>Osasuna v Betis</t>
  </si>
  <si>
    <t>Osasuna to win</t>
  </si>
  <si>
    <t>Double on above two games</t>
  </si>
  <si>
    <t>Kapfenberg &amp; Osasuna to win</t>
  </si>
  <si>
    <t>Lucchese v Prato</t>
  </si>
  <si>
    <t>Prato to win</t>
  </si>
  <si>
    <t>Foggia v Monopoli</t>
  </si>
  <si>
    <t>Monopoli to win</t>
  </si>
  <si>
    <t>Flamengo v Corinthians</t>
  </si>
  <si>
    <t>Corinthians to win</t>
  </si>
  <si>
    <t>Dundee v Motherwell</t>
  </si>
  <si>
    <t>Dundee to win</t>
  </si>
  <si>
    <t>Montrose v Edinburgh City</t>
  </si>
  <si>
    <t>Edinburgh City to win</t>
  </si>
  <si>
    <t>Ceara v Tupi</t>
  </si>
  <si>
    <t xml:space="preserve">Tupi (0) to win Ceara </t>
  </si>
  <si>
    <t>result = 2-1</t>
  </si>
  <si>
    <t>Antalyaspor v Genclerbirligi </t>
  </si>
  <si>
    <t>Antalyaspor to win</t>
  </si>
  <si>
    <t>Ternana v Benevento</t>
  </si>
  <si>
    <t>Ternana to win</t>
  </si>
  <si>
    <t>Newport County v Carlisle</t>
  </si>
  <si>
    <t>Newport to win</t>
  </si>
  <si>
    <t>Edinburgh City v Annan</t>
  </si>
  <si>
    <t>Edinburgh to win</t>
  </si>
  <si>
    <t>Gimnastic v Getafe</t>
  </si>
  <si>
    <t>Gimnastica to win</t>
  </si>
  <si>
    <t>Oldham v AFC Wimbledon</t>
  </si>
  <si>
    <t>Oldham to win</t>
  </si>
  <si>
    <t>East Fife v Alloa</t>
  </si>
  <si>
    <t>East Fife to win draw no bet</t>
  </si>
  <si>
    <t>DRAW</t>
  </si>
  <si>
    <t>2-2 Draw = No Bet</t>
  </si>
  <si>
    <t>Cittadella v Verona</t>
  </si>
  <si>
    <t>Cittadella to win</t>
  </si>
  <si>
    <t>Carlisle v Exeter</t>
  </si>
  <si>
    <t>Exeter to win</t>
  </si>
  <si>
    <t>Sheffield Utd v Shrewsbury</t>
  </si>
  <si>
    <t>Shrewsbury to win</t>
  </si>
  <si>
    <t>Exeter to win 1st half</t>
  </si>
  <si>
    <t>Grimsby v Carlisle</t>
  </si>
  <si>
    <t>Grimsby to win</t>
  </si>
  <si>
    <t>Plymouth v Barnet</t>
  </si>
  <si>
    <t>Barnet to win</t>
  </si>
  <si>
    <t>Forest Green v Tranmere</t>
  </si>
  <si>
    <t>Tranmere to win</t>
  </si>
  <si>
    <t>Bastia v Creteil</t>
  </si>
  <si>
    <t>Bastia to win</t>
  </si>
  <si>
    <t>Chesterfield v Bristol Rovers</t>
  </si>
  <si>
    <t>Chesterfield to win</t>
  </si>
  <si>
    <t>Solihull Moors v North Ferriby</t>
  </si>
  <si>
    <t>North Ferriby to win</t>
  </si>
  <si>
    <t>Ingolstadt v Wolfsburg</t>
  </si>
  <si>
    <t>Ingolstadt to win</t>
  </si>
  <si>
    <t>Ross County v Hamilton</t>
  </si>
  <si>
    <t>Ross County to win</t>
  </si>
  <si>
    <t>Ingolstadt &amp; Ross County to win</t>
  </si>
  <si>
    <t>Real Sociedad v Barcelona</t>
  </si>
  <si>
    <t>Real Sociedad to win</t>
  </si>
  <si>
    <t>APOEL Nicosia v Apollon Limassol</t>
  </si>
  <si>
    <t>Apollon Limassol to win</t>
  </si>
  <si>
    <t>SonderjyskE v AaB</t>
  </si>
  <si>
    <t>AaB to win</t>
  </si>
  <si>
    <t>Hull v Newcastle</t>
  </si>
  <si>
    <t>Hull to win</t>
  </si>
  <si>
    <t>Nottingham Forest v Newcastle</t>
  </si>
  <si>
    <t>Nottingham to win</t>
  </si>
  <si>
    <t>Lustenau v SV Horn</t>
  </si>
  <si>
    <t>Horn to win</t>
  </si>
  <si>
    <t>Tottenham v Swansea</t>
  </si>
  <si>
    <t>Swansea to win</t>
  </si>
  <si>
    <t>Girona v Levante</t>
  </si>
  <si>
    <t>Girona to win</t>
  </si>
  <si>
    <t>St Gallen v Sion</t>
  </si>
  <si>
    <t>St Gallen to win</t>
  </si>
  <si>
    <t>Akragas v Cosenza</t>
  </si>
  <si>
    <t>Akragas to win</t>
  </si>
  <si>
    <t>Malaga v Granada</t>
  </si>
  <si>
    <t>Granada to win</t>
  </si>
  <si>
    <t>Hamburg v Augsburg</t>
  </si>
  <si>
    <t>Hamburg to win</t>
  </si>
  <si>
    <t>Newcastle v Birmingham</t>
  </si>
  <si>
    <t>Birmingham to win</t>
  </si>
  <si>
    <t>St Mirren v Raith Rovers</t>
  </si>
  <si>
    <t>St Mirren to win</t>
  </si>
  <si>
    <t>Wolves v Fulham</t>
  </si>
  <si>
    <t>Wolves to win</t>
  </si>
  <si>
    <t>Sheffield Utd v Swindon</t>
  </si>
  <si>
    <t>Swindon to win</t>
  </si>
  <si>
    <t>Sampdoria v Lazio</t>
  </si>
  <si>
    <t>Sampdoria to win</t>
  </si>
  <si>
    <t>Espanyol v Gijon</t>
  </si>
  <si>
    <t>Gijon to win</t>
  </si>
  <si>
    <t>Benfica v Sporting Lisbon</t>
  </si>
  <si>
    <t>Sporting Lisbon to win</t>
  </si>
  <si>
    <t>Fulham v Rotherham</t>
  </si>
  <si>
    <t xml:space="preserve">Rotherham to win (+0.25) </t>
  </si>
  <si>
    <t>Coventry v Sheffield Utd</t>
  </si>
  <si>
    <t>Coventry to win</t>
  </si>
  <si>
    <t>Trapani v Frosinone</t>
  </si>
  <si>
    <t>Trapani to win</t>
  </si>
  <si>
    <t>St Pauli v Bochum</t>
  </si>
  <si>
    <t>St.Pauli to win</t>
  </si>
  <si>
    <t>RB Leipzig v Hertha Berlin</t>
  </si>
  <si>
    <t>Hertha Berlin to win</t>
  </si>
  <si>
    <t>Ajax v PSV</t>
  </si>
  <si>
    <t>PSV to win</t>
  </si>
  <si>
    <t>Man City v Arsenal</t>
  </si>
  <si>
    <t>Man City to win</t>
  </si>
  <si>
    <t>Hamburg v Schalke</t>
  </si>
  <si>
    <t>Paris FC v Bastia</t>
  </si>
  <si>
    <t>Paris FC to win</t>
  </si>
  <si>
    <t>Palermo v Pescara</t>
  </si>
  <si>
    <t>Palermo to win</t>
  </si>
  <si>
    <t>Kilmarnock vs Hearts</t>
  </si>
  <si>
    <t>Kilmarnock (+0.25)</t>
  </si>
  <si>
    <t>Rotherham v Burton</t>
  </si>
  <si>
    <t>Rotherham to win</t>
  </si>
  <si>
    <t>Macclesfield v Tranmere</t>
  </si>
  <si>
    <t>Macclesfield to win</t>
  </si>
  <si>
    <t>Platanias v Panathinaikos</t>
  </si>
  <si>
    <t>Platanias to win</t>
  </si>
  <si>
    <t>Albion Rovers v Brechin</t>
  </si>
  <si>
    <t>Brechin to win</t>
  </si>
  <si>
    <t>East Fife v Stenhousemuir</t>
  </si>
  <si>
    <t>Sochaux v Monaco</t>
  </si>
  <si>
    <t>Sochaux to win</t>
  </si>
  <si>
    <t>Barrow v Southport</t>
  </si>
  <si>
    <t>Southport to win</t>
  </si>
  <si>
    <t>Leeds v Derby</t>
  </si>
  <si>
    <t>Leeds to win</t>
  </si>
  <si>
    <t>Leicester v Chelsea</t>
  </si>
  <si>
    <t>Leicester to win</t>
  </si>
  <si>
    <t>Dundee Utd v Queen of the South</t>
  </si>
  <si>
    <t>Queen of South (0) to win**</t>
  </si>
  <si>
    <t>Veria FC v Larisa</t>
  </si>
  <si>
    <t>Veria to win</t>
  </si>
  <si>
    <t>Real Sociedad to win (DNB)</t>
  </si>
  <si>
    <t>Brighton v Sheffield Wednesday</t>
  </si>
  <si>
    <t>Sheffield Wednesday to win (DNB)</t>
  </si>
  <si>
    <t>Derby v Reading</t>
  </si>
  <si>
    <t>Reading to win</t>
  </si>
  <si>
    <t>York v Barrow</t>
  </si>
  <si>
    <t>York to win</t>
  </si>
  <si>
    <t>Utrecht v Ajax</t>
  </si>
  <si>
    <t>Utrecht to win (DNB)</t>
  </si>
  <si>
    <t>Oldham v Peterborough</t>
  </si>
  <si>
    <t>Salford City v Nuneaton</t>
  </si>
  <si>
    <t>Nuneaton to win</t>
  </si>
  <si>
    <t>Leeds v Nottingham Forest</t>
  </si>
  <si>
    <t>Nottingham Forest to win</t>
  </si>
  <si>
    <t>Almere City v Fortuna Sittard</t>
  </si>
  <si>
    <t>Fortuna Sittard to win</t>
  </si>
  <si>
    <t>Oldham v Bradford</t>
  </si>
  <si>
    <t>Gimnastic v Huesca</t>
  </si>
  <si>
    <t>Gimnastic to win</t>
  </si>
  <si>
    <t>Fleetwood v Southend</t>
  </si>
  <si>
    <t>Fleetwood to win</t>
  </si>
  <si>
    <t>Queen of South to win</t>
  </si>
  <si>
    <t>Solihull Moors v Lincoln</t>
  </si>
  <si>
    <t>Woking v Tranmere</t>
  </si>
  <si>
    <t>Woking to win</t>
  </si>
  <si>
    <t>Cheltenham v Newport County</t>
  </si>
  <si>
    <t>Accrington v Notts County</t>
  </si>
  <si>
    <t>Notts County to win</t>
  </si>
  <si>
    <t>Lucchese v Livorno</t>
  </si>
  <si>
    <t>Lucchese to win</t>
  </si>
  <si>
    <t>Roda v Ajax</t>
  </si>
  <si>
    <t>Roda to win</t>
  </si>
  <si>
    <t>Grays v Harrow Borough</t>
  </si>
  <si>
    <t>Harrow to win</t>
  </si>
  <si>
    <t>Telstar v Achilles 29</t>
  </si>
  <si>
    <t>Achilles 29 to win</t>
  </si>
  <si>
    <t>Venlo v Helmond</t>
  </si>
  <si>
    <t>Helmond to win</t>
  </si>
  <si>
    <t>Bordeaux v PSG</t>
  </si>
  <si>
    <t>Bordeaux to win (+0.25)</t>
  </si>
  <si>
    <t>Sunderland v Southampton</t>
  </si>
  <si>
    <t>Sunderland to win</t>
  </si>
  <si>
    <t>York v Maidstone</t>
  </si>
  <si>
    <t>Maidstone to win</t>
  </si>
  <si>
    <t>Jong Ajax v Maastricht</t>
  </si>
  <si>
    <t>Maastricht to win</t>
  </si>
  <si>
    <t>Crewe v Wycombe</t>
  </si>
  <si>
    <t>Crewe to win</t>
  </si>
  <si>
    <t>Notts County v Exeter</t>
  </si>
  <si>
    <t>Olhanense v U Madeira</t>
  </si>
  <si>
    <t>Olhanense to win</t>
  </si>
  <si>
    <t>Achilles 29 v Jong Ajax</t>
  </si>
  <si>
    <t>Hoffenheim v Darmstadt</t>
  </si>
  <si>
    <t>Darmstadt to win</t>
  </si>
  <si>
    <t>Vibonese v Juve Stabia</t>
  </si>
  <si>
    <t>Vibonese to win</t>
  </si>
  <si>
    <t>Doncaster v Luton</t>
  </si>
  <si>
    <t>Luton to win (DNB)</t>
  </si>
  <si>
    <t>Dagenham &amp; Redbridge v Bromley</t>
  </si>
  <si>
    <t>Bromley to win</t>
  </si>
  <si>
    <t>Dagenham &amp; Redbridge v Bromley &amp;  Derby v Burton (Double)</t>
  </si>
  <si>
    <t>Bromley &amp; Burton to win</t>
  </si>
  <si>
    <t>Melbourne City v Sydney FC</t>
  </si>
  <si>
    <t>Melbourne City to win</t>
  </si>
  <si>
    <t>Forfar v Montrose</t>
  </si>
  <si>
    <t>Montrose to win</t>
  </si>
  <si>
    <t>Monopoli v Fidelis</t>
  </si>
  <si>
    <t xml:space="preserve">Monopoli to win </t>
  </si>
  <si>
    <t>Forfar v Montrose &amp; Monopoli v Fidelis (Double)</t>
  </si>
  <si>
    <t>Montrose &amp; Monopoli to win</t>
  </si>
  <si>
    <t>Bury v Gillingham</t>
  </si>
  <si>
    <t>Gillingham to win</t>
  </si>
  <si>
    <t>Alloa v East Fife &amp; Stirling v Elgin (Double)</t>
  </si>
  <si>
    <t>East Fife &amp; Stirling to win</t>
  </si>
  <si>
    <t>Rangers v St Johnstone</t>
  </si>
  <si>
    <t>St Johnstone to win</t>
  </si>
  <si>
    <t>Inverness v Celtic</t>
  </si>
  <si>
    <t>Inverness to win</t>
  </si>
  <si>
    <t>Roma v Napoli</t>
  </si>
  <si>
    <t>Roma to win</t>
  </si>
  <si>
    <t>Sparta Rotterdam v Feyenoord</t>
  </si>
  <si>
    <t>Sparta to win</t>
  </si>
  <si>
    <t>Roma v Napoli &amp; Sparta Rotterdam v Feyenoord (Double)</t>
  </si>
  <si>
    <t>Roma &amp; Sparta to win</t>
  </si>
  <si>
    <t>Rotherham v Brighton</t>
  </si>
  <si>
    <t>Crawley v Portsmouth</t>
  </si>
  <si>
    <t>Crawley to win</t>
  </si>
  <si>
    <t>Rotherham v Brighton &amp; Crawley v Portsmouth (Double)</t>
  </si>
  <si>
    <t>Rotherham &amp; Crawley to win</t>
  </si>
  <si>
    <t>Dundee Utd v Hibernian</t>
  </si>
  <si>
    <t>Dundee Utd to win</t>
  </si>
  <si>
    <t>Ayr v Falkirk</t>
  </si>
  <si>
    <t>Ayr to win</t>
  </si>
  <si>
    <t>Dundee Utd v Hibernian &amp; Ayr v Falkirk (Double)</t>
  </si>
  <si>
    <t>Dundee Utd &amp; Ayr to win</t>
  </si>
  <si>
    <t>Peterhead v Brechin</t>
  </si>
  <si>
    <t>DRAW NO BET</t>
  </si>
  <si>
    <t>Everton v West Brom</t>
  </si>
  <si>
    <t>West Brom to win (DNB)</t>
  </si>
  <si>
    <t>Gillingham v Scunthorpe</t>
  </si>
  <si>
    <t>Port Vale v Swindon</t>
  </si>
  <si>
    <t>Port Vale to win</t>
  </si>
  <si>
    <t>Gillingham v Scunthorpe &amp; Port Vale v Swindon (Double)</t>
  </si>
  <si>
    <t>Gillingham &amp; Port Vale to win</t>
  </si>
  <si>
    <t>Dumbarton vs Raith</t>
  </si>
  <si>
    <t>Raith to win (DNB)</t>
  </si>
  <si>
    <t>Melfi v Catanzaro</t>
  </si>
  <si>
    <t>Melfi to win</t>
  </si>
  <si>
    <t>Dusseldorf v Braunschweig</t>
  </si>
  <si>
    <t>Dusseldorf to win</t>
  </si>
  <si>
    <t>Walsall v Fleetwood</t>
  </si>
  <si>
    <t>Walsall to win</t>
  </si>
  <si>
    <t>Northampton v Port Vale</t>
  </si>
  <si>
    <t xml:space="preserve">Walsall v Fleetwood &amp; </t>
  </si>
  <si>
    <t>Walsall &amp; Port Vale to win</t>
  </si>
  <si>
    <t>Valenciennes v Tours</t>
  </si>
  <si>
    <t>Tours to win (DNB)</t>
  </si>
  <si>
    <t>Emmen v Top Oss</t>
  </si>
  <si>
    <t>Top Oss to win</t>
  </si>
  <si>
    <t>FC Nottingen v Saarbrucken</t>
  </si>
  <si>
    <t>FC Nottingen to win</t>
  </si>
  <si>
    <t>Birmingham v Newcastle</t>
  </si>
  <si>
    <t>Crystal Palace v Watford</t>
  </si>
  <si>
    <t>Watford to win</t>
  </si>
  <si>
    <t>Hemel Hempstead v Margate</t>
  </si>
  <si>
    <t>Margate to win</t>
  </si>
  <si>
    <t>Virtus Francavilla v Melfi</t>
  </si>
  <si>
    <t>Barcelona v Valencia</t>
  </si>
  <si>
    <t>Valencia to win</t>
  </si>
  <si>
    <t>Rochdale v Millwall &amp; Clyde v Cowdenbeath (Double)</t>
  </si>
  <si>
    <t>Rochdale &amp; Clyde to win</t>
  </si>
  <si>
    <t>Gosport Borough v Bath City</t>
  </si>
  <si>
    <t>Gosport to win</t>
  </si>
  <si>
    <t>Schweinfurt 05 v Unterhaching</t>
  </si>
  <si>
    <t>Schweinfurt to win</t>
  </si>
  <si>
    <t>Marseille Consolat v Chateauroux</t>
  </si>
  <si>
    <t>Marseille Consolat to win</t>
  </si>
  <si>
    <t>Venados v UAEM Potros</t>
  </si>
  <si>
    <t>Venados to win</t>
  </si>
  <si>
    <t>Coventry v Bristol Rovers</t>
  </si>
  <si>
    <t>Grimsby v Accrington</t>
  </si>
  <si>
    <t>Albion v Stenhousemuir</t>
  </si>
  <si>
    <t xml:space="preserve">San Martin v Boca Juniors </t>
  </si>
  <si>
    <t>San Martin to win</t>
  </si>
  <si>
    <t>Nantwich Town v Matlock Town</t>
  </si>
  <si>
    <t>Matlock to win</t>
  </si>
  <si>
    <t>Helmond Sport v FC Dordrecht</t>
  </si>
  <si>
    <t>FC Dordrecht to win</t>
  </si>
  <si>
    <t>FV Illertissen v Unterhaching</t>
  </si>
  <si>
    <t>FV Illertissen to win</t>
  </si>
  <si>
    <t>Southport v Guiseley</t>
  </si>
  <si>
    <t>Southport to win (-0.75)</t>
  </si>
  <si>
    <t>St Mirren v Ayr</t>
  </si>
  <si>
    <t>Ayr to win (DNB)</t>
  </si>
  <si>
    <t>Telford v Worcester</t>
  </si>
  <si>
    <t>Worcester to win</t>
  </si>
  <si>
    <t>Alloa v Albion Rovers</t>
  </si>
  <si>
    <t>Albion Rovers to win</t>
  </si>
  <si>
    <t>Elgin v Berwick</t>
  </si>
  <si>
    <t>Berwick to win</t>
  </si>
  <si>
    <t>York v Bromley</t>
  </si>
  <si>
    <t>Alfreton v Stalybridge</t>
  </si>
  <si>
    <t>Roma v Lazio</t>
  </si>
  <si>
    <t>Draw</t>
  </si>
  <si>
    <t>Platanias v AEK Athens</t>
  </si>
  <si>
    <t>Platanias to win (DNB)</t>
  </si>
  <si>
    <t>Eintracht Frankfurt v Werder Bremen</t>
  </si>
  <si>
    <t>Werder Bremen to win</t>
  </si>
  <si>
    <t xml:space="preserve">St Pauli II v Hannover II </t>
  </si>
  <si>
    <t>Hannover II to win</t>
  </si>
  <si>
    <t>Venlo v Almere City</t>
  </si>
  <si>
    <t>Almere City to win</t>
  </si>
  <si>
    <t>Bayern v Dortmund</t>
  </si>
  <si>
    <t>Dortmund to win</t>
  </si>
  <si>
    <t>Fulham v Ipswich</t>
  </si>
  <si>
    <t>Ipswich to win</t>
  </si>
  <si>
    <t>AFC Sudbury v Bognor Regis Town</t>
  </si>
  <si>
    <t>Sudbury to win</t>
  </si>
  <si>
    <t>Osasuna v Leganes</t>
  </si>
  <si>
    <t>Chesterfield v Southend</t>
  </si>
  <si>
    <t>Portsmouth v Plymouth</t>
  </si>
  <si>
    <t>Plymouth to win (DNB)</t>
  </si>
  <si>
    <t>Chesterfield v Southend &amp; Portsmouth v Plymouth</t>
  </si>
  <si>
    <t>Chesterfield &amp; Pymouth (DNB) to win</t>
  </si>
  <si>
    <t>Single = odds amended</t>
  </si>
  <si>
    <t>Oldham v Bolton</t>
  </si>
  <si>
    <t>Aalen v Paderborn</t>
  </si>
  <si>
    <t>Paderborn to win</t>
  </si>
  <si>
    <t>Ancona v FeralpiSalo</t>
  </si>
  <si>
    <t>Ancona to win</t>
  </si>
  <si>
    <t>Alloa v Brechin</t>
  </si>
  <si>
    <t>Laval v Strasbourg</t>
  </si>
  <si>
    <t>Laval to win</t>
  </si>
  <si>
    <t>Achilles 29 v FC Dordrecht</t>
  </si>
  <si>
    <t>Antalyaspor v Trabzonspor</t>
  </si>
  <si>
    <t>Crewe v Leyton Orient</t>
  </si>
  <si>
    <t>Leyton Orient to win</t>
  </si>
  <si>
    <t>Woking v York</t>
  </si>
  <si>
    <t>Crewe v Leyton Orient &amp; Woking v York (Double)</t>
  </si>
  <si>
    <t>Leyton Orient &amp; Woking to win</t>
  </si>
  <si>
    <t>Forest Green v Maidstone</t>
  </si>
  <si>
    <t>Hammarby v Sundsvall</t>
  </si>
  <si>
    <t>Sundsvall to win (DNB)</t>
  </si>
  <si>
    <t>Liverpool v Crystal Palace</t>
  </si>
  <si>
    <t>Crystal Palace to win (DNB)</t>
  </si>
  <si>
    <t>Hammarby v Sundsvall &amp; Liverpool - Crystal Palace (Double)</t>
  </si>
  <si>
    <t>Sundsvall (DNB) &amp; Crystal Palace (DNB)</t>
  </si>
  <si>
    <t>SC Freiburg v Bayer Leverkusen</t>
  </si>
  <si>
    <t>SC Freiburg to win</t>
  </si>
  <si>
    <t>Maidstone v Lincoln</t>
  </si>
  <si>
    <t>Maidstone v Lincoln &amp; Stalybridge v Harrogate (Double)</t>
  </si>
  <si>
    <t>Maidstone &amp; Stalybridge to win</t>
  </si>
  <si>
    <t>Arsenal Tula v Krylya Sovetov Samara &amp; AFC Eskilstuna v Ostersund (Double)</t>
  </si>
  <si>
    <t>Krylya to win (DNB) &amp; AFC Eskilstuna to win (DNB)</t>
  </si>
  <si>
    <t>Crystal Palace v Tottenham</t>
  </si>
  <si>
    <t xml:space="preserve">Crystal Palace to win </t>
  </si>
  <si>
    <t>Bayern Hof v Unterhaching</t>
  </si>
  <si>
    <t>Bayern Hof to win</t>
  </si>
  <si>
    <t>Accrington v Luton</t>
  </si>
  <si>
    <t>Luton to win</t>
  </si>
  <si>
    <t>Queens Park v Stenhousemuir</t>
  </si>
  <si>
    <t>Accrington v Luton &amp; Queens Park v Stenhousemuir (Double)</t>
  </si>
  <si>
    <t>Luton &amp; Stenhousemuir to win</t>
  </si>
  <si>
    <t>22nd - 30th October = my holiday in France</t>
  </si>
  <si>
    <t>7th November = no email</t>
  </si>
  <si>
    <t>19th November = London Trip</t>
  </si>
  <si>
    <t>30th November = "We better have a short break from all those draw plagues, so no bets for today."</t>
  </si>
  <si>
    <t>23rd-26th December = no trialling</t>
  </si>
  <si>
    <t>28th December = no email</t>
  </si>
  <si>
    <t>6th March = no email</t>
  </si>
  <si>
    <t>27th March = no email</t>
  </si>
  <si>
    <t>5th April = travelling</t>
  </si>
  <si>
    <t>9th-13th April = holiday</t>
  </si>
  <si>
    <t>16th April = Bastia v Lyon postponed due to crowd trouble</t>
  </si>
  <si>
    <t>17th April = no email</t>
  </si>
  <si>
    <t>Whole Trial</t>
  </si>
  <si>
    <t>Advised Prices</t>
  </si>
  <si>
    <t>Month 3</t>
  </si>
  <si>
    <t>Prices Taken</t>
  </si>
  <si>
    <t>Profit (£)</t>
  </si>
  <si>
    <t>Profit</t>
  </si>
  <si>
    <t>Profit (pts)</t>
  </si>
  <si>
    <t>New Bank</t>
  </si>
  <si>
    <t>%age bank Growth</t>
  </si>
  <si>
    <t>Wins(races w/ profit)</t>
  </si>
  <si>
    <t>Bets</t>
  </si>
  <si>
    <t>Strike rate(races w/ profit)</t>
  </si>
  <si>
    <t>ROI</t>
  </si>
  <si>
    <t>Pro Footy Tips</t>
  </si>
  <si>
    <t>YES</t>
  </si>
  <si>
    <t>Middlesbrough v Man City</t>
  </si>
  <si>
    <t>Middlesbrough to win (DNB)</t>
  </si>
  <si>
    <t>Watford v Liverpool</t>
  </si>
  <si>
    <t>Bayern Hof v Schweinfurt</t>
  </si>
  <si>
    <t>Bayern Hof to win 1st half</t>
  </si>
  <si>
    <t>Elazigspor v Gaziantep BB</t>
  </si>
  <si>
    <t>Gaziantep BB to win</t>
  </si>
  <si>
    <t>Gaziantep BB to win 1st half</t>
  </si>
  <si>
    <t>No selections - August 23rd,26th,31st, September 1st,3rd,4th,5th,7th,9th,12th,14th,21st,26th,28th, October 3rd,7th,10th,24th,31st, Nov 1st,2nd,3rd,6th,8th,9th,10th,11th,</t>
  </si>
  <si>
    <t>13th,14th,16th,17th,20th,21st,23rd,24th,30th, Dec 1st,7th,8th,14th,19th,30th,31st, Jan 2nd,3rd,4th,6th,8th,9th,11th,12th,16th,17th,23rd,26th,29th,30th, Feb 1st,2nd,6th,7th,</t>
  </si>
  <si>
    <t>AS Beziers v Quevilly</t>
  </si>
  <si>
    <t>AS Beziers to win</t>
  </si>
  <si>
    <t>Consadole Sapporo v Omiya Ardija</t>
  </si>
  <si>
    <t>Omiya Ardija to win</t>
  </si>
  <si>
    <t>Omiya Ardija to win 1st half</t>
  </si>
  <si>
    <t>Achilles 29 v PSV Youth</t>
  </si>
  <si>
    <t>Over 5.5 goals</t>
  </si>
  <si>
    <t>Mallorca v Elche &amp; Presov v Podbrezova (Double)</t>
  </si>
  <si>
    <t>Mallorca &amp; Podbrezova to win</t>
  </si>
  <si>
    <t>Wil v Xamax</t>
  </si>
  <si>
    <t>Wil to win</t>
  </si>
  <si>
    <t>Wil to win 1st half</t>
  </si>
  <si>
    <t>Bristol City v Birmingham</t>
  </si>
  <si>
    <t>Rotherham v Derby</t>
  </si>
  <si>
    <t>Over 4.5 goals</t>
  </si>
  <si>
    <t>FC Wacker Tirol v LASK Linz</t>
  </si>
  <si>
    <t>Wacker Tirol to win</t>
  </si>
  <si>
    <t>Wacker Tirol to win 1st half</t>
  </si>
  <si>
    <t>Galway v Derry</t>
  </si>
  <si>
    <t>Galway to win</t>
  </si>
  <si>
    <t>NB The two bets on Consadole Sapporo v Omiya Ardija on 5th May do not appear on official results log</t>
  </si>
  <si>
    <t>AB v FC Helsingor</t>
  </si>
  <si>
    <t>Nykopings BIS v Roskilde</t>
  </si>
  <si>
    <t>Nykopings BIS to win</t>
  </si>
  <si>
    <t>Fremad Amager v Naestved</t>
  </si>
  <si>
    <t>Fremad Amager to win</t>
  </si>
  <si>
    <t>Sunderland v Swansea</t>
  </si>
  <si>
    <t>Rijeka v Hajduk Split</t>
  </si>
  <si>
    <t>Hajduk Split to win</t>
  </si>
  <si>
    <t>Hajduk Split to win 1st half</t>
  </si>
  <si>
    <t>Jeonnam Dragons v Suwon Bluewings</t>
  </si>
  <si>
    <t>Jeonnam Dragons to win</t>
  </si>
  <si>
    <t>Karlsruhe v Dynamo Dresden</t>
  </si>
  <si>
    <t>Karlsruhe to win</t>
  </si>
  <si>
    <t>Umraniyespor v Altinordu</t>
  </si>
  <si>
    <t>Altinordu (0) to win</t>
  </si>
  <si>
    <t>West Ham v Liverpool</t>
  </si>
  <si>
    <t>West Ham to win</t>
  </si>
  <si>
    <t>12th,16th,19th,20th,22nd,23rd,27th, March 2nd, 3rd,5th,8th,9th,15th,20th, May 4th,9th,10th,12th,15th</t>
  </si>
  <si>
    <t>Tromsdalen v Mjondalen</t>
  </si>
  <si>
    <t>Tromsdalen to win</t>
  </si>
  <si>
    <t>FC Nordsjaelland v SonderjyskE</t>
  </si>
  <si>
    <t>Reading v Fulham</t>
  </si>
  <si>
    <t>Kusatsu v Renofa Yamaguchi &amp; Saratov - FK Chimki Moskovska oblast (Double)</t>
  </si>
  <si>
    <t>Kusatsu &amp; Saratov to win</t>
  </si>
  <si>
    <t>Leicester v Tottenham</t>
  </si>
  <si>
    <t>Kashima v Kawasaki Frontale</t>
  </si>
  <si>
    <t>Kawasaki Frontale to win</t>
  </si>
  <si>
    <t>Fremad Amager v AB Copenhagen</t>
  </si>
  <si>
    <t>AB Copenhagen to win</t>
  </si>
  <si>
    <t>Over 4.5 Goals</t>
  </si>
  <si>
    <t>Sociedad &amp; Acassuso to win</t>
  </si>
  <si>
    <t>Celta Vigo v Real Sociedad &amp; Acassuso (DNB) v San Telmo (Double)</t>
  </si>
  <si>
    <t>GIF Sundsvall v IFK Gothenburg</t>
  </si>
  <si>
    <t>Xamax v Le Mont LS</t>
  </si>
  <si>
    <t>Le Mont to win</t>
  </si>
  <si>
    <t>Le Mont to win 1st half</t>
  </si>
  <si>
    <t>Wins (games with profit)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</si>
</sst>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£&quot;#,##0.00;[Red]\-&quot;£&quot;#,##0.00"/>
    <numFmt numFmtId="164" formatCode="&quot;£&quot;#,##0.00_);[Red]\(&quot;£&quot;#,##0.00\)"/>
    <numFmt numFmtId="165" formatCode="[$£-2]\ #,##0.00_);[Red]\([$£-2]\ #,##0.00\)"/>
    <numFmt numFmtId="166" formatCode="0.0%"/>
    <numFmt numFmtId="167" formatCode="&quot;£&quot;#,##0.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i/>
      <sz val="16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4" fillId="0" borderId="0" xfId="0" applyFont="1"/>
    <xf numFmtId="0" fontId="0" fillId="2" borderId="1" xfId="0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" fontId="3" fillId="3" borderId="0" xfId="0" applyNumberFormat="1" applyFont="1" applyFill="1" applyAlignment="1">
      <alignment horizontal="left"/>
    </xf>
    <xf numFmtId="2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7" fontId="0" fillId="3" borderId="0" xfId="0" applyNumberFormat="1" applyFill="1"/>
    <xf numFmtId="166" fontId="1" fillId="3" borderId="0" xfId="1" applyNumberFormat="1" applyFill="1"/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" fontId="2" fillId="3" borderId="0" xfId="0" applyNumberFormat="1" applyFont="1" applyFill="1" applyAlignment="1">
      <alignment horizontal="left"/>
    </xf>
    <xf numFmtId="16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vertical="center" wrapText="1"/>
    </xf>
    <xf numFmtId="2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5" fontId="3" fillId="4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2" fontId="7" fillId="4" borderId="0" xfId="0" applyNumberFormat="1" applyFont="1" applyFill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165" fontId="7" fillId="4" borderId="0" xfId="0" applyNumberFormat="1" applyFont="1" applyFill="1" applyAlignment="1">
      <alignment horizontal="center"/>
    </xf>
    <xf numFmtId="0" fontId="8" fillId="0" borderId="0" xfId="0" applyFont="1"/>
    <xf numFmtId="0" fontId="2" fillId="3" borderId="0" xfId="0" applyFont="1" applyFill="1"/>
    <xf numFmtId="2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5" fontId="2" fillId="4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164" fontId="11" fillId="0" borderId="0" xfId="0" applyNumberFormat="1" applyFont="1"/>
    <xf numFmtId="164" fontId="10" fillId="0" borderId="0" xfId="0" applyNumberFormat="1" applyFont="1"/>
    <xf numFmtId="10" fontId="11" fillId="0" borderId="0" xfId="0" applyNumberFormat="1" applyFont="1"/>
    <xf numFmtId="10" fontId="10" fillId="0" borderId="0" xfId="0" applyNumberFormat="1" applyFont="1"/>
    <xf numFmtId="40" fontId="3" fillId="0" borderId="0" xfId="0" applyNumberFormat="1" applyFont="1" applyAlignment="1">
      <alignment horizontal="center" vertical="center"/>
    </xf>
    <xf numFmtId="0" fontId="12" fillId="5" borderId="4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8" fontId="14" fillId="5" borderId="4" xfId="0" applyNumberFormat="1" applyFont="1" applyFill="1" applyBorder="1" applyAlignment="1">
      <alignment horizontal="left" vertical="center" wrapText="1"/>
    </xf>
    <xf numFmtId="10" fontId="14" fillId="5" borderId="4" xfId="0" applyNumberFormat="1" applyFont="1" applyFill="1" applyBorder="1" applyAlignment="1">
      <alignment horizontal="left" vertical="center" wrapText="1"/>
    </xf>
    <xf numFmtId="8" fontId="15" fillId="5" borderId="4" xfId="0" applyNumberFormat="1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10" fontId="15" fillId="5" borderId="4" xfId="0" applyNumberFormat="1" applyFont="1" applyFill="1" applyBorder="1" applyAlignment="1">
      <alignment horizontal="left" vertical="center" wrapText="1"/>
    </xf>
    <xf numFmtId="16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 wrapText="1"/>
    </xf>
    <xf numFmtId="2" fontId="2" fillId="3" borderId="0" xfId="0" applyNumberFormat="1" applyFont="1" applyFill="1" applyAlignment="1">
      <alignment horizontal="center" vertical="center"/>
    </xf>
    <xf numFmtId="16" fontId="3" fillId="3" borderId="0" xfId="0" applyNumberFormat="1" applyFont="1" applyFill="1" applyAlignment="1">
      <alignment horizontal="left" vertical="center" wrapText="1"/>
    </xf>
    <xf numFmtId="167" fontId="0" fillId="0" borderId="0" xfId="0" applyNumberFormat="1"/>
  </cellXfs>
  <cellStyles count="2">
    <cellStyle name="Normal" xfId="0" builtinId="0"/>
    <cellStyle name="Percent" xfId="1" builtinId="5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Pro Footy Tips - Performance Summary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log'!$O$7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'results log'!$O$8:$O$336</c:f>
              <c:numCache>
                <c:formatCode>"£"#,##0.00</c:formatCode>
                <c:ptCount val="329"/>
                <c:pt idx="0">
                  <c:v>785.2</c:v>
                </c:pt>
                <c:pt idx="1">
                  <c:v>765.2</c:v>
                </c:pt>
                <c:pt idx="2">
                  <c:v>755.2</c:v>
                </c:pt>
                <c:pt idx="3">
                  <c:v>781.2</c:v>
                </c:pt>
                <c:pt idx="4">
                  <c:v>751.2</c:v>
                </c:pt>
                <c:pt idx="5">
                  <c:v>731.2</c:v>
                </c:pt>
                <c:pt idx="6">
                  <c:v>763.6</c:v>
                </c:pt>
                <c:pt idx="7">
                  <c:v>743.6</c:v>
                </c:pt>
                <c:pt idx="8">
                  <c:v>733.6</c:v>
                </c:pt>
                <c:pt idx="9">
                  <c:v>713.6</c:v>
                </c:pt>
                <c:pt idx="10">
                  <c:v>693.6</c:v>
                </c:pt>
                <c:pt idx="11">
                  <c:v>683.6</c:v>
                </c:pt>
                <c:pt idx="12">
                  <c:v>749.6</c:v>
                </c:pt>
                <c:pt idx="13">
                  <c:v>729.6</c:v>
                </c:pt>
                <c:pt idx="14">
                  <c:v>699.6</c:v>
                </c:pt>
                <c:pt idx="15">
                  <c:v>679.6</c:v>
                </c:pt>
                <c:pt idx="16">
                  <c:v>659.6</c:v>
                </c:pt>
                <c:pt idx="17">
                  <c:v>639.6</c:v>
                </c:pt>
                <c:pt idx="18">
                  <c:v>619.6</c:v>
                </c:pt>
                <c:pt idx="19">
                  <c:v>599.6</c:v>
                </c:pt>
                <c:pt idx="20">
                  <c:v>589.6</c:v>
                </c:pt>
                <c:pt idx="21">
                  <c:v>559.6</c:v>
                </c:pt>
                <c:pt idx="22">
                  <c:v>549.6</c:v>
                </c:pt>
                <c:pt idx="23">
                  <c:v>529.6</c:v>
                </c:pt>
                <c:pt idx="24">
                  <c:v>499.6</c:v>
                </c:pt>
                <c:pt idx="25">
                  <c:v>469.6</c:v>
                </c:pt>
                <c:pt idx="26">
                  <c:v>525.6</c:v>
                </c:pt>
                <c:pt idx="27">
                  <c:v>505.6</c:v>
                </c:pt>
                <c:pt idx="28">
                  <c:v>455.6</c:v>
                </c:pt>
                <c:pt idx="29">
                  <c:v>445.6</c:v>
                </c:pt>
                <c:pt idx="30">
                  <c:v>484</c:v>
                </c:pt>
                <c:pt idx="31">
                  <c:v>554</c:v>
                </c:pt>
                <c:pt idx="32">
                  <c:v>524</c:v>
                </c:pt>
                <c:pt idx="33">
                  <c:v>514</c:v>
                </c:pt>
                <c:pt idx="34">
                  <c:v>484</c:v>
                </c:pt>
                <c:pt idx="35">
                  <c:v>464</c:v>
                </c:pt>
                <c:pt idx="36">
                  <c:v>444</c:v>
                </c:pt>
                <c:pt idx="37">
                  <c:v>424</c:v>
                </c:pt>
                <c:pt idx="38">
                  <c:v>394</c:v>
                </c:pt>
                <c:pt idx="39">
                  <c:v>374</c:v>
                </c:pt>
                <c:pt idx="40">
                  <c:v>354</c:v>
                </c:pt>
                <c:pt idx="41">
                  <c:v>344</c:v>
                </c:pt>
                <c:pt idx="42">
                  <c:v>334</c:v>
                </c:pt>
                <c:pt idx="43">
                  <c:v>442</c:v>
                </c:pt>
                <c:pt idx="44">
                  <c:v>507</c:v>
                </c:pt>
                <c:pt idx="45">
                  <c:v>598.20000000000005</c:v>
                </c:pt>
                <c:pt idx="46">
                  <c:v>578.20000000000005</c:v>
                </c:pt>
                <c:pt idx="47">
                  <c:v>558.20000000000005</c:v>
                </c:pt>
                <c:pt idx="48">
                  <c:v>528.20000000000005</c:v>
                </c:pt>
                <c:pt idx="49">
                  <c:v>498.20000000000005</c:v>
                </c:pt>
                <c:pt idx="50">
                  <c:v>488.20000000000005</c:v>
                </c:pt>
                <c:pt idx="51">
                  <c:v>478.20000000000005</c:v>
                </c:pt>
                <c:pt idx="52">
                  <c:v>438.20000000000005</c:v>
                </c:pt>
                <c:pt idx="53">
                  <c:v>408.20000000000005</c:v>
                </c:pt>
                <c:pt idx="54">
                  <c:v>445.70000000000005</c:v>
                </c:pt>
                <c:pt idx="55">
                  <c:v>425.70000000000005</c:v>
                </c:pt>
                <c:pt idx="56">
                  <c:v>385.70000000000005</c:v>
                </c:pt>
                <c:pt idx="57">
                  <c:v>454.70000000000005</c:v>
                </c:pt>
                <c:pt idx="58">
                  <c:v>574.70000000000005</c:v>
                </c:pt>
                <c:pt idx="59">
                  <c:v>714.7</c:v>
                </c:pt>
                <c:pt idx="60">
                  <c:v>694.7</c:v>
                </c:pt>
                <c:pt idx="61">
                  <c:v>748.7</c:v>
                </c:pt>
                <c:pt idx="62">
                  <c:v>792.2</c:v>
                </c:pt>
                <c:pt idx="63">
                  <c:v>822.2</c:v>
                </c:pt>
                <c:pt idx="64">
                  <c:v>882.2</c:v>
                </c:pt>
                <c:pt idx="65">
                  <c:v>872.2</c:v>
                </c:pt>
                <c:pt idx="66">
                  <c:v>862.2</c:v>
                </c:pt>
                <c:pt idx="67">
                  <c:v>832.2</c:v>
                </c:pt>
                <c:pt idx="68">
                  <c:v>822.2</c:v>
                </c:pt>
                <c:pt idx="69">
                  <c:v>792.2</c:v>
                </c:pt>
                <c:pt idx="70">
                  <c:v>772.2</c:v>
                </c:pt>
                <c:pt idx="71">
                  <c:v>830.2</c:v>
                </c:pt>
                <c:pt idx="72">
                  <c:v>810.2</c:v>
                </c:pt>
                <c:pt idx="73">
                  <c:v>770.2</c:v>
                </c:pt>
                <c:pt idx="74">
                  <c:v>740.2</c:v>
                </c:pt>
                <c:pt idx="75">
                  <c:v>720.2</c:v>
                </c:pt>
                <c:pt idx="76">
                  <c:v>700.2</c:v>
                </c:pt>
                <c:pt idx="77">
                  <c:v>660.2</c:v>
                </c:pt>
                <c:pt idx="78">
                  <c:v>620.20000000000005</c:v>
                </c:pt>
                <c:pt idx="79">
                  <c:v>580.20000000000005</c:v>
                </c:pt>
                <c:pt idx="80">
                  <c:v>550.20000000000005</c:v>
                </c:pt>
                <c:pt idx="81">
                  <c:v>550.20000000000005</c:v>
                </c:pt>
                <c:pt idx="82">
                  <c:v>520.20000000000005</c:v>
                </c:pt>
                <c:pt idx="83">
                  <c:v>605.20000000000005</c:v>
                </c:pt>
                <c:pt idx="84">
                  <c:v>585.20000000000005</c:v>
                </c:pt>
                <c:pt idx="85">
                  <c:v>575.20000000000005</c:v>
                </c:pt>
                <c:pt idx="86">
                  <c:v>565.20000000000005</c:v>
                </c:pt>
                <c:pt idx="87">
                  <c:v>715.2</c:v>
                </c:pt>
                <c:pt idx="88">
                  <c:v>685.2</c:v>
                </c:pt>
                <c:pt idx="89">
                  <c:v>795.2</c:v>
                </c:pt>
                <c:pt idx="90">
                  <c:v>755.2</c:v>
                </c:pt>
                <c:pt idx="91">
                  <c:v>745.2</c:v>
                </c:pt>
                <c:pt idx="92">
                  <c:v>725.2</c:v>
                </c:pt>
                <c:pt idx="93">
                  <c:v>705.2</c:v>
                </c:pt>
                <c:pt idx="94">
                  <c:v>685.2</c:v>
                </c:pt>
                <c:pt idx="95">
                  <c:v>741.2</c:v>
                </c:pt>
                <c:pt idx="96">
                  <c:v>841.1</c:v>
                </c:pt>
                <c:pt idx="97">
                  <c:v>821.1</c:v>
                </c:pt>
                <c:pt idx="98">
                  <c:v>872.1</c:v>
                </c:pt>
                <c:pt idx="99">
                  <c:v>832.1</c:v>
                </c:pt>
                <c:pt idx="100">
                  <c:v>922.1</c:v>
                </c:pt>
                <c:pt idx="101">
                  <c:v>1014.1</c:v>
                </c:pt>
                <c:pt idx="102">
                  <c:v>1074.0999999999999</c:v>
                </c:pt>
                <c:pt idx="103">
                  <c:v>1054.0999999999999</c:v>
                </c:pt>
                <c:pt idx="104">
                  <c:v>1054.0999999999999</c:v>
                </c:pt>
                <c:pt idx="105">
                  <c:v>1133.8999999999999</c:v>
                </c:pt>
                <c:pt idx="106">
                  <c:v>1238.8999999999999</c:v>
                </c:pt>
                <c:pt idx="107">
                  <c:v>1218.8999999999999</c:v>
                </c:pt>
                <c:pt idx="108">
                  <c:v>1208.8999999999999</c:v>
                </c:pt>
                <c:pt idx="109">
                  <c:v>1178.8999999999999</c:v>
                </c:pt>
                <c:pt idx="110">
                  <c:v>1313.8999999999999</c:v>
                </c:pt>
                <c:pt idx="111">
                  <c:v>1283.8999999999999</c:v>
                </c:pt>
                <c:pt idx="112">
                  <c:v>1319.3</c:v>
                </c:pt>
                <c:pt idx="113">
                  <c:v>1431.3</c:v>
                </c:pt>
                <c:pt idx="114">
                  <c:v>1401.3</c:v>
                </c:pt>
                <c:pt idx="115">
                  <c:v>1371.3</c:v>
                </c:pt>
                <c:pt idx="116">
                  <c:v>1331.3</c:v>
                </c:pt>
                <c:pt idx="117">
                  <c:v>1321.3</c:v>
                </c:pt>
                <c:pt idx="118">
                  <c:v>1301.3</c:v>
                </c:pt>
                <c:pt idx="119">
                  <c:v>1281.3</c:v>
                </c:pt>
                <c:pt idx="120">
                  <c:v>1261.3</c:v>
                </c:pt>
                <c:pt idx="121">
                  <c:v>1231.3</c:v>
                </c:pt>
                <c:pt idx="122">
                  <c:v>1339.3</c:v>
                </c:pt>
                <c:pt idx="123">
                  <c:v>1399.3</c:v>
                </c:pt>
                <c:pt idx="124">
                  <c:v>1379.3</c:v>
                </c:pt>
                <c:pt idx="125">
                  <c:v>1416.8</c:v>
                </c:pt>
                <c:pt idx="126">
                  <c:v>1483.3999999999999</c:v>
                </c:pt>
                <c:pt idx="127">
                  <c:v>1453.3999999999999</c:v>
                </c:pt>
                <c:pt idx="128">
                  <c:v>1433.3999999999999</c:v>
                </c:pt>
                <c:pt idx="129">
                  <c:v>1475.3999999999999</c:v>
                </c:pt>
                <c:pt idx="130">
                  <c:v>1465.3999999999999</c:v>
                </c:pt>
                <c:pt idx="131">
                  <c:v>1553.3999999999999</c:v>
                </c:pt>
                <c:pt idx="132">
                  <c:v>1523.3999999999999</c:v>
                </c:pt>
                <c:pt idx="133">
                  <c:v>1513.3999999999999</c:v>
                </c:pt>
                <c:pt idx="134">
                  <c:v>1493.3999999999999</c:v>
                </c:pt>
                <c:pt idx="135">
                  <c:v>1483.3999999999999</c:v>
                </c:pt>
                <c:pt idx="136">
                  <c:v>1463.3999999999999</c:v>
                </c:pt>
                <c:pt idx="137">
                  <c:v>1443.3999999999999</c:v>
                </c:pt>
                <c:pt idx="138">
                  <c:v>1423.3999999999999</c:v>
                </c:pt>
                <c:pt idx="139">
                  <c:v>1393.3999999999999</c:v>
                </c:pt>
                <c:pt idx="140">
                  <c:v>1353.3999999999999</c:v>
                </c:pt>
                <c:pt idx="141">
                  <c:v>1333.3999999999999</c:v>
                </c:pt>
                <c:pt idx="142">
                  <c:v>1303.3999999999999</c:v>
                </c:pt>
                <c:pt idx="143">
                  <c:v>1355.3999999999999</c:v>
                </c:pt>
                <c:pt idx="144">
                  <c:v>1403.3999999999999</c:v>
                </c:pt>
                <c:pt idx="145">
                  <c:v>1445.9999999999998</c:v>
                </c:pt>
                <c:pt idx="146">
                  <c:v>1415.9999999999998</c:v>
                </c:pt>
                <c:pt idx="147">
                  <c:v>1385.9999999999998</c:v>
                </c:pt>
                <c:pt idx="148">
                  <c:v>1355.9999999999998</c:v>
                </c:pt>
                <c:pt idx="149">
                  <c:v>1415.9999999999998</c:v>
                </c:pt>
                <c:pt idx="150">
                  <c:v>1485.9999999999998</c:v>
                </c:pt>
                <c:pt idx="151">
                  <c:v>1465.9999999999998</c:v>
                </c:pt>
                <c:pt idx="152">
                  <c:v>1445.9999999999998</c:v>
                </c:pt>
                <c:pt idx="153">
                  <c:v>1425.9999999999998</c:v>
                </c:pt>
                <c:pt idx="154">
                  <c:v>1515.9999999999998</c:v>
                </c:pt>
                <c:pt idx="155">
                  <c:v>1485.9999999999998</c:v>
                </c:pt>
                <c:pt idx="156">
                  <c:v>1475.9999999999998</c:v>
                </c:pt>
                <c:pt idx="157">
                  <c:v>1475.9999999999998</c:v>
                </c:pt>
                <c:pt idx="158">
                  <c:v>1445.9999999999998</c:v>
                </c:pt>
                <c:pt idx="159">
                  <c:v>1425.9999999999998</c:v>
                </c:pt>
                <c:pt idx="160">
                  <c:v>1485.9999999999998</c:v>
                </c:pt>
                <c:pt idx="161">
                  <c:v>1465.9999999999998</c:v>
                </c:pt>
                <c:pt idx="162">
                  <c:v>1513.9999999999998</c:v>
                </c:pt>
                <c:pt idx="163">
                  <c:v>1483.9999999999998</c:v>
                </c:pt>
                <c:pt idx="164">
                  <c:v>1524.9999999999998</c:v>
                </c:pt>
                <c:pt idx="165">
                  <c:v>1504.9999999999998</c:v>
                </c:pt>
                <c:pt idx="166">
                  <c:v>1494.9999999999998</c:v>
                </c:pt>
                <c:pt idx="167">
                  <c:v>1484.9999999999998</c:v>
                </c:pt>
                <c:pt idx="168">
                  <c:v>1464.9999999999998</c:v>
                </c:pt>
                <c:pt idx="169">
                  <c:v>1434.9999999999998</c:v>
                </c:pt>
                <c:pt idx="170">
                  <c:v>1404.9999999999998</c:v>
                </c:pt>
                <c:pt idx="171">
                  <c:v>1394.9999999999998</c:v>
                </c:pt>
                <c:pt idx="172">
                  <c:v>1374.9999999999998</c:v>
                </c:pt>
                <c:pt idx="173">
                  <c:v>1354.9999999999998</c:v>
                </c:pt>
                <c:pt idx="174">
                  <c:v>1324.9999999999998</c:v>
                </c:pt>
                <c:pt idx="175">
                  <c:v>1294.9999999999998</c:v>
                </c:pt>
                <c:pt idx="176">
                  <c:v>1254.9999999999998</c:v>
                </c:pt>
                <c:pt idx="177">
                  <c:v>1244.9999999999998</c:v>
                </c:pt>
                <c:pt idx="178">
                  <c:v>1282.9999999999998</c:v>
                </c:pt>
                <c:pt idx="179">
                  <c:v>1262.9999999999998</c:v>
                </c:pt>
                <c:pt idx="180">
                  <c:v>1252.9999999999998</c:v>
                </c:pt>
                <c:pt idx="181">
                  <c:v>1222.9999999999998</c:v>
                </c:pt>
                <c:pt idx="182">
                  <c:v>1202.9999999999998</c:v>
                </c:pt>
                <c:pt idx="183">
                  <c:v>1182.9999999999998</c:v>
                </c:pt>
                <c:pt idx="184">
                  <c:v>1162.9999999999998</c:v>
                </c:pt>
                <c:pt idx="185">
                  <c:v>1231.9999999999998</c:v>
                </c:pt>
                <c:pt idx="186">
                  <c:v>1191.9999999999998</c:v>
                </c:pt>
                <c:pt idx="187">
                  <c:v>1171.9999999999998</c:v>
                </c:pt>
                <c:pt idx="188">
                  <c:v>1151.9999999999998</c:v>
                </c:pt>
                <c:pt idx="189">
                  <c:v>1131.9999999999998</c:v>
                </c:pt>
                <c:pt idx="190">
                  <c:v>1111.9999999999998</c:v>
                </c:pt>
                <c:pt idx="191">
                  <c:v>1111.9999999999998</c:v>
                </c:pt>
                <c:pt idx="192">
                  <c:v>1091.9999999999998</c:v>
                </c:pt>
                <c:pt idx="193">
                  <c:v>1081.9999999999998</c:v>
                </c:pt>
                <c:pt idx="194">
                  <c:v>1051.9999999999998</c:v>
                </c:pt>
                <c:pt idx="195">
                  <c:v>1031.9999999999998</c:v>
                </c:pt>
                <c:pt idx="196">
                  <c:v>1011.9999999999998</c:v>
                </c:pt>
                <c:pt idx="197">
                  <c:v>1001.9999999999998</c:v>
                </c:pt>
                <c:pt idx="198">
                  <c:v>971.99999999999977</c:v>
                </c:pt>
                <c:pt idx="199">
                  <c:v>951.99999999999977</c:v>
                </c:pt>
                <c:pt idx="200">
                  <c:v>931.99999999999977</c:v>
                </c:pt>
                <c:pt idx="201">
                  <c:v>921.99999999999977</c:v>
                </c:pt>
                <c:pt idx="202">
                  <c:v>891.99999999999977</c:v>
                </c:pt>
                <c:pt idx="203">
                  <c:v>969.99999999999977</c:v>
                </c:pt>
                <c:pt idx="204">
                  <c:v>959.99999999999977</c:v>
                </c:pt>
                <c:pt idx="205">
                  <c:v>949.99999999999977</c:v>
                </c:pt>
                <c:pt idx="206">
                  <c:v>939.99999999999977</c:v>
                </c:pt>
                <c:pt idx="207">
                  <c:v>929.99999999999977</c:v>
                </c:pt>
                <c:pt idx="208">
                  <c:v>899.99999999999977</c:v>
                </c:pt>
                <c:pt idx="209">
                  <c:v>899.99999999999977</c:v>
                </c:pt>
                <c:pt idx="210">
                  <c:v>879.99999999999977</c:v>
                </c:pt>
                <c:pt idx="211">
                  <c:v>937.99999999999977</c:v>
                </c:pt>
                <c:pt idx="212">
                  <c:v>917.99999999999977</c:v>
                </c:pt>
                <c:pt idx="213">
                  <c:v>992.99999999999977</c:v>
                </c:pt>
                <c:pt idx="214">
                  <c:v>1034.9999999999998</c:v>
                </c:pt>
                <c:pt idx="215">
                  <c:v>1231.9999999999998</c:v>
                </c:pt>
                <c:pt idx="216">
                  <c:v>1191.9999999999998</c:v>
                </c:pt>
                <c:pt idx="217">
                  <c:v>1247.9999999999998</c:v>
                </c:pt>
                <c:pt idx="218">
                  <c:v>1217.9999999999998</c:v>
                </c:pt>
                <c:pt idx="219">
                  <c:v>1167.9999999999998</c:v>
                </c:pt>
                <c:pt idx="220">
                  <c:v>1147.9999999999998</c:v>
                </c:pt>
                <c:pt idx="221">
                  <c:v>1137.9999999999998</c:v>
                </c:pt>
                <c:pt idx="222">
                  <c:v>1182.3999999999999</c:v>
                </c:pt>
                <c:pt idx="223">
                  <c:v>1162.3999999999999</c:v>
                </c:pt>
                <c:pt idx="224">
                  <c:v>1142.3999999999999</c:v>
                </c:pt>
                <c:pt idx="225">
                  <c:v>1112.3999999999999</c:v>
                </c:pt>
                <c:pt idx="226">
                  <c:v>1092.3999999999999</c:v>
                </c:pt>
                <c:pt idx="227">
                  <c:v>1082.3999999999999</c:v>
                </c:pt>
                <c:pt idx="228">
                  <c:v>1182.3999999999999</c:v>
                </c:pt>
                <c:pt idx="229">
                  <c:v>1172.3999999999999</c:v>
                </c:pt>
                <c:pt idx="230">
                  <c:v>1142.3999999999999</c:v>
                </c:pt>
                <c:pt idx="231">
                  <c:v>1280.3999999999999</c:v>
                </c:pt>
                <c:pt idx="232">
                  <c:v>1350.3999999999999</c:v>
                </c:pt>
                <c:pt idx="233">
                  <c:v>1320.3999999999999</c:v>
                </c:pt>
                <c:pt idx="234">
                  <c:v>1365.3999999999999</c:v>
                </c:pt>
                <c:pt idx="235">
                  <c:v>1449.3999999999999</c:v>
                </c:pt>
                <c:pt idx="236">
                  <c:v>1429.3999999999999</c:v>
                </c:pt>
                <c:pt idx="237">
                  <c:v>1501.3999999999999</c:v>
                </c:pt>
                <c:pt idx="238">
                  <c:v>1481.3999999999999</c:v>
                </c:pt>
                <c:pt idx="239">
                  <c:v>1451.3999999999999</c:v>
                </c:pt>
                <c:pt idx="240">
                  <c:v>1411.3999999999999</c:v>
                </c:pt>
                <c:pt idx="241">
                  <c:v>1371.3999999999999</c:v>
                </c:pt>
                <c:pt idx="242">
                  <c:v>1341.3999999999999</c:v>
                </c:pt>
                <c:pt idx="243">
                  <c:v>1321.3999999999999</c:v>
                </c:pt>
                <c:pt idx="244">
                  <c:v>1281.3999999999999</c:v>
                </c:pt>
                <c:pt idx="245">
                  <c:v>1261.3999999999999</c:v>
                </c:pt>
                <c:pt idx="246">
                  <c:v>1241.3999999999999</c:v>
                </c:pt>
                <c:pt idx="247">
                  <c:v>1341.3999999999999</c:v>
                </c:pt>
                <c:pt idx="248">
                  <c:v>1413.3999999999999</c:v>
                </c:pt>
                <c:pt idx="249">
                  <c:v>1393.3999999999999</c:v>
                </c:pt>
                <c:pt idx="250">
                  <c:v>1363.3999999999999</c:v>
                </c:pt>
                <c:pt idx="251">
                  <c:v>1343.3999999999999</c:v>
                </c:pt>
                <c:pt idx="252">
                  <c:v>1313.3999999999999</c:v>
                </c:pt>
                <c:pt idx="253">
                  <c:v>1303.3999999999999</c:v>
                </c:pt>
                <c:pt idx="254">
                  <c:v>1273.3999999999999</c:v>
                </c:pt>
                <c:pt idx="255">
                  <c:v>1253.3999999999999</c:v>
                </c:pt>
                <c:pt idx="256">
                  <c:v>1233.3999999999999</c:v>
                </c:pt>
                <c:pt idx="257">
                  <c:v>1373.3999999999999</c:v>
                </c:pt>
                <c:pt idx="258">
                  <c:v>1353.3999999999999</c:v>
                </c:pt>
                <c:pt idx="259">
                  <c:v>1353.3999999999999</c:v>
                </c:pt>
                <c:pt idx="260">
                  <c:v>1343.3999999999999</c:v>
                </c:pt>
                <c:pt idx="261">
                  <c:v>1398.3999999999999</c:v>
                </c:pt>
                <c:pt idx="262">
                  <c:v>1368.3999999999999</c:v>
                </c:pt>
                <c:pt idx="263">
                  <c:v>1328.3999999999999</c:v>
                </c:pt>
                <c:pt idx="264">
                  <c:v>1298.3999999999999</c:v>
                </c:pt>
                <c:pt idx="265">
                  <c:v>1258.3999999999999</c:v>
                </c:pt>
                <c:pt idx="266">
                  <c:v>1238.3999999999999</c:v>
                </c:pt>
                <c:pt idx="267">
                  <c:v>1198.3999999999999</c:v>
                </c:pt>
                <c:pt idx="268">
                  <c:v>1178.3999999999999</c:v>
                </c:pt>
                <c:pt idx="269">
                  <c:v>1158.3999999999999</c:v>
                </c:pt>
                <c:pt idx="270">
                  <c:v>1148.3999999999999</c:v>
                </c:pt>
                <c:pt idx="271">
                  <c:v>1128.3999999999999</c:v>
                </c:pt>
                <c:pt idx="272">
                  <c:v>1128.3999999999999</c:v>
                </c:pt>
                <c:pt idx="273">
                  <c:v>1214.3999999999999</c:v>
                </c:pt>
                <c:pt idx="274">
                  <c:v>1257.3999999999999</c:v>
                </c:pt>
                <c:pt idx="275">
                  <c:v>1335.3999999999999</c:v>
                </c:pt>
                <c:pt idx="276">
                  <c:v>1305.3999999999999</c:v>
                </c:pt>
                <c:pt idx="277">
                  <c:v>1285.3999999999999</c:v>
                </c:pt>
                <c:pt idx="278">
                  <c:v>1275.3999999999999</c:v>
                </c:pt>
                <c:pt idx="279">
                  <c:v>1255.3999999999999</c:v>
                </c:pt>
                <c:pt idx="280">
                  <c:v>1235.3999999999999</c:v>
                </c:pt>
                <c:pt idx="281">
                  <c:v>1215.3999999999999</c:v>
                </c:pt>
                <c:pt idx="282">
                  <c:v>1275.3999999999999</c:v>
                </c:pt>
                <c:pt idx="283">
                  <c:v>1344.3999999999999</c:v>
                </c:pt>
                <c:pt idx="284">
                  <c:v>1433.3999999999999</c:v>
                </c:pt>
                <c:pt idx="285">
                  <c:v>1433.3999999999999</c:v>
                </c:pt>
                <c:pt idx="286">
                  <c:v>1413.3999999999999</c:v>
                </c:pt>
                <c:pt idx="287">
                  <c:v>1393.3999999999999</c:v>
                </c:pt>
                <c:pt idx="288">
                  <c:v>1426.6999999999998</c:v>
                </c:pt>
                <c:pt idx="289">
                  <c:v>1406.6999999999998</c:v>
                </c:pt>
                <c:pt idx="290">
                  <c:v>1396.6999999999998</c:v>
                </c:pt>
                <c:pt idx="291">
                  <c:v>1468.6999999999998</c:v>
                </c:pt>
                <c:pt idx="292">
                  <c:v>1438.6999999999998</c:v>
                </c:pt>
                <c:pt idx="293">
                  <c:v>1428.6999999999998</c:v>
                </c:pt>
                <c:pt idx="294">
                  <c:v>1398.6999999999998</c:v>
                </c:pt>
                <c:pt idx="295">
                  <c:v>1446.1999999999998</c:v>
                </c:pt>
                <c:pt idx="296">
                  <c:v>1520.8999999999999</c:v>
                </c:pt>
                <c:pt idx="297">
                  <c:v>1500.8999999999999</c:v>
                </c:pt>
                <c:pt idx="298">
                  <c:v>1490.8999999999999</c:v>
                </c:pt>
                <c:pt idx="299">
                  <c:v>1539.4999999999998</c:v>
                </c:pt>
                <c:pt idx="300">
                  <c:v>1529.4999999999998</c:v>
                </c:pt>
                <c:pt idx="301">
                  <c:v>1519.4999999999998</c:v>
                </c:pt>
                <c:pt idx="302">
                  <c:v>1489.4999999999998</c:v>
                </c:pt>
                <c:pt idx="303">
                  <c:v>1479.4999999999998</c:v>
                </c:pt>
                <c:pt idx="304">
                  <c:v>1459.4999999999998</c:v>
                </c:pt>
                <c:pt idx="305">
                  <c:v>1514.4999999999998</c:v>
                </c:pt>
                <c:pt idx="306">
                  <c:v>1578.9999999999998</c:v>
                </c:pt>
                <c:pt idx="307">
                  <c:v>1548.9999999999998</c:v>
                </c:pt>
                <c:pt idx="308">
                  <c:v>1538.9999999999998</c:v>
                </c:pt>
                <c:pt idx="309">
                  <c:v>1508.9999999999998</c:v>
                </c:pt>
                <c:pt idx="310">
                  <c:v>1498.9999999999998</c:v>
                </c:pt>
                <c:pt idx="311">
                  <c:v>1488.9999999999998</c:v>
                </c:pt>
                <c:pt idx="312">
                  <c:v>1458.9999999999998</c:v>
                </c:pt>
                <c:pt idx="313">
                  <c:v>1428.9999999999998</c:v>
                </c:pt>
                <c:pt idx="314">
                  <c:v>1461.3999999999999</c:v>
                </c:pt>
                <c:pt idx="315">
                  <c:v>1441.3999999999999</c:v>
                </c:pt>
                <c:pt idx="316">
                  <c:v>1504.3999999999999</c:v>
                </c:pt>
                <c:pt idx="317">
                  <c:v>1494.3999999999999</c:v>
                </c:pt>
                <c:pt idx="318">
                  <c:v>1535.3999999999999</c:v>
                </c:pt>
                <c:pt idx="319">
                  <c:v>1515.3999999999999</c:v>
                </c:pt>
                <c:pt idx="320">
                  <c:v>1602.8</c:v>
                </c:pt>
                <c:pt idx="321">
                  <c:v>1572.8</c:v>
                </c:pt>
                <c:pt idx="322">
                  <c:v>1650.8</c:v>
                </c:pt>
                <c:pt idx="323">
                  <c:v>1640.8</c:v>
                </c:pt>
                <c:pt idx="324">
                  <c:v>1630.8</c:v>
                </c:pt>
                <c:pt idx="325">
                  <c:v>1600.8</c:v>
                </c:pt>
                <c:pt idx="326">
                  <c:v>1580.8</c:v>
                </c:pt>
                <c:pt idx="327">
                  <c:v>1570.8</c:v>
                </c:pt>
                <c:pt idx="328">
                  <c:v>1560.8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C7-4724-A5E2-4ACFB6D3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2440560"/>
        <c:axId val="1581404240"/>
      </c:lineChart>
      <c:catAx>
        <c:axId val="158244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1404240"/>
        <c:crosses val="autoZero"/>
        <c:auto val="1"/>
        <c:lblAlgn val="ctr"/>
        <c:lblOffset val="100"/>
        <c:noMultiLvlLbl val="0"/>
      </c:catAx>
      <c:valAx>
        <c:axId val="1581404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Balance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&quot;£&quot;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2440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11</xdr:col>
      <xdr:colOff>38100</xdr:colOff>
      <xdr:row>34</xdr:row>
      <xdr:rowOff>95250</xdr:rowOff>
    </xdr:to>
    <xdr:graphicFrame macro="">
      <xdr:nvGraphicFramePr>
        <xdr:cNvPr id="3093" name="Chart 1">
          <a:extLst>
            <a:ext uri="{FF2B5EF4-FFF2-40B4-BE49-F238E27FC236}">
              <a16:creationId xmlns:a16="http://schemas.microsoft.com/office/drawing/2014/main" id="{C3D533CE-30E7-4FE3-A94E-F50B660A5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7:N1013" totalsRowShown="0" headerRowDxfId="17" dataDxfId="15" headerRowBorderDxfId="16" tableBorderDxfId="14">
  <tableColumns count="14">
    <tableColumn id="1" name="Date" dataDxfId="13"/>
    <tableColumn id="3" name="Match" dataDxfId="12"/>
    <tableColumn id="4" name="Selection " dataDxfId="11"/>
    <tableColumn id="5" name="Pts." dataDxfId="10"/>
    <tableColumn id="6" name="Advised price" dataDxfId="9"/>
    <tableColumn id="7" name="Price taken" dataDxfId="8"/>
    <tableColumn id="8" name="Price taken at exchange?" dataDxfId="7"/>
    <tableColumn id="9" name="Each-Way?" dataDxfId="6"/>
    <tableColumn id="10" name="EW odds fraction" dataDxfId="5"/>
    <tableColumn id="13" name="Result" dataDxfId="4"/>
    <tableColumn id="14" name="Effective Price obtained" dataDxfId="3"/>
    <tableColumn id="15" name="Points staked" dataDxfId="2"/>
    <tableColumn id="20" name="Profit @ advised price" dataDxfId="1"/>
    <tableColumn id="16" name="Profit @ price taken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17"/>
  <sheetViews>
    <sheetView tabSelected="1" zoomScale="75" zoomScaleNormal="75" zoomScalePageLayoutView="75" workbookViewId="0">
      <pane ySplit="7" topLeftCell="A8" activePane="bottomLeft" state="frozen"/>
      <selection pane="bottomLeft" activeCell="A8" sqref="A8"/>
    </sheetView>
  </sheetViews>
  <sheetFormatPr defaultColWidth="8.85546875" defaultRowHeight="12.75" x14ac:dyDescent="0.2"/>
  <cols>
    <col min="1" max="1" width="16.42578125" style="9" customWidth="1"/>
    <col min="2" max="2" width="49.42578125" style="9" customWidth="1"/>
    <col min="3" max="3" width="39.42578125" style="9" customWidth="1"/>
    <col min="4" max="4" width="7.42578125" style="9" customWidth="1"/>
    <col min="5" max="5" width="18.42578125" style="9" customWidth="1"/>
    <col min="6" max="6" width="16.140625" style="9" customWidth="1"/>
    <col min="7" max="7" width="32.42578125" style="9" customWidth="1"/>
    <col min="8" max="8" width="17.140625" style="9" customWidth="1"/>
    <col min="9" max="9" width="22.42578125" style="9" customWidth="1"/>
    <col min="10" max="10" width="27.140625" style="9" customWidth="1"/>
    <col min="11" max="11" width="16.42578125" style="14" customWidth="1"/>
    <col min="12" max="12" width="16.140625" style="14" customWidth="1"/>
    <col min="13" max="13" width="28.42578125" style="14" customWidth="1"/>
    <col min="14" max="14" width="25.42578125" style="14" customWidth="1"/>
    <col min="15" max="15" width="10" bestFit="1" customWidth="1"/>
    <col min="17" max="17" width="0" hidden="1" customWidth="1"/>
  </cols>
  <sheetData>
    <row r="1" spans="1:17" x14ac:dyDescent="0.2">
      <c r="A1" s="14" t="s">
        <v>0</v>
      </c>
      <c r="B1" s="18">
        <v>750</v>
      </c>
      <c r="C1"/>
      <c r="D1"/>
      <c r="E1"/>
      <c r="F1"/>
      <c r="G1"/>
      <c r="H1"/>
      <c r="I1"/>
      <c r="J1"/>
      <c r="K1"/>
      <c r="L1"/>
      <c r="M1"/>
      <c r="N1"/>
    </row>
    <row r="2" spans="1:17" x14ac:dyDescent="0.2">
      <c r="A2" s="14" t="s">
        <v>1</v>
      </c>
      <c r="B2" s="18">
        <v>10</v>
      </c>
      <c r="C2"/>
      <c r="D2"/>
      <c r="E2"/>
      <c r="F2"/>
      <c r="G2"/>
      <c r="H2"/>
      <c r="I2"/>
      <c r="J2"/>
      <c r="K2"/>
      <c r="L2"/>
      <c r="M2"/>
      <c r="N2"/>
    </row>
    <row r="3" spans="1:17" x14ac:dyDescent="0.2">
      <c r="A3" s="14" t="s">
        <v>2</v>
      </c>
      <c r="B3" s="19">
        <v>0.05</v>
      </c>
      <c r="C3"/>
      <c r="D3"/>
      <c r="E3"/>
      <c r="F3"/>
      <c r="G3"/>
      <c r="H3"/>
      <c r="I3"/>
      <c r="J3"/>
      <c r="K3"/>
      <c r="L3"/>
      <c r="M3"/>
      <c r="N3"/>
    </row>
    <row r="4" spans="1:1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7" ht="15.75" x14ac:dyDescent="0.25">
      <c r="A5" s="6" t="s">
        <v>3</v>
      </c>
      <c r="B5" s="7"/>
      <c r="C5" s="7"/>
      <c r="D5" s="7"/>
      <c r="E5" s="24" t="s">
        <v>4</v>
      </c>
      <c r="F5" s="8"/>
      <c r="G5" s="8"/>
      <c r="H5" s="8"/>
      <c r="I5" s="8"/>
      <c r="J5" s="8"/>
      <c r="K5" s="13"/>
      <c r="N5" s="25" t="s">
        <v>5</v>
      </c>
    </row>
    <row r="6" spans="1:17" ht="19.5" customHeight="1" x14ac:dyDescent="0.2">
      <c r="J6" s="8"/>
      <c r="N6" s="13"/>
    </row>
    <row r="7" spans="1:17" s="5" customFormat="1" ht="65.25" customHeight="1" thickBot="1" x14ac:dyDescent="0.25">
      <c r="A7" s="20" t="s">
        <v>6</v>
      </c>
      <c r="B7" s="21" t="s">
        <v>7</v>
      </c>
      <c r="C7" s="21" t="s">
        <v>8</v>
      </c>
      <c r="D7" s="22" t="s">
        <v>9</v>
      </c>
      <c r="E7" s="22" t="s">
        <v>10</v>
      </c>
      <c r="F7" s="22" t="s">
        <v>11</v>
      </c>
      <c r="G7" s="22" t="s">
        <v>12</v>
      </c>
      <c r="H7" s="22" t="s">
        <v>13</v>
      </c>
      <c r="I7" s="22" t="s">
        <v>14</v>
      </c>
      <c r="J7" s="22" t="s">
        <v>15</v>
      </c>
      <c r="K7" s="23" t="s">
        <v>16</v>
      </c>
      <c r="L7" s="23" t="s">
        <v>17</v>
      </c>
      <c r="M7" s="23" t="s">
        <v>18</v>
      </c>
      <c r="N7" s="23" t="s">
        <v>19</v>
      </c>
      <c r="O7" s="5" t="s">
        <v>20</v>
      </c>
    </row>
    <row r="8" spans="1:17" ht="15" x14ac:dyDescent="0.2">
      <c r="A8" s="10">
        <v>42604</v>
      </c>
      <c r="B8" s="7" t="s">
        <v>21</v>
      </c>
      <c r="C8" s="7" t="s">
        <v>22</v>
      </c>
      <c r="D8" s="11">
        <v>4</v>
      </c>
      <c r="E8" s="11">
        <v>2.6</v>
      </c>
      <c r="F8" s="11">
        <v>1.88</v>
      </c>
      <c r="G8" s="11" t="s">
        <v>23</v>
      </c>
      <c r="H8" s="11" t="s">
        <v>23</v>
      </c>
      <c r="I8" s="11">
        <v>0</v>
      </c>
      <c r="J8" s="8" t="s">
        <v>24</v>
      </c>
      <c r="K8" s="15">
        <f>((F8-1)*(1-(IF(G8="no",0,'results log'!$B$3)))+1)</f>
        <v>1.88</v>
      </c>
      <c r="L8" s="15">
        <f t="shared" ref="L8:L71" si="0">D8*IF(H8="yes",2,1)</f>
        <v>4</v>
      </c>
      <c r="M8" s="17">
        <f>IF(ISBLANK(J8),,IF(ISBLANK(E8),,(IF(J8="WON-EW",((((E8-1)*I8)*'results log'!$B$2)+('results log'!$B$2*(E8-1))),IF(J8="WON",((((E8-1)*I8)*'results log'!$B$2)+('results log'!$B$2*(E8-1))),IF(J8="PLACED",((((E8-1)*I8)*'results log'!$B$2)-'results log'!$B$2),IF(I8=0,-'results log'!$B$2,IF(I8=0,-'results log'!$B$2,-('results log'!$B$2*2)))))))*D8))</f>
        <v>64</v>
      </c>
      <c r="N8" s="16">
        <f>IF(ISBLANK(J8),,IF(ISBLANK(F8),,(IF(J8="WON-EW",((((K8-1)*I8)*'results log'!$B$2)+('results log'!$B$2*(K8-1))),IF(J8="WON",((((K8-1)*I8)*'results log'!$B$2)+('results log'!$B$2*(K8-1))),IF(J8="PLACED",((((K8-1)*I8)*'results log'!$B$2)-'results log'!$B$2),IF(I8=0,-'results log'!$B$2,IF(I8=0,-'results log'!$B$2,-('results log'!$B$2*2)))))))*D8))</f>
        <v>35.199999999999996</v>
      </c>
      <c r="O8" s="73">
        <f>'results log'!$N8+B1</f>
        <v>785.2</v>
      </c>
      <c r="P8" t="s">
        <v>25</v>
      </c>
      <c r="Q8">
        <f>IF(ISBLANK(#REF!),1,IF(ISBLANK(#REF!),2,99))</f>
        <v>99</v>
      </c>
    </row>
    <row r="9" spans="1:17" ht="15" x14ac:dyDescent="0.2">
      <c r="A9" s="10">
        <v>42606</v>
      </c>
      <c r="B9" s="7" t="s">
        <v>26</v>
      </c>
      <c r="C9" s="7" t="s">
        <v>27</v>
      </c>
      <c r="D9" s="11">
        <v>2</v>
      </c>
      <c r="E9" s="11">
        <v>3.25</v>
      </c>
      <c r="F9" s="11">
        <v>3</v>
      </c>
      <c r="G9" s="11" t="s">
        <v>23</v>
      </c>
      <c r="H9" s="11" t="s">
        <v>23</v>
      </c>
      <c r="I9" s="11">
        <v>0</v>
      </c>
      <c r="J9" s="8" t="s">
        <v>28</v>
      </c>
      <c r="K9" s="15">
        <f>((F9-1)*(1-(IF(G9="no",0,'results log'!$B$3)))+1)</f>
        <v>3</v>
      </c>
      <c r="L9" s="15">
        <f t="shared" si="0"/>
        <v>2</v>
      </c>
      <c r="M9" s="17">
        <f>IF(ISBLANK(J9),,IF(ISBLANK(E9),,(IF(J9="WON-EW",((((E9-1)*I9)*'results log'!$B$2)+('results log'!$B$2*(E9-1))),IF(J9="WON",((((E9-1)*I9)*'results log'!$B$2)+('results log'!$B$2*(E9-1))),IF(J9="PLACED",((((E9-1)*I9)*'results log'!$B$2)-'results log'!$B$2),IF(I9=0,-'results log'!$B$2,IF(I9=0,-'results log'!$B$2,-('results log'!$B$2*2)))))))*D9))</f>
        <v>-20</v>
      </c>
      <c r="N9" s="16">
        <f>IF(ISBLANK(J9),,IF(ISBLANK(F9),,(IF(J9="WON-EW",((((K9-1)*I9)*'results log'!$B$2)+('results log'!$B$2*(K9-1))),IF(J9="WON",((((K9-1)*I9)*'results log'!$B$2)+('results log'!$B$2*(K9-1))),IF(J9="PLACED",((((K9-1)*I9)*'results log'!$B$2)-'results log'!$B$2),IF(I9=0,-'results log'!$B$2,IF(I9=0,-'results log'!$B$2,-('results log'!$B$2*2)))))))*D9))</f>
        <v>-20</v>
      </c>
      <c r="O9" s="73">
        <f>O8+'results log'!$N9</f>
        <v>765.2</v>
      </c>
      <c r="Q9">
        <f>IF(ISBLANK(#REF!),1,IF(ISBLANK(#REF!),2,99))</f>
        <v>99</v>
      </c>
    </row>
    <row r="10" spans="1:17" ht="15" x14ac:dyDescent="0.2">
      <c r="A10" s="10">
        <v>42606</v>
      </c>
      <c r="B10" s="7" t="s">
        <v>26</v>
      </c>
      <c r="C10" s="7" t="s">
        <v>29</v>
      </c>
      <c r="D10" s="11">
        <v>1</v>
      </c>
      <c r="E10" s="11">
        <v>6</v>
      </c>
      <c r="F10" s="11">
        <v>5.5</v>
      </c>
      <c r="G10" s="11" t="s">
        <v>23</v>
      </c>
      <c r="H10" s="11" t="s">
        <v>23</v>
      </c>
      <c r="I10" s="11">
        <v>0</v>
      </c>
      <c r="J10" s="8" t="s">
        <v>28</v>
      </c>
      <c r="K10" s="15">
        <f>((F10-1)*(1-(IF(G10="no",0,'results log'!$B$3)))+1)</f>
        <v>5.5</v>
      </c>
      <c r="L10" s="15">
        <f t="shared" si="0"/>
        <v>1</v>
      </c>
      <c r="M10" s="17">
        <f>IF(ISBLANK(J10),,IF(ISBLANK(E10),,(IF(J10="WON-EW",((((E10-1)*I10)*'results log'!$B$2)+('results log'!$B$2*(E10-1))),IF(J10="WON",((((E10-1)*I10)*'results log'!$B$2)+('results log'!$B$2*(E10-1))),IF(J10="PLACED",((((E10-1)*I10)*'results log'!$B$2)-'results log'!$B$2),IF(I10=0,-'results log'!$B$2,IF(I10=0,-'results log'!$B$2,-('results log'!$B$2*2)))))))*D10))</f>
        <v>-10</v>
      </c>
      <c r="N10" s="16">
        <f>IF(ISBLANK(J10),,IF(ISBLANK(F10),,(IF(J10="WON-EW",((((K10-1)*I10)*'results log'!$B$2)+('results log'!$B$2*(K10-1))),IF(J10="WON",((((K10-1)*I10)*'results log'!$B$2)+('results log'!$B$2*(K10-1))),IF(J10="PLACED",((((K10-1)*I10)*'results log'!$B$2)-'results log'!$B$2),IF(I10=0,-'results log'!$B$2,IF(I10=0,-'results log'!$B$2,-('results log'!$B$2*2)))))))*D10))</f>
        <v>-10</v>
      </c>
      <c r="O10" s="73">
        <f>O9+'results log'!$N10</f>
        <v>755.2</v>
      </c>
      <c r="Q10">
        <f>IF(ISBLANK(#REF!),1,IF(ISBLANK(#REF!),2,99))</f>
        <v>99</v>
      </c>
    </row>
    <row r="11" spans="1:17" ht="15" x14ac:dyDescent="0.2">
      <c r="A11" s="10">
        <v>42606</v>
      </c>
      <c r="B11" s="7" t="s">
        <v>30</v>
      </c>
      <c r="C11" s="7" t="s">
        <v>31</v>
      </c>
      <c r="D11" s="11">
        <v>2</v>
      </c>
      <c r="E11" s="11">
        <v>3.4</v>
      </c>
      <c r="F11" s="11">
        <v>2.2999999999999998</v>
      </c>
      <c r="G11" s="11" t="s">
        <v>23</v>
      </c>
      <c r="H11" s="11" t="s">
        <v>23</v>
      </c>
      <c r="I11" s="11">
        <v>0</v>
      </c>
      <c r="J11" s="8" t="s">
        <v>24</v>
      </c>
      <c r="K11" s="15">
        <f>((F11-1)*(1-(IF(G11="no",0,'results log'!$B$3)))+1)</f>
        <v>2.2999999999999998</v>
      </c>
      <c r="L11" s="15">
        <f t="shared" si="0"/>
        <v>2</v>
      </c>
      <c r="M11" s="17">
        <f>IF(ISBLANK(J11),,IF(ISBLANK(E11),,(IF(J11="WON-EW",((((E11-1)*I11)*'results log'!$B$2)+('results log'!$B$2*(E11-1))),IF(J11="WON",((((E11-1)*I11)*'results log'!$B$2)+('results log'!$B$2*(E11-1))),IF(J11="PLACED",((((E11-1)*I11)*'results log'!$B$2)-'results log'!$B$2),IF(I11=0,-'results log'!$B$2,IF(I11=0,-'results log'!$B$2,-('results log'!$B$2*2)))))))*D11))</f>
        <v>48</v>
      </c>
      <c r="N11" s="16">
        <f>IF(ISBLANK(J11),,IF(ISBLANK(F11),,(IF(J11="WON-EW",((((K11-1)*I11)*'results log'!$B$2)+('results log'!$B$2*(K11-1))),IF(J11="WON",((((K11-1)*I11)*'results log'!$B$2)+('results log'!$B$2*(K11-1))),IF(J11="PLACED",((((K11-1)*I11)*'results log'!$B$2)-'results log'!$B$2),IF(I11=0,-'results log'!$B$2,IF(I11=0,-'results log'!$B$2,-('results log'!$B$2*2)))))))*D11))</f>
        <v>25.999999999999996</v>
      </c>
      <c r="O11" s="73">
        <f>O10+'results log'!$N11</f>
        <v>781.2</v>
      </c>
      <c r="P11" t="s">
        <v>32</v>
      </c>
      <c r="Q11">
        <f>IF(ISBLANK(#REF!),1,IF(ISBLANK(#REF!),2,99))</f>
        <v>99</v>
      </c>
    </row>
    <row r="12" spans="1:17" s="34" customFormat="1" ht="15" x14ac:dyDescent="0.2">
      <c r="A12" s="27">
        <v>42607</v>
      </c>
      <c r="B12" s="28" t="s">
        <v>33</v>
      </c>
      <c r="C12" s="7" t="s">
        <v>34</v>
      </c>
      <c r="D12" s="29">
        <v>3</v>
      </c>
      <c r="E12" s="29">
        <v>3.62</v>
      </c>
      <c r="F12" s="29">
        <v>3.44</v>
      </c>
      <c r="G12" s="29" t="s">
        <v>23</v>
      </c>
      <c r="H12" s="29" t="s">
        <v>23</v>
      </c>
      <c r="I12" s="29">
        <v>0</v>
      </c>
      <c r="J12" s="30" t="s">
        <v>28</v>
      </c>
      <c r="K12" s="31">
        <f>((F12-1)*(1-(IF(G12="no",0,'results log'!$B$3)))+1)</f>
        <v>3.44</v>
      </c>
      <c r="L12" s="31">
        <f t="shared" si="0"/>
        <v>3</v>
      </c>
      <c r="M12" s="32">
        <f>IF(ISBLANK(J12),,IF(ISBLANK(E12),,(IF(J12="WON-EW",((((E12-1)*I12)*'results log'!$B$2)+('results log'!$B$2*(E12-1))),IF(J12="WON",((((E12-1)*I12)*'results log'!$B$2)+('results log'!$B$2*(E12-1))),IF(J12="PLACED",((((E12-1)*I12)*'results log'!$B$2)-'results log'!$B$2),IF(I12=0,-'results log'!$B$2,IF(I12=0,-'results log'!$B$2,-('results log'!$B$2*2)))))))*D12))</f>
        <v>-30</v>
      </c>
      <c r="N12" s="33">
        <f>IF(ISBLANK(J12),,IF(ISBLANK(F12),,(IF(J12="WON-EW",((((K12-1)*I12)*'results log'!$B$2)+('results log'!$B$2*(K12-1))),IF(J12="WON",((((K12-1)*I12)*'results log'!$B$2)+('results log'!$B$2*(K12-1))),IF(J12="PLACED",((((K12-1)*I12)*'results log'!$B$2)-'results log'!$B$2),IF(I12=0,-'results log'!$B$2,IF(I12=0,-'results log'!$B$2,-('results log'!$B$2*2)))))))*D12))</f>
        <v>-30</v>
      </c>
      <c r="O12" s="73">
        <f>O11+'results log'!$N12</f>
        <v>751.2</v>
      </c>
      <c r="P12" s="34" t="s">
        <v>35</v>
      </c>
      <c r="Q12" s="34">
        <f>IF(ISBLANK(#REF!),1,IF(ISBLANK(#REF!),2,99))</f>
        <v>99</v>
      </c>
    </row>
    <row r="13" spans="1:17" ht="15" x14ac:dyDescent="0.2">
      <c r="A13" s="27">
        <v>42607</v>
      </c>
      <c r="B13" s="7" t="s">
        <v>36</v>
      </c>
      <c r="C13" s="7" t="s">
        <v>37</v>
      </c>
      <c r="D13" s="11">
        <v>2</v>
      </c>
      <c r="E13" s="11">
        <v>3.75</v>
      </c>
      <c r="F13" s="11">
        <v>3.6</v>
      </c>
      <c r="G13" s="11" t="s">
        <v>23</v>
      </c>
      <c r="H13" s="11" t="s">
        <v>23</v>
      </c>
      <c r="I13" s="11">
        <v>0</v>
      </c>
      <c r="J13" s="8" t="s">
        <v>28</v>
      </c>
      <c r="K13" s="15">
        <f>((F13-1)*(1-(IF(G13="no",0,'results log'!$B$3)))+1)</f>
        <v>3.6</v>
      </c>
      <c r="L13" s="15">
        <f t="shared" si="0"/>
        <v>2</v>
      </c>
      <c r="M13" s="17">
        <f>IF(ISBLANK(J13),,IF(ISBLANK(E13),,(IF(J13="WON-EW",((((E13-1)*I13)*'results log'!$B$2)+('results log'!$B$2*(E13-1))),IF(J13="WON",((((E13-1)*I13)*'results log'!$B$2)+('results log'!$B$2*(E13-1))),IF(J13="PLACED",((((E13-1)*I13)*'results log'!$B$2)-'results log'!$B$2),IF(I13=0,-'results log'!$B$2,IF(I13=0,-'results log'!$B$2,-('results log'!$B$2*2)))))))*D13))</f>
        <v>-20</v>
      </c>
      <c r="N13" s="16">
        <f>IF(ISBLANK(J13),,IF(ISBLANK(F13),,(IF(J13="WON-EW",((((K13-1)*I13)*'results log'!$B$2)+('results log'!$B$2*(K13-1))),IF(J13="WON",((((K13-1)*I13)*'results log'!$B$2)+('results log'!$B$2*(K13-1))),IF(J13="PLACED",((((K13-1)*I13)*'results log'!$B$2)-'results log'!$B$2),IF(I13=0,-'results log'!$B$2,IF(I13=0,-'results log'!$B$2,-('results log'!$B$2*2)))))))*D13))</f>
        <v>-20</v>
      </c>
      <c r="O13" s="73">
        <f>O12+'results log'!$N13</f>
        <v>731.2</v>
      </c>
      <c r="P13" s="34" t="s">
        <v>38</v>
      </c>
      <c r="Q13">
        <f>IF(ISBLANK(#REF!),1,IF(ISBLANK(#REF!),2,99))</f>
        <v>99</v>
      </c>
    </row>
    <row r="14" spans="1:17" ht="15" x14ac:dyDescent="0.2">
      <c r="A14" s="10">
        <v>42609</v>
      </c>
      <c r="B14" s="7" t="s">
        <v>39</v>
      </c>
      <c r="C14" s="7" t="s">
        <v>40</v>
      </c>
      <c r="D14" s="11">
        <v>2</v>
      </c>
      <c r="E14" s="11">
        <v>3</v>
      </c>
      <c r="F14" s="11">
        <v>2.62</v>
      </c>
      <c r="G14" s="11" t="s">
        <v>23</v>
      </c>
      <c r="H14" s="11" t="s">
        <v>23</v>
      </c>
      <c r="I14" s="11">
        <v>0</v>
      </c>
      <c r="J14" s="8" t="s">
        <v>24</v>
      </c>
      <c r="K14" s="15">
        <f>((F14-1)*(1-(IF(G14="no",0,'results log'!$B$3)))+1)</f>
        <v>2.62</v>
      </c>
      <c r="L14" s="15">
        <f t="shared" si="0"/>
        <v>2</v>
      </c>
      <c r="M14" s="17">
        <f>IF(ISBLANK(J14),,IF(ISBLANK(E14),,(IF(J14="WON-EW",((((E14-1)*I14)*'results log'!$B$2)+('results log'!$B$2*(E14-1))),IF(J14="WON",((((E14-1)*I14)*'results log'!$B$2)+('results log'!$B$2*(E14-1))),IF(J14="PLACED",((((E14-1)*I14)*'results log'!$B$2)-'results log'!$B$2),IF(I14=0,-'results log'!$B$2,IF(I14=0,-'results log'!$B$2,-('results log'!$B$2*2)))))))*D14))</f>
        <v>40</v>
      </c>
      <c r="N14" s="16">
        <f>IF(ISBLANK(J14),,IF(ISBLANK(F14),,(IF(J14="WON-EW",((((K14-1)*I14)*'results log'!$B$2)+('results log'!$B$2*(K14-1))),IF(J14="WON",((((K14-1)*I14)*'results log'!$B$2)+('results log'!$B$2*(K14-1))),IF(J14="PLACED",((((K14-1)*I14)*'results log'!$B$2)-'results log'!$B$2),IF(I14=0,-'results log'!$B$2,IF(I14=0,-'results log'!$B$2,-('results log'!$B$2*2)))))))*D14))</f>
        <v>32.400000000000006</v>
      </c>
      <c r="O14" s="73">
        <f>O13+'results log'!$N14</f>
        <v>763.6</v>
      </c>
      <c r="Q14">
        <f>IF(ISBLANK(#REF!),1,IF(ISBLANK(#REF!),2,99))</f>
        <v>99</v>
      </c>
    </row>
    <row r="15" spans="1:17" s="34" customFormat="1" ht="30" x14ac:dyDescent="0.2">
      <c r="A15" s="27">
        <v>42609</v>
      </c>
      <c r="B15" s="28" t="s">
        <v>41</v>
      </c>
      <c r="C15" s="7" t="s">
        <v>42</v>
      </c>
      <c r="D15" s="29">
        <v>2</v>
      </c>
      <c r="E15" s="29">
        <v>6.09</v>
      </c>
      <c r="F15" s="29">
        <v>4.22</v>
      </c>
      <c r="G15" s="29" t="s">
        <v>23</v>
      </c>
      <c r="H15" s="29" t="s">
        <v>23</v>
      </c>
      <c r="I15" s="29">
        <v>0</v>
      </c>
      <c r="J15" s="30" t="s">
        <v>28</v>
      </c>
      <c r="K15" s="31">
        <f>((F15-1)*(1-(IF(G15="no",0,'results log'!$B$3)))+1)</f>
        <v>4.22</v>
      </c>
      <c r="L15" s="31">
        <f t="shared" si="0"/>
        <v>2</v>
      </c>
      <c r="M15" s="32">
        <f>IF(ISBLANK(J15),,IF(ISBLANK(E15),,(IF(J15="WON-EW",((((E15-1)*I15)*'results log'!$B$2)+('results log'!$B$2*(E15-1))),IF(J15="WON",((((E15-1)*I15)*'results log'!$B$2)+('results log'!$B$2*(E15-1))),IF(J15="PLACED",((((E15-1)*I15)*'results log'!$B$2)-'results log'!$B$2),IF(I15=0,-'results log'!$B$2,IF(I15=0,-'results log'!$B$2,-('results log'!$B$2*2)))))))*D15))</f>
        <v>-20</v>
      </c>
      <c r="N15" s="33">
        <f>IF(ISBLANK(J15),,IF(ISBLANK(F15),,(IF(J15="WON-EW",((((K15-1)*I15)*'results log'!$B$2)+('results log'!$B$2*(K15-1))),IF(J15="WON",((((K15-1)*I15)*'results log'!$B$2)+('results log'!$B$2*(K15-1))),IF(J15="PLACED",((((K15-1)*I15)*'results log'!$B$2)-'results log'!$B$2),IF(I15=0,-'results log'!$B$2,IF(I15=0,-'results log'!$B$2,-('results log'!$B$2*2)))))))*D15))</f>
        <v>-20</v>
      </c>
      <c r="O15" s="73">
        <f>O14+'results log'!$N15</f>
        <v>743.6</v>
      </c>
      <c r="P15" s="34" t="s">
        <v>43</v>
      </c>
      <c r="Q15" s="34">
        <f>IF(ISBLANK(#REF!),1,IF(ISBLANK(#REF!),2,99))</f>
        <v>99</v>
      </c>
    </row>
    <row r="16" spans="1:17" ht="15" x14ac:dyDescent="0.2">
      <c r="A16" s="10">
        <v>42609</v>
      </c>
      <c r="B16" s="7" t="s">
        <v>44</v>
      </c>
      <c r="C16" s="7" t="s">
        <v>45</v>
      </c>
      <c r="D16" s="11">
        <v>1</v>
      </c>
      <c r="E16" s="11">
        <v>6.85</v>
      </c>
      <c r="F16" s="11">
        <v>6</v>
      </c>
      <c r="G16" s="11" t="s">
        <v>23</v>
      </c>
      <c r="H16" s="11" t="s">
        <v>23</v>
      </c>
      <c r="I16" s="11">
        <v>0</v>
      </c>
      <c r="J16" s="8" t="s">
        <v>28</v>
      </c>
      <c r="K16" s="15">
        <f>((F16-1)*(1-(IF(G16="no",0,'results log'!$B$3)))+1)</f>
        <v>6</v>
      </c>
      <c r="L16" s="15">
        <f t="shared" si="0"/>
        <v>1</v>
      </c>
      <c r="M16" s="17">
        <f>IF(ISBLANK(J16),,IF(ISBLANK(E16),,(IF(J16="WON-EW",((((E16-1)*I16)*'results log'!$B$2)+('results log'!$B$2*(E16-1))),IF(J16="WON",((((E16-1)*I16)*'results log'!$B$2)+('results log'!$B$2*(E16-1))),IF(J16="PLACED",((((E16-1)*I16)*'results log'!$B$2)-'results log'!$B$2),IF(I16=0,-'results log'!$B$2,IF(I16=0,-'results log'!$B$2,-('results log'!$B$2*2)))))))*D16))</f>
        <v>-10</v>
      </c>
      <c r="N16" s="16">
        <f>IF(ISBLANK(J16),,IF(ISBLANK(F16),,(IF(J16="WON-EW",((((K16-1)*I16)*'results log'!$B$2)+('results log'!$B$2*(K16-1))),IF(J16="WON",((((K16-1)*I16)*'results log'!$B$2)+('results log'!$B$2*(K16-1))),IF(J16="PLACED",((((K16-1)*I16)*'results log'!$B$2)-'results log'!$B$2),IF(I16=0,-'results log'!$B$2,IF(I16=0,-'results log'!$B$2,-('results log'!$B$2*2)))))))*D16))</f>
        <v>-10</v>
      </c>
      <c r="O16" s="73">
        <f>O15+'results log'!$N16</f>
        <v>733.6</v>
      </c>
      <c r="Q16">
        <f>IF(ISBLANK(#REF!),1,IF(ISBLANK(#REF!),2,99))</f>
        <v>99</v>
      </c>
    </row>
    <row r="17" spans="1:89" ht="15" x14ac:dyDescent="0.2">
      <c r="A17" s="10">
        <v>42610</v>
      </c>
      <c r="B17" s="7" t="s">
        <v>46</v>
      </c>
      <c r="C17" s="7" t="s">
        <v>47</v>
      </c>
      <c r="D17" s="11">
        <v>2</v>
      </c>
      <c r="E17" s="11">
        <v>4.0999999999999996</v>
      </c>
      <c r="F17" s="11">
        <v>2.57</v>
      </c>
      <c r="G17" s="11" t="s">
        <v>23</v>
      </c>
      <c r="H17" s="11" t="s">
        <v>23</v>
      </c>
      <c r="I17" s="11">
        <v>0</v>
      </c>
      <c r="J17" s="8" t="s">
        <v>28</v>
      </c>
      <c r="K17" s="15">
        <f>((F17-1)*(1-(IF(G17="no",0,'results log'!$B$3)))+1)</f>
        <v>2.57</v>
      </c>
      <c r="L17" s="15">
        <f t="shared" si="0"/>
        <v>2</v>
      </c>
      <c r="M17" s="17">
        <f>IF(ISBLANK(J17),,IF(ISBLANK(E17),,(IF(J17="WON-EW",((((E17-1)*I17)*'results log'!$B$2)+('results log'!$B$2*(E17-1))),IF(J17="WON",((((E17-1)*I17)*'results log'!$B$2)+('results log'!$B$2*(E17-1))),IF(J17="PLACED",((((E17-1)*I17)*'results log'!$B$2)-'results log'!$B$2),IF(I17=0,-'results log'!$B$2,IF(I17=0,-'results log'!$B$2,-('results log'!$B$2*2)))))))*D17))</f>
        <v>-20</v>
      </c>
      <c r="N17" s="16">
        <f>IF(ISBLANK(J17),,IF(ISBLANK(F17),,(IF(J17="WON-EW",((((K17-1)*I17)*'results log'!$B$2)+('results log'!$B$2*(K17-1))),IF(J17="WON",((((K17-1)*I17)*'results log'!$B$2)+('results log'!$B$2*(K17-1))),IF(J17="PLACED",((((K17-1)*I17)*'results log'!$B$2)-'results log'!$B$2),IF(I17=0,-'results log'!$B$2,IF(I17=0,-'results log'!$B$2,-('results log'!$B$2*2)))))))*D17))</f>
        <v>-20</v>
      </c>
      <c r="O17" s="73">
        <f>O16+'results log'!$N17</f>
        <v>713.6</v>
      </c>
      <c r="Q17">
        <f>IF(ISBLANK(#REF!),1,IF(ISBLANK(#REF!),2,99))</f>
        <v>99</v>
      </c>
    </row>
    <row r="18" spans="1:89" ht="15" x14ac:dyDescent="0.2">
      <c r="A18" s="10">
        <v>42611</v>
      </c>
      <c r="B18" s="7" t="s">
        <v>48</v>
      </c>
      <c r="C18" s="7" t="s">
        <v>49</v>
      </c>
      <c r="D18" s="11">
        <v>2</v>
      </c>
      <c r="E18" s="11">
        <v>7</v>
      </c>
      <c r="F18" s="11">
        <v>7</v>
      </c>
      <c r="G18" s="11" t="s">
        <v>23</v>
      </c>
      <c r="H18" s="11" t="s">
        <v>23</v>
      </c>
      <c r="I18" s="11">
        <v>0</v>
      </c>
      <c r="J18" s="8" t="s">
        <v>28</v>
      </c>
      <c r="K18" s="15">
        <f>((F18-1)*(1-(IF(G18="no",0,'results log'!$B$3)))+1)</f>
        <v>7</v>
      </c>
      <c r="L18" s="15">
        <f t="shared" si="0"/>
        <v>2</v>
      </c>
      <c r="M18" s="17">
        <f>IF(ISBLANK(J18),,IF(ISBLANK(E18),,(IF(J18="WON-EW",((((E18-1)*I18)*'results log'!$B$2)+('results log'!$B$2*(E18-1))),IF(J18="WON",((((E18-1)*I18)*'results log'!$B$2)+('results log'!$B$2*(E18-1))),IF(J18="PLACED",((((E18-1)*I18)*'results log'!$B$2)-'results log'!$B$2),IF(I18=0,-'results log'!$B$2,IF(I18=0,-'results log'!$B$2,-('results log'!$B$2*2)))))))*D18))</f>
        <v>-20</v>
      </c>
      <c r="N18" s="16">
        <f>IF(ISBLANK(J18),,IF(ISBLANK(F18),,(IF(J18="WON-EW",((((K18-1)*I18)*'results log'!$B$2)+('results log'!$B$2*(K18-1))),IF(J18="WON",((((K18-1)*I18)*'results log'!$B$2)+('results log'!$B$2*(K18-1))),IF(J18="PLACED",((((K18-1)*I18)*'results log'!$B$2)-'results log'!$B$2),IF(I18=0,-'results log'!$B$2,IF(I18=0,-'results log'!$B$2,-('results log'!$B$2*2)))))))*D18))</f>
        <v>-20</v>
      </c>
      <c r="O18" s="73">
        <f>O17+'results log'!$N18</f>
        <v>693.6</v>
      </c>
      <c r="Q18">
        <f>IF(ISBLANK(#REF!),1,IF(ISBLANK(#REF!),2,99))</f>
        <v>99</v>
      </c>
    </row>
    <row r="19" spans="1:89" ht="15" x14ac:dyDescent="0.2">
      <c r="A19" s="10">
        <v>42611</v>
      </c>
      <c r="B19" s="7" t="s">
        <v>48</v>
      </c>
      <c r="C19" s="7" t="s">
        <v>50</v>
      </c>
      <c r="D19" s="11">
        <v>1</v>
      </c>
      <c r="E19" s="11">
        <v>6</v>
      </c>
      <c r="F19" s="11">
        <v>5.8</v>
      </c>
      <c r="G19" s="11" t="s">
        <v>23</v>
      </c>
      <c r="H19" s="11" t="s">
        <v>23</v>
      </c>
      <c r="I19" s="11">
        <v>0</v>
      </c>
      <c r="J19" s="8" t="s">
        <v>28</v>
      </c>
      <c r="K19" s="15">
        <f>((F19-1)*(1-(IF(G19="no",0,'results log'!$B$3)))+1)</f>
        <v>5.8</v>
      </c>
      <c r="L19" s="15">
        <f t="shared" si="0"/>
        <v>1</v>
      </c>
      <c r="M19" s="17">
        <f>IF(ISBLANK(J19),,IF(ISBLANK(E19),,(IF(J19="WON-EW",((((E19-1)*I19)*'results log'!$B$2)+('results log'!$B$2*(E19-1))),IF(J19="WON",((((E19-1)*I19)*'results log'!$B$2)+('results log'!$B$2*(E19-1))),IF(J19="PLACED",((((E19-1)*I19)*'results log'!$B$2)-'results log'!$B$2),IF(I19=0,-'results log'!$B$2,IF(I19=0,-'results log'!$B$2,-('results log'!$B$2*2)))))))*D19))</f>
        <v>-10</v>
      </c>
      <c r="N19" s="16">
        <f>IF(ISBLANK(J19),,IF(ISBLANK(F19),,(IF(J19="WON-EW",((((K19-1)*I19)*'results log'!$B$2)+('results log'!$B$2*(K19-1))),IF(J19="WON",((((K19-1)*I19)*'results log'!$B$2)+('results log'!$B$2*(K19-1))),IF(J19="PLACED",((((K19-1)*I19)*'results log'!$B$2)-'results log'!$B$2),IF(I19=0,-'results log'!$B$2,IF(I19=0,-'results log'!$B$2,-('results log'!$B$2*2)))))))*D19))</f>
        <v>-10</v>
      </c>
      <c r="O19" s="73">
        <f>O18+'results log'!$N19</f>
        <v>683.6</v>
      </c>
      <c r="Q19">
        <f>IF(ISBLANK(#REF!),1,IF(ISBLANK(#REF!),2,99))</f>
        <v>99</v>
      </c>
    </row>
    <row r="20" spans="1:89" ht="15" x14ac:dyDescent="0.2">
      <c r="A20" s="10">
        <v>42612</v>
      </c>
      <c r="B20" s="7" t="s">
        <v>51</v>
      </c>
      <c r="C20" s="7" t="s">
        <v>52</v>
      </c>
      <c r="D20" s="11">
        <v>1</v>
      </c>
      <c r="E20" s="11">
        <v>7.5</v>
      </c>
      <c r="F20" s="11">
        <v>7.6</v>
      </c>
      <c r="G20" s="11" t="s">
        <v>23</v>
      </c>
      <c r="H20" s="11" t="s">
        <v>23</v>
      </c>
      <c r="I20" s="11">
        <v>0</v>
      </c>
      <c r="J20" s="8" t="s">
        <v>24</v>
      </c>
      <c r="K20" s="15">
        <f>((F20-1)*(1-(IF(G20="no",0,'results log'!$B$3)))+1)</f>
        <v>7.6</v>
      </c>
      <c r="L20" s="15">
        <f t="shared" si="0"/>
        <v>1</v>
      </c>
      <c r="M20" s="17">
        <f>IF(ISBLANK(J20),,IF(ISBLANK(E20),,(IF(J20="WON-EW",((((E20-1)*I20)*'results log'!$B$2)+('results log'!$B$2*(E20-1))),IF(J20="WON",((((E20-1)*I20)*'results log'!$B$2)+('results log'!$B$2*(E20-1))),IF(J20="PLACED",((((E20-1)*I20)*'results log'!$B$2)-'results log'!$B$2),IF(I20=0,-'results log'!$B$2,IF(I20=0,-'results log'!$B$2,-('results log'!$B$2*2)))))))*D20))</f>
        <v>65</v>
      </c>
      <c r="N20" s="16">
        <f>IF(ISBLANK(J20),,IF(ISBLANK(F20),,(IF(J20="WON-EW",((((K20-1)*I20)*'results log'!$B$2)+('results log'!$B$2*(K20-1))),IF(J20="WON",((((K20-1)*I20)*'results log'!$B$2)+('results log'!$B$2*(K20-1))),IF(J20="PLACED",((((K20-1)*I20)*'results log'!$B$2)-'results log'!$B$2),IF(I20=0,-'results log'!$B$2,IF(I20=0,-'results log'!$B$2,-('results log'!$B$2*2)))))))*D20))</f>
        <v>66</v>
      </c>
      <c r="O20" s="73">
        <f>O19+'results log'!$N20</f>
        <v>749.6</v>
      </c>
      <c r="Q20">
        <f>IF(ISBLANK(#REF!),1,IF(ISBLANK(#REF!),2,99))</f>
        <v>99</v>
      </c>
    </row>
    <row r="21" spans="1:89" ht="15" x14ac:dyDescent="0.2">
      <c r="A21" s="10">
        <v>42612</v>
      </c>
      <c r="B21" s="7" t="s">
        <v>53</v>
      </c>
      <c r="C21" s="7" t="s">
        <v>54</v>
      </c>
      <c r="D21" s="11">
        <v>2</v>
      </c>
      <c r="E21" s="11">
        <v>5.2</v>
      </c>
      <c r="F21" s="11">
        <v>6</v>
      </c>
      <c r="G21" s="11" t="s">
        <v>23</v>
      </c>
      <c r="H21" s="11" t="s">
        <v>23</v>
      </c>
      <c r="I21" s="11">
        <v>0</v>
      </c>
      <c r="J21" s="8" t="s">
        <v>28</v>
      </c>
      <c r="K21" s="15">
        <f>((F21-1)*(1-(IF(G21="no",0,'results log'!$B$3)))+1)</f>
        <v>6</v>
      </c>
      <c r="L21" s="15">
        <f t="shared" si="0"/>
        <v>2</v>
      </c>
      <c r="M21" s="17">
        <f>IF(ISBLANK(J21),,IF(ISBLANK(E21),,(IF(J21="WON-EW",((((E21-1)*I21)*'results log'!$B$2)+('results log'!$B$2*(E21-1))),IF(J21="WON",((((E21-1)*I21)*'results log'!$B$2)+('results log'!$B$2*(E21-1))),IF(J21="PLACED",((((E21-1)*I21)*'results log'!$B$2)-'results log'!$B$2),IF(I21=0,-'results log'!$B$2,IF(I21=0,-'results log'!$B$2,-('results log'!$B$2*2)))))))*D21))</f>
        <v>-20</v>
      </c>
      <c r="N21" s="16">
        <f>IF(ISBLANK(J21),,IF(ISBLANK(F21),,(IF(J21="WON-EW",((((K21-1)*I21)*'results log'!$B$2)+('results log'!$B$2*(K21-1))),IF(J21="WON",((((K21-1)*I21)*'results log'!$B$2)+('results log'!$B$2*(K21-1))),IF(J21="PLACED",((((K21-1)*I21)*'results log'!$B$2)-'results log'!$B$2),IF(I21=0,-'results log'!$B$2,IF(I21=0,-'results log'!$B$2,-('results log'!$B$2*2)))))))*D21))</f>
        <v>-20</v>
      </c>
      <c r="O21" s="73">
        <f>O20+'results log'!$N21</f>
        <v>729.6</v>
      </c>
      <c r="Q21">
        <f>IF(ISBLANK(#REF!),1,IF(ISBLANK(#REF!),2,99))</f>
        <v>99</v>
      </c>
    </row>
    <row r="22" spans="1:89" ht="15" x14ac:dyDescent="0.2">
      <c r="A22" s="10">
        <v>42615</v>
      </c>
      <c r="B22" s="7" t="s">
        <v>55</v>
      </c>
      <c r="C22" s="7" t="s">
        <v>56</v>
      </c>
      <c r="D22" s="11">
        <v>3</v>
      </c>
      <c r="E22" s="11">
        <v>2.88</v>
      </c>
      <c r="F22" s="11">
        <v>2.7</v>
      </c>
      <c r="G22" s="11" t="s">
        <v>23</v>
      </c>
      <c r="H22" s="11" t="s">
        <v>23</v>
      </c>
      <c r="I22" s="11">
        <v>0</v>
      </c>
      <c r="J22" s="8" t="s">
        <v>28</v>
      </c>
      <c r="K22" s="15">
        <f>((F22-1)*(1-(IF(G22="no",0,'results log'!$B$3)))+1)</f>
        <v>2.7</v>
      </c>
      <c r="L22" s="15">
        <f>D22*IF(H22="yes",2,1)</f>
        <v>3</v>
      </c>
      <c r="M22" s="17">
        <f>IF(ISBLANK(J22),,IF(ISBLANK(E22),,(IF(J22="WON-EW",((((E22-1)*I22)*'results log'!$B$2)+('results log'!$B$2*(E22-1))),IF(J22="WON",((((E22-1)*I22)*'results log'!$B$2)+('results log'!$B$2*(E22-1))),IF(J22="PLACED",((((E22-1)*I22)*'results log'!$B$2)-'results log'!$B$2),IF(I22=0,-'results log'!$B$2,IF(I22=0,-'results log'!$B$2,-('results log'!$B$2*2)))))))*D22))</f>
        <v>-30</v>
      </c>
      <c r="N22" s="16">
        <f>IF(ISBLANK(J22),,IF(ISBLANK(F22),,(IF(J22="WON-EW",((((K22-1)*I22)*'results log'!$B$2)+('results log'!$B$2*(K22-1))),IF(J22="WON",((((K22-1)*I22)*'results log'!$B$2)+('results log'!$B$2*(K22-1))),IF(J22="PLACED",((((K22-1)*I22)*'results log'!$B$2)-'results log'!$B$2),IF(I22=0,-'results log'!$B$2,IF(I22=0,-'results log'!$B$2,-('results log'!$B$2*2)))))))*D22))</f>
        <v>-30</v>
      </c>
      <c r="O22" s="73">
        <f>O21+'results log'!$N22</f>
        <v>699.6</v>
      </c>
      <c r="Q22">
        <f>IF(ISBLANK(#REF!),1,IF(ISBLANK(#REF!),2,99))</f>
        <v>99</v>
      </c>
    </row>
    <row r="23" spans="1:89" ht="15" x14ac:dyDescent="0.2">
      <c r="A23" s="10">
        <v>42615</v>
      </c>
      <c r="B23" s="7" t="s">
        <v>57</v>
      </c>
      <c r="C23" s="7" t="s">
        <v>58</v>
      </c>
      <c r="D23" s="11">
        <v>2</v>
      </c>
      <c r="E23" s="11">
        <v>4</v>
      </c>
      <c r="F23" s="11">
        <v>4</v>
      </c>
      <c r="G23" s="11" t="s">
        <v>23</v>
      </c>
      <c r="H23" s="11" t="s">
        <v>23</v>
      </c>
      <c r="I23" s="11">
        <v>0</v>
      </c>
      <c r="J23" s="8" t="s">
        <v>28</v>
      </c>
      <c r="K23" s="15">
        <f>((F23-1)*(1-(IF(G23="no",0,'results log'!$B$3)))+1)</f>
        <v>4</v>
      </c>
      <c r="L23" s="15">
        <f>D23*IF(H23="yes",2,1)</f>
        <v>2</v>
      </c>
      <c r="M23" s="17">
        <f>IF(ISBLANK(J23),,IF(ISBLANK(E23),,(IF(J23="WON-EW",((((E23-1)*I23)*'results log'!$B$2)+('results log'!$B$2*(E23-1))),IF(J23="WON",((((E23-1)*I23)*'results log'!$B$2)+('results log'!$B$2*(E23-1))),IF(J23="PLACED",((((E23-1)*I23)*'results log'!$B$2)-'results log'!$B$2),IF(I23=0,-'results log'!$B$2,IF(I23=0,-'results log'!$B$2,-('results log'!$B$2*2)))))))*D23))</f>
        <v>-20</v>
      </c>
      <c r="N23" s="16">
        <f>IF(ISBLANK(J23),,IF(ISBLANK(F23),,(IF(J23="WON-EW",((((K23-1)*I23)*'results log'!$B$2)+('results log'!$B$2*(K23-1))),IF(J23="WON",((((K23-1)*I23)*'results log'!$B$2)+('results log'!$B$2*(K23-1))),IF(J23="PLACED",((((K23-1)*I23)*'results log'!$B$2)-'results log'!$B$2),IF(I23=0,-'results log'!$B$2,IF(I23=0,-'results log'!$B$2,-('results log'!$B$2*2)))))))*D23))</f>
        <v>-20</v>
      </c>
      <c r="O23" s="73">
        <f>O22+'results log'!$N23</f>
        <v>679.6</v>
      </c>
      <c r="Q23">
        <f>IF(ISBLANK(#REF!),1,IF(ISBLANK(#REF!),2,99))</f>
        <v>99</v>
      </c>
    </row>
    <row r="24" spans="1:89" ht="15" x14ac:dyDescent="0.2">
      <c r="A24" s="10">
        <v>42619</v>
      </c>
      <c r="B24" s="7" t="s">
        <v>59</v>
      </c>
      <c r="C24" s="7" t="s">
        <v>60</v>
      </c>
      <c r="D24" s="11">
        <v>2</v>
      </c>
      <c r="E24" s="11">
        <v>4.1500000000000004</v>
      </c>
      <c r="F24" s="11">
        <v>4.0999999999999996</v>
      </c>
      <c r="G24" s="11" t="s">
        <v>23</v>
      </c>
      <c r="H24" s="11" t="s">
        <v>23</v>
      </c>
      <c r="I24" s="11">
        <v>0</v>
      </c>
      <c r="J24" s="8" t="s">
        <v>28</v>
      </c>
      <c r="K24" s="15">
        <f>((F24-1)*(1-(IF(G24="no",0,'results log'!$B$3)))+1)</f>
        <v>4.0999999999999996</v>
      </c>
      <c r="L24" s="15">
        <f t="shared" si="0"/>
        <v>2</v>
      </c>
      <c r="M24" s="17">
        <f>IF(ISBLANK(J24),,IF(ISBLANK(E24),,(IF(J24="WON-EW",((((E24-1)*I24)*'results log'!$B$2)+('results log'!$B$2*(E24-1))),IF(J24="WON",((((E24-1)*I24)*'results log'!$B$2)+('results log'!$B$2*(E24-1))),IF(J24="PLACED",((((E24-1)*I24)*'results log'!$B$2)-'results log'!$B$2),IF(I24=0,-'results log'!$B$2,IF(I24=0,-'results log'!$B$2,-('results log'!$B$2*2)))))))*D24))</f>
        <v>-20</v>
      </c>
      <c r="N24" s="16">
        <f>IF(ISBLANK(J24),,IF(ISBLANK(F24),,(IF(J24="WON-EW",((((K24-1)*I24)*'results log'!$B$2)+('results log'!$B$2*(K24-1))),IF(J24="WON",((((K24-1)*I24)*'results log'!$B$2)+('results log'!$B$2*(K24-1))),IF(J24="PLACED",((((K24-1)*I24)*'results log'!$B$2)-'results log'!$B$2),IF(I24=0,-'results log'!$B$2,IF(I24=0,-'results log'!$B$2,-('results log'!$B$2*2)))))))*D24))</f>
        <v>-20</v>
      </c>
      <c r="O24" s="73">
        <f>O23+'results log'!$N24</f>
        <v>659.6</v>
      </c>
      <c r="Q24">
        <f>IF(ISBLANK(#REF!),1,IF(ISBLANK(#REF!),2,99))</f>
        <v>99</v>
      </c>
    </row>
    <row r="25" spans="1:89" ht="15" x14ac:dyDescent="0.2">
      <c r="A25" s="10">
        <v>42621</v>
      </c>
      <c r="B25" s="7" t="s">
        <v>61</v>
      </c>
      <c r="C25" s="7" t="s">
        <v>62</v>
      </c>
      <c r="D25" s="11">
        <v>2</v>
      </c>
      <c r="E25" s="11">
        <v>2.9</v>
      </c>
      <c r="F25" s="11">
        <v>2.9</v>
      </c>
      <c r="G25" s="11" t="s">
        <v>23</v>
      </c>
      <c r="H25" s="11" t="s">
        <v>23</v>
      </c>
      <c r="I25" s="11">
        <v>0</v>
      </c>
      <c r="J25" s="8" t="s">
        <v>28</v>
      </c>
      <c r="K25" s="15">
        <f>((F25-1)*(1-(IF(G25="no",0,'results log'!$B$3)))+1)</f>
        <v>2.9</v>
      </c>
      <c r="L25" s="15">
        <f t="shared" si="0"/>
        <v>2</v>
      </c>
      <c r="M25" s="17">
        <f>IF(ISBLANK(J25),,IF(ISBLANK(E25),,(IF(J25="WON-EW",((((E25-1)*I25)*'results log'!$B$2)+('results log'!$B$2*(E25-1))),IF(J25="WON",((((E25-1)*I25)*'results log'!$B$2)+('results log'!$B$2*(E25-1))),IF(J25="PLACED",((((E25-1)*I25)*'results log'!$B$2)-'results log'!$B$2),IF(I25=0,-'results log'!$B$2,IF(I25=0,-'results log'!$B$2,-('results log'!$B$2*2)))))))*D25))</f>
        <v>-20</v>
      </c>
      <c r="N25" s="16">
        <f>IF(ISBLANK(J25),,IF(ISBLANK(F25),,(IF(J25="WON-EW",((((K25-1)*I25)*'results log'!$B$2)+('results log'!$B$2*(K25-1))),IF(J25="WON",((((K25-1)*I25)*'results log'!$B$2)+('results log'!$B$2*(K25-1))),IF(J25="PLACED",((((K25-1)*I25)*'results log'!$B$2)-'results log'!$B$2),IF(I25=0,-'results log'!$B$2,IF(I25=0,-'results log'!$B$2,-('results log'!$B$2*2)))))))*D25))</f>
        <v>-20</v>
      </c>
      <c r="O25" s="73">
        <f>O24+'results log'!$N25</f>
        <v>639.6</v>
      </c>
      <c r="Q25">
        <f>IF(ISBLANK(#REF!),1,IF(ISBLANK(#REF!),2,99))</f>
        <v>99</v>
      </c>
    </row>
    <row r="26" spans="1:89" ht="15" x14ac:dyDescent="0.2">
      <c r="A26" s="10">
        <v>42621</v>
      </c>
      <c r="B26" s="7" t="s">
        <v>61</v>
      </c>
      <c r="C26" s="7" t="s">
        <v>63</v>
      </c>
      <c r="D26" s="11">
        <v>2</v>
      </c>
      <c r="E26" s="11">
        <v>3.5</v>
      </c>
      <c r="F26" s="11">
        <v>3.5</v>
      </c>
      <c r="G26" s="11" t="s">
        <v>23</v>
      </c>
      <c r="H26" s="11" t="s">
        <v>23</v>
      </c>
      <c r="I26" s="11">
        <v>0</v>
      </c>
      <c r="J26" s="8" t="s">
        <v>28</v>
      </c>
      <c r="K26" s="15">
        <f>((F26-1)*(1-(IF(G26="no",0,'results log'!$B$3)))+1)</f>
        <v>3.5</v>
      </c>
      <c r="L26" s="15">
        <f t="shared" si="0"/>
        <v>2</v>
      </c>
      <c r="M26" s="17">
        <f>IF(ISBLANK(J26),,IF(ISBLANK(E26),,(IF(J26="WON-EW",((((E26-1)*I26)*'results log'!$B$2)+('results log'!$B$2*(E26-1))),IF(J26="WON",((((E26-1)*I26)*'results log'!$B$2)+('results log'!$B$2*(E26-1))),IF(J26="PLACED",((((E26-1)*I26)*'results log'!$B$2)-'results log'!$B$2),IF(I26=0,-'results log'!$B$2,IF(I26=0,-'results log'!$B$2,-('results log'!$B$2*2)))))))*D26))</f>
        <v>-20</v>
      </c>
      <c r="N26" s="16">
        <f>IF(ISBLANK(J26),,IF(ISBLANK(F26),,(IF(J26="WON-EW",((((K26-1)*I26)*'results log'!$B$2)+('results log'!$B$2*(K26-1))),IF(J26="WON",((((K26-1)*I26)*'results log'!$B$2)+('results log'!$B$2*(K26-1))),IF(J26="PLACED",((((K26-1)*I26)*'results log'!$B$2)-'results log'!$B$2),IF(I26=0,-'results log'!$B$2,IF(I26=0,-'results log'!$B$2,-('results log'!$B$2*2)))))))*D26))</f>
        <v>-20</v>
      </c>
      <c r="O26" s="73">
        <f>O25+'results log'!$N26</f>
        <v>619.6</v>
      </c>
      <c r="Q26">
        <f>IF(ISBLANK(#REF!),1,IF(ISBLANK(#REF!),2,99))</f>
        <v>99</v>
      </c>
    </row>
    <row r="27" spans="1:89" s="3" customFormat="1" ht="15" x14ac:dyDescent="0.2">
      <c r="A27" s="10">
        <v>42621</v>
      </c>
      <c r="B27" s="7" t="s">
        <v>64</v>
      </c>
      <c r="C27" s="7" t="s">
        <v>65</v>
      </c>
      <c r="D27" s="11">
        <v>2</v>
      </c>
      <c r="E27" s="11">
        <v>6</v>
      </c>
      <c r="F27" s="11">
        <v>6</v>
      </c>
      <c r="G27" s="11" t="s">
        <v>23</v>
      </c>
      <c r="H27" s="11" t="s">
        <v>23</v>
      </c>
      <c r="I27" s="11">
        <v>0</v>
      </c>
      <c r="J27" s="8" t="s">
        <v>28</v>
      </c>
      <c r="K27" s="15">
        <f>((F27-1)*(1-(IF(G27="no",0,'results log'!$B$3)))+1)</f>
        <v>6</v>
      </c>
      <c r="L27" s="15">
        <f t="shared" si="0"/>
        <v>2</v>
      </c>
      <c r="M27" s="17">
        <f>IF(ISBLANK(J27),,IF(ISBLANK(E27),,(IF(J27="WON-EW",((((E27-1)*I27)*'results log'!$B$2)+('results log'!$B$2*(E27-1))),IF(J27="WON",((((E27-1)*I27)*'results log'!$B$2)+('results log'!$B$2*(E27-1))),IF(J27="PLACED",((((E27-1)*I27)*'results log'!$B$2)-'results log'!$B$2),IF(I27=0,-'results log'!$B$2,IF(I27=0,-'results log'!$B$2,-('results log'!$B$2*2)))))))*D27))</f>
        <v>-20</v>
      </c>
      <c r="N27" s="16">
        <f>IF(ISBLANK(J27),,IF(ISBLANK(F27),,(IF(J27="WON-EW",((((K27-1)*I27)*'results log'!$B$2)+('results log'!$B$2*(K27-1))),IF(J27="WON",((((K27-1)*I27)*'results log'!$B$2)+('results log'!$B$2*(K27-1))),IF(J27="PLACED",((((K27-1)*I27)*'results log'!$B$2)-'results log'!$B$2),IF(I27=0,-'results log'!$B$2,IF(I27=0,-'results log'!$B$2,-('results log'!$B$2*2)))))))*D27))</f>
        <v>-20</v>
      </c>
      <c r="O27" s="73">
        <f>O26+'results log'!$N27</f>
        <v>599.6</v>
      </c>
      <c r="P27"/>
      <c r="Q27">
        <f>IF(ISBLANK(#REF!),1,IF(ISBLANK(#REF!),2,99))</f>
        <v>99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89" ht="15" x14ac:dyDescent="0.2">
      <c r="A28" s="10">
        <v>42621</v>
      </c>
      <c r="B28" s="7" t="s">
        <v>64</v>
      </c>
      <c r="C28" s="7" t="s">
        <v>66</v>
      </c>
      <c r="D28" s="11">
        <v>1</v>
      </c>
      <c r="E28" s="11">
        <v>6.15</v>
      </c>
      <c r="F28" s="11">
        <v>5.5</v>
      </c>
      <c r="G28" s="11" t="s">
        <v>23</v>
      </c>
      <c r="H28" s="11" t="s">
        <v>23</v>
      </c>
      <c r="I28" s="11">
        <v>0</v>
      </c>
      <c r="J28" s="8" t="s">
        <v>28</v>
      </c>
      <c r="K28" s="15">
        <f>((F28-1)*(1-(IF(G28="no",0,'results log'!$B$3)))+1)</f>
        <v>5.5</v>
      </c>
      <c r="L28" s="15">
        <f t="shared" si="0"/>
        <v>1</v>
      </c>
      <c r="M28" s="17">
        <f>IF(ISBLANK(J28),,IF(ISBLANK(E28),,(IF(J28="WON-EW",((((E28-1)*I28)*'results log'!$B$2)+('results log'!$B$2*(E28-1))),IF(J28="WON",((((E28-1)*I28)*'results log'!$B$2)+('results log'!$B$2*(E28-1))),IF(J28="PLACED",((((E28-1)*I28)*'results log'!$B$2)-'results log'!$B$2),IF(I28=0,-'results log'!$B$2,IF(I28=0,-'results log'!$B$2,-('results log'!$B$2*2)))))))*D28))</f>
        <v>-10</v>
      </c>
      <c r="N28" s="16">
        <f>IF(ISBLANK(J28),,IF(ISBLANK(F28),,(IF(J28="WON-EW",((((K28-1)*I28)*'results log'!$B$2)+('results log'!$B$2*(K28-1))),IF(J28="WON",((((K28-1)*I28)*'results log'!$B$2)+('results log'!$B$2*(K28-1))),IF(J28="PLACED",((((K28-1)*I28)*'results log'!$B$2)-'results log'!$B$2),IF(I28=0,-'results log'!$B$2,IF(I28=0,-'results log'!$B$2,-('results log'!$B$2*2)))))))*D28))</f>
        <v>-10</v>
      </c>
      <c r="O28" s="73">
        <f>O27+'results log'!$N28</f>
        <v>589.6</v>
      </c>
      <c r="Q28">
        <f>IF(ISBLANK(#REF!),1,IF(ISBLANK(#REF!),2,99))</f>
        <v>99</v>
      </c>
    </row>
    <row r="29" spans="1:89" ht="15" x14ac:dyDescent="0.2">
      <c r="A29" s="10">
        <v>42621</v>
      </c>
      <c r="B29" s="7" t="s">
        <v>67</v>
      </c>
      <c r="C29" s="7" t="s">
        <v>68</v>
      </c>
      <c r="D29" s="11">
        <v>3</v>
      </c>
      <c r="E29" s="11">
        <v>4</v>
      </c>
      <c r="F29" s="11">
        <v>5.5</v>
      </c>
      <c r="G29" s="11" t="s">
        <v>23</v>
      </c>
      <c r="H29" s="11" t="s">
        <v>23</v>
      </c>
      <c r="I29" s="11">
        <v>0</v>
      </c>
      <c r="J29" s="8" t="s">
        <v>28</v>
      </c>
      <c r="K29" s="15">
        <f>((F29-1)*(1-(IF(G29="no",0,'results log'!$B$3)))+1)</f>
        <v>5.5</v>
      </c>
      <c r="L29" s="15">
        <f t="shared" si="0"/>
        <v>3</v>
      </c>
      <c r="M29" s="17">
        <f>IF(ISBLANK(J29),,IF(ISBLANK(E29),,(IF(J29="WON-EW",((((E29-1)*I29)*'results log'!$B$2)+('results log'!$B$2*(E29-1))),IF(J29="WON",((((E29-1)*I29)*'results log'!$B$2)+('results log'!$B$2*(E29-1))),IF(J29="PLACED",((((E29-1)*I29)*'results log'!$B$2)-'results log'!$B$2),IF(I29=0,-'results log'!$B$2,IF(I29=0,-'results log'!$B$2,-('results log'!$B$2*2)))))))*D29))</f>
        <v>-30</v>
      </c>
      <c r="N29" s="16">
        <f>IF(ISBLANK(J29),,IF(ISBLANK(F29),,(IF(J29="WON-EW",((((K29-1)*I29)*'results log'!$B$2)+('results log'!$B$2*(K29-1))),IF(J29="WON",((((K29-1)*I29)*'results log'!$B$2)+('results log'!$B$2*(K29-1))),IF(J29="PLACED",((((K29-1)*I29)*'results log'!$B$2)-'results log'!$B$2),IF(I29=0,-'results log'!$B$2,IF(I29=0,-'results log'!$B$2,-('results log'!$B$2*2)))))))*D29))</f>
        <v>-30</v>
      </c>
      <c r="O29" s="73">
        <f>O28+'results log'!$N29</f>
        <v>559.6</v>
      </c>
      <c r="Q29">
        <f>IF(ISBLANK(#REF!),1,IF(ISBLANK(#REF!),2,99))</f>
        <v>99</v>
      </c>
    </row>
    <row r="30" spans="1:89" ht="15" x14ac:dyDescent="0.2">
      <c r="A30" s="10">
        <v>42623</v>
      </c>
      <c r="B30" s="7" t="s">
        <v>69</v>
      </c>
      <c r="C30" s="7" t="s">
        <v>70</v>
      </c>
      <c r="D30" s="11">
        <v>1</v>
      </c>
      <c r="E30" s="11">
        <v>9</v>
      </c>
      <c r="F30" s="11">
        <v>9.5</v>
      </c>
      <c r="G30" s="11" t="s">
        <v>23</v>
      </c>
      <c r="H30" s="11" t="s">
        <v>23</v>
      </c>
      <c r="I30" s="11">
        <v>0</v>
      </c>
      <c r="J30" s="8" t="s">
        <v>28</v>
      </c>
      <c r="K30" s="15">
        <f>((F30-1)*(1-(IF(G30="no",0,'results log'!$B$3)))+1)</f>
        <v>9.5</v>
      </c>
      <c r="L30" s="15">
        <f t="shared" si="0"/>
        <v>1</v>
      </c>
      <c r="M30" s="17">
        <f>IF(ISBLANK(J30),,IF(ISBLANK(E30),,(IF(J30="WON-EW",((((E30-1)*I30)*'results log'!$B$2)+('results log'!$B$2*(E30-1))),IF(J30="WON",((((E30-1)*I30)*'results log'!$B$2)+('results log'!$B$2*(E30-1))),IF(J30="PLACED",((((E30-1)*I30)*'results log'!$B$2)-'results log'!$B$2),IF(I30=0,-'results log'!$B$2,IF(I30=0,-'results log'!$B$2,-('results log'!$B$2*2)))))))*D30))</f>
        <v>-10</v>
      </c>
      <c r="N30" s="16">
        <f>IF(ISBLANK(J30),,IF(ISBLANK(F30),,(IF(J30="WON-EW",((((K30-1)*I30)*'results log'!$B$2)+('results log'!$B$2*(K30-1))),IF(J30="WON",((((K30-1)*I30)*'results log'!$B$2)+('results log'!$B$2*(K30-1))),IF(J30="PLACED",((((K30-1)*I30)*'results log'!$B$2)-'results log'!$B$2),IF(I30=0,-'results log'!$B$2,IF(I30=0,-'results log'!$B$2,-('results log'!$B$2*2)))))))*D30))</f>
        <v>-10</v>
      </c>
      <c r="O30" s="73">
        <f>O29+'results log'!$N30</f>
        <v>549.6</v>
      </c>
      <c r="Q30">
        <f>IF(ISBLANK(#REF!),1,IF(ISBLANK(#REF!),2,99))</f>
        <v>99</v>
      </c>
    </row>
    <row r="31" spans="1:89" ht="15" x14ac:dyDescent="0.2">
      <c r="A31" s="10">
        <v>42623</v>
      </c>
      <c r="B31" s="7" t="s">
        <v>71</v>
      </c>
      <c r="C31" s="7" t="s">
        <v>72</v>
      </c>
      <c r="D31" s="11">
        <v>2</v>
      </c>
      <c r="E31" s="11">
        <v>7.4</v>
      </c>
      <c r="F31" s="11">
        <v>7</v>
      </c>
      <c r="G31" s="11" t="s">
        <v>23</v>
      </c>
      <c r="H31" s="11" t="s">
        <v>23</v>
      </c>
      <c r="I31" s="11">
        <v>0</v>
      </c>
      <c r="J31" s="8" t="s">
        <v>28</v>
      </c>
      <c r="K31" s="15">
        <f>((F31-1)*(1-(IF(G31="no",0,'results log'!$B$3)))+1)</f>
        <v>7</v>
      </c>
      <c r="L31" s="15">
        <f t="shared" si="0"/>
        <v>2</v>
      </c>
      <c r="M31" s="17">
        <f>IF(ISBLANK(J31),,IF(ISBLANK(E31),,(IF(J31="WON-EW",((((E31-1)*I31)*'results log'!$B$2)+('results log'!$B$2*(E31-1))),IF(J31="WON",((((E31-1)*I31)*'results log'!$B$2)+('results log'!$B$2*(E31-1))),IF(J31="PLACED",((((E31-1)*I31)*'results log'!$B$2)-'results log'!$B$2),IF(I31=0,-'results log'!$B$2,IF(I31=0,-'results log'!$B$2,-('results log'!$B$2*2)))))))*D31))</f>
        <v>-20</v>
      </c>
      <c r="N31" s="16">
        <f>IF(ISBLANK(J31),,IF(ISBLANK(F31),,(IF(J31="WON-EW",((((K31-1)*I31)*'results log'!$B$2)+('results log'!$B$2*(K31-1))),IF(J31="WON",((((K31-1)*I31)*'results log'!$B$2)+('results log'!$B$2*(K31-1))),IF(J31="PLACED",((((K31-1)*I31)*'results log'!$B$2)-'results log'!$B$2),IF(I31=0,-'results log'!$B$2,IF(I31=0,-'results log'!$B$2,-('results log'!$B$2*2)))))))*D31))</f>
        <v>-20</v>
      </c>
      <c r="O31" s="73">
        <f>O30+'results log'!$N31</f>
        <v>529.6</v>
      </c>
      <c r="Q31">
        <f>IF(ISBLANK(#REF!),1,IF(ISBLANK(#REF!),2,99))</f>
        <v>99</v>
      </c>
    </row>
    <row r="32" spans="1:89" ht="15" x14ac:dyDescent="0.2">
      <c r="A32" s="10">
        <v>42624</v>
      </c>
      <c r="B32" s="7" t="s">
        <v>73</v>
      </c>
      <c r="C32" s="7" t="s">
        <v>74</v>
      </c>
      <c r="D32" s="11">
        <v>3</v>
      </c>
      <c r="E32" s="11">
        <v>3.1</v>
      </c>
      <c r="F32" s="11">
        <v>3.1</v>
      </c>
      <c r="G32" s="11" t="s">
        <v>23</v>
      </c>
      <c r="H32" s="11" t="s">
        <v>23</v>
      </c>
      <c r="I32" s="11">
        <v>0</v>
      </c>
      <c r="J32" s="8" t="s">
        <v>28</v>
      </c>
      <c r="K32" s="15">
        <f>((F32-1)*(1-(IF(G32="no",0,'results log'!$B$3)))+1)</f>
        <v>3.1</v>
      </c>
      <c r="L32" s="15">
        <f t="shared" si="0"/>
        <v>3</v>
      </c>
      <c r="M32" s="17">
        <f>IF(ISBLANK(J32),,IF(ISBLANK(E32),,(IF(J32="WON-EW",((((E32-1)*I32)*'results log'!$B$2)+('results log'!$B$2*(E32-1))),IF(J32="WON",((((E32-1)*I32)*'results log'!$B$2)+('results log'!$B$2*(E32-1))),IF(J32="PLACED",((((E32-1)*I32)*'results log'!$B$2)-'results log'!$B$2),IF(I32=0,-'results log'!$B$2,IF(I32=0,-'results log'!$B$2,-('results log'!$B$2*2)))))))*D32))</f>
        <v>-30</v>
      </c>
      <c r="N32" s="16">
        <f>IF(ISBLANK(J32),,IF(ISBLANK(F32),,(IF(J32="WON-EW",((((K32-1)*I32)*'results log'!$B$2)+('results log'!$B$2*(K32-1))),IF(J32="WON",((((K32-1)*I32)*'results log'!$B$2)+('results log'!$B$2*(K32-1))),IF(J32="PLACED",((((K32-1)*I32)*'results log'!$B$2)-'results log'!$B$2),IF(I32=0,-'results log'!$B$2,IF(I32=0,-'results log'!$B$2,-('results log'!$B$2*2)))))))*D32))</f>
        <v>-30</v>
      </c>
      <c r="O32" s="73">
        <f>O31+'results log'!$N32</f>
        <v>499.6</v>
      </c>
      <c r="Q32">
        <f>IF(ISBLANK(#REF!),1,IF(ISBLANK(#REF!),2,99))</f>
        <v>99</v>
      </c>
    </row>
    <row r="33" spans="1:17" ht="15" x14ac:dyDescent="0.2">
      <c r="A33" s="10">
        <v>42624</v>
      </c>
      <c r="B33" s="7" t="s">
        <v>75</v>
      </c>
      <c r="C33" s="7" t="s">
        <v>76</v>
      </c>
      <c r="D33" s="11">
        <v>3</v>
      </c>
      <c r="E33" s="11">
        <v>3.4</v>
      </c>
      <c r="F33" s="11">
        <v>3.3</v>
      </c>
      <c r="G33" s="11" t="s">
        <v>23</v>
      </c>
      <c r="H33" s="11" t="s">
        <v>23</v>
      </c>
      <c r="I33" s="11">
        <v>0</v>
      </c>
      <c r="J33" s="8" t="s">
        <v>28</v>
      </c>
      <c r="K33" s="15">
        <f>((F33-1)*(1-(IF(G33="no",0,'results log'!$B$3)))+1)</f>
        <v>3.3</v>
      </c>
      <c r="L33" s="15">
        <f t="shared" si="0"/>
        <v>3</v>
      </c>
      <c r="M33" s="17">
        <f>IF(ISBLANK(J33),,IF(ISBLANK(E33),,(IF(J33="WON-EW",((((E33-1)*I33)*'results log'!$B$2)+('results log'!$B$2*(E33-1))),IF(J33="WON",((((E33-1)*I33)*'results log'!$B$2)+('results log'!$B$2*(E33-1))),IF(J33="PLACED",((((E33-1)*I33)*'results log'!$B$2)-'results log'!$B$2),IF(I33=0,-'results log'!$B$2,IF(I33=0,-'results log'!$B$2,-('results log'!$B$2*2)))))))*D33))</f>
        <v>-30</v>
      </c>
      <c r="N33" s="16">
        <f>IF(ISBLANK(J33),,IF(ISBLANK(F33),,(IF(J33="WON-EW",((((K33-1)*I33)*'results log'!$B$2)+('results log'!$B$2*(K33-1))),IF(J33="WON",((((K33-1)*I33)*'results log'!$B$2)+('results log'!$B$2*(K33-1))),IF(J33="PLACED",((((K33-1)*I33)*'results log'!$B$2)-'results log'!$B$2),IF(I33=0,-'results log'!$B$2,IF(I33=0,-'results log'!$B$2,-('results log'!$B$2*2)))))))*D33))</f>
        <v>-30</v>
      </c>
      <c r="O33" s="73">
        <f>O32+'results log'!$N33</f>
        <v>469.6</v>
      </c>
      <c r="Q33">
        <f>IF(ISBLANK(#REF!),1,IF(ISBLANK(#REF!),2,99))</f>
        <v>99</v>
      </c>
    </row>
    <row r="34" spans="1:17" ht="15" x14ac:dyDescent="0.2">
      <c r="A34" s="10">
        <v>42626</v>
      </c>
      <c r="B34" s="7" t="s">
        <v>77</v>
      </c>
      <c r="C34" s="7" t="s">
        <v>78</v>
      </c>
      <c r="D34" s="11">
        <v>4</v>
      </c>
      <c r="E34" s="11">
        <v>2.35</v>
      </c>
      <c r="F34" s="11">
        <v>2.4</v>
      </c>
      <c r="G34" s="11" t="s">
        <v>23</v>
      </c>
      <c r="H34" s="11" t="s">
        <v>23</v>
      </c>
      <c r="I34" s="11">
        <v>0</v>
      </c>
      <c r="J34" s="8" t="s">
        <v>24</v>
      </c>
      <c r="K34" s="15">
        <f>((F34-1)*(1-(IF(G34="no",0,'results log'!$B$3)))+1)</f>
        <v>2.4</v>
      </c>
      <c r="L34" s="15">
        <f t="shared" si="0"/>
        <v>4</v>
      </c>
      <c r="M34" s="17">
        <f>IF(ISBLANK(J34),,IF(ISBLANK(E34),,(IF(J34="WON-EW",((((E34-1)*I34)*'results log'!$B$2)+('results log'!$B$2*(E34-1))),IF(J34="WON",((((E34-1)*I34)*'results log'!$B$2)+('results log'!$B$2*(E34-1))),IF(J34="PLACED",((((E34-1)*I34)*'results log'!$B$2)-'results log'!$B$2),IF(I34=0,-'results log'!$B$2,IF(I34=0,-'results log'!$B$2,-('results log'!$B$2*2)))))))*D34))</f>
        <v>54</v>
      </c>
      <c r="N34" s="16">
        <f>IF(ISBLANK(J34),,IF(ISBLANK(F34),,(IF(J34="WON-EW",((((K34-1)*I34)*'results log'!$B$2)+('results log'!$B$2*(K34-1))),IF(J34="WON",((((K34-1)*I34)*'results log'!$B$2)+('results log'!$B$2*(K34-1))),IF(J34="PLACED",((((K34-1)*I34)*'results log'!$B$2)-'results log'!$B$2),IF(I34=0,-'results log'!$B$2,IF(I34=0,-'results log'!$B$2,-('results log'!$B$2*2)))))))*D34))</f>
        <v>56</v>
      </c>
      <c r="O34" s="73">
        <f>O33+'results log'!$N34</f>
        <v>525.6</v>
      </c>
      <c r="Q34">
        <f>IF(ISBLANK(#REF!),1,IF(ISBLANK(#REF!),2,99))</f>
        <v>99</v>
      </c>
    </row>
    <row r="35" spans="1:17" ht="15" x14ac:dyDescent="0.2">
      <c r="A35" s="10">
        <v>42626</v>
      </c>
      <c r="B35" s="7" t="s">
        <v>79</v>
      </c>
      <c r="C35" s="7" t="s">
        <v>70</v>
      </c>
      <c r="D35" s="11">
        <v>2</v>
      </c>
      <c r="E35" s="11">
        <v>4.75</v>
      </c>
      <c r="F35" s="11">
        <v>5</v>
      </c>
      <c r="G35" s="11" t="s">
        <v>23</v>
      </c>
      <c r="H35" s="11" t="s">
        <v>23</v>
      </c>
      <c r="I35" s="11">
        <v>0</v>
      </c>
      <c r="J35" s="8" t="s">
        <v>28</v>
      </c>
      <c r="K35" s="15">
        <f>((F35-1)*(1-(IF(G35="no",0,'results log'!$B$3)))+1)</f>
        <v>5</v>
      </c>
      <c r="L35" s="15">
        <f t="shared" si="0"/>
        <v>2</v>
      </c>
      <c r="M35" s="17">
        <f>IF(ISBLANK(J35),,IF(ISBLANK(E35),,(IF(J35="WON-EW",((((E35-1)*I35)*'results log'!$B$2)+('results log'!$B$2*(E35-1))),IF(J35="WON",((((E35-1)*I35)*'results log'!$B$2)+('results log'!$B$2*(E35-1))),IF(J35="PLACED",((((E35-1)*I35)*'results log'!$B$2)-'results log'!$B$2),IF(I35=0,-'results log'!$B$2,IF(I35=0,-'results log'!$B$2,-('results log'!$B$2*2)))))))*D35))</f>
        <v>-20</v>
      </c>
      <c r="N35" s="16">
        <f>IF(ISBLANK(J35),,IF(ISBLANK(F35),,(IF(J35="WON-EW",((((K35-1)*I35)*'results log'!$B$2)+('results log'!$B$2*(K35-1))),IF(J35="WON",((((K35-1)*I35)*'results log'!$B$2)+('results log'!$B$2*(K35-1))),IF(J35="PLACED",((((K35-1)*I35)*'results log'!$B$2)-'results log'!$B$2),IF(I35=0,-'results log'!$B$2,IF(I35=0,-'results log'!$B$2,-('results log'!$B$2*2)))))))*D35))</f>
        <v>-20</v>
      </c>
      <c r="O35" s="73">
        <f>O34+'results log'!$N35</f>
        <v>505.6</v>
      </c>
      <c r="Q35">
        <f>IF(ISBLANK(#REF!),1,IF(ISBLANK(#REF!),2,99))</f>
        <v>99</v>
      </c>
    </row>
    <row r="36" spans="1:17" ht="15" x14ac:dyDescent="0.2">
      <c r="A36" s="10">
        <v>42626</v>
      </c>
      <c r="B36" s="7" t="s">
        <v>80</v>
      </c>
      <c r="C36" s="7" t="s">
        <v>81</v>
      </c>
      <c r="D36" s="11">
        <v>5</v>
      </c>
      <c r="E36" s="11">
        <v>3</v>
      </c>
      <c r="F36" s="11">
        <v>3</v>
      </c>
      <c r="G36" s="11" t="s">
        <v>23</v>
      </c>
      <c r="H36" s="11" t="s">
        <v>23</v>
      </c>
      <c r="I36" s="11">
        <v>0</v>
      </c>
      <c r="J36" s="8" t="s">
        <v>28</v>
      </c>
      <c r="K36" s="15">
        <f>((F36-1)*(1-(IF(G36="no",0,'results log'!$B$3)))+1)</f>
        <v>3</v>
      </c>
      <c r="L36" s="15">
        <f t="shared" si="0"/>
        <v>5</v>
      </c>
      <c r="M36" s="17">
        <f>IF(ISBLANK(J36),,IF(ISBLANK(E36),,(IF(J36="WON-EW",((((E36-1)*I36)*'results log'!$B$2)+('results log'!$B$2*(E36-1))),IF(J36="WON",((((E36-1)*I36)*'results log'!$B$2)+('results log'!$B$2*(E36-1))),IF(J36="PLACED",((((E36-1)*I36)*'results log'!$B$2)-'results log'!$B$2),IF(I36=0,-'results log'!$B$2,IF(I36=0,-'results log'!$B$2,-('results log'!$B$2*2)))))))*D36))</f>
        <v>-50</v>
      </c>
      <c r="N36" s="16">
        <f>IF(ISBLANK(J36),,IF(ISBLANK(F36),,(IF(J36="WON-EW",((((K36-1)*I36)*'results log'!$B$2)+('results log'!$B$2*(K36-1))),IF(J36="WON",((((K36-1)*I36)*'results log'!$B$2)+('results log'!$B$2*(K36-1))),IF(J36="PLACED",((((K36-1)*I36)*'results log'!$B$2)-'results log'!$B$2),IF(I36=0,-'results log'!$B$2,IF(I36=0,-'results log'!$B$2,-('results log'!$B$2*2)))))))*D36))</f>
        <v>-50</v>
      </c>
      <c r="O36" s="73">
        <f>O35+'results log'!$N36</f>
        <v>455.6</v>
      </c>
      <c r="Q36">
        <f>IF(ISBLANK(#REF!),1,IF(ISBLANK(#REF!),2,99))</f>
        <v>99</v>
      </c>
    </row>
    <row r="37" spans="1:17" ht="15" x14ac:dyDescent="0.2">
      <c r="A37" s="10">
        <v>42628</v>
      </c>
      <c r="B37" s="7" t="s">
        <v>82</v>
      </c>
      <c r="C37" s="7" t="s">
        <v>83</v>
      </c>
      <c r="D37" s="11">
        <v>1</v>
      </c>
      <c r="E37" s="11">
        <v>10.5</v>
      </c>
      <c r="F37" s="11">
        <v>13</v>
      </c>
      <c r="G37" s="11" t="s">
        <v>23</v>
      </c>
      <c r="H37" s="11" t="s">
        <v>23</v>
      </c>
      <c r="I37" s="11">
        <v>0</v>
      </c>
      <c r="J37" s="8" t="s">
        <v>28</v>
      </c>
      <c r="K37" s="15">
        <f>((F37-1)*(1-(IF(G37="no",0,'results log'!$B$3)))+1)</f>
        <v>13</v>
      </c>
      <c r="L37" s="15">
        <f t="shared" si="0"/>
        <v>1</v>
      </c>
      <c r="M37" s="17">
        <f>IF(ISBLANK(J37),,IF(ISBLANK(E37),,(IF(J37="WON-EW",((((E37-1)*I37)*'results log'!$B$2)+('results log'!$B$2*(E37-1))),IF(J37="WON",((((E37-1)*I37)*'results log'!$B$2)+('results log'!$B$2*(E37-1))),IF(J37="PLACED",((((E37-1)*I37)*'results log'!$B$2)-'results log'!$B$2),IF(I37=0,-'results log'!$B$2,IF(I37=0,-'results log'!$B$2,-('results log'!$B$2*2)))))))*D37))</f>
        <v>-10</v>
      </c>
      <c r="N37" s="16">
        <f>IF(ISBLANK(J37),,IF(ISBLANK(F37),,(IF(J37="WON-EW",((((K37-1)*I37)*'results log'!$B$2)+('results log'!$B$2*(K37-1))),IF(J37="WON",((((K37-1)*I37)*'results log'!$B$2)+('results log'!$B$2*(K37-1))),IF(J37="PLACED",((((K37-1)*I37)*'results log'!$B$2)-'results log'!$B$2),IF(I37=0,-'results log'!$B$2,IF(I37=0,-'results log'!$B$2,-('results log'!$B$2*2)))))))*D37))</f>
        <v>-10</v>
      </c>
      <c r="O37" s="73">
        <f>O36+'results log'!$N37</f>
        <v>445.6</v>
      </c>
      <c r="Q37">
        <f>IF(ISBLANK(#REF!),1,IF(ISBLANK(#REF!),2,99))</f>
        <v>99</v>
      </c>
    </row>
    <row r="38" spans="1:17" ht="15" x14ac:dyDescent="0.2">
      <c r="A38" s="10">
        <v>42628</v>
      </c>
      <c r="B38" s="7" t="s">
        <v>84</v>
      </c>
      <c r="C38" s="7" t="s">
        <v>85</v>
      </c>
      <c r="D38" s="11">
        <v>4</v>
      </c>
      <c r="E38" s="11">
        <v>2</v>
      </c>
      <c r="F38" s="11">
        <v>1.96</v>
      </c>
      <c r="G38" s="11" t="s">
        <v>23</v>
      </c>
      <c r="H38" s="11" t="s">
        <v>23</v>
      </c>
      <c r="I38" s="11">
        <v>0</v>
      </c>
      <c r="J38" s="8" t="s">
        <v>24</v>
      </c>
      <c r="K38" s="15">
        <f>((F38-1)*(1-(IF(G38="no",0,'results log'!$B$3)))+1)</f>
        <v>1.96</v>
      </c>
      <c r="L38" s="15">
        <f t="shared" si="0"/>
        <v>4</v>
      </c>
      <c r="M38" s="17">
        <f>IF(ISBLANK(J38),,IF(ISBLANK(E38),,(IF(J38="WON-EW",((((E38-1)*I38)*'results log'!$B$2)+('results log'!$B$2*(E38-1))),IF(J38="WON",((((E38-1)*I38)*'results log'!$B$2)+('results log'!$B$2*(E38-1))),IF(J38="PLACED",((((E38-1)*I38)*'results log'!$B$2)-'results log'!$B$2),IF(I38=0,-'results log'!$B$2,IF(I38=0,-'results log'!$B$2,-('results log'!$B$2*2)))))))*D38))</f>
        <v>40</v>
      </c>
      <c r="N38" s="16">
        <f>IF(ISBLANK(J38),,IF(ISBLANK(F38),,(IF(J38="WON-EW",((((K38-1)*I38)*'results log'!$B$2)+('results log'!$B$2*(K38-1))),IF(J38="WON",((((K38-1)*I38)*'results log'!$B$2)+('results log'!$B$2*(K38-1))),IF(J38="PLACED",((((K38-1)*I38)*'results log'!$B$2)-'results log'!$B$2),IF(I38=0,-'results log'!$B$2,IF(I38=0,-'results log'!$B$2,-('results log'!$B$2*2)))))))*D38))</f>
        <v>38.4</v>
      </c>
      <c r="O38" s="73">
        <f>O37+'results log'!$N38</f>
        <v>484</v>
      </c>
      <c r="Q38">
        <f>IF(ISBLANK(#REF!),1,IF(ISBLANK(#REF!),2,99))</f>
        <v>99</v>
      </c>
    </row>
    <row r="39" spans="1:17" ht="15" x14ac:dyDescent="0.2">
      <c r="A39" s="10">
        <v>42629</v>
      </c>
      <c r="B39" s="7" t="s">
        <v>86</v>
      </c>
      <c r="C39" s="7" t="s">
        <v>87</v>
      </c>
      <c r="D39" s="11">
        <v>1</v>
      </c>
      <c r="E39" s="11">
        <v>9</v>
      </c>
      <c r="F39" s="11">
        <v>8</v>
      </c>
      <c r="G39" s="11" t="s">
        <v>23</v>
      </c>
      <c r="H39" s="11" t="s">
        <v>23</v>
      </c>
      <c r="I39" s="11">
        <v>0</v>
      </c>
      <c r="J39" s="8" t="s">
        <v>24</v>
      </c>
      <c r="K39" s="15">
        <f>((F39-1)*(1-(IF(G39="no",0,'results log'!$B$3)))+1)</f>
        <v>8</v>
      </c>
      <c r="L39" s="15">
        <f t="shared" si="0"/>
        <v>1</v>
      </c>
      <c r="M39" s="17">
        <f>IF(ISBLANK(J39),,IF(ISBLANK(E39),,(IF(J39="WON-EW",((((E39-1)*I39)*'results log'!$B$2)+('results log'!$B$2*(E39-1))),IF(J39="WON",((((E39-1)*I39)*'results log'!$B$2)+('results log'!$B$2*(E39-1))),IF(J39="PLACED",((((E39-1)*I39)*'results log'!$B$2)-'results log'!$B$2),IF(I39=0,-'results log'!$B$2,IF(I39=0,-'results log'!$B$2,-('results log'!$B$2*2)))))))*D39))</f>
        <v>80</v>
      </c>
      <c r="N39" s="16">
        <f>IF(ISBLANK(J39),,IF(ISBLANK(F39),,(IF(J39="WON-EW",((((K39-1)*I39)*'results log'!$B$2)+('results log'!$B$2*(K39-1))),IF(J39="WON",((((K39-1)*I39)*'results log'!$B$2)+('results log'!$B$2*(K39-1))),IF(J39="PLACED",((((K39-1)*I39)*'results log'!$B$2)-'results log'!$B$2),IF(I39=0,-'results log'!$B$2,IF(I39=0,-'results log'!$B$2,-('results log'!$B$2*2)))))))*D39))</f>
        <v>70</v>
      </c>
      <c r="O39" s="73">
        <f>O38+'results log'!$N39</f>
        <v>554</v>
      </c>
      <c r="Q39">
        <f>IF(ISBLANK(#REF!),1,IF(ISBLANK(#REF!),2,99))</f>
        <v>99</v>
      </c>
    </row>
    <row r="40" spans="1:17" ht="15" x14ac:dyDescent="0.2">
      <c r="A40" s="10">
        <v>42629</v>
      </c>
      <c r="B40" s="7" t="s">
        <v>88</v>
      </c>
      <c r="C40" s="7" t="s">
        <v>89</v>
      </c>
      <c r="D40" s="11">
        <v>3</v>
      </c>
      <c r="E40" s="11">
        <v>4.2</v>
      </c>
      <c r="F40" s="11">
        <v>4.2</v>
      </c>
      <c r="G40" s="11" t="s">
        <v>23</v>
      </c>
      <c r="H40" s="11" t="s">
        <v>23</v>
      </c>
      <c r="I40" s="11">
        <v>0</v>
      </c>
      <c r="J40" s="8" t="s">
        <v>28</v>
      </c>
      <c r="K40" s="15">
        <f>((F40-1)*(1-(IF(G40="no",0,'results log'!$B$3)))+1)</f>
        <v>4.2</v>
      </c>
      <c r="L40" s="15">
        <f t="shared" si="0"/>
        <v>3</v>
      </c>
      <c r="M40" s="17">
        <f>IF(ISBLANK(J40),,IF(ISBLANK(E40),,(IF(J40="WON-EW",((((E40-1)*I40)*'results log'!$B$2)+('results log'!$B$2*(E40-1))),IF(J40="WON",((((E40-1)*I40)*'results log'!$B$2)+('results log'!$B$2*(E40-1))),IF(J40="PLACED",((((E40-1)*I40)*'results log'!$B$2)-'results log'!$B$2),IF(I40=0,-'results log'!$B$2,IF(I40=0,-'results log'!$B$2,-('results log'!$B$2*2)))))))*D40))</f>
        <v>-30</v>
      </c>
      <c r="N40" s="16">
        <f>IF(ISBLANK(J40),,IF(ISBLANK(F40),,(IF(J40="WON-EW",((((K40-1)*I40)*'results log'!$B$2)+('results log'!$B$2*(K40-1))),IF(J40="WON",((((K40-1)*I40)*'results log'!$B$2)+('results log'!$B$2*(K40-1))),IF(J40="PLACED",((((K40-1)*I40)*'results log'!$B$2)-'results log'!$B$2),IF(I40=0,-'results log'!$B$2,IF(I40=0,-'results log'!$B$2,-('results log'!$B$2*2)))))))*D40))</f>
        <v>-30</v>
      </c>
      <c r="O40" s="73">
        <f>O39+'results log'!$N40</f>
        <v>524</v>
      </c>
      <c r="Q40">
        <f>IF(ISBLANK(#REF!),1,IF(ISBLANK(#REF!),2,99))</f>
        <v>99</v>
      </c>
    </row>
    <row r="41" spans="1:17" ht="15" x14ac:dyDescent="0.2">
      <c r="A41" s="10">
        <v>42629</v>
      </c>
      <c r="B41" s="7" t="s">
        <v>88</v>
      </c>
      <c r="C41" s="7" t="s">
        <v>90</v>
      </c>
      <c r="D41" s="11">
        <v>1</v>
      </c>
      <c r="E41" s="11">
        <v>4.6399999999999997</v>
      </c>
      <c r="F41" s="11">
        <v>4.6500000000000004</v>
      </c>
      <c r="G41" s="11" t="s">
        <v>23</v>
      </c>
      <c r="H41" s="11" t="s">
        <v>23</v>
      </c>
      <c r="I41" s="11">
        <v>0</v>
      </c>
      <c r="J41" s="8" t="s">
        <v>28</v>
      </c>
      <c r="K41" s="15">
        <f>((F41-1)*(1-(IF(G41="no",0,'results log'!$B$3)))+1)</f>
        <v>4.6500000000000004</v>
      </c>
      <c r="L41" s="15">
        <f t="shared" si="0"/>
        <v>1</v>
      </c>
      <c r="M41" s="17">
        <f>IF(ISBLANK(J41),,IF(ISBLANK(E41),,(IF(J41="WON-EW",((((E41-1)*I41)*'results log'!$B$2)+('results log'!$B$2*(E41-1))),IF(J41="WON",((((E41-1)*I41)*'results log'!$B$2)+('results log'!$B$2*(E41-1))),IF(J41="PLACED",((((E41-1)*I41)*'results log'!$B$2)-'results log'!$B$2),IF(I41=0,-'results log'!$B$2,IF(I41=0,-'results log'!$B$2,-('results log'!$B$2*2)))))))*D41))</f>
        <v>-10</v>
      </c>
      <c r="N41" s="16">
        <f>IF(ISBLANK(J41),,IF(ISBLANK(F41),,(IF(J41="WON-EW",((((K41-1)*I41)*'results log'!$B$2)+('results log'!$B$2*(K41-1))),IF(J41="WON",((((K41-1)*I41)*'results log'!$B$2)+('results log'!$B$2*(K41-1))),IF(J41="PLACED",((((K41-1)*I41)*'results log'!$B$2)-'results log'!$B$2),IF(I41=0,-'results log'!$B$2,IF(I41=0,-'results log'!$B$2,-('results log'!$B$2*2)))))))*D41))</f>
        <v>-10</v>
      </c>
      <c r="O41" s="73">
        <f>O40+'results log'!$N41</f>
        <v>514</v>
      </c>
      <c r="Q41">
        <f>IF(ISBLANK(#REF!),1,IF(ISBLANK(#REF!),2,99))</f>
        <v>99</v>
      </c>
    </row>
    <row r="42" spans="1:17" ht="15" x14ac:dyDescent="0.2">
      <c r="A42" s="10">
        <v>42630</v>
      </c>
      <c r="B42" s="7" t="s">
        <v>91</v>
      </c>
      <c r="C42" s="7" t="s">
        <v>92</v>
      </c>
      <c r="D42" s="11">
        <v>3</v>
      </c>
      <c r="E42" s="11">
        <v>3.6</v>
      </c>
      <c r="F42" s="11">
        <v>3.8</v>
      </c>
      <c r="G42" s="11" t="s">
        <v>23</v>
      </c>
      <c r="H42" s="11" t="s">
        <v>23</v>
      </c>
      <c r="I42" s="11">
        <v>0</v>
      </c>
      <c r="J42" s="8" t="s">
        <v>28</v>
      </c>
      <c r="K42" s="15">
        <f>((F42-1)*(1-(IF(G42="no",0,'results log'!$B$3)))+1)</f>
        <v>3.8</v>
      </c>
      <c r="L42" s="15">
        <f t="shared" si="0"/>
        <v>3</v>
      </c>
      <c r="M42" s="17">
        <f>IF(ISBLANK(J42),,IF(ISBLANK(E42),,(IF(J42="WON-EW",((((E42-1)*I42)*'results log'!$B$2)+('results log'!$B$2*(E42-1))),IF(J42="WON",((((E42-1)*I42)*'results log'!$B$2)+('results log'!$B$2*(E42-1))),IF(J42="PLACED",((((E42-1)*I42)*'results log'!$B$2)-'results log'!$B$2),IF(I42=0,-'results log'!$B$2,IF(I42=0,-'results log'!$B$2,-('results log'!$B$2*2)))))))*D42))</f>
        <v>-30</v>
      </c>
      <c r="N42" s="16">
        <f>IF(ISBLANK(J42),,IF(ISBLANK(F42),,(IF(J42="WON-EW",((((K42-1)*I42)*'results log'!$B$2)+('results log'!$B$2*(K42-1))),IF(J42="WON",((((K42-1)*I42)*'results log'!$B$2)+('results log'!$B$2*(K42-1))),IF(J42="PLACED",((((K42-1)*I42)*'results log'!$B$2)-'results log'!$B$2),IF(I42=0,-'results log'!$B$2,IF(I42=0,-'results log'!$B$2,-('results log'!$B$2*2)))))))*D42))</f>
        <v>-30</v>
      </c>
      <c r="O42" s="73">
        <f>O41+'results log'!$N42</f>
        <v>484</v>
      </c>
      <c r="Q42">
        <f>IF(ISBLANK(#REF!),1,IF(ISBLANK(#REF!),2,99))</f>
        <v>99</v>
      </c>
    </row>
    <row r="43" spans="1:17" ht="15" x14ac:dyDescent="0.2">
      <c r="A43" s="10">
        <v>42630</v>
      </c>
      <c r="B43" s="7" t="s">
        <v>93</v>
      </c>
      <c r="C43" s="7" t="s">
        <v>94</v>
      </c>
      <c r="D43" s="11">
        <v>2</v>
      </c>
      <c r="E43" s="11">
        <v>4.33</v>
      </c>
      <c r="F43" s="11">
        <v>4.5</v>
      </c>
      <c r="G43" s="11" t="s">
        <v>23</v>
      </c>
      <c r="H43" s="11" t="s">
        <v>23</v>
      </c>
      <c r="I43" s="11">
        <v>0</v>
      </c>
      <c r="J43" s="8" t="s">
        <v>28</v>
      </c>
      <c r="K43" s="15">
        <f>((F43-1)*(1-(IF(G43="no",0,'results log'!$B$3)))+1)</f>
        <v>4.5</v>
      </c>
      <c r="L43" s="15">
        <f t="shared" si="0"/>
        <v>2</v>
      </c>
      <c r="M43" s="17">
        <f>IF(ISBLANK(J43),,IF(ISBLANK(E43),,(IF(J43="WON-EW",((((E43-1)*I43)*'results log'!$B$2)+('results log'!$B$2*(E43-1))),IF(J43="WON",((((E43-1)*I43)*'results log'!$B$2)+('results log'!$B$2*(E43-1))),IF(J43="PLACED",((((E43-1)*I43)*'results log'!$B$2)-'results log'!$B$2),IF(I43=0,-'results log'!$B$2,IF(I43=0,-'results log'!$B$2,-('results log'!$B$2*2)))))))*D43))</f>
        <v>-20</v>
      </c>
      <c r="N43" s="16">
        <f>IF(ISBLANK(J43),,IF(ISBLANK(F43),,(IF(J43="WON-EW",((((K43-1)*I43)*'results log'!$B$2)+('results log'!$B$2*(K43-1))),IF(J43="WON",((((K43-1)*I43)*'results log'!$B$2)+('results log'!$B$2*(K43-1))),IF(J43="PLACED",((((K43-1)*I43)*'results log'!$B$2)-'results log'!$B$2),IF(I43=0,-'results log'!$B$2,IF(I43=0,-'results log'!$B$2,-('results log'!$B$2*2)))))))*D43))</f>
        <v>-20</v>
      </c>
      <c r="O43" s="73">
        <f>O42+'results log'!$N43</f>
        <v>464</v>
      </c>
      <c r="Q43">
        <f>IF(ISBLANK(#REF!),1,IF(ISBLANK(#REF!),2,99))</f>
        <v>99</v>
      </c>
    </row>
    <row r="44" spans="1:17" ht="15" x14ac:dyDescent="0.2">
      <c r="A44" s="10">
        <v>42630</v>
      </c>
      <c r="B44" s="7" t="s">
        <v>95</v>
      </c>
      <c r="C44" s="7" t="s">
        <v>96</v>
      </c>
      <c r="D44" s="11">
        <v>2</v>
      </c>
      <c r="E44" s="11">
        <v>3.75</v>
      </c>
      <c r="F44" s="11">
        <v>3.85</v>
      </c>
      <c r="G44" s="11" t="s">
        <v>23</v>
      </c>
      <c r="H44" s="11" t="s">
        <v>23</v>
      </c>
      <c r="I44" s="11">
        <v>0</v>
      </c>
      <c r="J44" s="8" t="s">
        <v>28</v>
      </c>
      <c r="K44" s="15">
        <f>((F44-1)*(1-(IF(G44="no",0,'results log'!$B$3)))+1)</f>
        <v>3.85</v>
      </c>
      <c r="L44" s="15">
        <f t="shared" si="0"/>
        <v>2</v>
      </c>
      <c r="M44" s="17">
        <f>IF(ISBLANK(J44),,IF(ISBLANK(E44),,(IF(J44="WON-EW",((((E44-1)*I44)*'results log'!$B$2)+('results log'!$B$2*(E44-1))),IF(J44="WON",((((E44-1)*I44)*'results log'!$B$2)+('results log'!$B$2*(E44-1))),IF(J44="PLACED",((((E44-1)*I44)*'results log'!$B$2)-'results log'!$B$2),IF(I44=0,-'results log'!$B$2,IF(I44=0,-'results log'!$B$2,-('results log'!$B$2*2)))))))*D44))</f>
        <v>-20</v>
      </c>
      <c r="N44" s="16">
        <f>IF(ISBLANK(J44),,IF(ISBLANK(F44),,(IF(J44="WON-EW",((((K44-1)*I44)*'results log'!$B$2)+('results log'!$B$2*(K44-1))),IF(J44="WON",((((K44-1)*I44)*'results log'!$B$2)+('results log'!$B$2*(K44-1))),IF(J44="PLACED",((((K44-1)*I44)*'results log'!$B$2)-'results log'!$B$2),IF(I44=0,-'results log'!$B$2,IF(I44=0,-'results log'!$B$2,-('results log'!$B$2*2)))))))*D44))</f>
        <v>-20</v>
      </c>
      <c r="O44" s="73">
        <f>O43+'results log'!$N44</f>
        <v>444</v>
      </c>
      <c r="Q44">
        <f>IF(ISBLANK(#REF!),1,IF(ISBLANK(#REF!),2,99))</f>
        <v>99</v>
      </c>
    </row>
    <row r="45" spans="1:17" ht="15" x14ac:dyDescent="0.2">
      <c r="A45" s="10">
        <v>42631</v>
      </c>
      <c r="B45" s="7" t="s">
        <v>97</v>
      </c>
      <c r="C45" s="7" t="s">
        <v>98</v>
      </c>
      <c r="D45" s="11">
        <v>2</v>
      </c>
      <c r="E45" s="11">
        <v>7</v>
      </c>
      <c r="F45" s="11">
        <v>7</v>
      </c>
      <c r="G45" s="11" t="s">
        <v>23</v>
      </c>
      <c r="H45" s="11" t="s">
        <v>23</v>
      </c>
      <c r="I45" s="11">
        <v>0</v>
      </c>
      <c r="J45" s="8" t="s">
        <v>28</v>
      </c>
      <c r="K45" s="15">
        <f>((F45-1)*(1-(IF(G45="no",0,'results log'!$B$3)))+1)</f>
        <v>7</v>
      </c>
      <c r="L45" s="15">
        <f t="shared" si="0"/>
        <v>2</v>
      </c>
      <c r="M45" s="17">
        <f>IF(ISBLANK(J45),,IF(ISBLANK(E45),,(IF(J45="WON-EW",((((E45-1)*I45)*'results log'!$B$2)+('results log'!$B$2*(E45-1))),IF(J45="WON",((((E45-1)*I45)*'results log'!$B$2)+('results log'!$B$2*(E45-1))),IF(J45="PLACED",((((E45-1)*I45)*'results log'!$B$2)-'results log'!$B$2),IF(I45=0,-'results log'!$B$2,IF(I45=0,-'results log'!$B$2,-('results log'!$B$2*2)))))))*D45))</f>
        <v>-20</v>
      </c>
      <c r="N45" s="16">
        <f>IF(ISBLANK(J45),,IF(ISBLANK(F45),,(IF(J45="WON-EW",((((K45-1)*I45)*'results log'!$B$2)+('results log'!$B$2*(K45-1))),IF(J45="WON",((((K45-1)*I45)*'results log'!$B$2)+('results log'!$B$2*(K45-1))),IF(J45="PLACED",((((K45-1)*I45)*'results log'!$B$2)-'results log'!$B$2),IF(I45=0,-'results log'!$B$2,IF(I45=0,-'results log'!$B$2,-('results log'!$B$2*2)))))))*D45))</f>
        <v>-20</v>
      </c>
      <c r="O45" s="73">
        <f>O44+'results log'!$N45</f>
        <v>424</v>
      </c>
      <c r="Q45">
        <f>IF(ISBLANK(#REF!),1,IF(ISBLANK(#REF!),2,99))</f>
        <v>99</v>
      </c>
    </row>
    <row r="46" spans="1:17" ht="15" x14ac:dyDescent="0.2">
      <c r="A46" s="10">
        <v>42631</v>
      </c>
      <c r="B46" s="7" t="s">
        <v>99</v>
      </c>
      <c r="C46" s="7" t="s">
        <v>100</v>
      </c>
      <c r="D46" s="11">
        <v>3</v>
      </c>
      <c r="E46" s="11">
        <v>3.55</v>
      </c>
      <c r="F46" s="11">
        <v>3.5</v>
      </c>
      <c r="G46" s="11" t="s">
        <v>23</v>
      </c>
      <c r="H46" s="11" t="s">
        <v>23</v>
      </c>
      <c r="I46" s="11">
        <v>0</v>
      </c>
      <c r="J46" s="8" t="s">
        <v>28</v>
      </c>
      <c r="K46" s="15">
        <f>((F46-1)*(1-(IF(G46="no",0,'results log'!$B$3)))+1)</f>
        <v>3.5</v>
      </c>
      <c r="L46" s="15">
        <f t="shared" si="0"/>
        <v>3</v>
      </c>
      <c r="M46" s="17">
        <f>IF(ISBLANK(J46),,IF(ISBLANK(E46),,(IF(J46="WON-EW",((((E46-1)*I46)*'results log'!$B$2)+('results log'!$B$2*(E46-1))),IF(J46="WON",((((E46-1)*I46)*'results log'!$B$2)+('results log'!$B$2*(E46-1))),IF(J46="PLACED",((((E46-1)*I46)*'results log'!$B$2)-'results log'!$B$2),IF(I46=0,-'results log'!$B$2,IF(I46=0,-'results log'!$B$2,-('results log'!$B$2*2)))))))*D46))</f>
        <v>-30</v>
      </c>
      <c r="N46" s="16">
        <f>IF(ISBLANK(J46),,IF(ISBLANK(F46),,(IF(J46="WON-EW",((((K46-1)*I46)*'results log'!$B$2)+('results log'!$B$2*(K46-1))),IF(J46="WON",((((K46-1)*I46)*'results log'!$B$2)+('results log'!$B$2*(K46-1))),IF(J46="PLACED",((((K46-1)*I46)*'results log'!$B$2)-'results log'!$B$2),IF(I46=0,-'results log'!$B$2,IF(I46=0,-'results log'!$B$2,-('results log'!$B$2*2)))))))*D46))</f>
        <v>-30</v>
      </c>
      <c r="O46" s="73">
        <f>O45+'results log'!$N46</f>
        <v>394</v>
      </c>
      <c r="Q46">
        <f>IF(ISBLANK(#REF!),1,IF(ISBLANK(#REF!),2,99))</f>
        <v>99</v>
      </c>
    </row>
    <row r="47" spans="1:17" ht="15" x14ac:dyDescent="0.2">
      <c r="A47" s="10">
        <v>42632</v>
      </c>
      <c r="B47" s="7" t="s">
        <v>101</v>
      </c>
      <c r="C47" s="7" t="s">
        <v>102</v>
      </c>
      <c r="D47" s="11">
        <v>2</v>
      </c>
      <c r="E47" s="11">
        <v>3</v>
      </c>
      <c r="F47" s="11">
        <v>3</v>
      </c>
      <c r="G47" s="11" t="s">
        <v>23</v>
      </c>
      <c r="H47" s="11" t="s">
        <v>23</v>
      </c>
      <c r="I47" s="11">
        <v>0</v>
      </c>
      <c r="J47" s="8" t="s">
        <v>28</v>
      </c>
      <c r="K47" s="15">
        <f>((F47-1)*(1-(IF(G47="no",0,'results log'!$B$3)))+1)</f>
        <v>3</v>
      </c>
      <c r="L47" s="15">
        <f t="shared" si="0"/>
        <v>2</v>
      </c>
      <c r="M47" s="17">
        <f>IF(ISBLANK(J47),,IF(ISBLANK(E47),,(IF(J47="WON-EW",((((E47-1)*I47)*'results log'!$B$2)+('results log'!$B$2*(E47-1))),IF(J47="WON",((((E47-1)*I47)*'results log'!$B$2)+('results log'!$B$2*(E47-1))),IF(J47="PLACED",((((E47-1)*I47)*'results log'!$B$2)-'results log'!$B$2),IF(I47=0,-'results log'!$B$2,IF(I47=0,-'results log'!$B$2,-('results log'!$B$2*2)))))))*D47))</f>
        <v>-20</v>
      </c>
      <c r="N47" s="16">
        <f>IF(ISBLANK(J47),,IF(ISBLANK(F47),,(IF(J47="WON-EW",((((K47-1)*I47)*'results log'!$B$2)+('results log'!$B$2*(K47-1))),IF(J47="WON",((((K47-1)*I47)*'results log'!$B$2)+('results log'!$B$2*(K47-1))),IF(J47="PLACED",((((K47-1)*I47)*'results log'!$B$2)-'results log'!$B$2),IF(I47=0,-'results log'!$B$2,IF(I47=0,-'results log'!$B$2,-('results log'!$B$2*2)))))))*D47))</f>
        <v>-20</v>
      </c>
      <c r="O47" s="73">
        <f>O46+'results log'!$N47</f>
        <v>374</v>
      </c>
      <c r="Q47">
        <f>IF(ISBLANK(#REF!),1,IF(ISBLANK(#REF!),2,99))</f>
        <v>99</v>
      </c>
    </row>
    <row r="48" spans="1:17" ht="15" x14ac:dyDescent="0.2">
      <c r="A48" s="10">
        <v>42632</v>
      </c>
      <c r="B48" s="7" t="s">
        <v>103</v>
      </c>
      <c r="C48" s="7" t="s">
        <v>104</v>
      </c>
      <c r="D48" s="11">
        <v>2</v>
      </c>
      <c r="E48" s="11">
        <v>3.5</v>
      </c>
      <c r="F48" s="11">
        <v>3.5</v>
      </c>
      <c r="G48" s="11" t="s">
        <v>23</v>
      </c>
      <c r="H48" s="11" t="s">
        <v>23</v>
      </c>
      <c r="I48" s="11">
        <v>0</v>
      </c>
      <c r="J48" s="8" t="s">
        <v>28</v>
      </c>
      <c r="K48" s="15">
        <f>((F48-1)*(1-(IF(G48="no",0,'results log'!$B$3)))+1)</f>
        <v>3.5</v>
      </c>
      <c r="L48" s="15">
        <f t="shared" si="0"/>
        <v>2</v>
      </c>
      <c r="M48" s="17">
        <f>IF(ISBLANK(J48),,IF(ISBLANK(E48),,(IF(J48="WON-EW",((((E48-1)*I48)*'results log'!$B$2)+('results log'!$B$2*(E48-1))),IF(J48="WON",((((E48-1)*I48)*'results log'!$B$2)+('results log'!$B$2*(E48-1))),IF(J48="PLACED",((((E48-1)*I48)*'results log'!$B$2)-'results log'!$B$2),IF(I48=0,-'results log'!$B$2,IF(I48=0,-'results log'!$B$2,-('results log'!$B$2*2)))))))*D48))</f>
        <v>-20</v>
      </c>
      <c r="N48" s="16">
        <f>IF(ISBLANK(J48),,IF(ISBLANK(F48),,(IF(J48="WON-EW",((((K48-1)*I48)*'results log'!$B$2)+('results log'!$B$2*(K48-1))),IF(J48="WON",((((K48-1)*I48)*'results log'!$B$2)+('results log'!$B$2*(K48-1))),IF(J48="PLACED",((((K48-1)*I48)*'results log'!$B$2)-'results log'!$B$2),IF(I48=0,-'results log'!$B$2,IF(I48=0,-'results log'!$B$2,-('results log'!$B$2*2)))))))*D48))</f>
        <v>-20</v>
      </c>
      <c r="O48" s="73">
        <f>O47+'results log'!$N48</f>
        <v>354</v>
      </c>
      <c r="Q48">
        <f>IF(ISBLANK(#REF!),1,IF(ISBLANK(#REF!),2,99))</f>
        <v>99</v>
      </c>
    </row>
    <row r="49" spans="1:18" s="2" customFormat="1" ht="15.75" x14ac:dyDescent="0.25">
      <c r="A49" s="26">
        <v>42632</v>
      </c>
      <c r="B49" s="41" t="s">
        <v>105</v>
      </c>
      <c r="C49" s="41" t="s">
        <v>106</v>
      </c>
      <c r="D49" s="42">
        <v>1</v>
      </c>
      <c r="E49" s="42">
        <v>9.8000000000000007</v>
      </c>
      <c r="F49" s="42">
        <v>10.06</v>
      </c>
      <c r="G49" s="42" t="s">
        <v>23</v>
      </c>
      <c r="H49" s="42" t="s">
        <v>23</v>
      </c>
      <c r="I49" s="42">
        <v>0</v>
      </c>
      <c r="J49" s="43" t="s">
        <v>28</v>
      </c>
      <c r="K49" s="44">
        <f>((F49-1)*(1-(IF(G49="no",0,'results log'!$B$3)))+1)</f>
        <v>10.06</v>
      </c>
      <c r="L49" s="44">
        <f t="shared" si="0"/>
        <v>1</v>
      </c>
      <c r="M49" s="45">
        <f>IF(ISBLANK(J49),,IF(ISBLANK(F49),,(IF(J49="WON-EW",((((F49-1)*I49)*'results log'!$B$2)+('results log'!$B$2*(F49-1))),IF(J49="WON",((((F49-1)*I49)*'results log'!$B$2)+('results log'!$B$2*(F49-1))),IF(J49="PLACED",((((F49-1)*I49)*'results log'!$B$2)-'results log'!$B$2),IF(I49=0,-'results log'!$B$2,IF(I49=0,-'results log'!$B$2,-('results log'!$B$2*2)))))))*D49))</f>
        <v>-10</v>
      </c>
      <c r="N49" s="46">
        <f>IF(ISBLANK(J49),,IF(ISBLANK(#REF!),,(IF(J49="WON-EW",((((K49-1)*I49)*'results log'!$B$2)+('results log'!$B$2*(K49-1))),IF(J49="WON",((((K49-1)*I49)*'results log'!$B$2)+('results log'!$B$2*(K49-1))),IF(J49="PLACED",((((K49-1)*I49)*'results log'!$B$2)-'results log'!$B$2),IF(I49=0,-'results log'!$B$2,IF(I49=0,-'results log'!$B$2,-('results log'!$B$2*2)))))))*D49))</f>
        <v>-10</v>
      </c>
      <c r="O49" s="73">
        <f>O48+'results log'!$N49</f>
        <v>344</v>
      </c>
      <c r="P49" s="2" t="s">
        <v>107</v>
      </c>
      <c r="Q49" s="2">
        <f>IF(ISBLANK(#REF!),1,IF(ISBLANK(#REF!),2,99))</f>
        <v>99</v>
      </c>
    </row>
    <row r="50" spans="1:18" ht="15" x14ac:dyDescent="0.2">
      <c r="A50" s="10">
        <v>42633</v>
      </c>
      <c r="B50" s="7" t="s">
        <v>108</v>
      </c>
      <c r="C50" s="7" t="s">
        <v>109</v>
      </c>
      <c r="D50" s="11">
        <v>1</v>
      </c>
      <c r="E50" s="11">
        <v>10</v>
      </c>
      <c r="F50" s="11">
        <v>10</v>
      </c>
      <c r="G50" s="11" t="s">
        <v>23</v>
      </c>
      <c r="H50" s="11" t="s">
        <v>23</v>
      </c>
      <c r="I50" s="11">
        <v>0</v>
      </c>
      <c r="J50" s="8" t="s">
        <v>28</v>
      </c>
      <c r="K50" s="15">
        <f>((F50-1)*(1-(IF(G50="no",0,'results log'!$B$3)))+1)</f>
        <v>10</v>
      </c>
      <c r="L50" s="15">
        <f t="shared" si="0"/>
        <v>1</v>
      </c>
      <c r="M50" s="17">
        <f>IF(ISBLANK(J50),,IF(ISBLANK(E50),,(IF(J50="WON-EW",((((E50-1)*I50)*'results log'!$B$2)+('results log'!$B$2*(E50-1))),IF(J50="WON",((((E50-1)*I50)*'results log'!$B$2)+('results log'!$B$2*(E50-1))),IF(J50="PLACED",((((E50-1)*I50)*'results log'!$B$2)-'results log'!$B$2),IF(I50=0,-'results log'!$B$2,IF(I50=0,-'results log'!$B$2,-('results log'!$B$2*2)))))))*D50))</f>
        <v>-10</v>
      </c>
      <c r="N50" s="16">
        <f>IF(ISBLANK(J50),,IF(ISBLANK(F50),,(IF(J50="WON-EW",((((K50-1)*I50)*'results log'!$B$2)+('results log'!$B$2*(K50-1))),IF(J50="WON",((((K50-1)*I50)*'results log'!$B$2)+('results log'!$B$2*(K50-1))),IF(J50="PLACED",((((K50-1)*I50)*'results log'!$B$2)-'results log'!$B$2),IF(I50=0,-'results log'!$B$2,IF(I50=0,-'results log'!$B$2,-('results log'!$B$2*2)))))))*D50))</f>
        <v>-10</v>
      </c>
      <c r="O50" s="73">
        <f>O49+'results log'!$N50</f>
        <v>334</v>
      </c>
      <c r="Q50">
        <f>IF(ISBLANK(#REF!),1,IF(ISBLANK(#REF!),2,99))</f>
        <v>99</v>
      </c>
    </row>
    <row r="51" spans="1:18" ht="15" x14ac:dyDescent="0.2">
      <c r="A51" s="10">
        <v>42635</v>
      </c>
      <c r="B51" s="7" t="s">
        <v>110</v>
      </c>
      <c r="C51" s="7" t="s">
        <v>111</v>
      </c>
      <c r="D51" s="11">
        <v>3</v>
      </c>
      <c r="E51" s="12">
        <v>4.5999999999999996</v>
      </c>
      <c r="F51" s="12">
        <v>4.5999999999999996</v>
      </c>
      <c r="G51" s="11" t="s">
        <v>23</v>
      </c>
      <c r="H51" s="11" t="s">
        <v>23</v>
      </c>
      <c r="I51" s="11">
        <v>0</v>
      </c>
      <c r="J51" s="8" t="s">
        <v>24</v>
      </c>
      <c r="K51" s="15">
        <f>((F51-1)*(1-(IF(G51="no",0,'results log'!$B$3)))+1)</f>
        <v>4.5999999999999996</v>
      </c>
      <c r="L51" s="15">
        <f t="shared" si="0"/>
        <v>3</v>
      </c>
      <c r="M51" s="17">
        <f>IF(ISBLANK(J51),,IF(ISBLANK(E51),,(IF(J51="WON-EW",((((E51-1)*I51)*'results log'!$B$2)+('results log'!$B$2*(E51-1))),IF(J51="WON",((((E51-1)*I51)*'results log'!$B$2)+('results log'!$B$2*(E51-1))),IF(J51="PLACED",((((E51-1)*I51)*'results log'!$B$2)-'results log'!$B$2),IF(I51=0,-'results log'!$B$2,IF(I51=0,-'results log'!$B$2,-('results log'!$B$2*2)))))))*D51))</f>
        <v>108</v>
      </c>
      <c r="N51" s="16">
        <f>IF(ISBLANK(J51),,IF(ISBLANK(F51),,(IF(J51="WON-EW",((((K51-1)*I51)*'results log'!$B$2)+('results log'!$B$2*(K51-1))),IF(J51="WON",((((K51-1)*I51)*'results log'!$B$2)+('results log'!$B$2*(K51-1))),IF(J51="PLACED",((((K51-1)*I51)*'results log'!$B$2)-'results log'!$B$2),IF(I51=0,-'results log'!$B$2,IF(I51=0,-'results log'!$B$2,-('results log'!$B$2*2)))))))*D51))</f>
        <v>108</v>
      </c>
      <c r="O51" s="73">
        <f>O50+'results log'!$N51</f>
        <v>442</v>
      </c>
      <c r="Q51">
        <f>IF(ISBLANK(#REF!),1,IF(ISBLANK(#REF!),2,99))</f>
        <v>99</v>
      </c>
    </row>
    <row r="52" spans="1:18" ht="15" x14ac:dyDescent="0.2">
      <c r="A52" s="10">
        <v>42635</v>
      </c>
      <c r="B52" s="7" t="s">
        <v>112</v>
      </c>
      <c r="C52" s="7" t="s">
        <v>113</v>
      </c>
      <c r="D52" s="11">
        <v>5</v>
      </c>
      <c r="E52" s="12">
        <v>2.2999999999999998</v>
      </c>
      <c r="F52" s="12">
        <v>2.2999999999999998</v>
      </c>
      <c r="G52" s="11" t="s">
        <v>23</v>
      </c>
      <c r="H52" s="11" t="s">
        <v>23</v>
      </c>
      <c r="I52" s="11">
        <v>0</v>
      </c>
      <c r="J52" s="8" t="s">
        <v>24</v>
      </c>
      <c r="K52" s="15">
        <f>((F52-1)*(1-(IF(G52="no",0,'results log'!$B$3)))+1)</f>
        <v>2.2999999999999998</v>
      </c>
      <c r="L52" s="15">
        <f t="shared" si="0"/>
        <v>5</v>
      </c>
      <c r="M52" s="17">
        <f>IF(ISBLANK(J52),,IF(ISBLANK(E52),,(IF(J52="WON-EW",((((E52-1)*I52)*'results log'!$B$2)+('results log'!$B$2*(E52-1))),IF(J52="WON",((((E52-1)*I52)*'results log'!$B$2)+('results log'!$B$2*(E52-1))),IF(J52="PLACED",((((E52-1)*I52)*'results log'!$B$2)-'results log'!$B$2),IF(I52=0,-'results log'!$B$2,IF(I52=0,-'results log'!$B$2,-('results log'!$B$2*2)))))))*D52))</f>
        <v>64.999999999999986</v>
      </c>
      <c r="N52" s="16">
        <f>IF(ISBLANK(J52),,IF(ISBLANK(F52),,(IF(J52="WON-EW",((((K52-1)*I52)*'results log'!$B$2)+('results log'!$B$2*(K52-1))),IF(J52="WON",((((K52-1)*I52)*'results log'!$B$2)+('results log'!$B$2*(K52-1))),IF(J52="PLACED",((((K52-1)*I52)*'results log'!$B$2)-'results log'!$B$2),IF(I52=0,-'results log'!$B$2,IF(I52=0,-'results log'!$B$2,-('results log'!$B$2*2)))))))*D52))</f>
        <v>64.999999999999986</v>
      </c>
      <c r="O52" s="73">
        <f>O51+'results log'!$N52</f>
        <v>507</v>
      </c>
      <c r="Q52">
        <f>IF(ISBLANK(#REF!),1,IF(ISBLANK(#REF!),2,99))</f>
        <v>99</v>
      </c>
    </row>
    <row r="53" spans="1:18" ht="15" x14ac:dyDescent="0.2">
      <c r="A53" s="10">
        <v>42635</v>
      </c>
      <c r="B53" s="7" t="s">
        <v>105</v>
      </c>
      <c r="C53" s="7" t="s">
        <v>114</v>
      </c>
      <c r="D53" s="11">
        <v>1</v>
      </c>
      <c r="E53" s="11">
        <v>10.119999999999999</v>
      </c>
      <c r="F53" s="11">
        <v>10.119999999999999</v>
      </c>
      <c r="G53" s="11" t="s">
        <v>23</v>
      </c>
      <c r="H53" s="11" t="s">
        <v>23</v>
      </c>
      <c r="I53" s="11">
        <v>0</v>
      </c>
      <c r="J53" s="8" t="s">
        <v>24</v>
      </c>
      <c r="K53" s="15">
        <f>((F53-1)*(1-(IF(G53="no",0,'results log'!$B$3)))+1)</f>
        <v>10.119999999999999</v>
      </c>
      <c r="L53" s="15">
        <f t="shared" si="0"/>
        <v>1</v>
      </c>
      <c r="M53" s="17">
        <f>IF(ISBLANK(J53),,IF(ISBLANK(E53),,(IF(J53="WON-EW",((((E53-1)*I53)*'results log'!$B$2)+('results log'!$B$2*(E53-1))),IF(J53="WON",((((E53-1)*I53)*'results log'!$B$2)+('results log'!$B$2*(E53-1))),IF(J53="PLACED",((((E53-1)*I53)*'results log'!$B$2)-'results log'!$B$2),IF(I53=0,-'results log'!$B$2,IF(I53=0,-'results log'!$B$2,-('results log'!$B$2*2)))))))*D53))</f>
        <v>91.199999999999989</v>
      </c>
      <c r="N53" s="16">
        <f>IF(ISBLANK(J53),,IF(ISBLANK(F53),,(IF(J53="WON-EW",((((K53-1)*I53)*'results log'!$B$2)+('results log'!$B$2*(K53-1))),IF(J53="WON",((((K53-1)*I53)*'results log'!$B$2)+('results log'!$B$2*(K53-1))),IF(J53="PLACED",((((K53-1)*I53)*'results log'!$B$2)-'results log'!$B$2),IF(I53=0,-'results log'!$B$2,IF(I53=0,-'results log'!$B$2,-('results log'!$B$2*2)))))))*D53))</f>
        <v>91.199999999999989</v>
      </c>
      <c r="O53" s="73">
        <f>O52+'results log'!$N53</f>
        <v>598.20000000000005</v>
      </c>
      <c r="Q53">
        <f>IF(ISBLANK(#REF!),1,IF(ISBLANK(#REF!),2,99))</f>
        <v>99</v>
      </c>
    </row>
    <row r="54" spans="1:18" ht="15" x14ac:dyDescent="0.2">
      <c r="A54" s="10">
        <v>42635</v>
      </c>
      <c r="B54" s="7" t="s">
        <v>115</v>
      </c>
      <c r="C54" s="7" t="s">
        <v>116</v>
      </c>
      <c r="D54" s="11">
        <v>2</v>
      </c>
      <c r="E54" s="11">
        <v>5.5</v>
      </c>
      <c r="F54" s="11">
        <v>5.5</v>
      </c>
      <c r="G54" s="11" t="s">
        <v>23</v>
      </c>
      <c r="H54" s="11" t="s">
        <v>23</v>
      </c>
      <c r="I54" s="11">
        <v>0</v>
      </c>
      <c r="J54" s="8" t="s">
        <v>28</v>
      </c>
      <c r="K54" s="15">
        <f>((F54-1)*(1-(IF(G54="no",0,'results log'!$B$3)))+1)</f>
        <v>5.5</v>
      </c>
      <c r="L54" s="15">
        <f t="shared" si="0"/>
        <v>2</v>
      </c>
      <c r="M54" s="17">
        <f>IF(ISBLANK(J54),,IF(ISBLANK(E54),,(IF(J54="WON-EW",((((E54-1)*I54)*'results log'!$B$2)+('results log'!$B$2*(E54-1))),IF(J54="WON",((((E54-1)*I54)*'results log'!$B$2)+('results log'!$B$2*(E54-1))),IF(J54="PLACED",((((E54-1)*I54)*'results log'!$B$2)-'results log'!$B$2),IF(I54=0,-'results log'!$B$2,IF(I54=0,-'results log'!$B$2,-('results log'!$B$2*2)))))))*D54))</f>
        <v>-20</v>
      </c>
      <c r="N54" s="16">
        <f>IF(ISBLANK(J54),,IF(ISBLANK(F54),,(IF(J54="WON-EW",((((K54-1)*I54)*'results log'!$B$2)+('results log'!$B$2*(K54-1))),IF(J54="WON",((((K54-1)*I54)*'results log'!$B$2)+('results log'!$B$2*(K54-1))),IF(J54="PLACED",((((K54-1)*I54)*'results log'!$B$2)-'results log'!$B$2),IF(I54=0,-'results log'!$B$2,IF(I54=0,-'results log'!$B$2,-('results log'!$B$2*2)))))))*D54))</f>
        <v>-20</v>
      </c>
      <c r="O54" s="73">
        <f>O53+'results log'!$N54</f>
        <v>578.20000000000005</v>
      </c>
      <c r="Q54">
        <f>IF(ISBLANK(#REF!),1,IF(ISBLANK(#REF!),2,99))</f>
        <v>99</v>
      </c>
    </row>
    <row r="55" spans="1:18" ht="15" x14ac:dyDescent="0.2">
      <c r="A55" s="10">
        <v>42636</v>
      </c>
      <c r="B55" s="7" t="s">
        <v>117</v>
      </c>
      <c r="C55" s="7" t="s">
        <v>118</v>
      </c>
      <c r="D55" s="11">
        <v>2</v>
      </c>
      <c r="E55" s="11">
        <v>5</v>
      </c>
      <c r="F55" s="11">
        <v>5</v>
      </c>
      <c r="G55" s="11" t="s">
        <v>23</v>
      </c>
      <c r="H55" s="11" t="s">
        <v>23</v>
      </c>
      <c r="I55" s="11">
        <v>0</v>
      </c>
      <c r="J55" s="8" t="s">
        <v>28</v>
      </c>
      <c r="K55" s="15">
        <f>((F55-1)*(1-(IF(G55="no",0,'results log'!$B$3)))+1)</f>
        <v>5</v>
      </c>
      <c r="L55" s="15">
        <f t="shared" si="0"/>
        <v>2</v>
      </c>
      <c r="M55" s="17">
        <f>IF(ISBLANK(J55),,IF(ISBLANK(E55),,(IF(J55="WON-EW",((((E55-1)*I55)*'results log'!$B$2)+('results log'!$B$2*(E55-1))),IF(J55="WON",((((E55-1)*I55)*'results log'!$B$2)+('results log'!$B$2*(E55-1))),IF(J55="PLACED",((((E55-1)*I55)*'results log'!$B$2)-'results log'!$B$2),IF(I55=0,-'results log'!$B$2,IF(I55=0,-'results log'!$B$2,-('results log'!$B$2*2)))))))*D55))</f>
        <v>-20</v>
      </c>
      <c r="N55" s="16">
        <f>IF(ISBLANK(J55),,IF(ISBLANK(F55),,(IF(J55="WON-EW",((((K55-1)*I55)*'results log'!$B$2)+('results log'!$B$2*(K55-1))),IF(J55="WON",((((K55-1)*I55)*'results log'!$B$2)+('results log'!$B$2*(K55-1))),IF(J55="PLACED",((((K55-1)*I55)*'results log'!$B$2)-'results log'!$B$2),IF(I55=0,-'results log'!$B$2,IF(I55=0,-'results log'!$B$2,-('results log'!$B$2*2)))))))*D55))</f>
        <v>-20</v>
      </c>
      <c r="O55" s="73">
        <f>O54+'results log'!$N55</f>
        <v>558.20000000000005</v>
      </c>
      <c r="Q55">
        <f>IF(ISBLANK(#REF!),1,IF(ISBLANK(#REF!),2,99))</f>
        <v>99</v>
      </c>
    </row>
    <row r="56" spans="1:18" s="2" customFormat="1" ht="15" x14ac:dyDescent="0.2">
      <c r="A56" s="10">
        <v>42637</v>
      </c>
      <c r="B56" s="7" t="s">
        <v>119</v>
      </c>
      <c r="C56" s="7" t="s">
        <v>120</v>
      </c>
      <c r="D56" s="11">
        <v>3</v>
      </c>
      <c r="E56" s="11">
        <v>3.13</v>
      </c>
      <c r="F56" s="11">
        <v>3.3</v>
      </c>
      <c r="G56" s="11" t="s">
        <v>23</v>
      </c>
      <c r="H56" s="11" t="s">
        <v>23</v>
      </c>
      <c r="I56" s="11">
        <v>0</v>
      </c>
      <c r="J56" s="8" t="s">
        <v>28</v>
      </c>
      <c r="K56" s="15">
        <f>((F56-1)*(1-(IF(G56="no",0,'results log'!$B$3)))+1)</f>
        <v>3.3</v>
      </c>
      <c r="L56" s="15">
        <f t="shared" si="0"/>
        <v>3</v>
      </c>
      <c r="M56" s="17">
        <f>IF(ISBLANK(J56),,IF(ISBLANK(E56),,(IF(J56="WON-EW",((((E56-1)*I56)*'results log'!$B$2)+('results log'!$B$2*(E56-1))),IF(J56="WON",((((E56-1)*I56)*'results log'!$B$2)+('results log'!$B$2*(E56-1))),IF(J56="PLACED",((((E56-1)*I56)*'results log'!$B$2)-'results log'!$B$2),IF(I56=0,-'results log'!$B$2,IF(I56=0,-'results log'!$B$2,-('results log'!$B$2*2)))))))*D56))</f>
        <v>-30</v>
      </c>
      <c r="N56" s="16">
        <f>IF(ISBLANK(J56),,IF(ISBLANK(F56),,(IF(J56="WON-EW",((((K56-1)*I56)*'results log'!$B$2)+('results log'!$B$2*(K56-1))),IF(J56="WON",((((K56-1)*I56)*'results log'!$B$2)+('results log'!$B$2*(K56-1))),IF(J56="PLACED",((((K56-1)*I56)*'results log'!$B$2)-'results log'!$B$2),IF(I56=0,-'results log'!$B$2,IF(I56=0,-'results log'!$B$2,-('results log'!$B$2*2)))))))*D56))</f>
        <v>-30</v>
      </c>
      <c r="O56" s="73">
        <f>O55+'results log'!$N56</f>
        <v>528.20000000000005</v>
      </c>
      <c r="P56"/>
      <c r="Q56">
        <f>IF(ISBLANK(#REF!),1,IF(ISBLANK(#REF!),2,99))</f>
        <v>99</v>
      </c>
      <c r="R56"/>
    </row>
    <row r="57" spans="1:18" s="2" customFormat="1" ht="15" x14ac:dyDescent="0.2">
      <c r="A57" s="10">
        <v>42638</v>
      </c>
      <c r="B57" s="7" t="s">
        <v>121</v>
      </c>
      <c r="C57" s="7" t="s">
        <v>122</v>
      </c>
      <c r="D57" s="11">
        <v>3</v>
      </c>
      <c r="E57" s="11">
        <v>2.4</v>
      </c>
      <c r="F57" s="11">
        <v>2.35</v>
      </c>
      <c r="G57" s="11" t="s">
        <v>23</v>
      </c>
      <c r="H57" s="11" t="s">
        <v>23</v>
      </c>
      <c r="I57" s="11">
        <v>0</v>
      </c>
      <c r="J57" s="8" t="s">
        <v>28</v>
      </c>
      <c r="K57" s="15">
        <f>((F57-1)*(1-(IF(G57="no",0,'results log'!$B$3)))+1)</f>
        <v>2.35</v>
      </c>
      <c r="L57" s="15">
        <f t="shared" si="0"/>
        <v>3</v>
      </c>
      <c r="M57" s="17">
        <f>IF(ISBLANK(J57),,IF(ISBLANK(E57),,(IF(J57="WON-EW",((((E57-1)*I57)*'results log'!$B$2)+('results log'!$B$2*(E57-1))),IF(J57="WON",((((E57-1)*I57)*'results log'!$B$2)+('results log'!$B$2*(E57-1))),IF(J57="PLACED",((((E57-1)*I57)*'results log'!$B$2)-'results log'!$B$2),IF(I57=0,-'results log'!$B$2,IF(I57=0,-'results log'!$B$2,-('results log'!$B$2*2)))))))*D57))</f>
        <v>-30</v>
      </c>
      <c r="N57" s="16">
        <f>IF(ISBLANK(J57),,IF(ISBLANK(F57),,(IF(J57="WON-EW",((((K57-1)*I57)*'results log'!$B$2)+('results log'!$B$2*(K57-1))),IF(J57="WON",((((K57-1)*I57)*'results log'!$B$2)+('results log'!$B$2*(K57-1))),IF(J57="PLACED",((((K57-1)*I57)*'results log'!$B$2)-'results log'!$B$2),IF(I57=0,-'results log'!$B$2,IF(I57=0,-'results log'!$B$2,-('results log'!$B$2*2)))))))*D57))</f>
        <v>-30</v>
      </c>
      <c r="O57" s="73">
        <f>O56+'results log'!$N57</f>
        <v>498.20000000000005</v>
      </c>
      <c r="P57"/>
      <c r="Q57">
        <f>IF(ISBLANK(#REF!),1,IF(ISBLANK(#REF!),2,99))</f>
        <v>99</v>
      </c>
      <c r="R57"/>
    </row>
    <row r="58" spans="1:18" s="1" customFormat="1" ht="15" x14ac:dyDescent="0.2">
      <c r="A58" s="10">
        <v>42638</v>
      </c>
      <c r="B58" s="7" t="s">
        <v>121</v>
      </c>
      <c r="C58" s="7" t="s">
        <v>123</v>
      </c>
      <c r="D58" s="11">
        <v>1</v>
      </c>
      <c r="E58" s="11">
        <v>4</v>
      </c>
      <c r="F58" s="11">
        <v>3.2</v>
      </c>
      <c r="G58" s="11" t="s">
        <v>23</v>
      </c>
      <c r="H58" s="11" t="s">
        <v>23</v>
      </c>
      <c r="I58" s="11">
        <v>0</v>
      </c>
      <c r="J58" s="8" t="s">
        <v>28</v>
      </c>
      <c r="K58" s="15">
        <f>((F58-1)*(1-(IF(G58="no",0,'results log'!$B$3)))+1)</f>
        <v>3.2</v>
      </c>
      <c r="L58" s="15">
        <f t="shared" si="0"/>
        <v>1</v>
      </c>
      <c r="M58" s="17">
        <f>IF(ISBLANK(J58),,IF(ISBLANK(E58),,(IF(J58="WON-EW",((((E58-1)*I58)*'results log'!$B$2)+('results log'!$B$2*(E58-1))),IF(J58="WON",((((E58-1)*I58)*'results log'!$B$2)+('results log'!$B$2*(E58-1))),IF(J58="PLACED",((((E58-1)*I58)*'results log'!$B$2)-'results log'!$B$2),IF(I58=0,-'results log'!$B$2,IF(I58=0,-'results log'!$B$2,-('results log'!$B$2*2)))))))*D58))</f>
        <v>-10</v>
      </c>
      <c r="N58" s="16">
        <f>IF(ISBLANK(J58),,IF(ISBLANK(F58),,(IF(J58="WON-EW",((((K58-1)*I58)*'results log'!$B$2)+('results log'!$B$2*(K58-1))),IF(J58="WON",((((K58-1)*I58)*'results log'!$B$2)+('results log'!$B$2*(K58-1))),IF(J58="PLACED",((((K58-1)*I58)*'results log'!$B$2)-'results log'!$B$2),IF(I58=0,-'results log'!$B$2,IF(I58=0,-'results log'!$B$2,-('results log'!$B$2*2)))))))*D58))</f>
        <v>-10</v>
      </c>
      <c r="O58" s="73">
        <f>O57+'results log'!$N58</f>
        <v>488.20000000000005</v>
      </c>
      <c r="P58"/>
      <c r="Q58">
        <f>IF(ISBLANK(#REF!),1,IF(ISBLANK(#REF!),2,99))</f>
        <v>99</v>
      </c>
      <c r="R58"/>
    </row>
    <row r="59" spans="1:18" s="34" customFormat="1" ht="30" x14ac:dyDescent="0.2">
      <c r="A59" s="27">
        <v>42638</v>
      </c>
      <c r="B59" s="28" t="s">
        <v>124</v>
      </c>
      <c r="C59" s="28" t="s">
        <v>125</v>
      </c>
      <c r="D59" s="29">
        <v>1</v>
      </c>
      <c r="E59" s="29">
        <v>11.3</v>
      </c>
      <c r="F59" s="29">
        <v>10.68</v>
      </c>
      <c r="G59" s="29" t="s">
        <v>23</v>
      </c>
      <c r="H59" s="29" t="s">
        <v>23</v>
      </c>
      <c r="I59" s="29">
        <v>0</v>
      </c>
      <c r="J59" s="30" t="s">
        <v>28</v>
      </c>
      <c r="K59" s="31">
        <f>((F59-1)*(1-(IF(G59="no",0,'results log'!$B$3)))+1)</f>
        <v>10.68</v>
      </c>
      <c r="L59" s="31">
        <f t="shared" si="0"/>
        <v>1</v>
      </c>
      <c r="M59" s="32">
        <f>IF(ISBLANK(J59),,IF(ISBLANK(E59),,(IF(J59="WON-EW",((((E59-1)*I59)*'results log'!$B$2)+('results log'!$B$2*(E59-1))),IF(J59="WON",((((E59-1)*I59)*'results log'!$B$2)+('results log'!$B$2*(E59-1))),IF(J59="PLACED",((((E59-1)*I59)*'results log'!$B$2)-'results log'!$B$2),IF(I59=0,-'results log'!$B$2,IF(I59=0,-'results log'!$B$2,-('results log'!$B$2*2)))))))*D59))</f>
        <v>-10</v>
      </c>
      <c r="N59" s="33">
        <f>IF(ISBLANK(J59),,IF(ISBLANK(F59),,(IF(J59="WON-EW",((((K59-1)*I59)*'results log'!$B$2)+('results log'!$B$2*(K59-1))),IF(J59="WON",((((K59-1)*I59)*'results log'!$B$2)+('results log'!$B$2*(K59-1))),IF(J59="PLACED",((((K59-1)*I59)*'results log'!$B$2)-'results log'!$B$2),IF(I59=0,-'results log'!$B$2,IF(I59=0,-'results log'!$B$2,-('results log'!$B$2*2)))))))*D59))</f>
        <v>-10</v>
      </c>
      <c r="O59" s="73">
        <f>O58+'results log'!$N59</f>
        <v>478.20000000000005</v>
      </c>
      <c r="Q59" s="34">
        <f>IF(ISBLANK(#REF!),1,IF(ISBLANK(#REF!),2,99))</f>
        <v>99</v>
      </c>
    </row>
    <row r="60" spans="1:18" ht="15" x14ac:dyDescent="0.2">
      <c r="A60" s="27">
        <v>42638</v>
      </c>
      <c r="B60" s="28" t="s">
        <v>126</v>
      </c>
      <c r="C60" s="28" t="s">
        <v>127</v>
      </c>
      <c r="D60" s="11">
        <v>4</v>
      </c>
      <c r="E60" s="11">
        <v>3.6</v>
      </c>
      <c r="F60" s="11">
        <v>3.72</v>
      </c>
      <c r="G60" s="29" t="s">
        <v>23</v>
      </c>
      <c r="H60" s="29" t="s">
        <v>23</v>
      </c>
      <c r="I60" s="11">
        <v>0</v>
      </c>
      <c r="J60" s="8" t="s">
        <v>28</v>
      </c>
      <c r="K60" s="15">
        <f>((F60-1)*(1-(IF(G60="no",0,'results log'!$B$3)))+1)</f>
        <v>3.72</v>
      </c>
      <c r="L60" s="15">
        <f t="shared" si="0"/>
        <v>4</v>
      </c>
      <c r="M60" s="17">
        <f>IF(ISBLANK(J60),,IF(ISBLANK(E60),,(IF(J60="WON-EW",((((E60-1)*I60)*'results log'!$B$2)+('results log'!$B$2*(E60-1))),IF(J60="WON",((((E60-1)*I60)*'results log'!$B$2)+('results log'!$B$2*(E60-1))),IF(J60="PLACED",((((E60-1)*I60)*'results log'!$B$2)-'results log'!$B$2),IF(I60=0,-'results log'!$B$2,IF(I60=0,-'results log'!$B$2,-('results log'!$B$2*2)))))))*D60))</f>
        <v>-40</v>
      </c>
      <c r="N60" s="16">
        <f>IF(ISBLANK(J60),,IF(ISBLANK(F60),,(IF(J60="WON-EW",((((K60-1)*I60)*'results log'!$B$2)+('results log'!$B$2*(K60-1))),IF(J60="WON",((((K60-1)*I60)*'results log'!$B$2)+('results log'!$B$2*(K60-1))),IF(J60="PLACED",((((K60-1)*I60)*'results log'!$B$2)-'results log'!$B$2),IF(I60=0,-'results log'!$B$2,IF(I60=0,-'results log'!$B$2,-('results log'!$B$2*2)))))))*D60))</f>
        <v>-40</v>
      </c>
      <c r="O60" s="73">
        <f>O59+'results log'!$N60</f>
        <v>438.20000000000005</v>
      </c>
      <c r="Q60">
        <f>IF(ISBLANK(#REF!),1,IF(ISBLANK(#REF!),2,99))</f>
        <v>99</v>
      </c>
    </row>
    <row r="61" spans="1:18" ht="15" x14ac:dyDescent="0.2">
      <c r="A61" s="10">
        <v>42640</v>
      </c>
      <c r="B61" s="28" t="s">
        <v>128</v>
      </c>
      <c r="C61" s="28" t="s">
        <v>129</v>
      </c>
      <c r="D61" s="11">
        <v>3</v>
      </c>
      <c r="E61" s="11">
        <v>2.2000000000000002</v>
      </c>
      <c r="F61" s="11">
        <v>2.2000000000000002</v>
      </c>
      <c r="G61" s="29" t="s">
        <v>23</v>
      </c>
      <c r="H61" s="29" t="s">
        <v>23</v>
      </c>
      <c r="I61" s="11">
        <v>0</v>
      </c>
      <c r="J61" s="8" t="s">
        <v>28</v>
      </c>
      <c r="K61" s="15">
        <f>((F61-1)*(1-(IF(G61="no",0,'results log'!$B$3)))+1)</f>
        <v>2.2000000000000002</v>
      </c>
      <c r="L61" s="15">
        <f t="shared" si="0"/>
        <v>3</v>
      </c>
      <c r="M61" s="17">
        <f>IF(ISBLANK(J61),,IF(ISBLANK(E61),,(IF(J61="WON-EW",((((E61-1)*I61)*'results log'!$B$2)+('results log'!$B$2*(E61-1))),IF(J61="WON",((((E61-1)*I61)*'results log'!$B$2)+('results log'!$B$2*(E61-1))),IF(J61="PLACED",((((E61-1)*I61)*'results log'!$B$2)-'results log'!$B$2),IF(I61=0,-'results log'!$B$2,IF(I61=0,-'results log'!$B$2,-('results log'!$B$2*2)))))))*D61))</f>
        <v>-30</v>
      </c>
      <c r="N61" s="16">
        <f>IF(ISBLANK(J61),,IF(ISBLANK(F61),,(IF(J61="WON-EW",((((K61-1)*I61)*'results log'!$B$2)+('results log'!$B$2*(K61-1))),IF(J61="WON",((((K61-1)*I61)*'results log'!$B$2)+('results log'!$B$2*(K61-1))),IF(J61="PLACED",((((K61-1)*I61)*'results log'!$B$2)-'results log'!$B$2),IF(I61=0,-'results log'!$B$2,IF(I61=0,-'results log'!$B$2,-('results log'!$B$2*2)))))))*D61))</f>
        <v>-30</v>
      </c>
      <c r="O61" s="73">
        <f>O60+'results log'!$N61</f>
        <v>408.20000000000005</v>
      </c>
      <c r="Q61">
        <f>IF(ISBLANK(#REF!),1,IF(ISBLANK(#REF!),2,99))</f>
        <v>99</v>
      </c>
    </row>
    <row r="62" spans="1:18" ht="15" x14ac:dyDescent="0.2">
      <c r="A62" s="10">
        <v>42640</v>
      </c>
      <c r="B62" s="28" t="s">
        <v>130</v>
      </c>
      <c r="C62" s="28" t="s">
        <v>131</v>
      </c>
      <c r="D62" s="11">
        <v>3</v>
      </c>
      <c r="E62" s="11">
        <v>2.25</v>
      </c>
      <c r="F62" s="11">
        <v>2.25</v>
      </c>
      <c r="G62" s="29" t="s">
        <v>23</v>
      </c>
      <c r="H62" s="29" t="s">
        <v>23</v>
      </c>
      <c r="I62" s="11">
        <v>0</v>
      </c>
      <c r="J62" s="8" t="s">
        <v>24</v>
      </c>
      <c r="K62" s="15">
        <f>((F62-1)*(1-(IF(G62="no",0,'results log'!$B$3)))+1)</f>
        <v>2.25</v>
      </c>
      <c r="L62" s="15">
        <f t="shared" si="0"/>
        <v>3</v>
      </c>
      <c r="M62" s="17">
        <f>IF(ISBLANK(J62),,IF(ISBLANK(E62),,(IF(J62="WON-EW",((((E62-1)*I62)*'results log'!$B$2)+('results log'!$B$2*(E62-1))),IF(J62="WON",((((E62-1)*I62)*'results log'!$B$2)+('results log'!$B$2*(E62-1))),IF(J62="PLACED",((((E62-1)*I62)*'results log'!$B$2)-'results log'!$B$2),IF(I62=0,-'results log'!$B$2,IF(I62=0,-'results log'!$B$2,-('results log'!$B$2*2)))))))*D62))</f>
        <v>37.5</v>
      </c>
      <c r="N62" s="16">
        <f>IF(ISBLANK(J62),,IF(ISBLANK(F62),,(IF(J62="WON-EW",((((K62-1)*I62)*'results log'!$B$2)+('results log'!$B$2*(K62-1))),IF(J62="WON",((((K62-1)*I62)*'results log'!$B$2)+('results log'!$B$2*(K62-1))),IF(J62="PLACED",((((K62-1)*I62)*'results log'!$B$2)-'results log'!$B$2),IF(I62=0,-'results log'!$B$2,IF(I62=0,-'results log'!$B$2,-('results log'!$B$2*2)))))))*D62))</f>
        <v>37.5</v>
      </c>
      <c r="O62" s="73">
        <f>O61+'results log'!$N62</f>
        <v>445.70000000000005</v>
      </c>
      <c r="Q62">
        <f>IF(ISBLANK(#REF!),1,IF(ISBLANK(#REF!),2,99))</f>
        <v>99</v>
      </c>
    </row>
    <row r="63" spans="1:18" s="34" customFormat="1" ht="30" x14ac:dyDescent="0.2">
      <c r="A63" s="27">
        <v>42640</v>
      </c>
      <c r="B63" s="28" t="s">
        <v>105</v>
      </c>
      <c r="C63" s="28" t="s">
        <v>132</v>
      </c>
      <c r="D63" s="29">
        <v>2</v>
      </c>
      <c r="E63" s="29">
        <v>4.7300000000000004</v>
      </c>
      <c r="F63" s="29">
        <v>4.7</v>
      </c>
      <c r="G63" s="29" t="s">
        <v>23</v>
      </c>
      <c r="H63" s="29" t="s">
        <v>23</v>
      </c>
      <c r="I63" s="29">
        <v>0</v>
      </c>
      <c r="J63" s="30" t="s">
        <v>28</v>
      </c>
      <c r="K63" s="31">
        <f>((F63-1)*(1-(IF(G63="no",0,'results log'!$B$3)))+1)</f>
        <v>4.7</v>
      </c>
      <c r="L63" s="31">
        <f t="shared" si="0"/>
        <v>2</v>
      </c>
      <c r="M63" s="32">
        <f>IF(ISBLANK(J63),,IF(ISBLANK(E63),,(IF(J63="WON-EW",((((E63-1)*I63)*'results log'!$B$2)+('results log'!$B$2*(E63-1))),IF(J63="WON",((((E63-1)*I63)*'results log'!$B$2)+('results log'!$B$2*(E63-1))),IF(J63="PLACED",((((E63-1)*I63)*'results log'!$B$2)-'results log'!$B$2),IF(I63=0,-'results log'!$B$2,IF(I63=0,-'results log'!$B$2,-('results log'!$B$2*2)))))))*D63))</f>
        <v>-20</v>
      </c>
      <c r="N63" s="33">
        <f>IF(ISBLANK(J63),,IF(ISBLANK(F63),,(IF(J63="WON-EW",((((K63-1)*I63)*'results log'!$B$2)+('results log'!$B$2*(K63-1))),IF(J63="WON",((((K63-1)*I63)*'results log'!$B$2)+('results log'!$B$2*(K63-1))),IF(J63="PLACED",((((K63-1)*I63)*'results log'!$B$2)-'results log'!$B$2),IF(I63=0,-'results log'!$B$2,IF(I63=0,-'results log'!$B$2,-('results log'!$B$2*2)))))))*D63))</f>
        <v>-20</v>
      </c>
      <c r="O63" s="73">
        <f>O62+'results log'!$N63</f>
        <v>425.70000000000005</v>
      </c>
      <c r="Q63" s="34">
        <f>IF(ISBLANK(#REF!),1,IF(ISBLANK(#REF!),2,99))</f>
        <v>99</v>
      </c>
    </row>
    <row r="64" spans="1:18" ht="15" x14ac:dyDescent="0.2">
      <c r="A64" s="27">
        <v>42642</v>
      </c>
      <c r="B64" s="28" t="s">
        <v>133</v>
      </c>
      <c r="C64" s="28" t="s">
        <v>134</v>
      </c>
      <c r="D64" s="11">
        <v>4</v>
      </c>
      <c r="E64" s="11">
        <v>2.85</v>
      </c>
      <c r="F64" s="11">
        <v>2.7</v>
      </c>
      <c r="G64" s="29" t="s">
        <v>23</v>
      </c>
      <c r="H64" s="29" t="s">
        <v>23</v>
      </c>
      <c r="I64" s="29">
        <v>0</v>
      </c>
      <c r="J64" s="8" t="s">
        <v>28</v>
      </c>
      <c r="K64" s="15">
        <f>((F64-1)*(1-(IF(G64="no",0,'results log'!$B$3)))+1)</f>
        <v>2.7</v>
      </c>
      <c r="L64" s="15">
        <f t="shared" si="0"/>
        <v>4</v>
      </c>
      <c r="M64" s="17">
        <f>IF(ISBLANK(J64),,IF(ISBLANK(E64),,(IF(J64="WON-EW",((((E64-1)*I64)*'results log'!$B$2)+('results log'!$B$2*(E64-1))),IF(J64="WON",((((E64-1)*I64)*'results log'!$B$2)+('results log'!$B$2*(E64-1))),IF(J64="PLACED",((((E64-1)*I64)*'results log'!$B$2)-'results log'!$B$2),IF(I64=0,-'results log'!$B$2,IF(I64=0,-'results log'!$B$2,-('results log'!$B$2*2)))))))*D64))</f>
        <v>-40</v>
      </c>
      <c r="N64" s="16">
        <f>IF(ISBLANK(J64),,IF(ISBLANK(F64),,(IF(J64="WON-EW",((((K64-1)*I64)*'results log'!$B$2)+('results log'!$B$2*(K64-1))),IF(J64="WON",((((K64-1)*I64)*'results log'!$B$2)+('results log'!$B$2*(K64-1))),IF(J64="PLACED",((((K64-1)*I64)*'results log'!$B$2)-'results log'!$B$2),IF(I64=0,-'results log'!$B$2,IF(I64=0,-'results log'!$B$2,-('results log'!$B$2*2)))))))*D64))</f>
        <v>-40</v>
      </c>
      <c r="O64" s="73">
        <f>O63+'results log'!$N64</f>
        <v>385.70000000000005</v>
      </c>
      <c r="Q64">
        <f>IF(ISBLANK(#REF!),1,IF(ISBLANK(#REF!),2,99))</f>
        <v>99</v>
      </c>
    </row>
    <row r="65" spans="1:17" ht="15" x14ac:dyDescent="0.2">
      <c r="A65" s="27">
        <v>42642</v>
      </c>
      <c r="B65" s="28" t="s">
        <v>135</v>
      </c>
      <c r="C65" s="28" t="s">
        <v>136</v>
      </c>
      <c r="D65" s="11">
        <v>5</v>
      </c>
      <c r="E65" s="11">
        <v>2.38</v>
      </c>
      <c r="F65" s="11">
        <v>2.38</v>
      </c>
      <c r="G65" s="29" t="s">
        <v>23</v>
      </c>
      <c r="H65" s="29" t="s">
        <v>23</v>
      </c>
      <c r="I65" s="29">
        <v>0</v>
      </c>
      <c r="J65" s="8" t="s">
        <v>24</v>
      </c>
      <c r="K65" s="15">
        <f>((F65-1)*(1-(IF(G65="no",0,'results log'!$B$3)))+1)</f>
        <v>2.38</v>
      </c>
      <c r="L65" s="15">
        <f t="shared" si="0"/>
        <v>5</v>
      </c>
      <c r="M65" s="17">
        <f>IF(ISBLANK(J65),,IF(ISBLANK(E65),,(IF(J65="WON-EW",((((E65-1)*I65)*'results log'!$B$2)+('results log'!$B$2*(E65-1))),IF(J65="WON",((((E65-1)*I65)*'results log'!$B$2)+('results log'!$B$2*(E65-1))),IF(J65="PLACED",((((E65-1)*I65)*'results log'!$B$2)-'results log'!$B$2),IF(I65=0,-'results log'!$B$2,IF(I65=0,-'results log'!$B$2,-('results log'!$B$2*2)))))))*D65))</f>
        <v>69</v>
      </c>
      <c r="N65" s="16">
        <f>IF(ISBLANK(J65),,IF(ISBLANK(F65),,(IF(J65="WON-EW",((((K65-1)*I65)*'results log'!$B$2)+('results log'!$B$2*(K65-1))),IF(J65="WON",((((K65-1)*I65)*'results log'!$B$2)+('results log'!$B$2*(K65-1))),IF(J65="PLACED",((((K65-1)*I65)*'results log'!$B$2)-'results log'!$B$2),IF(I65=0,-'results log'!$B$2,IF(I65=0,-'results log'!$B$2,-('results log'!$B$2*2)))))))*D65))</f>
        <v>69</v>
      </c>
      <c r="O65" s="73">
        <f>O64+'results log'!$N65</f>
        <v>454.70000000000005</v>
      </c>
      <c r="Q65">
        <f>IF(ISBLANK(#REF!),1,IF(ISBLANK(#REF!),2,99))</f>
        <v>99</v>
      </c>
    </row>
    <row r="66" spans="1:17" ht="15" x14ac:dyDescent="0.2">
      <c r="A66" s="27">
        <v>42642</v>
      </c>
      <c r="B66" s="28" t="s">
        <v>137</v>
      </c>
      <c r="C66" s="28" t="s">
        <v>138</v>
      </c>
      <c r="D66" s="11">
        <v>2</v>
      </c>
      <c r="E66" s="11">
        <v>6.5</v>
      </c>
      <c r="F66" s="11">
        <v>7</v>
      </c>
      <c r="G66" s="29" t="s">
        <v>23</v>
      </c>
      <c r="H66" s="29" t="s">
        <v>23</v>
      </c>
      <c r="I66" s="29">
        <v>0</v>
      </c>
      <c r="J66" s="8" t="s">
        <v>24</v>
      </c>
      <c r="K66" s="15">
        <f>((F66-1)*(1-(IF(G66="no",0,'results log'!$B$3)))+1)</f>
        <v>7</v>
      </c>
      <c r="L66" s="15">
        <f t="shared" si="0"/>
        <v>2</v>
      </c>
      <c r="M66" s="17">
        <f>IF(ISBLANK(J66),,IF(ISBLANK(E66),,(IF(J66="WON-EW",((((E66-1)*I66)*'results log'!$B$2)+('results log'!$B$2*(E66-1))),IF(J66="WON",((((E66-1)*I66)*'results log'!$B$2)+('results log'!$B$2*(E66-1))),IF(J66="PLACED",((((E66-1)*I66)*'results log'!$B$2)-'results log'!$B$2),IF(I66=0,-'results log'!$B$2,IF(I66=0,-'results log'!$B$2,-('results log'!$B$2*2)))))))*D66))</f>
        <v>110</v>
      </c>
      <c r="N66" s="16">
        <f>IF(ISBLANK(J66),,IF(ISBLANK(F66),,(IF(J66="WON-EW",((((K66-1)*I66)*'results log'!$B$2)+('results log'!$B$2*(K66-1))),IF(J66="WON",((((K66-1)*I66)*'results log'!$B$2)+('results log'!$B$2*(K66-1))),IF(J66="PLACED",((((K66-1)*I66)*'results log'!$B$2)-'results log'!$B$2),IF(I66=0,-'results log'!$B$2,IF(I66=0,-'results log'!$B$2,-('results log'!$B$2*2)))))))*D66))</f>
        <v>120</v>
      </c>
      <c r="O66" s="73">
        <f>O65+'results log'!$N66</f>
        <v>574.70000000000005</v>
      </c>
      <c r="Q66">
        <f>IF(ISBLANK(#REF!),1,IF(ISBLANK(#REF!),2,99))</f>
        <v>99</v>
      </c>
    </row>
    <row r="67" spans="1:17" ht="15" x14ac:dyDescent="0.2">
      <c r="A67" s="27">
        <v>42642</v>
      </c>
      <c r="B67" s="28" t="s">
        <v>105</v>
      </c>
      <c r="C67" s="28" t="s">
        <v>139</v>
      </c>
      <c r="D67" s="11">
        <v>1</v>
      </c>
      <c r="E67" s="11">
        <v>15.27</v>
      </c>
      <c r="F67" s="11">
        <v>15</v>
      </c>
      <c r="G67" s="29" t="s">
        <v>23</v>
      </c>
      <c r="H67" s="29" t="s">
        <v>23</v>
      </c>
      <c r="I67" s="29">
        <v>0</v>
      </c>
      <c r="J67" s="8" t="s">
        <v>24</v>
      </c>
      <c r="K67" s="15">
        <f>((F67-1)*(1-(IF(G67="no",0,'results log'!$B$3)))+1)</f>
        <v>15</v>
      </c>
      <c r="L67" s="15">
        <f t="shared" si="0"/>
        <v>1</v>
      </c>
      <c r="M67" s="17">
        <f>IF(ISBLANK(J67),,IF(ISBLANK(E67),,(IF(J67="WON-EW",((((E67-1)*I67)*'results log'!$B$2)+('results log'!$B$2*(E67-1))),IF(J67="WON",((((E67-1)*I67)*'results log'!$B$2)+('results log'!$B$2*(E67-1))),IF(J67="PLACED",((((E67-1)*I67)*'results log'!$B$2)-'results log'!$B$2),IF(I67=0,-'results log'!$B$2,IF(I67=0,-'results log'!$B$2,-('results log'!$B$2*2)))))))*D67))</f>
        <v>142.69999999999999</v>
      </c>
      <c r="N67" s="16">
        <f>IF(ISBLANK(J67),,IF(ISBLANK(F67),,(IF(J67="WON-EW",((((K67-1)*I67)*'results log'!$B$2)+('results log'!$B$2*(K67-1))),IF(J67="WON",((((K67-1)*I67)*'results log'!$B$2)+('results log'!$B$2*(K67-1))),IF(J67="PLACED",((((K67-1)*I67)*'results log'!$B$2)-'results log'!$B$2),IF(I67=0,-'results log'!$B$2,IF(I67=0,-'results log'!$B$2,-('results log'!$B$2*2)))))))*D67))</f>
        <v>140</v>
      </c>
      <c r="O67" s="73">
        <f>O66+'results log'!$N67</f>
        <v>714.7</v>
      </c>
      <c r="Q67">
        <f>IF(ISBLANK(#REF!),1,IF(ISBLANK(#REF!),2,99))</f>
        <v>99</v>
      </c>
    </row>
    <row r="68" spans="1:17" ht="15" x14ac:dyDescent="0.2">
      <c r="A68" s="27">
        <v>42644</v>
      </c>
      <c r="B68" s="28" t="s">
        <v>140</v>
      </c>
      <c r="C68" s="28" t="s">
        <v>141</v>
      </c>
      <c r="D68" s="11">
        <v>2</v>
      </c>
      <c r="E68" s="11">
        <v>4.26</v>
      </c>
      <c r="F68" s="11">
        <v>4</v>
      </c>
      <c r="G68" s="29" t="s">
        <v>23</v>
      </c>
      <c r="H68" s="29" t="s">
        <v>23</v>
      </c>
      <c r="I68" s="29">
        <v>0</v>
      </c>
      <c r="J68" s="8" t="s">
        <v>28</v>
      </c>
      <c r="K68" s="15">
        <f>((F68-1)*(1-(IF(G68="no",0,'results log'!$B$3)))+1)</f>
        <v>4</v>
      </c>
      <c r="L68" s="15">
        <f t="shared" si="0"/>
        <v>2</v>
      </c>
      <c r="M68" s="17">
        <f>IF(ISBLANK(J68),,IF(ISBLANK(E68),,(IF(J68="WON-EW",((((E68-1)*I68)*'results log'!$B$2)+('results log'!$B$2*(E68-1))),IF(J68="WON",((((E68-1)*I68)*'results log'!$B$2)+('results log'!$B$2*(E68-1))),IF(J68="PLACED",((((E68-1)*I68)*'results log'!$B$2)-'results log'!$B$2),IF(I68=0,-'results log'!$B$2,IF(I68=0,-'results log'!$B$2,-('results log'!$B$2*2)))))))*D68))</f>
        <v>-20</v>
      </c>
      <c r="N68" s="16">
        <f>IF(ISBLANK(J68),,IF(ISBLANK(F68),,(IF(J68="WON-EW",((((K68-1)*I68)*'results log'!$B$2)+('results log'!$B$2*(K68-1))),IF(J68="WON",((((K68-1)*I68)*'results log'!$B$2)+('results log'!$B$2*(K68-1))),IF(J68="PLACED",((((K68-1)*I68)*'results log'!$B$2)-'results log'!$B$2),IF(I68=0,-'results log'!$B$2,IF(I68=0,-'results log'!$B$2,-('results log'!$B$2*2)))))))*D68))</f>
        <v>-20</v>
      </c>
      <c r="O68" s="73">
        <f>O67+'results log'!$N68</f>
        <v>694.7</v>
      </c>
      <c r="Q68">
        <f>IF(ISBLANK(#REF!),1,IF(ISBLANK(#REF!),2,99))</f>
        <v>99</v>
      </c>
    </row>
    <row r="69" spans="1:17" ht="15" x14ac:dyDescent="0.2">
      <c r="A69" s="27">
        <v>42644</v>
      </c>
      <c r="B69" s="28" t="s">
        <v>142</v>
      </c>
      <c r="C69" s="28" t="s">
        <v>143</v>
      </c>
      <c r="D69" s="11">
        <v>3</v>
      </c>
      <c r="E69" s="11">
        <v>2.8</v>
      </c>
      <c r="F69" s="11">
        <v>2.8</v>
      </c>
      <c r="G69" s="29" t="s">
        <v>23</v>
      </c>
      <c r="H69" s="29" t="s">
        <v>23</v>
      </c>
      <c r="I69" s="29">
        <v>0</v>
      </c>
      <c r="J69" s="8" t="s">
        <v>24</v>
      </c>
      <c r="K69" s="15">
        <f>((F69-1)*(1-(IF(G69="no",0,'results log'!$B$3)))+1)</f>
        <v>2.8</v>
      </c>
      <c r="L69" s="15">
        <f t="shared" si="0"/>
        <v>3</v>
      </c>
      <c r="M69" s="17">
        <f>IF(ISBLANK(J69),,IF(ISBLANK(E69),,(IF(J69="WON-EW",((((E69-1)*I69)*'results log'!$B$2)+('results log'!$B$2*(E69-1))),IF(J69="WON",((((E69-1)*I69)*'results log'!$B$2)+('results log'!$B$2*(E69-1))),IF(J69="PLACED",((((E69-1)*I69)*'results log'!$B$2)-'results log'!$B$2),IF(I69=0,-'results log'!$B$2,IF(I69=0,-'results log'!$B$2,-('results log'!$B$2*2)))))))*D69))</f>
        <v>54</v>
      </c>
      <c r="N69" s="16">
        <f>IF(ISBLANK(J69),,IF(ISBLANK(F69),,(IF(J69="WON-EW",((((K69-1)*I69)*'results log'!$B$2)+('results log'!$B$2*(K69-1))),IF(J69="WON",((((K69-1)*I69)*'results log'!$B$2)+('results log'!$B$2*(K69-1))),IF(J69="PLACED",((((K69-1)*I69)*'results log'!$B$2)-'results log'!$B$2),IF(I69=0,-'results log'!$B$2,IF(I69=0,-'results log'!$B$2,-('results log'!$B$2*2)))))))*D69))</f>
        <v>54</v>
      </c>
      <c r="O69" s="73">
        <f>O68+'results log'!$N69</f>
        <v>748.7</v>
      </c>
      <c r="Q69">
        <f>IF(ISBLANK(#REF!),1,IF(ISBLANK(#REF!),2,99))</f>
        <v>99</v>
      </c>
    </row>
    <row r="70" spans="1:17" ht="15" x14ac:dyDescent="0.2">
      <c r="A70" s="27">
        <v>42644</v>
      </c>
      <c r="B70" s="28" t="s">
        <v>144</v>
      </c>
      <c r="C70" s="28" t="s">
        <v>145</v>
      </c>
      <c r="D70" s="11">
        <v>3</v>
      </c>
      <c r="E70" s="11">
        <v>2.4500000000000002</v>
      </c>
      <c r="F70" s="11">
        <v>2.4500000000000002</v>
      </c>
      <c r="G70" s="29" t="s">
        <v>23</v>
      </c>
      <c r="H70" s="29" t="s">
        <v>23</v>
      </c>
      <c r="I70" s="29">
        <v>0</v>
      </c>
      <c r="J70" s="8" t="s">
        <v>24</v>
      </c>
      <c r="K70" s="15">
        <f>((F70-1)*(1-(IF(G70="no",0,'results log'!$B$3)))+1)</f>
        <v>2.4500000000000002</v>
      </c>
      <c r="L70" s="15">
        <f t="shared" si="0"/>
        <v>3</v>
      </c>
      <c r="M70" s="17">
        <f>IF(ISBLANK(J70),,IF(ISBLANK(E70),,(IF(J70="WON-EW",((((E70-1)*I70)*'results log'!$B$2)+('results log'!$B$2*(E70-1))),IF(J70="WON",((((E70-1)*I70)*'results log'!$B$2)+('results log'!$B$2*(E70-1))),IF(J70="PLACED",((((E70-1)*I70)*'results log'!$B$2)-'results log'!$B$2),IF(I70=0,-'results log'!$B$2,IF(I70=0,-'results log'!$B$2,-('results log'!$B$2*2)))))))*D70))</f>
        <v>43.500000000000007</v>
      </c>
      <c r="N70" s="16">
        <f>IF(ISBLANK(J70),,IF(ISBLANK(F70),,(IF(J70="WON-EW",((((K70-1)*I70)*'results log'!$B$2)+('results log'!$B$2*(K70-1))),IF(J70="WON",((((K70-1)*I70)*'results log'!$B$2)+('results log'!$B$2*(K70-1))),IF(J70="PLACED",((((K70-1)*I70)*'results log'!$B$2)-'results log'!$B$2),IF(I70=0,-'results log'!$B$2,IF(I70=0,-'results log'!$B$2,-('results log'!$B$2*2)))))))*D70))</f>
        <v>43.500000000000007</v>
      </c>
      <c r="O70" s="73">
        <f>O69+'results log'!$N70</f>
        <v>792.2</v>
      </c>
      <c r="Q70">
        <f>IF(ISBLANK(#REF!),1,IF(ISBLANK(#REF!),2,99))</f>
        <v>99</v>
      </c>
    </row>
    <row r="71" spans="1:17" ht="15" x14ac:dyDescent="0.2">
      <c r="A71" s="27">
        <v>42645</v>
      </c>
      <c r="B71" s="28" t="s">
        <v>146</v>
      </c>
      <c r="C71" s="28" t="s">
        <v>147</v>
      </c>
      <c r="D71" s="11">
        <v>3</v>
      </c>
      <c r="E71" s="11">
        <v>2.2200000000000002</v>
      </c>
      <c r="F71" s="11">
        <v>2</v>
      </c>
      <c r="G71" s="29" t="s">
        <v>23</v>
      </c>
      <c r="H71" s="29" t="s">
        <v>23</v>
      </c>
      <c r="I71" s="29">
        <v>0</v>
      </c>
      <c r="J71" s="8" t="s">
        <v>24</v>
      </c>
      <c r="K71" s="15">
        <f>((F71-1)*(1-(IF(G71="no",0,'results log'!$B$3)))+1)</f>
        <v>2</v>
      </c>
      <c r="L71" s="15">
        <f t="shared" si="0"/>
        <v>3</v>
      </c>
      <c r="M71" s="17">
        <f>IF(ISBLANK(J71),,IF(ISBLANK(E71),,(IF(J71="WON-EW",((((E71-1)*I71)*'results log'!$B$2)+('results log'!$B$2*(E71-1))),IF(J71="WON",((((E71-1)*I71)*'results log'!$B$2)+('results log'!$B$2*(E71-1))),IF(J71="PLACED",((((E71-1)*I71)*'results log'!$B$2)-'results log'!$B$2),IF(I71=0,-'results log'!$B$2,IF(I71=0,-'results log'!$B$2,-('results log'!$B$2*2)))))))*D71))</f>
        <v>36.600000000000009</v>
      </c>
      <c r="N71" s="16">
        <f>IF(ISBLANK(J71),,IF(ISBLANK(F71),,(IF(J71="WON-EW",((((K71-1)*I71)*'results log'!$B$2)+('results log'!$B$2*(K71-1))),IF(J71="WON",((((K71-1)*I71)*'results log'!$B$2)+('results log'!$B$2*(K71-1))),IF(J71="PLACED",((((K71-1)*I71)*'results log'!$B$2)-'results log'!$B$2),IF(I71=0,-'results log'!$B$2,IF(I71=0,-'results log'!$B$2,-('results log'!$B$2*2)))))))*D71))</f>
        <v>30</v>
      </c>
      <c r="O71" s="73">
        <f>O70+'results log'!$N71</f>
        <v>822.2</v>
      </c>
      <c r="Q71">
        <f>IF(ISBLANK(#REF!),1,IF(ISBLANK(#REF!),2,99))</f>
        <v>99</v>
      </c>
    </row>
    <row r="72" spans="1:17" s="35" customFormat="1" ht="30" x14ac:dyDescent="0.2">
      <c r="A72" s="27">
        <v>42645</v>
      </c>
      <c r="B72" s="36" t="s">
        <v>148</v>
      </c>
      <c r="C72" s="36" t="s">
        <v>149</v>
      </c>
      <c r="D72" s="29">
        <v>2</v>
      </c>
      <c r="E72" s="29">
        <v>4.04</v>
      </c>
      <c r="F72" s="29">
        <v>4</v>
      </c>
      <c r="G72" s="29" t="s">
        <v>23</v>
      </c>
      <c r="H72" s="29" t="s">
        <v>23</v>
      </c>
      <c r="I72" s="29">
        <v>0</v>
      </c>
      <c r="J72" s="30" t="s">
        <v>24</v>
      </c>
      <c r="K72" s="31">
        <f>((F72-1)*(1-(IF(G72="no",0,'results log'!$B$3)))+1)</f>
        <v>4</v>
      </c>
      <c r="L72" s="31">
        <f t="shared" ref="L72:L130" si="1">D72*IF(H72="yes",2,1)</f>
        <v>2</v>
      </c>
      <c r="M72" s="32">
        <f>IF(ISBLANK(J72),,IF(ISBLANK(E72),,(IF(J72="WON-EW",((((E72-1)*I72)*'results log'!$B$2)+('results log'!$B$2*(E72-1))),IF(J72="WON",((((E72-1)*I72)*'results log'!$B$2)+('results log'!$B$2*(E72-1))),IF(J72="PLACED",((((E72-1)*I72)*'results log'!$B$2)-'results log'!$B$2),IF(I72=0,-'results log'!$B$2,IF(I72=0,-'results log'!$B$2,-('results log'!$B$2*2)))))))*D72))</f>
        <v>60.8</v>
      </c>
      <c r="N72" s="33">
        <f>IF(ISBLANK(J72),,IF(ISBLANK(F72),,(IF(J72="WON-EW",((((K72-1)*I72)*'results log'!$B$2)+('results log'!$B$2*(K72-1))),IF(J72="WON",((((K72-1)*I72)*'results log'!$B$2)+('results log'!$B$2*(K72-1))),IF(J72="PLACED",((((K72-1)*I72)*'results log'!$B$2)-'results log'!$B$2),IF(I72=0,-'results log'!$B$2,IF(I72=0,-'results log'!$B$2,-('results log'!$B$2*2)))))))*D72))</f>
        <v>60</v>
      </c>
      <c r="O72" s="73">
        <f>O71+'results log'!$N72</f>
        <v>882.2</v>
      </c>
      <c r="Q72" s="35">
        <f>IF(ISBLANK(#REF!),1,IF(ISBLANK(#REF!),2,99))</f>
        <v>99</v>
      </c>
    </row>
    <row r="73" spans="1:17" ht="15" x14ac:dyDescent="0.2">
      <c r="A73" s="27">
        <v>42645</v>
      </c>
      <c r="B73" s="28" t="s">
        <v>150</v>
      </c>
      <c r="C73" s="28" t="s">
        <v>151</v>
      </c>
      <c r="D73" s="11">
        <v>1</v>
      </c>
      <c r="E73" s="11">
        <v>5.5</v>
      </c>
      <c r="F73" s="11">
        <v>5.5</v>
      </c>
      <c r="G73" s="29" t="s">
        <v>23</v>
      </c>
      <c r="H73" s="29" t="s">
        <v>23</v>
      </c>
      <c r="I73" s="29">
        <v>0</v>
      </c>
      <c r="J73" s="8" t="s">
        <v>28</v>
      </c>
      <c r="K73" s="15">
        <f>((F73-1)*(1-(IF(G73="no",0,'results log'!$B$3)))+1)</f>
        <v>5.5</v>
      </c>
      <c r="L73" s="15">
        <f t="shared" si="1"/>
        <v>1</v>
      </c>
      <c r="M73" s="17">
        <f>IF(ISBLANK(J73),,IF(ISBLANK(E73),,(IF(J73="WON-EW",((((E73-1)*I73)*'results log'!$B$2)+('results log'!$B$2*(E73-1))),IF(J73="WON",((((E73-1)*I73)*'results log'!$B$2)+('results log'!$B$2*(E73-1))),IF(J73="PLACED",((((E73-1)*I73)*'results log'!$B$2)-'results log'!$B$2),IF(I73=0,-'results log'!$B$2,IF(I73=0,-'results log'!$B$2,-('results log'!$B$2*2)))))))*D73))</f>
        <v>-10</v>
      </c>
      <c r="N73" s="16">
        <f>IF(ISBLANK(J73),,IF(ISBLANK(F73),,(IF(J73="WON-EW",((((K73-1)*I73)*'results log'!$B$2)+('results log'!$B$2*(K73-1))),IF(J73="WON",((((K73-1)*I73)*'results log'!$B$2)+('results log'!$B$2*(K73-1))),IF(J73="PLACED",((((K73-1)*I73)*'results log'!$B$2)-'results log'!$B$2),IF(I73=0,-'results log'!$B$2,IF(I73=0,-'results log'!$B$2,-('results log'!$B$2*2)))))))*D73))</f>
        <v>-10</v>
      </c>
      <c r="O73" s="73">
        <f>O72+'results log'!$N73</f>
        <v>872.2</v>
      </c>
      <c r="Q73">
        <f>IF(ISBLANK(#REF!),1,IF(ISBLANK(#REF!),2,99))</f>
        <v>99</v>
      </c>
    </row>
    <row r="74" spans="1:17" ht="15" x14ac:dyDescent="0.2">
      <c r="A74" s="27">
        <v>42645</v>
      </c>
      <c r="B74" s="28" t="s">
        <v>152</v>
      </c>
      <c r="C74" s="28" t="s">
        <v>153</v>
      </c>
      <c r="D74" s="11">
        <v>1</v>
      </c>
      <c r="E74" s="11">
        <v>9</v>
      </c>
      <c r="F74" s="11">
        <v>9</v>
      </c>
      <c r="G74" s="29" t="s">
        <v>23</v>
      </c>
      <c r="H74" s="29" t="s">
        <v>23</v>
      </c>
      <c r="I74" s="29">
        <v>0</v>
      </c>
      <c r="J74" s="8" t="s">
        <v>28</v>
      </c>
      <c r="K74" s="15">
        <f>((F74-1)*(1-(IF(G74="no",0,'results log'!$B$3)))+1)</f>
        <v>9</v>
      </c>
      <c r="L74" s="15">
        <f t="shared" si="1"/>
        <v>1</v>
      </c>
      <c r="M74" s="17">
        <f>IF(ISBLANK(J74),,IF(ISBLANK(E74),,(IF(J74="WON-EW",((((E74-1)*I74)*'results log'!$B$2)+('results log'!$B$2*(E74-1))),IF(J74="WON",((((E74-1)*I74)*'results log'!$B$2)+('results log'!$B$2*(E74-1))),IF(J74="PLACED",((((E74-1)*I74)*'results log'!$B$2)-'results log'!$B$2),IF(I74=0,-'results log'!$B$2,IF(I74=0,-'results log'!$B$2,-('results log'!$B$2*2)))))))*D74))</f>
        <v>-10</v>
      </c>
      <c r="N74" s="16">
        <f>IF(ISBLANK(J74),,IF(ISBLANK(F74),,(IF(J74="WON-EW",((((K74-1)*I74)*'results log'!$B$2)+('results log'!$B$2*(K74-1))),IF(J74="WON",((((K74-1)*I74)*'results log'!$B$2)+('results log'!$B$2*(K74-1))),IF(J74="PLACED",((((K74-1)*I74)*'results log'!$B$2)-'results log'!$B$2),IF(I74=0,-'results log'!$B$2,IF(I74=0,-'results log'!$B$2,-('results log'!$B$2*2)))))))*D74))</f>
        <v>-10</v>
      </c>
      <c r="O74" s="73">
        <f>O73+'results log'!$N74</f>
        <v>862.2</v>
      </c>
      <c r="Q74">
        <f>IF(ISBLANK(#REF!),1,IF(ISBLANK(#REF!),2,99))</f>
        <v>99</v>
      </c>
    </row>
    <row r="75" spans="1:17" ht="15" x14ac:dyDescent="0.2">
      <c r="A75" s="27">
        <v>42647</v>
      </c>
      <c r="B75" s="28" t="s">
        <v>154</v>
      </c>
      <c r="C75" s="28" t="s">
        <v>155</v>
      </c>
      <c r="D75" s="11">
        <v>3</v>
      </c>
      <c r="E75" s="11">
        <v>2.34</v>
      </c>
      <c r="F75" s="11">
        <v>2.2999999999999998</v>
      </c>
      <c r="G75" s="29" t="s">
        <v>23</v>
      </c>
      <c r="H75" s="29" t="s">
        <v>23</v>
      </c>
      <c r="I75" s="29">
        <v>0</v>
      </c>
      <c r="J75" s="8" t="s">
        <v>28</v>
      </c>
      <c r="K75" s="15">
        <f>((F75-1)*(1-(IF(G75="no",0,'results log'!$B$3)))+1)</f>
        <v>2.2999999999999998</v>
      </c>
      <c r="L75" s="15">
        <f t="shared" si="1"/>
        <v>3</v>
      </c>
      <c r="M75" s="17">
        <f>IF(ISBLANK(J75),,IF(ISBLANK(E75),,(IF(J75="WON-EW",((((E75-1)*I75)*'results log'!$B$2)+('results log'!$B$2*(E75-1))),IF(J75="WON",((((E75-1)*I75)*'results log'!$B$2)+('results log'!$B$2*(E75-1))),IF(J75="PLACED",((((E75-1)*I75)*'results log'!$B$2)-'results log'!$B$2),IF(I75=0,-'results log'!$B$2,IF(I75=0,-'results log'!$B$2,-('results log'!$B$2*2)))))))*D75))</f>
        <v>-30</v>
      </c>
      <c r="N75" s="16">
        <f>IF(ISBLANK(J75),,IF(ISBLANK(F75),,(IF(J75="WON-EW",((((K75-1)*I75)*'results log'!$B$2)+('results log'!$B$2*(K75-1))),IF(J75="WON",((((K75-1)*I75)*'results log'!$B$2)+('results log'!$B$2*(K75-1))),IF(J75="PLACED",((((K75-1)*I75)*'results log'!$B$2)-'results log'!$B$2),IF(I75=0,-'results log'!$B$2,IF(I75=0,-'results log'!$B$2,-('results log'!$B$2*2)))))))*D75))</f>
        <v>-30</v>
      </c>
      <c r="O75" s="73">
        <f>O74+'results log'!$N75</f>
        <v>832.2</v>
      </c>
      <c r="Q75">
        <f>IF(ISBLANK(#REF!),1,IF(ISBLANK(#REF!),2,99))</f>
        <v>99</v>
      </c>
    </row>
    <row r="76" spans="1:17" ht="15" x14ac:dyDescent="0.2">
      <c r="A76" s="27">
        <v>42647</v>
      </c>
      <c r="B76" s="28" t="s">
        <v>156</v>
      </c>
      <c r="C76" s="28" t="s">
        <v>157</v>
      </c>
      <c r="D76" s="11">
        <v>1</v>
      </c>
      <c r="E76" s="11">
        <v>8</v>
      </c>
      <c r="F76" s="11">
        <v>8</v>
      </c>
      <c r="G76" s="29" t="s">
        <v>23</v>
      </c>
      <c r="H76" s="29" t="s">
        <v>23</v>
      </c>
      <c r="I76" s="29">
        <v>0</v>
      </c>
      <c r="J76" s="8" t="s">
        <v>28</v>
      </c>
      <c r="K76" s="15">
        <f>((F76-1)*(1-(IF(G76="no",0,'results log'!$B$3)))+1)</f>
        <v>8</v>
      </c>
      <c r="L76" s="15">
        <f t="shared" si="1"/>
        <v>1</v>
      </c>
      <c r="M76" s="17">
        <f>IF(ISBLANK(J76),,IF(ISBLANK(E76),,(IF(J76="WON-EW",((((E76-1)*I76)*'results log'!$B$2)+('results log'!$B$2*(E76-1))),IF(J76="WON",((((E76-1)*I76)*'results log'!$B$2)+('results log'!$B$2*(E76-1))),IF(J76="PLACED",((((E76-1)*I76)*'results log'!$B$2)-'results log'!$B$2),IF(I76=0,-'results log'!$B$2,IF(I76=0,-'results log'!$B$2,-('results log'!$B$2*2)))))))*D76))</f>
        <v>-10</v>
      </c>
      <c r="N76" s="16">
        <f>IF(ISBLANK(J76),,IF(ISBLANK(F76),,(IF(J76="WON-EW",((((K76-1)*I76)*'results log'!$B$2)+('results log'!$B$2*(K76-1))),IF(J76="WON",((((K76-1)*I76)*'results log'!$B$2)+('results log'!$B$2*(K76-1))),IF(J76="PLACED",((((K76-1)*I76)*'results log'!$B$2)-'results log'!$B$2),IF(I76=0,-'results log'!$B$2,IF(I76=0,-'results log'!$B$2,-('results log'!$B$2*2)))))))*D76))</f>
        <v>-10</v>
      </c>
      <c r="O76" s="73">
        <f>O75+'results log'!$N76</f>
        <v>822.2</v>
      </c>
      <c r="Q76">
        <f>IF(ISBLANK(#REF!),1,IF(ISBLANK(#REF!),2,99))</f>
        <v>99</v>
      </c>
    </row>
    <row r="77" spans="1:17" ht="15" x14ac:dyDescent="0.2">
      <c r="A77" s="27">
        <v>42647</v>
      </c>
      <c r="B77" s="28" t="s">
        <v>158</v>
      </c>
      <c r="C77" s="28" t="s">
        <v>159</v>
      </c>
      <c r="D77" s="11">
        <v>3</v>
      </c>
      <c r="E77" s="11">
        <v>2.5499999999999998</v>
      </c>
      <c r="F77" s="11">
        <v>2.5499999999999998</v>
      </c>
      <c r="G77" s="29" t="s">
        <v>23</v>
      </c>
      <c r="H77" s="29" t="s">
        <v>23</v>
      </c>
      <c r="I77" s="11">
        <v>0</v>
      </c>
      <c r="J77" s="8" t="s">
        <v>28</v>
      </c>
      <c r="K77" s="15">
        <f>((F77-1)*(1-(IF(G77="no",0,'results log'!$B$3)))+1)</f>
        <v>2.5499999999999998</v>
      </c>
      <c r="L77" s="15">
        <f t="shared" si="1"/>
        <v>3</v>
      </c>
      <c r="M77" s="17">
        <f>IF(ISBLANK(J77),,IF(ISBLANK(E77),,(IF(J77="WON-EW",((((E77-1)*I77)*'results log'!$B$2)+('results log'!$B$2*(E77-1))),IF(J77="WON",((((E77-1)*I77)*'results log'!$B$2)+('results log'!$B$2*(E77-1))),IF(J77="PLACED",((((E77-1)*I77)*'results log'!$B$2)-'results log'!$B$2),IF(I77=0,-'results log'!$B$2,IF(I77=0,-'results log'!$B$2,-('results log'!$B$2*2)))))))*D77))</f>
        <v>-30</v>
      </c>
      <c r="N77" s="16">
        <f>IF(ISBLANK(J77),,IF(ISBLANK(F77),,(IF(J77="WON-EW",((((K77-1)*I77)*'results log'!$B$2)+('results log'!$B$2*(K77-1))),IF(J77="WON",((((K77-1)*I77)*'results log'!$B$2)+('results log'!$B$2*(K77-1))),IF(J77="PLACED",((((K77-1)*I77)*'results log'!$B$2)-'results log'!$B$2),IF(I77=0,-'results log'!$B$2,IF(I77=0,-'results log'!$B$2,-('results log'!$B$2*2)))))))*D77))</f>
        <v>-30</v>
      </c>
      <c r="O77" s="73">
        <f>O76+'results log'!$N77</f>
        <v>792.2</v>
      </c>
      <c r="Q77">
        <f>IF(ISBLANK(#REF!),1,IF(ISBLANK(#REF!),2,99))</f>
        <v>99</v>
      </c>
    </row>
    <row r="78" spans="1:17" ht="15" x14ac:dyDescent="0.2">
      <c r="A78" s="27">
        <v>42651</v>
      </c>
      <c r="B78" s="28" t="s">
        <v>160</v>
      </c>
      <c r="C78" s="28" t="s">
        <v>161</v>
      </c>
      <c r="D78" s="11">
        <v>2</v>
      </c>
      <c r="E78" s="11">
        <v>4.75</v>
      </c>
      <c r="F78" s="11">
        <v>4.75</v>
      </c>
      <c r="G78" s="29" t="s">
        <v>23</v>
      </c>
      <c r="H78" s="29" t="s">
        <v>23</v>
      </c>
      <c r="I78" s="11">
        <v>0</v>
      </c>
      <c r="J78" s="8" t="s">
        <v>28</v>
      </c>
      <c r="K78" s="15">
        <f>((F78-1)*(1-(IF(G78="no",0,'results log'!$B$3)))+1)</f>
        <v>4.75</v>
      </c>
      <c r="L78" s="15">
        <f t="shared" si="1"/>
        <v>2</v>
      </c>
      <c r="M78" s="17">
        <f>IF(ISBLANK(J78),,IF(ISBLANK(E78),,(IF(J78="WON-EW",((((E78-1)*I78)*'results log'!$B$2)+('results log'!$B$2*(E78-1))),IF(J78="WON",((((E78-1)*I78)*'results log'!$B$2)+('results log'!$B$2*(E78-1))),IF(J78="PLACED",((((E78-1)*I78)*'results log'!$B$2)-'results log'!$B$2),IF(I78=0,-'results log'!$B$2,IF(I78=0,-'results log'!$B$2,-('results log'!$B$2*2)))))))*D78))</f>
        <v>-20</v>
      </c>
      <c r="N78" s="16">
        <f>IF(ISBLANK(J78),,IF(ISBLANK(F78),,(IF(J78="WON-EW",((((K78-1)*I78)*'results log'!$B$2)+('results log'!$B$2*(K78-1))),IF(J78="WON",((((K78-1)*I78)*'results log'!$B$2)+('results log'!$B$2*(K78-1))),IF(J78="PLACED",((((K78-1)*I78)*'results log'!$B$2)-'results log'!$B$2),IF(I78=0,-'results log'!$B$2,IF(I78=0,-'results log'!$B$2,-('results log'!$B$2*2)))))))*D78))</f>
        <v>-20</v>
      </c>
      <c r="O78" s="73">
        <f>O77+'results log'!$N78</f>
        <v>772.2</v>
      </c>
      <c r="Q78">
        <f>IF(ISBLANK(#REF!),1,IF(ISBLANK(#REF!),2,99))</f>
        <v>99</v>
      </c>
    </row>
    <row r="79" spans="1:17" ht="15" x14ac:dyDescent="0.2">
      <c r="A79" s="27">
        <v>42651</v>
      </c>
      <c r="B79" s="28" t="s">
        <v>162</v>
      </c>
      <c r="C79" s="28" t="s">
        <v>163</v>
      </c>
      <c r="D79" s="11">
        <v>4</v>
      </c>
      <c r="E79" s="11">
        <v>2.5499999999999998</v>
      </c>
      <c r="F79" s="11">
        <v>2.4500000000000002</v>
      </c>
      <c r="G79" s="29" t="s">
        <v>23</v>
      </c>
      <c r="H79" s="29" t="s">
        <v>23</v>
      </c>
      <c r="I79" s="11">
        <v>0</v>
      </c>
      <c r="J79" s="8" t="s">
        <v>24</v>
      </c>
      <c r="K79" s="15">
        <f>((F79-1)*(1-(IF(G79="no",0,'results log'!$B$3)))+1)</f>
        <v>2.4500000000000002</v>
      </c>
      <c r="L79" s="15">
        <f t="shared" si="1"/>
        <v>4</v>
      </c>
      <c r="M79" s="17">
        <f>IF(ISBLANK(J79),,IF(ISBLANK(E79),,(IF(J79="WON-EW",((((E79-1)*I79)*'results log'!$B$2)+('results log'!$B$2*(E79-1))),IF(J79="WON",((((E79-1)*I79)*'results log'!$B$2)+('results log'!$B$2*(E79-1))),IF(J79="PLACED",((((E79-1)*I79)*'results log'!$B$2)-'results log'!$B$2),IF(I79=0,-'results log'!$B$2,IF(I79=0,-'results log'!$B$2,-('results log'!$B$2*2)))))))*D79))</f>
        <v>61.999999999999993</v>
      </c>
      <c r="N79" s="16">
        <f>IF(ISBLANK(J79),,IF(ISBLANK(F79),,(IF(J79="WON-EW",((((K79-1)*I79)*'results log'!$B$2)+('results log'!$B$2*(K79-1))),IF(J79="WON",((((K79-1)*I79)*'results log'!$B$2)+('results log'!$B$2*(K79-1))),IF(J79="PLACED",((((K79-1)*I79)*'results log'!$B$2)-'results log'!$B$2),IF(I79=0,-'results log'!$B$2,IF(I79=0,-'results log'!$B$2,-('results log'!$B$2*2)))))))*D79))</f>
        <v>58.000000000000007</v>
      </c>
      <c r="O79" s="73">
        <f>O78+'results log'!$N79</f>
        <v>830.2</v>
      </c>
      <c r="Q79">
        <f>IF(ISBLANK(#REF!),1,IF(ISBLANK(#REF!),2,99))</f>
        <v>99</v>
      </c>
    </row>
    <row r="80" spans="1:17" ht="15" x14ac:dyDescent="0.2">
      <c r="A80" s="27">
        <v>42651</v>
      </c>
      <c r="B80" s="28" t="s">
        <v>164</v>
      </c>
      <c r="C80" s="28" t="s">
        <v>165</v>
      </c>
      <c r="D80" s="11">
        <v>2</v>
      </c>
      <c r="E80" s="11">
        <v>3.24</v>
      </c>
      <c r="F80" s="11">
        <v>3.16</v>
      </c>
      <c r="G80" s="29" t="s">
        <v>23</v>
      </c>
      <c r="H80" s="29" t="s">
        <v>23</v>
      </c>
      <c r="I80" s="11">
        <v>0</v>
      </c>
      <c r="J80" s="8" t="s">
        <v>28</v>
      </c>
      <c r="K80" s="15">
        <f>((F80-1)*(1-(IF(G80="no",0,'results log'!$B$3)))+1)</f>
        <v>3.16</v>
      </c>
      <c r="L80" s="15">
        <f t="shared" si="1"/>
        <v>2</v>
      </c>
      <c r="M80" s="17">
        <f>IF(ISBLANK(J80),,IF(ISBLANK(E80),,(IF(J80="WON-EW",((((E80-1)*I80)*'results log'!$B$2)+('results log'!$B$2*(E80-1))),IF(J80="WON",((((E80-1)*I80)*'results log'!$B$2)+('results log'!$B$2*(E80-1))),IF(J80="PLACED",((((E80-1)*I80)*'results log'!$B$2)-'results log'!$B$2),IF(I80=0,-'results log'!$B$2,IF(I80=0,-'results log'!$B$2,-('results log'!$B$2*2)))))))*D80))</f>
        <v>-20</v>
      </c>
      <c r="N80" s="16">
        <f>IF(ISBLANK(J80),,IF(ISBLANK(F80),,(IF(J80="WON-EW",((((K80-1)*I80)*'results log'!$B$2)+('results log'!$B$2*(K80-1))),IF(J80="WON",((((K80-1)*I80)*'results log'!$B$2)+('results log'!$B$2*(K80-1))),IF(J80="PLACED",((((K80-1)*I80)*'results log'!$B$2)-'results log'!$B$2),IF(I80=0,-'results log'!$B$2,IF(I80=0,-'results log'!$B$2,-('results log'!$B$2*2)))))))*D80))</f>
        <v>-20</v>
      </c>
      <c r="O80" s="73">
        <f>O79+'results log'!$N80</f>
        <v>810.2</v>
      </c>
      <c r="Q80">
        <f>IF(ISBLANK(#REF!),1,IF(ISBLANK(#REF!),2,99))</f>
        <v>99</v>
      </c>
    </row>
    <row r="81" spans="1:17" ht="15" x14ac:dyDescent="0.2">
      <c r="A81" s="27">
        <v>42652</v>
      </c>
      <c r="B81" s="28" t="s">
        <v>166</v>
      </c>
      <c r="C81" s="28" t="s">
        <v>167</v>
      </c>
      <c r="D81" s="11">
        <v>4</v>
      </c>
      <c r="E81" s="11">
        <v>3.8</v>
      </c>
      <c r="F81" s="11">
        <v>3.6</v>
      </c>
      <c r="G81" s="29" t="s">
        <v>23</v>
      </c>
      <c r="H81" s="29" t="s">
        <v>23</v>
      </c>
      <c r="I81" s="11">
        <v>0</v>
      </c>
      <c r="J81" s="8" t="s">
        <v>28</v>
      </c>
      <c r="K81" s="15">
        <f>((F81-1)*(1-(IF(G81="no",0,'results log'!$B$3)))+1)</f>
        <v>3.6</v>
      </c>
      <c r="L81" s="15">
        <f t="shared" si="1"/>
        <v>4</v>
      </c>
      <c r="M81" s="17">
        <f>IF(ISBLANK(J81),,IF(ISBLANK(E81),,(IF(J81="WON-EW",((((E81-1)*I81)*'results log'!$B$2)+('results log'!$B$2*(E81-1))),IF(J81="WON",((((E81-1)*I81)*'results log'!$B$2)+('results log'!$B$2*(E81-1))),IF(J81="PLACED",((((E81-1)*I81)*'results log'!$B$2)-'results log'!$B$2),IF(I81=0,-'results log'!$B$2,IF(I81=0,-'results log'!$B$2,-('results log'!$B$2*2)))))))*D81))</f>
        <v>-40</v>
      </c>
      <c r="N81" s="16">
        <f>IF(ISBLANK(J81),,IF(ISBLANK(F81),,(IF(J81="WON-EW",((((K81-1)*I81)*'results log'!$B$2)+('results log'!$B$2*(K81-1))),IF(J81="WON",((((K81-1)*I81)*'results log'!$B$2)+('results log'!$B$2*(K81-1))),IF(J81="PLACED",((((K81-1)*I81)*'results log'!$B$2)-'results log'!$B$2),IF(I81=0,-'results log'!$B$2,IF(I81=0,-'results log'!$B$2,-('results log'!$B$2*2)))))))*D81))</f>
        <v>-40</v>
      </c>
      <c r="O81" s="73">
        <f>O80+'results log'!$N81</f>
        <v>770.2</v>
      </c>
      <c r="Q81">
        <f>IF(ISBLANK(#REF!),1,IF(ISBLANK(#REF!),2,99))</f>
        <v>99</v>
      </c>
    </row>
    <row r="82" spans="1:17" ht="15" x14ac:dyDescent="0.2">
      <c r="A82" s="27">
        <v>42654</v>
      </c>
      <c r="B82" s="28" t="s">
        <v>168</v>
      </c>
      <c r="C82" s="28" t="s">
        <v>169</v>
      </c>
      <c r="D82" s="11">
        <v>3</v>
      </c>
      <c r="E82" s="11">
        <v>2.5</v>
      </c>
      <c r="F82" s="11">
        <v>2.5</v>
      </c>
      <c r="G82" s="29" t="s">
        <v>23</v>
      </c>
      <c r="H82" s="29" t="s">
        <v>23</v>
      </c>
      <c r="I82" s="11">
        <v>0</v>
      </c>
      <c r="J82" s="8" t="s">
        <v>28</v>
      </c>
      <c r="K82" s="15">
        <f>((F82-1)*(1-(IF(G82="no",0,'results log'!$B$3)))+1)</f>
        <v>2.5</v>
      </c>
      <c r="L82" s="15">
        <f t="shared" si="1"/>
        <v>3</v>
      </c>
      <c r="M82" s="17">
        <f>IF(ISBLANK(J82),,IF(ISBLANK(E82),,(IF(J82="WON-EW",((((E82-1)*I82)*'results log'!$B$2)+('results log'!$B$2*(E82-1))),IF(J82="WON",((((E82-1)*I82)*'results log'!$B$2)+('results log'!$B$2*(E82-1))),IF(J82="PLACED",((((E82-1)*I82)*'results log'!$B$2)-'results log'!$B$2),IF(I82=0,-'results log'!$B$2,IF(I82=0,-'results log'!$B$2,-('results log'!$B$2*2)))))))*D82))</f>
        <v>-30</v>
      </c>
      <c r="N82" s="16">
        <f>IF(ISBLANK(J82),,IF(ISBLANK(F82),,(IF(J82="WON-EW",((((K82-1)*I82)*'results log'!$B$2)+('results log'!$B$2*(K82-1))),IF(J82="WON",((((K82-1)*I82)*'results log'!$B$2)+('results log'!$B$2*(K82-1))),IF(J82="PLACED",((((K82-1)*I82)*'results log'!$B$2)-'results log'!$B$2),IF(I82=0,-'results log'!$B$2,IF(I82=0,-'results log'!$B$2,-('results log'!$B$2*2)))))))*D82))</f>
        <v>-30</v>
      </c>
      <c r="O82" s="73">
        <f>O81+'results log'!$N82</f>
        <v>740.2</v>
      </c>
      <c r="Q82">
        <f>IF(ISBLANK(#REF!),1,IF(ISBLANK(#REF!),2,99))</f>
        <v>99</v>
      </c>
    </row>
    <row r="83" spans="1:17" ht="15" x14ac:dyDescent="0.2">
      <c r="A83" s="27">
        <v>42655</v>
      </c>
      <c r="B83" s="28" t="s">
        <v>170</v>
      </c>
      <c r="C83" s="28" t="s">
        <v>171</v>
      </c>
      <c r="D83" s="11">
        <v>2</v>
      </c>
      <c r="E83" s="11">
        <v>5</v>
      </c>
      <c r="F83" s="11">
        <v>4</v>
      </c>
      <c r="G83" s="29" t="s">
        <v>23</v>
      </c>
      <c r="H83" s="29" t="s">
        <v>23</v>
      </c>
      <c r="I83" s="11">
        <v>0</v>
      </c>
      <c r="J83" s="8" t="s">
        <v>28</v>
      </c>
      <c r="K83" s="15">
        <f>((F83-1)*(1-(IF(G83="no",0,'results log'!$B$3)))+1)</f>
        <v>4</v>
      </c>
      <c r="L83" s="15">
        <f t="shared" si="1"/>
        <v>2</v>
      </c>
      <c r="M83" s="17">
        <f>IF(ISBLANK(J83),,IF(ISBLANK(E83),,(IF(J83="WON-EW",((((E83-1)*I83)*'results log'!$B$2)+('results log'!$B$2*(E83-1))),IF(J83="WON",((((E83-1)*I83)*'results log'!$B$2)+('results log'!$B$2*(E83-1))),IF(J83="PLACED",((((E83-1)*I83)*'results log'!$B$2)-'results log'!$B$2),IF(I83=0,-'results log'!$B$2,IF(I83=0,-'results log'!$B$2,-('results log'!$B$2*2)))))))*D83))</f>
        <v>-20</v>
      </c>
      <c r="N83" s="16">
        <f>IF(ISBLANK(J83),,IF(ISBLANK(F83),,(IF(J83="WON-EW",((((K83-1)*I83)*'results log'!$B$2)+('results log'!$B$2*(K83-1))),IF(J83="WON",((((K83-1)*I83)*'results log'!$B$2)+('results log'!$B$2*(K83-1))),IF(J83="PLACED",((((K83-1)*I83)*'results log'!$B$2)-'results log'!$B$2),IF(I83=0,-'results log'!$B$2,IF(I83=0,-'results log'!$B$2,-('results log'!$B$2*2)))))))*D83))</f>
        <v>-20</v>
      </c>
      <c r="O83" s="73">
        <f>O82+'results log'!$N83</f>
        <v>720.2</v>
      </c>
      <c r="Q83">
        <f>IF(ISBLANK(#REF!),1,IF(ISBLANK(#REF!),2,99))</f>
        <v>99</v>
      </c>
    </row>
    <row r="84" spans="1:17" ht="15" x14ac:dyDescent="0.2">
      <c r="A84" s="27">
        <v>42656</v>
      </c>
      <c r="B84" s="28" t="s">
        <v>172</v>
      </c>
      <c r="C84" s="28" t="s">
        <v>173</v>
      </c>
      <c r="D84" s="11">
        <v>2</v>
      </c>
      <c r="E84" s="11">
        <v>5</v>
      </c>
      <c r="F84" s="11">
        <v>5</v>
      </c>
      <c r="G84" s="29" t="s">
        <v>23</v>
      </c>
      <c r="H84" s="29" t="s">
        <v>23</v>
      </c>
      <c r="I84" s="11">
        <v>0</v>
      </c>
      <c r="J84" s="8" t="s">
        <v>28</v>
      </c>
      <c r="K84" s="15">
        <f>((F84-1)*(1-(IF(G84="no",0,'results log'!$B$3)))+1)</f>
        <v>5</v>
      </c>
      <c r="L84" s="15">
        <f t="shared" si="1"/>
        <v>2</v>
      </c>
      <c r="M84" s="17">
        <f>IF(ISBLANK(J84),,IF(ISBLANK(E84),,(IF(J84="WON-EW",((((E84-1)*I84)*'results log'!$B$2)+('results log'!$B$2*(E84-1))),IF(J84="WON",((((E84-1)*I84)*'results log'!$B$2)+('results log'!$B$2*(E84-1))),IF(J84="PLACED",((((E84-1)*I84)*'results log'!$B$2)-'results log'!$B$2),IF(I84=0,-'results log'!$B$2,IF(I84=0,-'results log'!$B$2,-('results log'!$B$2*2)))))))*D84))</f>
        <v>-20</v>
      </c>
      <c r="N84" s="16">
        <f>IF(ISBLANK(J84),,IF(ISBLANK(F84),,(IF(J84="WON-EW",((((K84-1)*I84)*'results log'!$B$2)+('results log'!$B$2*(K84-1))),IF(J84="WON",((((K84-1)*I84)*'results log'!$B$2)+('results log'!$B$2*(K84-1))),IF(J84="PLACED",((((K84-1)*I84)*'results log'!$B$2)-'results log'!$B$2),IF(I84=0,-'results log'!$B$2,IF(I84=0,-'results log'!$B$2,-('results log'!$B$2*2)))))))*D84))</f>
        <v>-20</v>
      </c>
      <c r="O84" s="73">
        <f>O83+'results log'!$N84</f>
        <v>700.2</v>
      </c>
      <c r="Q84">
        <f>IF(ISBLANK(#REF!),1,IF(ISBLANK(#REF!),2,99))</f>
        <v>99</v>
      </c>
    </row>
    <row r="85" spans="1:17" ht="15" x14ac:dyDescent="0.2">
      <c r="A85" s="27">
        <v>42658</v>
      </c>
      <c r="B85" s="28" t="s">
        <v>174</v>
      </c>
      <c r="C85" s="28" t="s">
        <v>175</v>
      </c>
      <c r="D85" s="11">
        <v>4</v>
      </c>
      <c r="E85" s="11">
        <v>2.7</v>
      </c>
      <c r="F85" s="11">
        <v>2.58</v>
      </c>
      <c r="G85" s="29" t="s">
        <v>23</v>
      </c>
      <c r="H85" s="29" t="s">
        <v>23</v>
      </c>
      <c r="I85" s="11">
        <v>0</v>
      </c>
      <c r="J85" s="8" t="s">
        <v>28</v>
      </c>
      <c r="K85" s="15">
        <f>((F85-1)*(1-(IF(G85="no",0,'results log'!$B$3)))+1)</f>
        <v>2.58</v>
      </c>
      <c r="L85" s="15">
        <f t="shared" si="1"/>
        <v>4</v>
      </c>
      <c r="M85" s="17">
        <f>IF(ISBLANK(J85),,IF(ISBLANK(E85),,(IF(J85="WON-EW",((((E85-1)*I85)*'results log'!$B$2)+('results log'!$B$2*(E85-1))),IF(J85="WON",((((E85-1)*I85)*'results log'!$B$2)+('results log'!$B$2*(E85-1))),IF(J85="PLACED",((((E85-1)*I85)*'results log'!$B$2)-'results log'!$B$2),IF(I85=0,-'results log'!$B$2,IF(I85=0,-'results log'!$B$2,-('results log'!$B$2*2)))))))*D85))</f>
        <v>-40</v>
      </c>
      <c r="N85" s="16">
        <f>IF(ISBLANK(J85),,IF(ISBLANK(F85),,(IF(J85="WON-EW",((((K85-1)*I85)*'results log'!$B$2)+('results log'!$B$2*(K85-1))),IF(J85="WON",((((K85-1)*I85)*'results log'!$B$2)+('results log'!$B$2*(K85-1))),IF(J85="PLACED",((((K85-1)*I85)*'results log'!$B$2)-'results log'!$B$2),IF(I85=0,-'results log'!$B$2,IF(I85=0,-'results log'!$B$2,-('results log'!$B$2*2)))))))*D85))</f>
        <v>-40</v>
      </c>
      <c r="O85" s="73">
        <f>O84+'results log'!$N85</f>
        <v>660.2</v>
      </c>
      <c r="Q85">
        <f>IF(ISBLANK(#REF!),1,IF(ISBLANK(#REF!),2,99))</f>
        <v>99</v>
      </c>
    </row>
    <row r="86" spans="1:17" ht="15" x14ac:dyDescent="0.2">
      <c r="A86" s="27">
        <v>42658</v>
      </c>
      <c r="B86" s="28" t="s">
        <v>176</v>
      </c>
      <c r="C86" s="28" t="s">
        <v>177</v>
      </c>
      <c r="D86" s="11">
        <v>4</v>
      </c>
      <c r="E86" s="11">
        <v>2.7</v>
      </c>
      <c r="F86" s="11">
        <v>2.88</v>
      </c>
      <c r="G86" s="29" t="s">
        <v>23</v>
      </c>
      <c r="H86" s="29" t="s">
        <v>23</v>
      </c>
      <c r="I86" s="11">
        <v>0</v>
      </c>
      <c r="J86" s="8" t="s">
        <v>28</v>
      </c>
      <c r="K86" s="15">
        <f>((F86-1)*(1-(IF(G86="no",0,'results log'!$B$3)))+1)</f>
        <v>2.88</v>
      </c>
      <c r="L86" s="15">
        <f t="shared" si="1"/>
        <v>4</v>
      </c>
      <c r="M86" s="17">
        <f>IF(ISBLANK(J86),,IF(ISBLANK(E86),,(IF(J86="WON-EW",((((E86-1)*I86)*'results log'!$B$2)+('results log'!$B$2*(E86-1))),IF(J86="WON",((((E86-1)*I86)*'results log'!$B$2)+('results log'!$B$2*(E86-1))),IF(J86="PLACED",((((E86-1)*I86)*'results log'!$B$2)-'results log'!$B$2),IF(I86=0,-'results log'!$B$2,IF(I86=0,-'results log'!$B$2,-('results log'!$B$2*2)))))))*D86))</f>
        <v>-40</v>
      </c>
      <c r="N86" s="16">
        <f>IF(ISBLANK(J86),,IF(ISBLANK(F86),,(IF(J86="WON-EW",((((K86-1)*I86)*'results log'!$B$2)+('results log'!$B$2*(K86-1))),IF(J86="WON",((((K86-1)*I86)*'results log'!$B$2)+('results log'!$B$2*(K86-1))),IF(J86="PLACED",((((K86-1)*I86)*'results log'!$B$2)-'results log'!$B$2),IF(I86=0,-'results log'!$B$2,IF(I86=0,-'results log'!$B$2,-('results log'!$B$2*2)))))))*D86))</f>
        <v>-40</v>
      </c>
      <c r="O86" s="73">
        <f>O85+'results log'!$N86</f>
        <v>620.20000000000005</v>
      </c>
      <c r="Q86">
        <f>IF(ISBLANK(#REF!),1,IF(ISBLANK(#REF!),2,99))</f>
        <v>99</v>
      </c>
    </row>
    <row r="87" spans="1:17" ht="15" x14ac:dyDescent="0.2">
      <c r="A87" s="27">
        <v>42658</v>
      </c>
      <c r="B87" s="28" t="s">
        <v>178</v>
      </c>
      <c r="C87" s="28" t="s">
        <v>179</v>
      </c>
      <c r="D87" s="11">
        <v>4</v>
      </c>
      <c r="E87" s="11">
        <v>2.6</v>
      </c>
      <c r="F87" s="11">
        <v>2.54</v>
      </c>
      <c r="G87" s="29" t="s">
        <v>23</v>
      </c>
      <c r="H87" s="29" t="s">
        <v>23</v>
      </c>
      <c r="I87" s="11">
        <v>0</v>
      </c>
      <c r="J87" s="8" t="s">
        <v>28</v>
      </c>
      <c r="K87" s="15">
        <f>((F87-1)*(1-(IF(G87="no",0,'results log'!$B$3)))+1)</f>
        <v>2.54</v>
      </c>
      <c r="L87" s="15">
        <f t="shared" si="1"/>
        <v>4</v>
      </c>
      <c r="M87" s="17">
        <f>IF(ISBLANK(J87),,IF(ISBLANK(E87),,(IF(J87="WON-EW",((((E87-1)*I87)*'results log'!$B$2)+('results log'!$B$2*(E87-1))),IF(J87="WON",((((E87-1)*I87)*'results log'!$B$2)+('results log'!$B$2*(E87-1))),IF(J87="PLACED",((((E87-1)*I87)*'results log'!$B$2)-'results log'!$B$2),IF(I87=0,-'results log'!$B$2,IF(I87=0,-'results log'!$B$2,-('results log'!$B$2*2)))))))*D87))</f>
        <v>-40</v>
      </c>
      <c r="N87" s="16">
        <f>IF(ISBLANK(J87),,IF(ISBLANK(F87),,(IF(J87="WON-EW",((((K87-1)*I87)*'results log'!$B$2)+('results log'!$B$2*(K87-1))),IF(J87="WON",((((K87-1)*I87)*'results log'!$B$2)+('results log'!$B$2*(K87-1))),IF(J87="PLACED",((((K87-1)*I87)*'results log'!$B$2)-'results log'!$B$2),IF(I87=0,-'results log'!$B$2,IF(I87=0,-'results log'!$B$2,-('results log'!$B$2*2)))))))*D87))</f>
        <v>-40</v>
      </c>
      <c r="O87" s="73">
        <f>O86+'results log'!$N87</f>
        <v>580.20000000000005</v>
      </c>
      <c r="Q87">
        <f>IF(ISBLANK(#REF!),1,IF(ISBLANK(#REF!),2,99))</f>
        <v>99</v>
      </c>
    </row>
    <row r="88" spans="1:17" ht="15" x14ac:dyDescent="0.2">
      <c r="A88" s="27">
        <v>42658</v>
      </c>
      <c r="B88" s="28" t="s">
        <v>180</v>
      </c>
      <c r="C88" s="28" t="s">
        <v>181</v>
      </c>
      <c r="D88" s="11">
        <v>3</v>
      </c>
      <c r="E88" s="11">
        <v>3.6</v>
      </c>
      <c r="F88" s="11">
        <v>3.45</v>
      </c>
      <c r="G88" s="29" t="s">
        <v>23</v>
      </c>
      <c r="H88" s="29" t="s">
        <v>23</v>
      </c>
      <c r="I88" s="11">
        <v>0</v>
      </c>
      <c r="J88" s="8" t="s">
        <v>28</v>
      </c>
      <c r="K88" s="15">
        <f>((F88-1)*(1-(IF(G88="no",0,'results log'!$B$3)))+1)</f>
        <v>3.45</v>
      </c>
      <c r="L88" s="15">
        <f t="shared" si="1"/>
        <v>3</v>
      </c>
      <c r="M88" s="17">
        <f>IF(ISBLANK(J88),,IF(ISBLANK(E88),,(IF(J88="WON-EW",((((E88-1)*I88)*'results log'!$B$2)+('results log'!$B$2*(E88-1))),IF(J88="WON",((((E88-1)*I88)*'results log'!$B$2)+('results log'!$B$2*(E88-1))),IF(J88="PLACED",((((E88-1)*I88)*'results log'!$B$2)-'results log'!$B$2),IF(I88=0,-'results log'!$B$2,IF(I88=0,-'results log'!$B$2,-('results log'!$B$2*2)))))))*D88))</f>
        <v>-30</v>
      </c>
      <c r="N88" s="16">
        <f>IF(ISBLANK(J88),,IF(ISBLANK(F88),,(IF(J88="WON-EW",((((K88-1)*I88)*'results log'!$B$2)+('results log'!$B$2*(K88-1))),IF(J88="WON",((((K88-1)*I88)*'results log'!$B$2)+('results log'!$B$2*(K88-1))),IF(J88="PLACED",((((K88-1)*I88)*'results log'!$B$2)-'results log'!$B$2),IF(I88=0,-'results log'!$B$2,IF(I88=0,-'results log'!$B$2,-('results log'!$B$2*2)))))))*D88))</f>
        <v>-30</v>
      </c>
      <c r="O88" s="73">
        <f>O87+'results log'!$N88</f>
        <v>550.20000000000005</v>
      </c>
      <c r="Q88">
        <f>IF(ISBLANK(#REF!),1,IF(ISBLANK(#REF!),2,99))</f>
        <v>99</v>
      </c>
    </row>
    <row r="89" spans="1:17" s="40" customFormat="1" ht="15" x14ac:dyDescent="0.2">
      <c r="A89" s="27">
        <v>42658</v>
      </c>
      <c r="B89" s="28" t="s">
        <v>182</v>
      </c>
      <c r="C89" s="28" t="s">
        <v>183</v>
      </c>
      <c r="D89" s="11">
        <v>2</v>
      </c>
      <c r="E89" s="11">
        <v>4.5</v>
      </c>
      <c r="F89" s="11">
        <v>4.2</v>
      </c>
      <c r="G89" s="29" t="s">
        <v>23</v>
      </c>
      <c r="H89" s="29" t="s">
        <v>23</v>
      </c>
      <c r="I89" s="11">
        <v>0</v>
      </c>
      <c r="J89" s="8"/>
      <c r="K89" s="37"/>
      <c r="L89" s="37"/>
      <c r="M89" s="38" t="s">
        <v>184</v>
      </c>
      <c r="N89" s="39"/>
      <c r="O89" s="73">
        <f>O88+'results log'!$N89</f>
        <v>550.20000000000005</v>
      </c>
      <c r="Q89" s="40">
        <f>IF(ISBLANK(#REF!),1,IF(ISBLANK(#REF!),2,99))</f>
        <v>99</v>
      </c>
    </row>
    <row r="90" spans="1:17" ht="15" x14ac:dyDescent="0.2">
      <c r="A90" s="27">
        <v>42658</v>
      </c>
      <c r="B90" s="28" t="s">
        <v>185</v>
      </c>
      <c r="C90" s="28" t="s">
        <v>186</v>
      </c>
      <c r="D90" s="11">
        <v>3</v>
      </c>
      <c r="E90" s="11">
        <v>2.85</v>
      </c>
      <c r="F90" s="11">
        <v>3</v>
      </c>
      <c r="G90" s="29" t="s">
        <v>23</v>
      </c>
      <c r="H90" s="29" t="s">
        <v>23</v>
      </c>
      <c r="I90" s="11">
        <v>0</v>
      </c>
      <c r="J90" s="8" t="s">
        <v>28</v>
      </c>
      <c r="K90" s="15">
        <f>((F90-1)*(1-(IF(G90="no",0,'results log'!$B$3)))+1)</f>
        <v>3</v>
      </c>
      <c r="L90" s="15">
        <f t="shared" si="1"/>
        <v>3</v>
      </c>
      <c r="M90" s="17">
        <f>IF(ISBLANK(J90),,IF(ISBLANK(E90),,(IF(J90="WON-EW",((((E90-1)*I90)*'results log'!$B$2)+('results log'!$B$2*(E90-1))),IF(J90="WON",((((E90-1)*I90)*'results log'!$B$2)+('results log'!$B$2*(E90-1))),IF(J90="PLACED",((((E90-1)*I90)*'results log'!$B$2)-'results log'!$B$2),IF(I90=0,-'results log'!$B$2,IF(I90=0,-'results log'!$B$2,-('results log'!$B$2*2)))))))*D90))</f>
        <v>-30</v>
      </c>
      <c r="N90" s="16">
        <f>IF(ISBLANK(J90),,IF(ISBLANK(F90),,(IF(J90="WON-EW",((((K90-1)*I90)*'results log'!$B$2)+('results log'!$B$2*(K90-1))),IF(J90="WON",((((K90-1)*I90)*'results log'!$B$2)+('results log'!$B$2*(K90-1))),IF(J90="PLACED",((((K90-1)*I90)*'results log'!$B$2)-'results log'!$B$2),IF(I90=0,-'results log'!$B$2,IF(I90=0,-'results log'!$B$2,-('results log'!$B$2*2)))))))*D90))</f>
        <v>-30</v>
      </c>
      <c r="O90" s="73">
        <f>O89+'results log'!$N90</f>
        <v>520.20000000000005</v>
      </c>
      <c r="Q90">
        <f>IF(ISBLANK(#REF!),1,IF(ISBLANK(#REF!),2,99))</f>
        <v>99</v>
      </c>
    </row>
    <row r="91" spans="1:17" ht="15" x14ac:dyDescent="0.2">
      <c r="A91" s="27">
        <v>42658</v>
      </c>
      <c r="B91" s="28" t="s">
        <v>187</v>
      </c>
      <c r="C91" s="28" t="s">
        <v>188</v>
      </c>
      <c r="D91" s="11">
        <v>2</v>
      </c>
      <c r="E91" s="11">
        <v>5.25</v>
      </c>
      <c r="F91" s="11">
        <v>5.25</v>
      </c>
      <c r="G91" s="29" t="s">
        <v>23</v>
      </c>
      <c r="H91" s="29" t="s">
        <v>23</v>
      </c>
      <c r="I91" s="11">
        <v>0</v>
      </c>
      <c r="J91" s="8" t="s">
        <v>24</v>
      </c>
      <c r="K91" s="15">
        <f>((F91-1)*(1-(IF(G91="no",0,'results log'!$B$3)))+1)</f>
        <v>5.25</v>
      </c>
      <c r="L91" s="15">
        <f t="shared" si="1"/>
        <v>2</v>
      </c>
      <c r="M91" s="17">
        <f>IF(ISBLANK(J91),,IF(ISBLANK(E91),,(IF(J91="WON-EW",((((E91-1)*I91)*'results log'!$B$2)+('results log'!$B$2*(E91-1))),IF(J91="WON",((((E91-1)*I91)*'results log'!$B$2)+('results log'!$B$2*(E91-1))),IF(J91="PLACED",((((E91-1)*I91)*'results log'!$B$2)-'results log'!$B$2),IF(I91=0,-'results log'!$B$2,IF(I91=0,-'results log'!$B$2,-('results log'!$B$2*2)))))))*D91))</f>
        <v>85</v>
      </c>
      <c r="N91" s="16">
        <f>IF(ISBLANK(J91),,IF(ISBLANK(F91),,(IF(J91="WON-EW",((((K91-1)*I91)*'results log'!$B$2)+('results log'!$B$2*(K91-1))),IF(J91="WON",((((K91-1)*I91)*'results log'!$B$2)+('results log'!$B$2*(K91-1))),IF(J91="PLACED",((((K91-1)*I91)*'results log'!$B$2)-'results log'!$B$2),IF(I91=0,-'results log'!$B$2,IF(I91=0,-'results log'!$B$2,-('results log'!$B$2*2)))))))*D91))</f>
        <v>85</v>
      </c>
      <c r="O91" s="73">
        <f>O90+'results log'!$N91</f>
        <v>605.20000000000005</v>
      </c>
      <c r="Q91">
        <f>IF(ISBLANK(#REF!),1,IF(ISBLANK(#REF!),2,99))</f>
        <v>99</v>
      </c>
    </row>
    <row r="92" spans="1:17" ht="15" x14ac:dyDescent="0.2">
      <c r="A92" s="27">
        <v>42659</v>
      </c>
      <c r="B92" s="28" t="s">
        <v>189</v>
      </c>
      <c r="C92" s="28" t="s">
        <v>190</v>
      </c>
      <c r="D92" s="11">
        <v>2</v>
      </c>
      <c r="E92" s="11">
        <v>3.2</v>
      </c>
      <c r="F92" s="11">
        <v>3.2</v>
      </c>
      <c r="G92" s="29" t="s">
        <v>23</v>
      </c>
      <c r="H92" s="29" t="s">
        <v>23</v>
      </c>
      <c r="I92" s="11">
        <v>0</v>
      </c>
      <c r="J92" s="8" t="s">
        <v>28</v>
      </c>
      <c r="K92" s="15">
        <f>((F92-1)*(1-(IF(G92="no",0,'results log'!$B$3)))+1)</f>
        <v>3.2</v>
      </c>
      <c r="L92" s="15">
        <f t="shared" si="1"/>
        <v>2</v>
      </c>
      <c r="M92" s="17">
        <f>IF(ISBLANK(J92),,IF(ISBLANK(E92),,(IF(J92="WON-EW",((((E92-1)*I92)*'results log'!$B$2)+('results log'!$B$2*(E92-1))),IF(J92="WON",((((E92-1)*I92)*'results log'!$B$2)+('results log'!$B$2*(E92-1))),IF(J92="PLACED",((((E92-1)*I92)*'results log'!$B$2)-'results log'!$B$2),IF(I92=0,-'results log'!$B$2,IF(I92=0,-'results log'!$B$2,-('results log'!$B$2*2)))))))*D92))</f>
        <v>-20</v>
      </c>
      <c r="N92" s="16">
        <f>IF(ISBLANK(J92),,IF(ISBLANK(F92),,(IF(J92="WON-EW",((((K92-1)*I92)*'results log'!$B$2)+('results log'!$B$2*(K92-1))),IF(J92="WON",((((K92-1)*I92)*'results log'!$B$2)+('results log'!$B$2*(K92-1))),IF(J92="PLACED",((((K92-1)*I92)*'results log'!$B$2)-'results log'!$B$2),IF(I92=0,-'results log'!$B$2,IF(I92=0,-'results log'!$B$2,-('results log'!$B$2*2)))))))*D92))</f>
        <v>-20</v>
      </c>
      <c r="O92" s="73">
        <f>O91+'results log'!$N92</f>
        <v>585.20000000000005</v>
      </c>
      <c r="Q92">
        <f>IF(ISBLANK(#REF!),1,IF(ISBLANK(#REF!),2,99))</f>
        <v>99</v>
      </c>
    </row>
    <row r="93" spans="1:17" ht="15" x14ac:dyDescent="0.2">
      <c r="A93" s="27">
        <v>42659</v>
      </c>
      <c r="B93" s="28" t="s">
        <v>191</v>
      </c>
      <c r="C93" s="28" t="s">
        <v>192</v>
      </c>
      <c r="D93" s="11">
        <v>1</v>
      </c>
      <c r="E93" s="11">
        <v>6.5</v>
      </c>
      <c r="F93" s="11">
        <v>6.4</v>
      </c>
      <c r="G93" s="29" t="s">
        <v>23</v>
      </c>
      <c r="H93" s="29" t="s">
        <v>23</v>
      </c>
      <c r="I93" s="11">
        <v>0</v>
      </c>
      <c r="J93" s="8" t="s">
        <v>28</v>
      </c>
      <c r="K93" s="15">
        <f>((F93-1)*(1-(IF(G93="no",0,'results log'!$B$3)))+1)</f>
        <v>6.4</v>
      </c>
      <c r="L93" s="15">
        <f t="shared" si="1"/>
        <v>1</v>
      </c>
      <c r="M93" s="17">
        <f>IF(ISBLANK(J93),,IF(ISBLANK(E93),,(IF(J93="WON-EW",((((E93-1)*I93)*'results log'!$B$2)+('results log'!$B$2*(E93-1))),IF(J93="WON",((((E93-1)*I93)*'results log'!$B$2)+('results log'!$B$2*(E93-1))),IF(J93="PLACED",((((E93-1)*I93)*'results log'!$B$2)-'results log'!$B$2),IF(I93=0,-'results log'!$B$2,IF(I93=0,-'results log'!$B$2,-('results log'!$B$2*2)))))))*D93))</f>
        <v>-10</v>
      </c>
      <c r="N93" s="16">
        <f>IF(ISBLANK(J93),,IF(ISBLANK(F93),,(IF(J93="WON-EW",((((K93-1)*I93)*'results log'!$B$2)+('results log'!$B$2*(K93-1))),IF(J93="WON",((((K93-1)*I93)*'results log'!$B$2)+('results log'!$B$2*(K93-1))),IF(J93="PLACED",((((K93-1)*I93)*'results log'!$B$2)-'results log'!$B$2),IF(I93=0,-'results log'!$B$2,IF(I93=0,-'results log'!$B$2,-('results log'!$B$2*2)))))))*D93))</f>
        <v>-10</v>
      </c>
      <c r="O93" s="73">
        <f>O92+'results log'!$N93</f>
        <v>575.20000000000005</v>
      </c>
      <c r="Q93">
        <f>IF(ISBLANK(#REF!),1,IF(ISBLANK(#REF!),2,99))</f>
        <v>99</v>
      </c>
    </row>
    <row r="94" spans="1:17" ht="15" x14ac:dyDescent="0.2">
      <c r="A94" s="27">
        <v>42659</v>
      </c>
      <c r="B94" s="28" t="s">
        <v>105</v>
      </c>
      <c r="C94" s="28" t="s">
        <v>193</v>
      </c>
      <c r="D94" s="11">
        <v>1</v>
      </c>
      <c r="E94" s="11">
        <v>16.64</v>
      </c>
      <c r="F94" s="11">
        <v>16</v>
      </c>
      <c r="G94" s="29" t="s">
        <v>23</v>
      </c>
      <c r="H94" s="29" t="s">
        <v>23</v>
      </c>
      <c r="I94" s="11">
        <v>0</v>
      </c>
      <c r="J94" s="8" t="s">
        <v>28</v>
      </c>
      <c r="K94" s="15">
        <f>((F94-1)*(1-(IF(G94="no",0,'results log'!$B$3)))+1)</f>
        <v>16</v>
      </c>
      <c r="L94" s="15">
        <f t="shared" si="1"/>
        <v>1</v>
      </c>
      <c r="M94" s="17">
        <f>IF(ISBLANK(J94),,IF(ISBLANK(E94),,(IF(J94="WON-EW",((((E94-1)*I94)*'results log'!$B$2)+('results log'!$B$2*(E94-1))),IF(J94="WON",((((E94-1)*I94)*'results log'!$B$2)+('results log'!$B$2*(E94-1))),IF(J94="PLACED",((((E94-1)*I94)*'results log'!$B$2)-'results log'!$B$2),IF(I94=0,-'results log'!$B$2,IF(I94=0,-'results log'!$B$2,-('results log'!$B$2*2)))))))*D94))</f>
        <v>-10</v>
      </c>
      <c r="N94" s="16">
        <f>IF(ISBLANK(J94),,IF(ISBLANK(F94),,(IF(J94="WON-EW",((((K94-1)*I94)*'results log'!$B$2)+('results log'!$B$2*(K94-1))),IF(J94="WON",((((K94-1)*I94)*'results log'!$B$2)+('results log'!$B$2*(K94-1))),IF(J94="PLACED",((((K94-1)*I94)*'results log'!$B$2)-'results log'!$B$2),IF(I94=0,-'results log'!$B$2,IF(I94=0,-'results log'!$B$2,-('results log'!$B$2*2)))))))*D94))</f>
        <v>-10</v>
      </c>
      <c r="O94" s="73">
        <f>O93+'results log'!$N94</f>
        <v>565.20000000000005</v>
      </c>
      <c r="Q94">
        <f>IF(ISBLANK(#REF!),1,IF(ISBLANK(#REF!),2,99))</f>
        <v>99</v>
      </c>
    </row>
    <row r="95" spans="1:17" ht="15" x14ac:dyDescent="0.2">
      <c r="A95" s="27">
        <v>42659</v>
      </c>
      <c r="B95" s="27" t="s">
        <v>194</v>
      </c>
      <c r="C95" s="28" t="s">
        <v>195</v>
      </c>
      <c r="D95" s="11">
        <v>3</v>
      </c>
      <c r="E95" s="11">
        <v>6.3</v>
      </c>
      <c r="F95" s="11">
        <v>6</v>
      </c>
      <c r="G95" s="29" t="s">
        <v>23</v>
      </c>
      <c r="H95" s="29" t="s">
        <v>23</v>
      </c>
      <c r="I95" s="11">
        <v>0</v>
      </c>
      <c r="J95" s="8" t="s">
        <v>24</v>
      </c>
      <c r="K95" s="15">
        <f>((F95-1)*(1-(IF(G95="no",0,'results log'!$B$3)))+1)</f>
        <v>6</v>
      </c>
      <c r="L95" s="15">
        <f t="shared" si="1"/>
        <v>3</v>
      </c>
      <c r="M95" s="17">
        <f>IF(ISBLANK(J95),,IF(ISBLANK(E95),,(IF(J95="WON-EW",((((E95-1)*I95)*'results log'!$B$2)+('results log'!$B$2*(E95-1))),IF(J95="WON",((((E95-1)*I95)*'results log'!$B$2)+('results log'!$B$2*(E95-1))),IF(J95="PLACED",((((E95-1)*I95)*'results log'!$B$2)-'results log'!$B$2),IF(I95=0,-'results log'!$B$2,IF(I95=0,-'results log'!$B$2,-('results log'!$B$2*2)))))))*D95))</f>
        <v>159</v>
      </c>
      <c r="N95" s="16">
        <f>IF(ISBLANK(J95),,IF(ISBLANK(F95),,(IF(J95="WON-EW",((((K95-1)*I95)*'results log'!$B$2)+('results log'!$B$2*(K95-1))),IF(J95="WON",((((K95-1)*I95)*'results log'!$B$2)+('results log'!$B$2*(K95-1))),IF(J95="PLACED",((((K95-1)*I95)*'results log'!$B$2)-'results log'!$B$2),IF(I95=0,-'results log'!$B$2,IF(I95=0,-'results log'!$B$2,-('results log'!$B$2*2)))))))*D95))</f>
        <v>150</v>
      </c>
      <c r="O95" s="73">
        <f>O94+'results log'!$N95</f>
        <v>715.2</v>
      </c>
      <c r="Q95">
        <f>IF(ISBLANK(#REF!),1,IF(ISBLANK(#REF!),2,99))</f>
        <v>99</v>
      </c>
    </row>
    <row r="96" spans="1:17" s="2" customFormat="1" ht="15.75" x14ac:dyDescent="0.25">
      <c r="A96" s="69">
        <v>42661</v>
      </c>
      <c r="B96" s="69" t="s">
        <v>196</v>
      </c>
      <c r="C96" s="70" t="s">
        <v>197</v>
      </c>
      <c r="D96" s="42">
        <v>3</v>
      </c>
      <c r="E96" s="42">
        <v>6.5</v>
      </c>
      <c r="F96" s="42">
        <v>7</v>
      </c>
      <c r="G96" s="71" t="s">
        <v>23</v>
      </c>
      <c r="H96" s="71" t="s">
        <v>23</v>
      </c>
      <c r="I96" s="42">
        <v>0</v>
      </c>
      <c r="J96" s="43" t="s">
        <v>28</v>
      </c>
      <c r="K96" s="44">
        <f>((F96-1)*(1-(IF(G96="no",0,'results log'!$B$3)))+1)</f>
        <v>7</v>
      </c>
      <c r="L96" s="44">
        <f t="shared" si="1"/>
        <v>3</v>
      </c>
      <c r="M96" s="45">
        <f>IF(ISBLANK(J96),,IF(ISBLANK(E96),,(IF(J96="WON-EW",((((E96-1)*I96)*'results log'!$B$2)+('results log'!$B$2*(E96-1))),IF(J96="WON",((((E96-1)*I96)*'results log'!$B$2)+('results log'!$B$2*(E96-1))),IF(J96="PLACED",((((E96-1)*I96)*'results log'!$B$2)-'results log'!$B$2),IF(I96=0,-'results log'!$B$2,IF(I96=0,-'results log'!$B$2,-('results log'!$B$2*2)))))))*D96))</f>
        <v>-30</v>
      </c>
      <c r="N96" s="46">
        <f>IF(ISBLANK(J96),,IF(ISBLANK(F96),,(IF(J96="WON-EW",((((K96-1)*I96)*'results log'!$B$2)+('results log'!$B$2*(K96-1))),IF(J96="WON",((((K96-1)*I96)*'results log'!$B$2)+('results log'!$B$2*(K96-1))),IF(J96="PLACED",((((K96-1)*I96)*'results log'!$B$2)-'results log'!$B$2),IF(I96=0,-'results log'!$B$2,IF(I96=0,-'results log'!$B$2,-('results log'!$B$2*2)))))))*D96))</f>
        <v>-30</v>
      </c>
      <c r="O96" s="73">
        <f>O95+'results log'!$N96</f>
        <v>685.2</v>
      </c>
      <c r="Q96" s="2">
        <f>IF(ISBLANK(#REF!),1,IF(ISBLANK(#REF!),2,99))</f>
        <v>99</v>
      </c>
    </row>
    <row r="97" spans="1:17" ht="15" x14ac:dyDescent="0.2">
      <c r="A97" s="27">
        <v>42664</v>
      </c>
      <c r="B97" s="27" t="s">
        <v>198</v>
      </c>
      <c r="C97" s="28" t="s">
        <v>199</v>
      </c>
      <c r="D97" s="11">
        <v>4</v>
      </c>
      <c r="E97" s="11">
        <v>3.6</v>
      </c>
      <c r="F97" s="11">
        <v>3.75</v>
      </c>
      <c r="G97" s="29" t="s">
        <v>23</v>
      </c>
      <c r="H97" s="29" t="s">
        <v>23</v>
      </c>
      <c r="I97" s="11">
        <v>0</v>
      </c>
      <c r="J97" s="8" t="s">
        <v>24</v>
      </c>
      <c r="K97" s="15">
        <f>((F97-1)*(1-(IF(G97="no",0,'results log'!$B$3)))+1)</f>
        <v>3.75</v>
      </c>
      <c r="L97" s="15">
        <f t="shared" si="1"/>
        <v>4</v>
      </c>
      <c r="M97" s="17">
        <f>IF(ISBLANK(J97),,IF(ISBLANK(E97),,(IF(J97="WON-EW",((((E97-1)*I97)*'results log'!$B$2)+('results log'!$B$2*(E97-1))),IF(J97="WON",((((E97-1)*I97)*'results log'!$B$2)+('results log'!$B$2*(E97-1))),IF(J97="PLACED",((((E97-1)*I97)*'results log'!$B$2)-'results log'!$B$2),IF(I97=0,-'results log'!$B$2,IF(I97=0,-'results log'!$B$2,-('results log'!$B$2*2)))))))*D97))</f>
        <v>104</v>
      </c>
      <c r="N97" s="16">
        <f>IF(ISBLANK(J97),,IF(ISBLANK(F97),,(IF(J97="WON-EW",((((K97-1)*I97)*'results log'!$B$2)+('results log'!$B$2*(K97-1))),IF(J97="WON",((((K97-1)*I97)*'results log'!$B$2)+('results log'!$B$2*(K97-1))),IF(J97="PLACED",((((K97-1)*I97)*'results log'!$B$2)-'results log'!$B$2),IF(I97=0,-'results log'!$B$2,IF(I97=0,-'results log'!$B$2,-('results log'!$B$2*2)))))))*D97))</f>
        <v>110</v>
      </c>
      <c r="O97" s="73">
        <f>O96+'results log'!$N97</f>
        <v>795.2</v>
      </c>
      <c r="Q97">
        <f>IF(ISBLANK(#REF!),1,IF(ISBLANK(#REF!),2,99))</f>
        <v>99</v>
      </c>
    </row>
    <row r="98" spans="1:17" ht="15" x14ac:dyDescent="0.2">
      <c r="A98" s="27">
        <v>42664</v>
      </c>
      <c r="B98" s="27" t="s">
        <v>200</v>
      </c>
      <c r="C98" s="28" t="s">
        <v>201</v>
      </c>
      <c r="D98" s="11">
        <v>4</v>
      </c>
      <c r="E98" s="11">
        <v>2.65</v>
      </c>
      <c r="F98" s="11">
        <v>2.78</v>
      </c>
      <c r="G98" s="29" t="s">
        <v>23</v>
      </c>
      <c r="H98" s="29" t="s">
        <v>23</v>
      </c>
      <c r="I98" s="11">
        <v>0</v>
      </c>
      <c r="J98" s="8" t="s">
        <v>28</v>
      </c>
      <c r="K98" s="15">
        <f>((F98-1)*(1-(IF(G98="no",0,'results log'!$B$3)))+1)</f>
        <v>2.78</v>
      </c>
      <c r="L98" s="15">
        <f t="shared" si="1"/>
        <v>4</v>
      </c>
      <c r="M98" s="17">
        <f>IF(ISBLANK(J98),,IF(ISBLANK(E98),,(IF(J98="WON-EW",((((E98-1)*I98)*'results log'!$B$2)+('results log'!$B$2*(E98-1))),IF(J98="WON",((((E98-1)*I98)*'results log'!$B$2)+('results log'!$B$2*(E98-1))),IF(J98="PLACED",((((E98-1)*I98)*'results log'!$B$2)-'results log'!$B$2),IF(I98=0,-'results log'!$B$2,IF(I98=0,-'results log'!$B$2,-('results log'!$B$2*2)))))))*D98))</f>
        <v>-40</v>
      </c>
      <c r="N98" s="16">
        <f>IF(ISBLANK(J98),,IF(ISBLANK(F98),,(IF(J98="WON-EW",((((K98-1)*I98)*'results log'!$B$2)+('results log'!$B$2*(K98-1))),IF(J98="WON",((((K98-1)*I98)*'results log'!$B$2)+('results log'!$B$2*(K98-1))),IF(J98="PLACED",((((K98-1)*I98)*'results log'!$B$2)-'results log'!$B$2),IF(I98=0,-'results log'!$B$2,IF(I98=0,-'results log'!$B$2,-('results log'!$B$2*2)))))))*D98))</f>
        <v>-40</v>
      </c>
      <c r="O98" s="73">
        <f>O97+'results log'!$N98</f>
        <v>755.2</v>
      </c>
      <c r="Q98">
        <f>IF(ISBLANK(#REF!),1,IF(ISBLANK(#REF!),2,99))</f>
        <v>99</v>
      </c>
    </row>
    <row r="99" spans="1:17" ht="15" x14ac:dyDescent="0.2">
      <c r="A99" s="27">
        <v>42664</v>
      </c>
      <c r="B99" s="27" t="s">
        <v>202</v>
      </c>
      <c r="C99" s="28" t="s">
        <v>203</v>
      </c>
      <c r="D99" s="11">
        <v>1</v>
      </c>
      <c r="E99" s="11">
        <v>9.5399999999999991</v>
      </c>
      <c r="F99" s="11">
        <v>10.43</v>
      </c>
      <c r="G99" s="29" t="s">
        <v>23</v>
      </c>
      <c r="H99" s="29" t="s">
        <v>23</v>
      </c>
      <c r="I99" s="11">
        <v>0</v>
      </c>
      <c r="J99" s="8" t="s">
        <v>28</v>
      </c>
      <c r="K99" s="15">
        <f>((F99-1)*(1-(IF(G99="no",0,'results log'!$B$3)))+1)</f>
        <v>10.43</v>
      </c>
      <c r="L99" s="15">
        <f t="shared" si="1"/>
        <v>1</v>
      </c>
      <c r="M99" s="17">
        <f>IF(ISBLANK(J99),,IF(ISBLANK(E99),,(IF(J99="WON-EW",((((E99-1)*I99)*'results log'!$B$2)+('results log'!$B$2*(E99-1))),IF(J99="WON",((((E99-1)*I99)*'results log'!$B$2)+('results log'!$B$2*(E99-1))),IF(J99="PLACED",((((E99-1)*I99)*'results log'!$B$2)-'results log'!$B$2),IF(I99=0,-'results log'!$B$2,IF(I99=0,-'results log'!$B$2,-('results log'!$B$2*2)))))))*D99))</f>
        <v>-10</v>
      </c>
      <c r="N99" s="16">
        <f>IF(ISBLANK(J99),,IF(ISBLANK(F99),,(IF(J99="WON-EW",((((K99-1)*I99)*'results log'!$B$2)+('results log'!$B$2*(K99-1))),IF(J99="WON",((((K99-1)*I99)*'results log'!$B$2)+('results log'!$B$2*(K99-1))),IF(J99="PLACED",((((K99-1)*I99)*'results log'!$B$2)-'results log'!$B$2),IF(I99=0,-'results log'!$B$2,IF(I99=0,-'results log'!$B$2,-('results log'!$B$2*2)))))))*D99))</f>
        <v>-10</v>
      </c>
      <c r="O99" s="73">
        <f>O98+'results log'!$N99</f>
        <v>745.2</v>
      </c>
      <c r="Q99">
        <f>IF(ISBLANK(#REF!),1,IF(ISBLANK(#REF!),2,99))</f>
        <v>99</v>
      </c>
    </row>
    <row r="100" spans="1:17" ht="15" x14ac:dyDescent="0.2">
      <c r="A100" s="27">
        <v>42666</v>
      </c>
      <c r="B100" s="27" t="s">
        <v>204</v>
      </c>
      <c r="C100" s="28" t="s">
        <v>205</v>
      </c>
      <c r="D100" s="11">
        <v>2</v>
      </c>
      <c r="E100" s="11">
        <v>4.5</v>
      </c>
      <c r="F100" s="11">
        <v>4.5</v>
      </c>
      <c r="G100" s="29" t="s">
        <v>23</v>
      </c>
      <c r="H100" s="29" t="s">
        <v>23</v>
      </c>
      <c r="I100" s="11">
        <v>0</v>
      </c>
      <c r="J100" s="8" t="s">
        <v>28</v>
      </c>
      <c r="K100" s="15">
        <f>((F100-1)*(1-(IF(G100="no",0,'results log'!$B$3)))+1)</f>
        <v>4.5</v>
      </c>
      <c r="L100" s="15">
        <f t="shared" si="1"/>
        <v>2</v>
      </c>
      <c r="M100" s="17">
        <f>IF(ISBLANK(J100),,IF(ISBLANK(E100),,(IF(J100="WON-EW",((((E100-1)*I100)*'results log'!$B$2)+('results log'!$B$2*(E100-1))),IF(J100="WON",((((E100-1)*I100)*'results log'!$B$2)+('results log'!$B$2*(E100-1))),IF(J100="PLACED",((((E100-1)*I100)*'results log'!$B$2)-'results log'!$B$2),IF(I100=0,-'results log'!$B$2,IF(I100=0,-'results log'!$B$2,-('results log'!$B$2*2)))))))*D100))</f>
        <v>-20</v>
      </c>
      <c r="N100" s="16">
        <f>IF(ISBLANK(J100),,IF(ISBLANK(F100),,(IF(J100="WON-EW",((((K100-1)*I100)*'results log'!$B$2)+('results log'!$B$2*(K100-1))),IF(J100="WON",((((K100-1)*I100)*'results log'!$B$2)+('results log'!$B$2*(K100-1))),IF(J100="PLACED",((((K100-1)*I100)*'results log'!$B$2)-'results log'!$B$2),IF(I100=0,-'results log'!$B$2,IF(I100=0,-'results log'!$B$2,-('results log'!$B$2*2)))))))*D100))</f>
        <v>-20</v>
      </c>
      <c r="O100" s="73">
        <f>O99+'results log'!$N100</f>
        <v>725.2</v>
      </c>
      <c r="Q100">
        <f>IF(ISBLANK(#REF!),1,IF(ISBLANK(#REF!),2,99))</f>
        <v>99</v>
      </c>
    </row>
    <row r="101" spans="1:17" ht="15" x14ac:dyDescent="0.2">
      <c r="A101" s="27">
        <v>42666</v>
      </c>
      <c r="B101" s="27" t="s">
        <v>206</v>
      </c>
      <c r="C101" s="28" t="s">
        <v>207</v>
      </c>
      <c r="D101" s="11">
        <v>2</v>
      </c>
      <c r="E101" s="11">
        <v>5.2</v>
      </c>
      <c r="F101" s="11">
        <v>6.5</v>
      </c>
      <c r="G101" s="29" t="s">
        <v>23</v>
      </c>
      <c r="H101" s="29" t="s">
        <v>23</v>
      </c>
      <c r="I101" s="11">
        <v>0</v>
      </c>
      <c r="J101" s="8" t="s">
        <v>28</v>
      </c>
      <c r="K101" s="15">
        <f>((F101-1)*(1-(IF(G101="no",0,'results log'!$B$3)))+1)</f>
        <v>6.5</v>
      </c>
      <c r="L101" s="15">
        <f t="shared" si="1"/>
        <v>2</v>
      </c>
      <c r="M101" s="17">
        <f>IF(ISBLANK(J101),,IF(ISBLANK(E101),,(IF(J101="WON-EW",((((E101-1)*I101)*'results log'!$B$2)+('results log'!$B$2*(E101-1))),IF(J101="WON",((((E101-1)*I101)*'results log'!$B$2)+('results log'!$B$2*(E101-1))),IF(J101="PLACED",((((E101-1)*I101)*'results log'!$B$2)-'results log'!$B$2),IF(I101=0,-'results log'!$B$2,IF(I101=0,-'results log'!$B$2,-('results log'!$B$2*2)))))))*D101))</f>
        <v>-20</v>
      </c>
      <c r="N101" s="16">
        <f>IF(ISBLANK(J101),,IF(ISBLANK(F101),,(IF(J101="WON-EW",((((K101-1)*I101)*'results log'!$B$2)+('results log'!$B$2*(K101-1))),IF(J101="WON",((((K101-1)*I101)*'results log'!$B$2)+('results log'!$B$2*(K101-1))),IF(J101="PLACED",((((K101-1)*I101)*'results log'!$B$2)-'results log'!$B$2),IF(I101=0,-'results log'!$B$2,IF(I101=0,-'results log'!$B$2,-('results log'!$B$2*2)))))))*D101))</f>
        <v>-20</v>
      </c>
      <c r="O101" s="73">
        <f>O100+'results log'!$N101</f>
        <v>705.2</v>
      </c>
      <c r="Q101">
        <f>IF(ISBLANK(#REF!),1,IF(ISBLANK(#REF!),2,99))</f>
        <v>99</v>
      </c>
    </row>
    <row r="102" spans="1:17" ht="15" x14ac:dyDescent="0.2">
      <c r="A102" s="27">
        <v>42666</v>
      </c>
      <c r="B102" s="27" t="s">
        <v>208</v>
      </c>
      <c r="C102" s="28" t="s">
        <v>209</v>
      </c>
      <c r="D102" s="11">
        <v>2</v>
      </c>
      <c r="E102" s="11">
        <v>5.25</v>
      </c>
      <c r="F102" s="11">
        <v>5.6</v>
      </c>
      <c r="G102" s="29" t="s">
        <v>23</v>
      </c>
      <c r="H102" s="29" t="s">
        <v>23</v>
      </c>
      <c r="I102" s="11">
        <v>0</v>
      </c>
      <c r="J102" s="8" t="s">
        <v>28</v>
      </c>
      <c r="K102" s="15">
        <f>((F102-1)*(1-(IF(G102="no",0,'results log'!$B$3)))+1)</f>
        <v>5.6</v>
      </c>
      <c r="L102" s="15">
        <f t="shared" si="1"/>
        <v>2</v>
      </c>
      <c r="M102" s="17">
        <f>IF(ISBLANK(J102),,IF(ISBLANK(E102),,(IF(J102="WON-EW",((((E102-1)*I102)*'results log'!$B$2)+('results log'!$B$2*(E102-1))),IF(J102="WON",((((E102-1)*I102)*'results log'!$B$2)+('results log'!$B$2*(E102-1))),IF(J102="PLACED",((((E102-1)*I102)*'results log'!$B$2)-'results log'!$B$2),IF(I102=0,-'results log'!$B$2,IF(I102=0,-'results log'!$B$2,-('results log'!$B$2*2)))))))*D102))</f>
        <v>-20</v>
      </c>
      <c r="N102" s="16">
        <f>IF(ISBLANK(J102),,IF(ISBLANK(F102),,(IF(J102="WON-EW",((((K102-1)*I102)*'results log'!$B$2)+('results log'!$B$2*(K102-1))),IF(J102="WON",((((K102-1)*I102)*'results log'!$B$2)+('results log'!$B$2*(K102-1))),IF(J102="PLACED",((((K102-1)*I102)*'results log'!$B$2)-'results log'!$B$2),IF(I102=0,-'results log'!$B$2,IF(I102=0,-'results log'!$B$2,-('results log'!$B$2*2)))))))*D102))</f>
        <v>-20</v>
      </c>
      <c r="O102" s="73">
        <f>O101+'results log'!$N102</f>
        <v>685.2</v>
      </c>
      <c r="Q102">
        <f>IF(ISBLANK(#REF!),1,IF(ISBLANK(#REF!),2,99))</f>
        <v>99</v>
      </c>
    </row>
    <row r="103" spans="1:17" ht="15" x14ac:dyDescent="0.2">
      <c r="A103" s="27">
        <v>42678</v>
      </c>
      <c r="B103" s="27" t="s">
        <v>210</v>
      </c>
      <c r="C103" s="28" t="s">
        <v>211</v>
      </c>
      <c r="D103" s="11">
        <v>4</v>
      </c>
      <c r="E103" s="11">
        <v>2.38</v>
      </c>
      <c r="F103" s="11">
        <v>2.4</v>
      </c>
      <c r="G103" s="29" t="s">
        <v>23</v>
      </c>
      <c r="H103" s="29" t="s">
        <v>23</v>
      </c>
      <c r="I103" s="11">
        <v>0</v>
      </c>
      <c r="J103" s="8" t="s">
        <v>24</v>
      </c>
      <c r="K103" s="15">
        <f>((F103-1)*(1-(IF(G103="no",0,'results log'!$B$3)))+1)</f>
        <v>2.4</v>
      </c>
      <c r="L103" s="15">
        <f t="shared" si="1"/>
        <v>4</v>
      </c>
      <c r="M103" s="17">
        <f>IF(ISBLANK(J103),,IF(ISBLANK(E103),,(IF(J103="WON-EW",((((E103-1)*I103)*'results log'!$B$2)+('results log'!$B$2*(E103-1))),IF(J103="WON",((((E103-1)*I103)*'results log'!$B$2)+('results log'!$B$2*(E103-1))),IF(J103="PLACED",((((E103-1)*I103)*'results log'!$B$2)-'results log'!$B$2),IF(I103=0,-'results log'!$B$2,IF(I103=0,-'results log'!$B$2,-('results log'!$B$2*2)))))))*D103))</f>
        <v>55.199999999999996</v>
      </c>
      <c r="N103" s="16">
        <f>IF(ISBLANK(J103),,IF(ISBLANK(F103),,(IF(J103="WON-EW",((((K103-1)*I103)*'results log'!$B$2)+('results log'!$B$2*(K103-1))),IF(J103="WON",((((K103-1)*I103)*'results log'!$B$2)+('results log'!$B$2*(K103-1))),IF(J103="PLACED",((((K103-1)*I103)*'results log'!$B$2)-'results log'!$B$2),IF(I103=0,-'results log'!$B$2,IF(I103=0,-'results log'!$B$2,-('results log'!$B$2*2)))))))*D103))</f>
        <v>56</v>
      </c>
      <c r="O103" s="73">
        <f>O102+'results log'!$N103</f>
        <v>741.2</v>
      </c>
      <c r="Q103">
        <f>IF(ISBLANK(#REF!),1,IF(ISBLANK(#REF!),2,99))</f>
        <v>99</v>
      </c>
    </row>
    <row r="104" spans="1:17" ht="15" x14ac:dyDescent="0.2">
      <c r="A104" s="27">
        <v>42678</v>
      </c>
      <c r="B104" s="27" t="s">
        <v>212</v>
      </c>
      <c r="C104" s="28" t="s">
        <v>213</v>
      </c>
      <c r="D104" s="11">
        <v>3</v>
      </c>
      <c r="E104" s="11">
        <v>4.0999999999999996</v>
      </c>
      <c r="F104" s="11">
        <v>4.33</v>
      </c>
      <c r="G104" s="29" t="s">
        <v>23</v>
      </c>
      <c r="H104" s="29" t="s">
        <v>23</v>
      </c>
      <c r="I104" s="11">
        <v>0</v>
      </c>
      <c r="J104" s="8" t="s">
        <v>24</v>
      </c>
      <c r="K104" s="15">
        <f>((F104-1)*(1-(IF(G104="no",0,'results log'!$B$3)))+1)</f>
        <v>4.33</v>
      </c>
      <c r="L104" s="15">
        <f t="shared" si="1"/>
        <v>3</v>
      </c>
      <c r="M104" s="17">
        <f>IF(ISBLANK(J104),,IF(ISBLANK(E104),,(IF(J104="WON-EW",((((E104-1)*I104)*'results log'!$B$2)+('results log'!$B$2*(E104-1))),IF(J104="WON",((((E104-1)*I104)*'results log'!$B$2)+('results log'!$B$2*(E104-1))),IF(J104="PLACED",((((E104-1)*I104)*'results log'!$B$2)-'results log'!$B$2),IF(I104=0,-'results log'!$B$2,IF(I104=0,-'results log'!$B$2,-('results log'!$B$2*2)))))))*D104))</f>
        <v>92.999999999999986</v>
      </c>
      <c r="N104" s="16">
        <f>IF(ISBLANK(J104),,IF(ISBLANK(F104),,(IF(J104="WON-EW",((((K104-1)*I104)*'results log'!$B$2)+('results log'!$B$2*(K104-1))),IF(J104="WON",((((K104-1)*I104)*'results log'!$B$2)+('results log'!$B$2*(K104-1))),IF(J104="PLACED",((((K104-1)*I104)*'results log'!$B$2)-'results log'!$B$2),IF(I104=0,-'results log'!$B$2,IF(I104=0,-'results log'!$B$2,-('results log'!$B$2*2)))))))*D104))</f>
        <v>99.899999999999991</v>
      </c>
      <c r="O104" s="73">
        <f>O103+'results log'!$N104</f>
        <v>841.1</v>
      </c>
      <c r="Q104">
        <f>IF(ISBLANK(#REF!),1,IF(ISBLANK(#REF!),2,99))</f>
        <v>99</v>
      </c>
    </row>
    <row r="105" spans="1:17" ht="15" x14ac:dyDescent="0.2">
      <c r="A105" s="27">
        <v>42678</v>
      </c>
      <c r="B105" s="27" t="s">
        <v>214</v>
      </c>
      <c r="C105" s="28" t="s">
        <v>215</v>
      </c>
      <c r="D105" s="11">
        <v>2</v>
      </c>
      <c r="E105" s="11">
        <v>4.5</v>
      </c>
      <c r="F105" s="11">
        <v>4.5</v>
      </c>
      <c r="G105" s="29" t="s">
        <v>23</v>
      </c>
      <c r="H105" s="29" t="s">
        <v>23</v>
      </c>
      <c r="I105" s="11">
        <v>0</v>
      </c>
      <c r="J105" s="8" t="s">
        <v>28</v>
      </c>
      <c r="K105" s="15">
        <f>((F105-1)*(1-(IF(G105="no",0,'results log'!$B$3)))+1)</f>
        <v>4.5</v>
      </c>
      <c r="L105" s="15">
        <f t="shared" si="1"/>
        <v>2</v>
      </c>
      <c r="M105" s="17">
        <f>IF(ISBLANK(J105),,IF(ISBLANK(E105),,(IF(J105="WON-EW",((((E105-1)*I105)*'results log'!$B$2)+('results log'!$B$2*(E105-1))),IF(J105="WON",((((E105-1)*I105)*'results log'!$B$2)+('results log'!$B$2*(E105-1))),IF(J105="PLACED",((((E105-1)*I105)*'results log'!$B$2)-'results log'!$B$2),IF(I105=0,-'results log'!$B$2,IF(I105=0,-'results log'!$B$2,-('results log'!$B$2*2)))))))*D105))</f>
        <v>-20</v>
      </c>
      <c r="N105" s="16">
        <f>IF(ISBLANK(J105),,IF(ISBLANK(F105),,(IF(J105="WON-EW",((((K105-1)*I105)*'results log'!$B$2)+('results log'!$B$2*(K105-1))),IF(J105="WON",((((K105-1)*I105)*'results log'!$B$2)+('results log'!$B$2*(K105-1))),IF(J105="PLACED",((((K105-1)*I105)*'results log'!$B$2)-'results log'!$B$2),IF(I105=0,-'results log'!$B$2,IF(I105=0,-'results log'!$B$2,-('results log'!$B$2*2)))))))*D105))</f>
        <v>-20</v>
      </c>
      <c r="O105" s="73">
        <f>O104+'results log'!$N105</f>
        <v>821.1</v>
      </c>
      <c r="P105" t="s">
        <v>216</v>
      </c>
      <c r="Q105">
        <f>IF(ISBLANK(#REF!),1,IF(ISBLANK(#REF!),2,99))</f>
        <v>99</v>
      </c>
    </row>
    <row r="106" spans="1:17" ht="15" x14ac:dyDescent="0.2">
      <c r="A106" s="27">
        <v>42679</v>
      </c>
      <c r="B106" s="27" t="s">
        <v>217</v>
      </c>
      <c r="C106" s="28" t="s">
        <v>218</v>
      </c>
      <c r="D106" s="11">
        <v>3</v>
      </c>
      <c r="E106" s="11">
        <v>2.7</v>
      </c>
      <c r="F106" s="11">
        <v>2.7</v>
      </c>
      <c r="G106" s="29" t="s">
        <v>23</v>
      </c>
      <c r="H106" s="29" t="s">
        <v>23</v>
      </c>
      <c r="I106" s="11">
        <v>0</v>
      </c>
      <c r="J106" s="8" t="s">
        <v>24</v>
      </c>
      <c r="K106" s="15">
        <f>((F106-1)*(1-(IF(G106="no",0,'results log'!$B$3)))+1)</f>
        <v>2.7</v>
      </c>
      <c r="L106" s="15">
        <f t="shared" si="1"/>
        <v>3</v>
      </c>
      <c r="M106" s="17">
        <f>IF(ISBLANK(J106),,IF(ISBLANK(E106),,(IF(J106="WON-EW",((((E106-1)*I106)*'results log'!$B$2)+('results log'!$B$2*(E106-1))),IF(J106="WON",((((E106-1)*I106)*'results log'!$B$2)+('results log'!$B$2*(E106-1))),IF(J106="PLACED",((((E106-1)*I106)*'results log'!$B$2)-'results log'!$B$2),IF(I106=0,-'results log'!$B$2,IF(I106=0,-'results log'!$B$2,-('results log'!$B$2*2)))))))*D106))</f>
        <v>51</v>
      </c>
      <c r="N106" s="16">
        <f>IF(ISBLANK(J106),,IF(ISBLANK(F106),,(IF(J106="WON-EW",((((K106-1)*I106)*'results log'!$B$2)+('results log'!$B$2*(K106-1))),IF(J106="WON",((((K106-1)*I106)*'results log'!$B$2)+('results log'!$B$2*(K106-1))),IF(J106="PLACED",((((K106-1)*I106)*'results log'!$B$2)-'results log'!$B$2),IF(I106=0,-'results log'!$B$2,IF(I106=0,-'results log'!$B$2,-('results log'!$B$2*2)))))))*D106))</f>
        <v>51</v>
      </c>
      <c r="O106" s="73">
        <f>O105+'results log'!$N106</f>
        <v>872.1</v>
      </c>
      <c r="Q106">
        <f>IF(ISBLANK(#REF!),1,IF(ISBLANK(#REF!),2,99))</f>
        <v>99</v>
      </c>
    </row>
    <row r="107" spans="1:17" ht="15" x14ac:dyDescent="0.2">
      <c r="A107" s="27">
        <v>42681</v>
      </c>
      <c r="B107" s="27" t="s">
        <v>219</v>
      </c>
      <c r="C107" s="28" t="s">
        <v>220</v>
      </c>
      <c r="D107" s="11">
        <v>4</v>
      </c>
      <c r="E107" s="11">
        <v>2.5499999999999998</v>
      </c>
      <c r="F107" s="11">
        <v>2.5499999999999998</v>
      </c>
      <c r="G107" s="29" t="s">
        <v>23</v>
      </c>
      <c r="H107" s="29" t="s">
        <v>23</v>
      </c>
      <c r="I107" s="11">
        <v>0</v>
      </c>
      <c r="J107" s="8" t="s">
        <v>28</v>
      </c>
      <c r="K107" s="15">
        <f>((F107-1)*(1-(IF(G107="no",0,'results log'!$B$3)))+1)</f>
        <v>2.5499999999999998</v>
      </c>
      <c r="L107" s="15">
        <f t="shared" si="1"/>
        <v>4</v>
      </c>
      <c r="M107" s="17">
        <f>IF(ISBLANK(J107),,IF(ISBLANK(E107),,(IF(J107="WON-EW",((((E107-1)*I107)*'results log'!$B$2)+('results log'!$B$2*(E107-1))),IF(J107="WON",((((E107-1)*I107)*'results log'!$B$2)+('results log'!$B$2*(E107-1))),IF(J107="PLACED",((((E107-1)*I107)*'results log'!$B$2)-'results log'!$B$2),IF(I107=0,-'results log'!$B$2,IF(I107=0,-'results log'!$B$2,-('results log'!$B$2*2)))))))*D107))</f>
        <v>-40</v>
      </c>
      <c r="N107" s="16">
        <f>IF(ISBLANK(J107),,IF(ISBLANK(F107),,(IF(J107="WON-EW",((((K107-1)*I107)*'results log'!$B$2)+('results log'!$B$2*(K107-1))),IF(J107="WON",((((K107-1)*I107)*'results log'!$B$2)+('results log'!$B$2*(K107-1))),IF(J107="PLACED",((((K107-1)*I107)*'results log'!$B$2)-'results log'!$B$2),IF(I107=0,-'results log'!$B$2,IF(I107=0,-'results log'!$B$2,-('results log'!$B$2*2)))))))*D107))</f>
        <v>-40</v>
      </c>
      <c r="O107" s="73">
        <f>O106+'results log'!$N107</f>
        <v>832.1</v>
      </c>
      <c r="Q107">
        <f>IF(ISBLANK(#REF!),1,IF(ISBLANK(#REF!),2,99))</f>
        <v>99</v>
      </c>
    </row>
    <row r="108" spans="1:17" ht="15" x14ac:dyDescent="0.2">
      <c r="A108" s="27">
        <v>42686</v>
      </c>
      <c r="B108" s="27" t="s">
        <v>221</v>
      </c>
      <c r="C108" s="28" t="s">
        <v>222</v>
      </c>
      <c r="D108" s="11">
        <v>3</v>
      </c>
      <c r="E108" s="11">
        <v>4</v>
      </c>
      <c r="F108" s="11">
        <v>4</v>
      </c>
      <c r="G108" s="29" t="s">
        <v>23</v>
      </c>
      <c r="H108" s="29" t="s">
        <v>23</v>
      </c>
      <c r="I108" s="11">
        <v>0</v>
      </c>
      <c r="J108" s="8" t="s">
        <v>24</v>
      </c>
      <c r="K108" s="15">
        <f>((F108-1)*(1-(IF(G108="no",0,'results log'!$B$3)))+1)</f>
        <v>4</v>
      </c>
      <c r="L108" s="15">
        <f t="shared" si="1"/>
        <v>3</v>
      </c>
      <c r="M108" s="17">
        <f>IF(ISBLANK(J108),,IF(ISBLANK(E108),,(IF(J108="WON-EW",((((E108-1)*I108)*'results log'!$B$2)+('results log'!$B$2*(E108-1))),IF(J108="WON",((((E108-1)*I108)*'results log'!$B$2)+('results log'!$B$2*(E108-1))),IF(J108="PLACED",((((E108-1)*I108)*'results log'!$B$2)-'results log'!$B$2),IF(I108=0,-'results log'!$B$2,IF(I108=0,-'results log'!$B$2,-('results log'!$B$2*2)))))))*D108))</f>
        <v>90</v>
      </c>
      <c r="N108" s="16">
        <f>IF(ISBLANK(J108),,IF(ISBLANK(F108),,(IF(J108="WON-EW",((((K108-1)*I108)*'results log'!$B$2)+('results log'!$B$2*(K108-1))),IF(J108="WON",((((K108-1)*I108)*'results log'!$B$2)+('results log'!$B$2*(K108-1))),IF(J108="PLACED",((((K108-1)*I108)*'results log'!$B$2)-'results log'!$B$2),IF(I108=0,-'results log'!$B$2,IF(I108=0,-'results log'!$B$2,-('results log'!$B$2*2)))))))*D108))</f>
        <v>90</v>
      </c>
      <c r="O108" s="73">
        <f>O107+'results log'!$N108</f>
        <v>922.1</v>
      </c>
      <c r="Q108">
        <f>IF(ISBLANK(#REF!),1,IF(ISBLANK(#REF!),2,99))</f>
        <v>99</v>
      </c>
    </row>
    <row r="109" spans="1:17" ht="15" x14ac:dyDescent="0.2">
      <c r="A109" s="27">
        <v>42686</v>
      </c>
      <c r="B109" s="27" t="s">
        <v>223</v>
      </c>
      <c r="C109" s="28" t="s">
        <v>224</v>
      </c>
      <c r="D109" s="11">
        <v>4</v>
      </c>
      <c r="E109" s="11">
        <v>3.3</v>
      </c>
      <c r="F109" s="11">
        <v>3.3</v>
      </c>
      <c r="G109" s="29" t="s">
        <v>23</v>
      </c>
      <c r="H109" s="29" t="s">
        <v>23</v>
      </c>
      <c r="I109" s="11">
        <v>0</v>
      </c>
      <c r="J109" s="8" t="s">
        <v>24</v>
      </c>
      <c r="K109" s="15">
        <f>((F109-1)*(1-(IF(G109="no",0,'results log'!$B$3)))+1)</f>
        <v>3.3</v>
      </c>
      <c r="L109" s="15">
        <f t="shared" si="1"/>
        <v>4</v>
      </c>
      <c r="M109" s="17">
        <f>IF(ISBLANK(J109),,IF(ISBLANK(E109),,(IF(J109="WON-EW",((((E109-1)*I109)*'results log'!$B$2)+('results log'!$B$2*(E109-1))),IF(J109="WON",((((E109-1)*I109)*'results log'!$B$2)+('results log'!$B$2*(E109-1))),IF(J109="PLACED",((((E109-1)*I109)*'results log'!$B$2)-'results log'!$B$2),IF(I109=0,-'results log'!$B$2,IF(I109=0,-'results log'!$B$2,-('results log'!$B$2*2)))))))*D109))</f>
        <v>92</v>
      </c>
      <c r="N109" s="16">
        <f>IF(ISBLANK(J109),,IF(ISBLANK(F109),,(IF(J109="WON-EW",((((K109-1)*I109)*'results log'!$B$2)+('results log'!$B$2*(K109-1))),IF(J109="WON",((((K109-1)*I109)*'results log'!$B$2)+('results log'!$B$2*(K109-1))),IF(J109="PLACED",((((K109-1)*I109)*'results log'!$B$2)-'results log'!$B$2),IF(I109=0,-'results log'!$B$2,IF(I109=0,-'results log'!$B$2,-('results log'!$B$2*2)))))))*D109))</f>
        <v>92</v>
      </c>
      <c r="O109" s="73">
        <f>O108+'results log'!$N109</f>
        <v>1014.1</v>
      </c>
      <c r="Q109">
        <f>IF(ISBLANK(#REF!),1,IF(ISBLANK(#REF!),2,99))</f>
        <v>99</v>
      </c>
    </row>
    <row r="110" spans="1:17" ht="15" x14ac:dyDescent="0.2">
      <c r="A110" s="27">
        <v>42686</v>
      </c>
      <c r="B110" s="27" t="s">
        <v>225</v>
      </c>
      <c r="C110" s="28" t="s">
        <v>226</v>
      </c>
      <c r="D110" s="11">
        <v>3</v>
      </c>
      <c r="E110" s="11">
        <v>2.88</v>
      </c>
      <c r="F110" s="11">
        <v>3</v>
      </c>
      <c r="G110" s="29" t="s">
        <v>23</v>
      </c>
      <c r="H110" s="29" t="s">
        <v>23</v>
      </c>
      <c r="I110" s="11">
        <v>0</v>
      </c>
      <c r="J110" s="8" t="s">
        <v>24</v>
      </c>
      <c r="K110" s="15">
        <f>((F110-1)*(1-(IF(G110="no",0,'results log'!$B$3)))+1)</f>
        <v>3</v>
      </c>
      <c r="L110" s="15">
        <f t="shared" si="1"/>
        <v>3</v>
      </c>
      <c r="M110" s="17">
        <f>IF(ISBLANK(J110),,IF(ISBLANK(E110),,(IF(J110="WON-EW",((((E110-1)*I110)*'results log'!$B$2)+('results log'!$B$2*(E110-1))),IF(J110="WON",((((E110-1)*I110)*'results log'!$B$2)+('results log'!$B$2*(E110-1))),IF(J110="PLACED",((((E110-1)*I110)*'results log'!$B$2)-'results log'!$B$2),IF(I110=0,-'results log'!$B$2,IF(I110=0,-'results log'!$B$2,-('results log'!$B$2*2)))))))*D110))</f>
        <v>56.399999999999991</v>
      </c>
      <c r="N110" s="16">
        <f>IF(ISBLANK(J110),,IF(ISBLANK(F110),,(IF(J110="WON-EW",((((K110-1)*I110)*'results log'!$B$2)+('results log'!$B$2*(K110-1))),IF(J110="WON",((((K110-1)*I110)*'results log'!$B$2)+('results log'!$B$2*(K110-1))),IF(J110="PLACED",((((K110-1)*I110)*'results log'!$B$2)-'results log'!$B$2),IF(I110=0,-'results log'!$B$2,IF(I110=0,-'results log'!$B$2,-('results log'!$B$2*2)))))))*D110))</f>
        <v>60</v>
      </c>
      <c r="O110" s="73">
        <f>O109+'results log'!$N110</f>
        <v>1074.0999999999999</v>
      </c>
      <c r="Q110">
        <f>IF(ISBLANK(#REF!),1,IF(ISBLANK(#REF!),2,99))</f>
        <v>99</v>
      </c>
    </row>
    <row r="111" spans="1:17" ht="15" x14ac:dyDescent="0.2">
      <c r="A111" s="27">
        <v>42686</v>
      </c>
      <c r="B111" s="27" t="s">
        <v>227</v>
      </c>
      <c r="C111" s="28" t="s">
        <v>228</v>
      </c>
      <c r="D111" s="11">
        <v>2</v>
      </c>
      <c r="E111" s="11">
        <v>3</v>
      </c>
      <c r="F111" s="11">
        <v>2.88</v>
      </c>
      <c r="G111" s="29" t="s">
        <v>23</v>
      </c>
      <c r="H111" s="29" t="s">
        <v>23</v>
      </c>
      <c r="I111" s="11">
        <v>0</v>
      </c>
      <c r="J111" s="8" t="s">
        <v>28</v>
      </c>
      <c r="K111" s="15">
        <f>((F111-1)*(1-(IF(G111="no",0,'results log'!$B$3)))+1)</f>
        <v>2.88</v>
      </c>
      <c r="L111" s="15">
        <f t="shared" si="1"/>
        <v>2</v>
      </c>
      <c r="M111" s="17">
        <f>IF(ISBLANK(J111),,IF(ISBLANK(E111),,(IF(J111="WON-EW",((((E111-1)*I111)*'results log'!$B$2)+('results log'!$B$2*(E111-1))),IF(J111="WON",((((E111-1)*I111)*'results log'!$B$2)+('results log'!$B$2*(E111-1))),IF(J111="PLACED",((((E111-1)*I111)*'results log'!$B$2)-'results log'!$B$2),IF(I111=0,-'results log'!$B$2,IF(I111=0,-'results log'!$B$2,-('results log'!$B$2*2)))))))*D111))</f>
        <v>-20</v>
      </c>
      <c r="N111" s="16">
        <f>IF(ISBLANK(J111),,IF(ISBLANK(F111),,(IF(J111="WON-EW",((((K111-1)*I111)*'results log'!$B$2)+('results log'!$B$2*(K111-1))),IF(J111="WON",((((K111-1)*I111)*'results log'!$B$2)+('results log'!$B$2*(K111-1))),IF(J111="PLACED",((((K111-1)*I111)*'results log'!$B$2)-'results log'!$B$2),IF(I111=0,-'results log'!$B$2,IF(I111=0,-'results log'!$B$2,-('results log'!$B$2*2)))))))*D111))</f>
        <v>-20</v>
      </c>
      <c r="O111" s="73">
        <f>O110+'results log'!$N111</f>
        <v>1054.0999999999999</v>
      </c>
      <c r="Q111">
        <f>IF(ISBLANK(#REF!),1,IF(ISBLANK(#REF!),2,99))</f>
        <v>99</v>
      </c>
    </row>
    <row r="112" spans="1:17" ht="15" x14ac:dyDescent="0.2">
      <c r="A112" s="27">
        <v>42689</v>
      </c>
      <c r="B112" s="27" t="s">
        <v>229</v>
      </c>
      <c r="C112" s="28" t="s">
        <v>230</v>
      </c>
      <c r="D112" s="11">
        <v>2</v>
      </c>
      <c r="E112" s="11">
        <v>3.5</v>
      </c>
      <c r="F112" s="11">
        <v>3.72</v>
      </c>
      <c r="G112" s="29" t="s">
        <v>23</v>
      </c>
      <c r="H112" s="29" t="s">
        <v>23</v>
      </c>
      <c r="I112" s="11">
        <v>0</v>
      </c>
      <c r="J112" s="8" t="s">
        <v>231</v>
      </c>
      <c r="K112" s="15">
        <f>((F112-1)*(1-(IF(G112="no",0,'results log'!$B$3)))+1)</f>
        <v>3.72</v>
      </c>
      <c r="L112" s="15">
        <f t="shared" si="1"/>
        <v>2</v>
      </c>
      <c r="M112" s="17">
        <v>0</v>
      </c>
      <c r="N112" s="16">
        <v>0</v>
      </c>
      <c r="O112" s="73">
        <f>O111+'results log'!$N112</f>
        <v>1054.0999999999999</v>
      </c>
      <c r="P112" t="s">
        <v>232</v>
      </c>
      <c r="Q112">
        <f>IF(ISBLANK(#REF!),1,IF(ISBLANK(#REF!),2,99))</f>
        <v>99</v>
      </c>
    </row>
    <row r="113" spans="1:17" ht="15" x14ac:dyDescent="0.2">
      <c r="A113" s="27">
        <v>42692</v>
      </c>
      <c r="B113" s="27" t="s">
        <v>233</v>
      </c>
      <c r="C113" s="28" t="s">
        <v>234</v>
      </c>
      <c r="D113" s="11">
        <v>3</v>
      </c>
      <c r="E113" s="11">
        <v>3.78</v>
      </c>
      <c r="F113" s="11">
        <v>3.66</v>
      </c>
      <c r="G113" s="29" t="s">
        <v>23</v>
      </c>
      <c r="H113" s="29" t="s">
        <v>23</v>
      </c>
      <c r="I113" s="11">
        <v>0</v>
      </c>
      <c r="J113" s="8" t="s">
        <v>24</v>
      </c>
      <c r="K113" s="15">
        <f>((F113-1)*(1-(IF(G113="no",0,'results log'!$B$3)))+1)</f>
        <v>3.66</v>
      </c>
      <c r="L113" s="15">
        <f t="shared" si="1"/>
        <v>3</v>
      </c>
      <c r="M113" s="17">
        <f>IF(ISBLANK(J113),,IF(ISBLANK(E113),,(IF(J113="WON-EW",((((E113-1)*I113)*'results log'!$B$2)+('results log'!$B$2*(E113-1))),IF(J113="WON",((((E113-1)*I113)*'results log'!$B$2)+('results log'!$B$2*(E113-1))),IF(J113="PLACED",((((E113-1)*I113)*'results log'!$B$2)-'results log'!$B$2),IF(I113=0,-'results log'!$B$2,IF(I113=0,-'results log'!$B$2,-('results log'!$B$2*2)))))))*D113))</f>
        <v>83.399999999999991</v>
      </c>
      <c r="N113" s="16">
        <f>IF(ISBLANK(J113),,IF(ISBLANK(F113),,(IF(J113="WON-EW",((((K113-1)*I113)*'results log'!$B$2)+('results log'!$B$2*(K113-1))),IF(J113="WON",((((K113-1)*I113)*'results log'!$B$2)+('results log'!$B$2*(K113-1))),IF(J113="PLACED",((((K113-1)*I113)*'results log'!$B$2)-'results log'!$B$2),IF(I113=0,-'results log'!$B$2,IF(I113=0,-'results log'!$B$2,-('results log'!$B$2*2)))))))*D113))</f>
        <v>79.800000000000011</v>
      </c>
      <c r="O113" s="73">
        <f>O112+'results log'!$N113</f>
        <v>1133.8999999999999</v>
      </c>
      <c r="Q113">
        <f>IF(ISBLANK(#REF!),1,IF(ISBLANK(#REF!),2,99))</f>
        <v>99</v>
      </c>
    </row>
    <row r="114" spans="1:17" ht="15" x14ac:dyDescent="0.2">
      <c r="A114" s="27">
        <v>42693</v>
      </c>
      <c r="B114" s="27" t="s">
        <v>235</v>
      </c>
      <c r="C114" s="28" t="s">
        <v>236</v>
      </c>
      <c r="D114" s="11">
        <v>3</v>
      </c>
      <c r="E114" s="11">
        <v>4.5</v>
      </c>
      <c r="F114" s="11">
        <v>4.5</v>
      </c>
      <c r="G114" s="29" t="s">
        <v>23</v>
      </c>
      <c r="H114" s="29" t="s">
        <v>23</v>
      </c>
      <c r="I114" s="11">
        <v>0</v>
      </c>
      <c r="J114" s="8" t="s">
        <v>24</v>
      </c>
      <c r="K114" s="15">
        <f>((F114-1)*(1-(IF(G114="no",0,'results log'!$B$3)))+1)</f>
        <v>4.5</v>
      </c>
      <c r="L114" s="15">
        <f t="shared" si="1"/>
        <v>3</v>
      </c>
      <c r="M114" s="17">
        <f>IF(ISBLANK(J114),,IF(ISBLANK(E114),,(IF(J114="WON-EW",((((E114-1)*I114)*'results log'!$B$2)+('results log'!$B$2*(E114-1))),IF(J114="WON",((((E114-1)*I114)*'results log'!$B$2)+('results log'!$B$2*(E114-1))),IF(J114="PLACED",((((E114-1)*I114)*'results log'!$B$2)-'results log'!$B$2),IF(I114=0,-'results log'!$B$2,IF(I114=0,-'results log'!$B$2,-('results log'!$B$2*2)))))))*D114))</f>
        <v>105</v>
      </c>
      <c r="N114" s="16">
        <f>IF(ISBLANK(J114),,IF(ISBLANK(F114),,(IF(J114="WON-EW",((((K114-1)*I114)*'results log'!$B$2)+('results log'!$B$2*(K114-1))),IF(J114="WON",((((K114-1)*I114)*'results log'!$B$2)+('results log'!$B$2*(K114-1))),IF(J114="PLACED",((((K114-1)*I114)*'results log'!$B$2)-'results log'!$B$2),IF(I114=0,-'results log'!$B$2,IF(I114=0,-'results log'!$B$2,-('results log'!$B$2*2)))))))*D114))</f>
        <v>105</v>
      </c>
      <c r="O114" s="73">
        <f>O113+'results log'!$N114</f>
        <v>1238.8999999999999</v>
      </c>
      <c r="Q114">
        <f>IF(ISBLANK(#REF!),1,IF(ISBLANK(#REF!),2,99))</f>
        <v>99</v>
      </c>
    </row>
    <row r="115" spans="1:17" ht="15" x14ac:dyDescent="0.2">
      <c r="A115" s="27">
        <v>42693</v>
      </c>
      <c r="B115" s="27" t="s">
        <v>237</v>
      </c>
      <c r="C115" s="28" t="s">
        <v>238</v>
      </c>
      <c r="D115" s="11">
        <v>2</v>
      </c>
      <c r="E115" s="11">
        <v>8.5</v>
      </c>
      <c r="F115" s="11">
        <v>8.5</v>
      </c>
      <c r="G115" s="29" t="s">
        <v>23</v>
      </c>
      <c r="H115" s="29" t="s">
        <v>23</v>
      </c>
      <c r="I115" s="11">
        <v>0</v>
      </c>
      <c r="J115" s="8" t="s">
        <v>28</v>
      </c>
      <c r="K115" s="15">
        <f>((F115-1)*(1-(IF(G115="no",0,'results log'!$B$3)))+1)</f>
        <v>8.5</v>
      </c>
      <c r="L115" s="15">
        <f t="shared" si="1"/>
        <v>2</v>
      </c>
      <c r="M115" s="17">
        <f>IF(ISBLANK(J115),,IF(ISBLANK(E115),,(IF(J115="WON-EW",((((E115-1)*I115)*'results log'!$B$2)+('results log'!$B$2*(E115-1))),IF(J115="WON",((((E115-1)*I115)*'results log'!$B$2)+('results log'!$B$2*(E115-1))),IF(J115="PLACED",((((E115-1)*I115)*'results log'!$B$2)-'results log'!$B$2),IF(I115=0,-'results log'!$B$2,IF(I115=0,-'results log'!$B$2,-('results log'!$B$2*2)))))))*D115))</f>
        <v>-20</v>
      </c>
      <c r="N115" s="16">
        <f>IF(ISBLANK(J115),,IF(ISBLANK(F115),,(IF(J115="WON-EW",((((K115-1)*I115)*'results log'!$B$2)+('results log'!$B$2*(K115-1))),IF(J115="WON",((((K115-1)*I115)*'results log'!$B$2)+('results log'!$B$2*(K115-1))),IF(J115="PLACED",((((K115-1)*I115)*'results log'!$B$2)-'results log'!$B$2),IF(I115=0,-'results log'!$B$2,IF(I115=0,-'results log'!$B$2,-('results log'!$B$2*2)))))))*D115))</f>
        <v>-20</v>
      </c>
      <c r="O115" s="73">
        <f>O114+'results log'!$N115</f>
        <v>1218.8999999999999</v>
      </c>
      <c r="Q115">
        <f>IF(ISBLANK(#REF!),1,IF(ISBLANK(#REF!),2,99))</f>
        <v>99</v>
      </c>
    </row>
    <row r="116" spans="1:17" ht="15" x14ac:dyDescent="0.2">
      <c r="A116" s="27">
        <v>42693</v>
      </c>
      <c r="B116" s="27" t="s">
        <v>235</v>
      </c>
      <c r="C116" s="28" t="s">
        <v>239</v>
      </c>
      <c r="D116" s="11">
        <v>1</v>
      </c>
      <c r="E116" s="11">
        <v>4.5999999999999996</v>
      </c>
      <c r="F116" s="11">
        <v>4.5999999999999996</v>
      </c>
      <c r="G116" s="29" t="s">
        <v>23</v>
      </c>
      <c r="H116" s="29" t="s">
        <v>23</v>
      </c>
      <c r="I116" s="11">
        <v>0</v>
      </c>
      <c r="J116" s="8" t="s">
        <v>28</v>
      </c>
      <c r="K116" s="15">
        <f>((F116-1)*(1-(IF(G116="no",0,'results log'!$B$3)))+1)</f>
        <v>4.5999999999999996</v>
      </c>
      <c r="L116" s="15">
        <f t="shared" si="1"/>
        <v>1</v>
      </c>
      <c r="M116" s="17">
        <f>IF(ISBLANK(J116),,IF(ISBLANK(E116),,(IF(J116="WON-EW",((((E116-1)*I116)*'results log'!$B$2)+('results log'!$B$2*(E116-1))),IF(J116="WON",((((E116-1)*I116)*'results log'!$B$2)+('results log'!$B$2*(E116-1))),IF(J116="PLACED",((((E116-1)*I116)*'results log'!$B$2)-'results log'!$B$2),IF(I116=0,-'results log'!$B$2,IF(I116=0,-'results log'!$B$2,-('results log'!$B$2*2)))))))*D116))</f>
        <v>-10</v>
      </c>
      <c r="N116" s="16">
        <f>IF(ISBLANK(J116),,IF(ISBLANK(F116),,(IF(J116="WON-EW",((((K116-1)*I116)*'results log'!$B$2)+('results log'!$B$2*(K116-1))),IF(J116="WON",((((K116-1)*I116)*'results log'!$B$2)+('results log'!$B$2*(K116-1))),IF(J116="PLACED",((((K116-1)*I116)*'results log'!$B$2)-'results log'!$B$2),IF(I116=0,-'results log'!$B$2,IF(I116=0,-'results log'!$B$2,-('results log'!$B$2*2)))))))*D116))</f>
        <v>-10</v>
      </c>
      <c r="O116" s="73">
        <f>O115+'results log'!$N116</f>
        <v>1208.8999999999999</v>
      </c>
      <c r="Q116">
        <f>IF(ISBLANK(#REF!),1,IF(ISBLANK(#REF!),2,99))</f>
        <v>99</v>
      </c>
    </row>
    <row r="117" spans="1:17" ht="15" x14ac:dyDescent="0.2">
      <c r="A117" s="27">
        <v>42696</v>
      </c>
      <c r="B117" s="27" t="s">
        <v>240</v>
      </c>
      <c r="C117" s="28" t="s">
        <v>241</v>
      </c>
      <c r="D117" s="11">
        <v>3</v>
      </c>
      <c r="E117" s="11">
        <v>2.8</v>
      </c>
      <c r="F117" s="11">
        <v>2.9</v>
      </c>
      <c r="G117" s="29" t="s">
        <v>23</v>
      </c>
      <c r="H117" s="29" t="s">
        <v>23</v>
      </c>
      <c r="I117" s="11">
        <v>0</v>
      </c>
      <c r="J117" s="8" t="s">
        <v>28</v>
      </c>
      <c r="K117" s="15">
        <f>((F117-1)*(1-(IF(G117="no",0,'results log'!$B$3)))+1)</f>
        <v>2.9</v>
      </c>
      <c r="L117" s="15">
        <f t="shared" si="1"/>
        <v>3</v>
      </c>
      <c r="M117" s="17">
        <f>IF(ISBLANK(J117),,IF(ISBLANK(E117),,(IF(J117="WON-EW",((((E117-1)*I117)*'results log'!$B$2)+('results log'!$B$2*(E117-1))),IF(J117="WON",((((E117-1)*I117)*'results log'!$B$2)+('results log'!$B$2*(E117-1))),IF(J117="PLACED",((((E117-1)*I117)*'results log'!$B$2)-'results log'!$B$2),IF(I117=0,-'results log'!$B$2,IF(I117=0,-'results log'!$B$2,-('results log'!$B$2*2)))))))*D117))</f>
        <v>-30</v>
      </c>
      <c r="N117" s="16">
        <f>IF(ISBLANK(J117),,IF(ISBLANK(F117),,(IF(J117="WON-EW",((((K117-1)*I117)*'results log'!$B$2)+('results log'!$B$2*(K117-1))),IF(J117="WON",((((K117-1)*I117)*'results log'!$B$2)+('results log'!$B$2*(K117-1))),IF(J117="PLACED",((((K117-1)*I117)*'results log'!$B$2)-'results log'!$B$2),IF(I117=0,-'results log'!$B$2,IF(I117=0,-'results log'!$B$2,-('results log'!$B$2*2)))))))*D117))</f>
        <v>-30</v>
      </c>
      <c r="O117" s="73">
        <f>O116+'results log'!$N117</f>
        <v>1178.8999999999999</v>
      </c>
      <c r="Q117">
        <f>IF(ISBLANK(#REF!),1,IF(ISBLANK(#REF!),2,99))</f>
        <v>99</v>
      </c>
    </row>
    <row r="118" spans="1:17" ht="15" x14ac:dyDescent="0.2">
      <c r="A118" s="27">
        <v>42696</v>
      </c>
      <c r="B118" s="27" t="s">
        <v>242</v>
      </c>
      <c r="C118" s="28" t="s">
        <v>243</v>
      </c>
      <c r="D118" s="11">
        <v>3</v>
      </c>
      <c r="E118" s="11">
        <v>5</v>
      </c>
      <c r="F118" s="11">
        <v>5.5</v>
      </c>
      <c r="G118" s="29" t="s">
        <v>23</v>
      </c>
      <c r="H118" s="29" t="s">
        <v>23</v>
      </c>
      <c r="I118" s="11">
        <v>0</v>
      </c>
      <c r="J118" s="8" t="s">
        <v>24</v>
      </c>
      <c r="K118" s="15">
        <f>((F118-1)*(1-(IF(G118="no",0,'results log'!$B$3)))+1)</f>
        <v>5.5</v>
      </c>
      <c r="L118" s="15">
        <f t="shared" si="1"/>
        <v>3</v>
      </c>
      <c r="M118" s="17">
        <f>IF(ISBLANK(J118),,IF(ISBLANK(E118),,(IF(J118="WON-EW",((((E118-1)*I118)*'results log'!$B$2)+('results log'!$B$2*(E118-1))),IF(J118="WON",((((E118-1)*I118)*'results log'!$B$2)+('results log'!$B$2*(E118-1))),IF(J118="PLACED",((((E118-1)*I118)*'results log'!$B$2)-'results log'!$B$2),IF(I118=0,-'results log'!$B$2,IF(I118=0,-'results log'!$B$2,-('results log'!$B$2*2)))))))*D118))</f>
        <v>120</v>
      </c>
      <c r="N118" s="16">
        <f>IF(ISBLANK(J118),,IF(ISBLANK(F118),,(IF(J118="WON-EW",((((K118-1)*I118)*'results log'!$B$2)+('results log'!$B$2*(K118-1))),IF(J118="WON",((((K118-1)*I118)*'results log'!$B$2)+('results log'!$B$2*(K118-1))),IF(J118="PLACED",((((K118-1)*I118)*'results log'!$B$2)-'results log'!$B$2),IF(I118=0,-'results log'!$B$2,IF(I118=0,-'results log'!$B$2,-('results log'!$B$2*2)))))))*D118))</f>
        <v>135</v>
      </c>
      <c r="O118" s="73">
        <f>O117+'results log'!$N118</f>
        <v>1313.8999999999999</v>
      </c>
      <c r="Q118">
        <f>IF(ISBLANK(#REF!),1,IF(ISBLANK(#REF!),2,99))</f>
        <v>99</v>
      </c>
    </row>
    <row r="119" spans="1:17" ht="15" x14ac:dyDescent="0.2">
      <c r="A119" s="27">
        <v>42696</v>
      </c>
      <c r="B119" s="27" t="s">
        <v>244</v>
      </c>
      <c r="C119" s="28" t="s">
        <v>245</v>
      </c>
      <c r="D119" s="11">
        <v>3</v>
      </c>
      <c r="E119" s="11">
        <v>3.5</v>
      </c>
      <c r="F119" s="11">
        <v>3.4</v>
      </c>
      <c r="G119" s="29" t="s">
        <v>23</v>
      </c>
      <c r="H119" s="29" t="s">
        <v>23</v>
      </c>
      <c r="I119" s="11">
        <v>0</v>
      </c>
      <c r="J119" s="8" t="s">
        <v>28</v>
      </c>
      <c r="K119" s="15">
        <f>((F119-1)*(1-(IF(G119="no",0,'results log'!$B$3)))+1)</f>
        <v>3.4</v>
      </c>
      <c r="L119" s="15">
        <f t="shared" si="1"/>
        <v>3</v>
      </c>
      <c r="M119" s="17">
        <f>IF(ISBLANK(J119),,IF(ISBLANK(E119),,(IF(J119="WON-EW",((((E119-1)*I119)*'results log'!$B$2)+('results log'!$B$2*(E119-1))),IF(J119="WON",((((E119-1)*I119)*'results log'!$B$2)+('results log'!$B$2*(E119-1))),IF(J119="PLACED",((((E119-1)*I119)*'results log'!$B$2)-'results log'!$B$2),IF(I119=0,-'results log'!$B$2,IF(I119=0,-'results log'!$B$2,-('results log'!$B$2*2)))))))*D119))</f>
        <v>-30</v>
      </c>
      <c r="N119" s="16">
        <f>IF(ISBLANK(J119),,IF(ISBLANK(F119),,(IF(J119="WON-EW",((((K119-1)*I119)*'results log'!$B$2)+('results log'!$B$2*(K119-1))),IF(J119="WON",((((K119-1)*I119)*'results log'!$B$2)+('results log'!$B$2*(K119-1))),IF(J119="PLACED",((((K119-1)*I119)*'results log'!$B$2)-'results log'!$B$2),IF(I119=0,-'results log'!$B$2,IF(I119=0,-'results log'!$B$2,-('results log'!$B$2*2)))))))*D119))</f>
        <v>-30</v>
      </c>
      <c r="O119" s="73">
        <f>O118+'results log'!$N119</f>
        <v>1283.8999999999999</v>
      </c>
      <c r="Q119">
        <f>IF(ISBLANK(#REF!),1,IF(ISBLANK(#REF!),2,99))</f>
        <v>99</v>
      </c>
    </row>
    <row r="120" spans="1:17" ht="15" x14ac:dyDescent="0.2">
      <c r="A120" s="27">
        <v>42699</v>
      </c>
      <c r="B120" s="27" t="s">
        <v>246</v>
      </c>
      <c r="C120" s="28" t="s">
        <v>247</v>
      </c>
      <c r="D120" s="11">
        <v>3</v>
      </c>
      <c r="E120" s="11">
        <v>2.15</v>
      </c>
      <c r="F120" s="11">
        <v>2.1800000000000002</v>
      </c>
      <c r="G120" s="29" t="s">
        <v>23</v>
      </c>
      <c r="H120" s="29" t="s">
        <v>23</v>
      </c>
      <c r="I120" s="11">
        <v>0</v>
      </c>
      <c r="J120" s="8" t="s">
        <v>24</v>
      </c>
      <c r="K120" s="15">
        <f>((F120-1)*(1-(IF(G120="no",0,'results log'!$B$3)))+1)</f>
        <v>2.1800000000000002</v>
      </c>
      <c r="L120" s="15">
        <f t="shared" si="1"/>
        <v>3</v>
      </c>
      <c r="M120" s="17">
        <f>IF(ISBLANK(J120),,IF(ISBLANK(E120),,(IF(J120="WON-EW",((((E120-1)*I120)*'results log'!$B$2)+('results log'!$B$2*(E120-1))),IF(J120="WON",((((E120-1)*I120)*'results log'!$B$2)+('results log'!$B$2*(E120-1))),IF(J120="PLACED",((((E120-1)*I120)*'results log'!$B$2)-'results log'!$B$2),IF(I120=0,-'results log'!$B$2,IF(I120=0,-'results log'!$B$2,-('results log'!$B$2*2)))))))*D120))</f>
        <v>34.5</v>
      </c>
      <c r="N120" s="16">
        <f>IF(ISBLANK(J120),,IF(ISBLANK(F120),,(IF(J120="WON-EW",((((K120-1)*I120)*'results log'!$B$2)+('results log'!$B$2*(K120-1))),IF(J120="WON",((((K120-1)*I120)*'results log'!$B$2)+('results log'!$B$2*(K120-1))),IF(J120="PLACED",((((K120-1)*I120)*'results log'!$B$2)-'results log'!$B$2),IF(I120=0,-'results log'!$B$2,IF(I120=0,-'results log'!$B$2,-('results log'!$B$2*2)))))))*D120))</f>
        <v>35.400000000000006</v>
      </c>
      <c r="O120" s="73">
        <f>O119+'results log'!$N120</f>
        <v>1319.3</v>
      </c>
      <c r="Q120">
        <f>IF(ISBLANK(#REF!),1,IF(ISBLANK(#REF!),2,99))</f>
        <v>99</v>
      </c>
    </row>
    <row r="121" spans="1:17" ht="15" x14ac:dyDescent="0.2">
      <c r="A121" s="27">
        <v>42700</v>
      </c>
      <c r="B121" s="27" t="s">
        <v>248</v>
      </c>
      <c r="C121" s="28" t="s">
        <v>249</v>
      </c>
      <c r="D121" s="11">
        <v>4</v>
      </c>
      <c r="E121" s="11">
        <v>3.8</v>
      </c>
      <c r="F121" s="11">
        <v>3.8</v>
      </c>
      <c r="G121" s="29" t="s">
        <v>23</v>
      </c>
      <c r="H121" s="29" t="s">
        <v>23</v>
      </c>
      <c r="I121" s="11">
        <v>0</v>
      </c>
      <c r="J121" s="8" t="s">
        <v>24</v>
      </c>
      <c r="K121" s="15">
        <f>((F121-1)*(1-(IF(G121="no",0,'results log'!$B$3)))+1)</f>
        <v>3.8</v>
      </c>
      <c r="L121" s="15">
        <f t="shared" si="1"/>
        <v>4</v>
      </c>
      <c r="M121" s="17">
        <f>IF(ISBLANK(J121),,IF(ISBLANK(E121),,(IF(J121="WON-EW",((((E121-1)*I121)*'results log'!$B$2)+('results log'!$B$2*(E121-1))),IF(J121="WON",((((E121-1)*I121)*'results log'!$B$2)+('results log'!$B$2*(E121-1))),IF(J121="PLACED",((((E121-1)*I121)*'results log'!$B$2)-'results log'!$B$2),IF(I121=0,-'results log'!$B$2,IF(I121=0,-'results log'!$B$2,-('results log'!$B$2*2)))))))*D121))</f>
        <v>112</v>
      </c>
      <c r="N121" s="16">
        <f>IF(ISBLANK(J121),,IF(ISBLANK(F121),,(IF(J121="WON-EW",((((K121-1)*I121)*'results log'!$B$2)+('results log'!$B$2*(K121-1))),IF(J121="WON",((((K121-1)*I121)*'results log'!$B$2)+('results log'!$B$2*(K121-1))),IF(J121="PLACED",((((K121-1)*I121)*'results log'!$B$2)-'results log'!$B$2),IF(I121=0,-'results log'!$B$2,IF(I121=0,-'results log'!$B$2,-('results log'!$B$2*2)))))))*D121))</f>
        <v>112</v>
      </c>
      <c r="O121" s="73">
        <f>O120+'results log'!$N121</f>
        <v>1431.3</v>
      </c>
      <c r="Q121">
        <f>IF(ISBLANK(#REF!),1,IF(ISBLANK(#REF!),2,99))</f>
        <v>99</v>
      </c>
    </row>
    <row r="122" spans="1:17" ht="15" x14ac:dyDescent="0.2">
      <c r="A122" s="27">
        <v>42700</v>
      </c>
      <c r="B122" s="27" t="s">
        <v>250</v>
      </c>
      <c r="C122" s="28" t="s">
        <v>251</v>
      </c>
      <c r="D122" s="11">
        <v>3</v>
      </c>
      <c r="E122" s="11">
        <v>5</v>
      </c>
      <c r="F122" s="11">
        <v>5</v>
      </c>
      <c r="G122" s="29" t="s">
        <v>23</v>
      </c>
      <c r="H122" s="29" t="s">
        <v>23</v>
      </c>
      <c r="I122" s="11">
        <v>0</v>
      </c>
      <c r="J122" s="8" t="s">
        <v>28</v>
      </c>
      <c r="K122" s="15">
        <f>((F122-1)*(1-(IF(G122="no",0,'results log'!$B$3)))+1)</f>
        <v>5</v>
      </c>
      <c r="L122" s="15">
        <f t="shared" si="1"/>
        <v>3</v>
      </c>
      <c r="M122" s="17">
        <f>IF(ISBLANK(J122),,IF(ISBLANK(E122),,(IF(J122="WON-EW",((((E122-1)*I122)*'results log'!$B$2)+('results log'!$B$2*(E122-1))),IF(J122="WON",((((E122-1)*I122)*'results log'!$B$2)+('results log'!$B$2*(E122-1))),IF(J122="PLACED",((((E122-1)*I122)*'results log'!$B$2)-'results log'!$B$2),IF(I122=0,-'results log'!$B$2,IF(I122=0,-'results log'!$B$2,-('results log'!$B$2*2)))))))*D122))</f>
        <v>-30</v>
      </c>
      <c r="N122" s="16">
        <f>IF(ISBLANK(J122),,IF(ISBLANK(F122),,(IF(J122="WON-EW",((((K122-1)*I122)*'results log'!$B$2)+('results log'!$B$2*(K122-1))),IF(J122="WON",((((K122-1)*I122)*'results log'!$B$2)+('results log'!$B$2*(K122-1))),IF(J122="PLACED",((((K122-1)*I122)*'results log'!$B$2)-'results log'!$B$2),IF(I122=0,-'results log'!$B$2,IF(I122=0,-'results log'!$B$2,-('results log'!$B$2*2)))))))*D122))</f>
        <v>-30</v>
      </c>
      <c r="O122" s="73">
        <f>O121+'results log'!$N122</f>
        <v>1401.3</v>
      </c>
      <c r="Q122">
        <f>IF(ISBLANK(#REF!),1,IF(ISBLANK(#REF!),2,99))</f>
        <v>99</v>
      </c>
    </row>
    <row r="123" spans="1:17" ht="15" x14ac:dyDescent="0.2">
      <c r="A123" s="27">
        <v>42700</v>
      </c>
      <c r="B123" s="27" t="s">
        <v>252</v>
      </c>
      <c r="C123" s="28" t="s">
        <v>253</v>
      </c>
      <c r="D123" s="11">
        <v>3</v>
      </c>
      <c r="E123" s="11">
        <v>3.15</v>
      </c>
      <c r="F123" s="11">
        <v>3</v>
      </c>
      <c r="G123" s="29" t="s">
        <v>23</v>
      </c>
      <c r="H123" s="29" t="s">
        <v>23</v>
      </c>
      <c r="I123" s="11">
        <v>0</v>
      </c>
      <c r="J123" s="8" t="s">
        <v>28</v>
      </c>
      <c r="K123" s="15">
        <f>((F123-1)*(1-(IF(G123="no",0,'results log'!$B$3)))+1)</f>
        <v>3</v>
      </c>
      <c r="L123" s="15">
        <f t="shared" si="1"/>
        <v>3</v>
      </c>
      <c r="M123" s="17">
        <f>IF(ISBLANK(J123),,IF(ISBLANK(E123),,(IF(J123="WON-EW",((((E123-1)*I123)*'results log'!$B$2)+('results log'!$B$2*(E123-1))),IF(J123="WON",((((E123-1)*I123)*'results log'!$B$2)+('results log'!$B$2*(E123-1))),IF(J123="PLACED",((((E123-1)*I123)*'results log'!$B$2)-'results log'!$B$2),IF(I123=0,-'results log'!$B$2,IF(I123=0,-'results log'!$B$2,-('results log'!$B$2*2)))))))*D123))</f>
        <v>-30</v>
      </c>
      <c r="N123" s="16">
        <f>IF(ISBLANK(J123),,IF(ISBLANK(F123),,(IF(J123="WON-EW",((((K123-1)*I123)*'results log'!$B$2)+('results log'!$B$2*(K123-1))),IF(J123="WON",((((K123-1)*I123)*'results log'!$B$2)+('results log'!$B$2*(K123-1))),IF(J123="PLACED",((((K123-1)*I123)*'results log'!$B$2)-'results log'!$B$2),IF(I123=0,-'results log'!$B$2,IF(I123=0,-'results log'!$B$2,-('results log'!$B$2*2)))))))*D123))</f>
        <v>-30</v>
      </c>
      <c r="O123" s="73">
        <f>O122+'results log'!$N123</f>
        <v>1371.3</v>
      </c>
      <c r="Q123">
        <f>IF(ISBLANK(#REF!),1,IF(ISBLANK(#REF!),2,99))</f>
        <v>99</v>
      </c>
    </row>
    <row r="124" spans="1:17" ht="15" x14ac:dyDescent="0.2">
      <c r="A124" s="27">
        <v>42700</v>
      </c>
      <c r="B124" s="27" t="s">
        <v>254</v>
      </c>
      <c r="C124" s="28" t="s">
        <v>255</v>
      </c>
      <c r="D124" s="11">
        <v>4</v>
      </c>
      <c r="E124" s="11">
        <v>2.19</v>
      </c>
      <c r="F124" s="11">
        <v>2.17</v>
      </c>
      <c r="G124" s="29" t="s">
        <v>23</v>
      </c>
      <c r="H124" s="29" t="s">
        <v>23</v>
      </c>
      <c r="I124" s="11">
        <v>0</v>
      </c>
      <c r="J124" s="8" t="s">
        <v>28</v>
      </c>
      <c r="K124" s="15">
        <f>((F124-1)*(1-(IF(G124="no",0,'results log'!$B$3)))+1)</f>
        <v>2.17</v>
      </c>
      <c r="L124" s="15">
        <f t="shared" si="1"/>
        <v>4</v>
      </c>
      <c r="M124" s="17">
        <f>IF(ISBLANK(J124),,IF(ISBLANK(E124),,(IF(J124="WON-EW",((((E124-1)*I124)*'results log'!$B$2)+('results log'!$B$2*(E124-1))),IF(J124="WON",((((E124-1)*I124)*'results log'!$B$2)+('results log'!$B$2*(E124-1))),IF(J124="PLACED",((((E124-1)*I124)*'results log'!$B$2)-'results log'!$B$2),IF(I124=0,-'results log'!$B$2,IF(I124=0,-'results log'!$B$2,-('results log'!$B$2*2)))))))*D124))</f>
        <v>-40</v>
      </c>
      <c r="N124" s="16">
        <f>IF(ISBLANK(J124),,IF(ISBLANK(F124),,(IF(J124="WON-EW",((((K124-1)*I124)*'results log'!$B$2)+('results log'!$B$2*(K124-1))),IF(J124="WON",((((K124-1)*I124)*'results log'!$B$2)+('results log'!$B$2*(K124-1))),IF(J124="PLACED",((((K124-1)*I124)*'results log'!$B$2)-'results log'!$B$2),IF(I124=0,-'results log'!$B$2,IF(I124=0,-'results log'!$B$2,-('results log'!$B$2*2)))))))*D124))</f>
        <v>-40</v>
      </c>
      <c r="O124" s="73">
        <f>O123+'results log'!$N124</f>
        <v>1331.3</v>
      </c>
      <c r="Q124">
        <f>IF(ISBLANK(#REF!),1,IF(ISBLANK(#REF!),2,99))</f>
        <v>99</v>
      </c>
    </row>
    <row r="125" spans="1:17" ht="15" x14ac:dyDescent="0.2">
      <c r="A125" s="27">
        <v>42700</v>
      </c>
      <c r="B125" s="27" t="s">
        <v>202</v>
      </c>
      <c r="C125" s="28" t="s">
        <v>256</v>
      </c>
      <c r="D125" s="11">
        <v>1</v>
      </c>
      <c r="E125" s="11">
        <v>6.46</v>
      </c>
      <c r="F125" s="11">
        <v>6.3</v>
      </c>
      <c r="G125" s="29" t="s">
        <v>23</v>
      </c>
      <c r="H125" s="29" t="s">
        <v>23</v>
      </c>
      <c r="I125" s="11">
        <v>0</v>
      </c>
      <c r="J125" s="8" t="s">
        <v>28</v>
      </c>
      <c r="K125" s="15">
        <f>((F125-1)*(1-(IF(G125="no",0,'results log'!$B$3)))+1)</f>
        <v>6.3</v>
      </c>
      <c r="L125" s="15">
        <f t="shared" si="1"/>
        <v>1</v>
      </c>
      <c r="M125" s="17">
        <f>IF(ISBLANK(J125),,IF(ISBLANK(E125),,(IF(J125="WON-EW",((((E125-1)*I125)*'results log'!$B$2)+('results log'!$B$2*(E125-1))),IF(J125="WON",((((E125-1)*I125)*'results log'!$B$2)+('results log'!$B$2*(E125-1))),IF(J125="PLACED",((((E125-1)*I125)*'results log'!$B$2)-'results log'!$B$2),IF(I125=0,-'results log'!$B$2,IF(I125=0,-'results log'!$B$2,-('results log'!$B$2*2)))))))*D125))</f>
        <v>-10</v>
      </c>
      <c r="N125" s="16">
        <f>IF(ISBLANK(J125),,IF(ISBLANK(F125),,(IF(J125="WON-EW",((((K125-1)*I125)*'results log'!$B$2)+('results log'!$B$2*(K125-1))),IF(J125="WON",((((K125-1)*I125)*'results log'!$B$2)+('results log'!$B$2*(K125-1))),IF(J125="PLACED",((((K125-1)*I125)*'results log'!$B$2)-'results log'!$B$2),IF(I125=0,-'results log'!$B$2,IF(I125=0,-'results log'!$B$2,-('results log'!$B$2*2)))))))*D125))</f>
        <v>-10</v>
      </c>
      <c r="O125" s="73">
        <f>O124+'results log'!$N125</f>
        <v>1321.3</v>
      </c>
      <c r="Q125">
        <f>IF(ISBLANK(#REF!),1,IF(ISBLANK(#REF!),2,99))</f>
        <v>99</v>
      </c>
    </row>
    <row r="126" spans="1:17" ht="15" x14ac:dyDescent="0.2">
      <c r="A126" s="27">
        <v>42701</v>
      </c>
      <c r="B126" s="27" t="s">
        <v>257</v>
      </c>
      <c r="C126" s="28" t="s">
        <v>258</v>
      </c>
      <c r="D126" s="11">
        <v>2</v>
      </c>
      <c r="E126" s="11">
        <v>7</v>
      </c>
      <c r="F126" s="11">
        <v>7</v>
      </c>
      <c r="G126" s="29" t="s">
        <v>23</v>
      </c>
      <c r="H126" s="29" t="s">
        <v>23</v>
      </c>
      <c r="I126" s="11">
        <v>0</v>
      </c>
      <c r="J126" s="8" t="s">
        <v>28</v>
      </c>
      <c r="K126" s="15">
        <f>((F126-1)*(1-(IF(G126="no",0,'results log'!$B$3)))+1)</f>
        <v>7</v>
      </c>
      <c r="L126" s="15">
        <f t="shared" si="1"/>
        <v>2</v>
      </c>
      <c r="M126" s="17">
        <f>IF(ISBLANK(J126),,IF(ISBLANK(E126),,(IF(J126="WON-EW",((((E126-1)*I126)*'results log'!$B$2)+('results log'!$B$2*(E126-1))),IF(J126="WON",((((E126-1)*I126)*'results log'!$B$2)+('results log'!$B$2*(E126-1))),IF(J126="PLACED",((((E126-1)*I126)*'results log'!$B$2)-'results log'!$B$2),IF(I126=0,-'results log'!$B$2,IF(I126=0,-'results log'!$B$2,-('results log'!$B$2*2)))))))*D126))</f>
        <v>-20</v>
      </c>
      <c r="N126" s="16">
        <f>IF(ISBLANK(J126),,IF(ISBLANK(F126),,(IF(J126="WON-EW",((((K126-1)*I126)*'results log'!$B$2)+('results log'!$B$2*(K126-1))),IF(J126="WON",((((K126-1)*I126)*'results log'!$B$2)+('results log'!$B$2*(K126-1))),IF(J126="PLACED",((((K126-1)*I126)*'results log'!$B$2)-'results log'!$B$2),IF(I126=0,-'results log'!$B$2,IF(I126=0,-'results log'!$B$2,-('results log'!$B$2*2)))))))*D126))</f>
        <v>-20</v>
      </c>
      <c r="O126" s="73">
        <f>O125+'results log'!$N126</f>
        <v>1301.3</v>
      </c>
      <c r="Q126">
        <f>IF(ISBLANK(#REF!),1,IF(ISBLANK(#REF!),2,99))</f>
        <v>99</v>
      </c>
    </row>
    <row r="127" spans="1:17" ht="15" x14ac:dyDescent="0.2">
      <c r="A127" s="27">
        <v>42702</v>
      </c>
      <c r="B127" s="27" t="s">
        <v>259</v>
      </c>
      <c r="C127" s="28" t="s">
        <v>260</v>
      </c>
      <c r="D127" s="11">
        <v>2</v>
      </c>
      <c r="E127" s="11">
        <v>4.5999999999999996</v>
      </c>
      <c r="F127" s="11">
        <v>4.5</v>
      </c>
      <c r="G127" s="29" t="s">
        <v>23</v>
      </c>
      <c r="H127" s="29" t="s">
        <v>23</v>
      </c>
      <c r="I127" s="11">
        <v>0</v>
      </c>
      <c r="J127" s="8" t="s">
        <v>28</v>
      </c>
      <c r="K127" s="15">
        <f>((F127-1)*(1-(IF(G127="no",0,'results log'!$B$3)))+1)</f>
        <v>4.5</v>
      </c>
      <c r="L127" s="15">
        <f t="shared" si="1"/>
        <v>2</v>
      </c>
      <c r="M127" s="17">
        <f>IF(ISBLANK(J127),,IF(ISBLANK(E127),,(IF(J127="WON-EW",((((E127-1)*I127)*'results log'!$B$2)+('results log'!$B$2*(E127-1))),IF(J127="WON",((((E127-1)*I127)*'results log'!$B$2)+('results log'!$B$2*(E127-1))),IF(J127="PLACED",((((E127-1)*I127)*'results log'!$B$2)-'results log'!$B$2),IF(I127=0,-'results log'!$B$2,IF(I127=0,-'results log'!$B$2,-('results log'!$B$2*2)))))))*D127))</f>
        <v>-20</v>
      </c>
      <c r="N127" s="16">
        <f>IF(ISBLANK(J127),,IF(ISBLANK(F127),,(IF(J127="WON-EW",((((K127-1)*I127)*'results log'!$B$2)+('results log'!$B$2*(K127-1))),IF(J127="WON",((((K127-1)*I127)*'results log'!$B$2)+('results log'!$B$2*(K127-1))),IF(J127="PLACED",((((K127-1)*I127)*'results log'!$B$2)-'results log'!$B$2),IF(I127=0,-'results log'!$B$2,IF(I127=0,-'results log'!$B$2,-('results log'!$B$2*2)))))))*D127))</f>
        <v>-20</v>
      </c>
      <c r="O127" s="73">
        <f>O126+'results log'!$N127</f>
        <v>1281.3</v>
      </c>
      <c r="Q127">
        <f>IF(ISBLANK(#REF!),1,IF(ISBLANK(#REF!),2,99))</f>
        <v>99</v>
      </c>
    </row>
    <row r="128" spans="1:17" ht="15" x14ac:dyDescent="0.2">
      <c r="A128" s="27">
        <v>42703</v>
      </c>
      <c r="B128" s="27" t="s">
        <v>261</v>
      </c>
      <c r="C128" s="28" t="s">
        <v>262</v>
      </c>
      <c r="D128" s="11">
        <v>2</v>
      </c>
      <c r="E128" s="11">
        <v>3.1</v>
      </c>
      <c r="F128" s="11">
        <v>3.2</v>
      </c>
      <c r="G128" s="29" t="s">
        <v>23</v>
      </c>
      <c r="H128" s="29" t="s">
        <v>23</v>
      </c>
      <c r="I128" s="11">
        <v>0</v>
      </c>
      <c r="J128" s="8" t="s">
        <v>28</v>
      </c>
      <c r="K128" s="15">
        <f>((F128-1)*(1-(IF(G128="no",0,'results log'!$B$3)))+1)</f>
        <v>3.2</v>
      </c>
      <c r="L128" s="15">
        <f t="shared" si="1"/>
        <v>2</v>
      </c>
      <c r="M128" s="17">
        <f>IF(ISBLANK(J128),,IF(ISBLANK(E128),,(IF(J128="WON-EW",((((E128-1)*I128)*'results log'!$B$2)+('results log'!$B$2*(E128-1))),IF(J128="WON",((((E128-1)*I128)*'results log'!$B$2)+('results log'!$B$2*(E128-1))),IF(J128="PLACED",((((E128-1)*I128)*'results log'!$B$2)-'results log'!$B$2),IF(I128=0,-'results log'!$B$2,IF(I128=0,-'results log'!$B$2,-('results log'!$B$2*2)))))))*D128))</f>
        <v>-20</v>
      </c>
      <c r="N128" s="16">
        <f>IF(ISBLANK(J128),,IF(ISBLANK(F128),,(IF(J128="WON-EW",((((K128-1)*I128)*'results log'!$B$2)+('results log'!$B$2*(K128-1))),IF(J128="WON",((((K128-1)*I128)*'results log'!$B$2)+('results log'!$B$2*(K128-1))),IF(J128="PLACED",((((K128-1)*I128)*'results log'!$B$2)-'results log'!$B$2),IF(I128=0,-'results log'!$B$2,IF(I128=0,-'results log'!$B$2,-('results log'!$B$2*2)))))))*D128))</f>
        <v>-20</v>
      </c>
      <c r="O128" s="73">
        <f>O127+'results log'!$N128</f>
        <v>1261.3</v>
      </c>
      <c r="Q128">
        <f>IF(ISBLANK(#REF!),1,IF(ISBLANK(#REF!),2,99))</f>
        <v>99</v>
      </c>
    </row>
    <row r="129" spans="1:17" ht="15" x14ac:dyDescent="0.2">
      <c r="A129" s="27">
        <v>42703</v>
      </c>
      <c r="B129" s="27" t="s">
        <v>263</v>
      </c>
      <c r="C129" s="28" t="s">
        <v>264</v>
      </c>
      <c r="D129" s="11">
        <v>3</v>
      </c>
      <c r="E129" s="11">
        <v>3.5</v>
      </c>
      <c r="F129" s="11">
        <v>3.5</v>
      </c>
      <c r="G129" s="29" t="s">
        <v>23</v>
      </c>
      <c r="H129" s="29" t="s">
        <v>23</v>
      </c>
      <c r="I129" s="11">
        <v>0</v>
      </c>
      <c r="J129" s="8" t="s">
        <v>28</v>
      </c>
      <c r="K129" s="15">
        <f>((F129-1)*(1-(IF(G129="no",0,'results log'!$B$3)))+1)</f>
        <v>3.5</v>
      </c>
      <c r="L129" s="15">
        <f t="shared" si="1"/>
        <v>3</v>
      </c>
      <c r="M129" s="17">
        <f>IF(ISBLANK(J129),,IF(ISBLANK(E129),,(IF(J129="WON-EW",((((E129-1)*I129)*'results log'!$B$2)+('results log'!$B$2*(E129-1))),IF(J129="WON",((((E129-1)*I129)*'results log'!$B$2)+('results log'!$B$2*(E129-1))),IF(J129="PLACED",((((E129-1)*I129)*'results log'!$B$2)-'results log'!$B$2),IF(I129=0,-'results log'!$B$2,IF(I129=0,-'results log'!$B$2,-('results log'!$B$2*2)))))))*D129))</f>
        <v>-30</v>
      </c>
      <c r="N129" s="16">
        <f>IF(ISBLANK(J129),,IF(ISBLANK(F129),,(IF(J129="WON-EW",((((K129-1)*I129)*'results log'!$B$2)+('results log'!$B$2*(K129-1))),IF(J129="WON",((((K129-1)*I129)*'results log'!$B$2)+('results log'!$B$2*(K129-1))),IF(J129="PLACED",((((K129-1)*I129)*'results log'!$B$2)-'results log'!$B$2),IF(I129=0,-'results log'!$B$2,IF(I129=0,-'results log'!$B$2,-('results log'!$B$2*2)))))))*D129))</f>
        <v>-30</v>
      </c>
      <c r="O129" s="73">
        <f>O128+'results log'!$N129</f>
        <v>1231.3</v>
      </c>
      <c r="Q129">
        <f>IF(ISBLANK(#REF!),1,IF(ISBLANK(#REF!),2,99))</f>
        <v>99</v>
      </c>
    </row>
    <row r="130" spans="1:17" ht="15" x14ac:dyDescent="0.2">
      <c r="A130" s="27">
        <v>42706</v>
      </c>
      <c r="B130" s="27" t="s">
        <v>265</v>
      </c>
      <c r="C130" s="28" t="s">
        <v>266</v>
      </c>
      <c r="D130" s="11">
        <v>3</v>
      </c>
      <c r="E130" s="11">
        <v>5</v>
      </c>
      <c r="F130" s="11">
        <v>4.5999999999999996</v>
      </c>
      <c r="G130" s="29" t="s">
        <v>23</v>
      </c>
      <c r="H130" s="29" t="s">
        <v>23</v>
      </c>
      <c r="I130" s="11">
        <v>0</v>
      </c>
      <c r="J130" s="8" t="s">
        <v>24</v>
      </c>
      <c r="K130" s="15">
        <f>((F130-1)*(1-(IF(G130="no",0,'results log'!$B$3)))+1)</f>
        <v>4.5999999999999996</v>
      </c>
      <c r="L130" s="15">
        <f t="shared" si="1"/>
        <v>3</v>
      </c>
      <c r="M130" s="17">
        <f>IF(ISBLANK(J130),,IF(ISBLANK(E130),,(IF(J130="WON-EW",((((E130-1)*I130)*'results log'!$B$2)+('results log'!$B$2*(E130-1))),IF(J130="WON",((((E130-1)*I130)*'results log'!$B$2)+('results log'!$B$2*(E130-1))),IF(J130="PLACED",((((E130-1)*I130)*'results log'!$B$2)-'results log'!$B$2),IF(I130=0,-'results log'!$B$2,IF(I130=0,-'results log'!$B$2,-('results log'!$B$2*2)))))))*D130))</f>
        <v>120</v>
      </c>
      <c r="N130" s="16">
        <f>IF(ISBLANK(J130),,IF(ISBLANK(F130),,(IF(J130="WON-EW",((((K130-1)*I130)*'results log'!$B$2)+('results log'!$B$2*(K130-1))),IF(J130="WON",((((K130-1)*I130)*'results log'!$B$2)+('results log'!$B$2*(K130-1))),IF(J130="PLACED",((((K130-1)*I130)*'results log'!$B$2)-'results log'!$B$2),IF(I130=0,-'results log'!$B$2,IF(I130=0,-'results log'!$B$2,-('results log'!$B$2*2)))))))*D130))</f>
        <v>108</v>
      </c>
      <c r="O130" s="73">
        <f>O129+'results log'!$N130</f>
        <v>1339.3</v>
      </c>
      <c r="Q130">
        <f>IF(ISBLANK(#REF!),1,IF(ISBLANK(#REF!),2,99))</f>
        <v>99</v>
      </c>
    </row>
    <row r="131" spans="1:17" ht="15" x14ac:dyDescent="0.2">
      <c r="A131" s="27">
        <v>42706</v>
      </c>
      <c r="B131" s="27" t="s">
        <v>267</v>
      </c>
      <c r="C131" s="28" t="s">
        <v>268</v>
      </c>
      <c r="D131" s="11">
        <v>1</v>
      </c>
      <c r="E131" s="11">
        <v>7</v>
      </c>
      <c r="F131" s="11">
        <v>7</v>
      </c>
      <c r="G131" s="29" t="s">
        <v>23</v>
      </c>
      <c r="H131" s="29" t="s">
        <v>23</v>
      </c>
      <c r="I131" s="11">
        <v>0</v>
      </c>
      <c r="J131" s="8" t="s">
        <v>24</v>
      </c>
      <c r="K131" s="15">
        <f>((F131-1)*(1-(IF(G131="no",0,'results log'!$B$3)))+1)</f>
        <v>7</v>
      </c>
      <c r="L131" s="15">
        <f t="shared" ref="L131:L138" si="2">D131*IF(H131="yes",2,1)</f>
        <v>1</v>
      </c>
      <c r="M131" s="17">
        <f>IF(ISBLANK(J131),,IF(ISBLANK(E131),,(IF(J131="WON-EW",((((E131-1)*I131)*'results log'!$B$2)+('results log'!$B$2*(E131-1))),IF(J131="WON",((((E131-1)*I131)*'results log'!$B$2)+('results log'!$B$2*(E131-1))),IF(J131="PLACED",((((E131-1)*I131)*'results log'!$B$2)-'results log'!$B$2),IF(I131=0,-'results log'!$B$2,IF(I131=0,-'results log'!$B$2,-('results log'!$B$2*2)))))))*D131))</f>
        <v>60</v>
      </c>
      <c r="N131" s="16">
        <f>IF(ISBLANK(J131),,IF(ISBLANK(F131),,(IF(J131="WON-EW",((((K131-1)*I131)*'results log'!$B$2)+('results log'!$B$2*(K131-1))),IF(J131="WON",((((K131-1)*I131)*'results log'!$B$2)+('results log'!$B$2*(K131-1))),IF(J131="PLACED",((((K131-1)*I131)*'results log'!$B$2)-'results log'!$B$2),IF(I131=0,-'results log'!$B$2,IF(I131=0,-'results log'!$B$2,-('results log'!$B$2*2)))))))*D131))</f>
        <v>60</v>
      </c>
      <c r="O131" s="73">
        <f>O130+'results log'!$N131</f>
        <v>1399.3</v>
      </c>
    </row>
    <row r="132" spans="1:17" ht="15" x14ac:dyDescent="0.2">
      <c r="A132" s="27">
        <v>42707</v>
      </c>
      <c r="B132" s="27" t="s">
        <v>269</v>
      </c>
      <c r="C132" s="28" t="s">
        <v>270</v>
      </c>
      <c r="D132" s="11">
        <v>2</v>
      </c>
      <c r="E132" s="11">
        <v>11</v>
      </c>
      <c r="F132" s="11">
        <v>10.5</v>
      </c>
      <c r="G132" s="29" t="s">
        <v>23</v>
      </c>
      <c r="H132" s="29" t="s">
        <v>23</v>
      </c>
      <c r="I132" s="11">
        <v>0</v>
      </c>
      <c r="J132" s="8" t="s">
        <v>28</v>
      </c>
      <c r="K132" s="15">
        <f>((F132-1)*(1-(IF(G132="no",0,'results log'!$B$3)))+1)</f>
        <v>10.5</v>
      </c>
      <c r="L132" s="15">
        <f t="shared" si="2"/>
        <v>2</v>
      </c>
      <c r="M132" s="17">
        <f>IF(ISBLANK(J132),,IF(ISBLANK(E132),,(IF(J132="WON-EW",((((E132-1)*I132)*'results log'!$B$2)+('results log'!$B$2*(E132-1))),IF(J132="WON",((((E132-1)*I132)*'results log'!$B$2)+('results log'!$B$2*(E132-1))),IF(J132="PLACED",((((E132-1)*I132)*'results log'!$B$2)-'results log'!$B$2),IF(I132=0,-'results log'!$B$2,IF(I132=0,-'results log'!$B$2,-('results log'!$B$2*2)))))))*D132))</f>
        <v>-20</v>
      </c>
      <c r="N132" s="16">
        <f>IF(ISBLANK(J132),,IF(ISBLANK(F132),,(IF(J132="WON-EW",((((K132-1)*I132)*'results log'!$B$2)+('results log'!$B$2*(K132-1))),IF(J132="WON",((((K132-1)*I132)*'results log'!$B$2)+('results log'!$B$2*(K132-1))),IF(J132="PLACED",((((K132-1)*I132)*'results log'!$B$2)-'results log'!$B$2),IF(I132=0,-'results log'!$B$2,IF(I132=0,-'results log'!$B$2,-('results log'!$B$2*2)))))))*D132))</f>
        <v>-20</v>
      </c>
      <c r="O132" s="73">
        <f>O131+'results log'!$N132</f>
        <v>1379.3</v>
      </c>
      <c r="Q132">
        <f>IF(ISBLANK(#REF!),1,IF(ISBLANK(#REF!),2,99))</f>
        <v>99</v>
      </c>
    </row>
    <row r="133" spans="1:17" ht="15" x14ac:dyDescent="0.2">
      <c r="A133" s="27">
        <v>42708</v>
      </c>
      <c r="B133" s="27" t="s">
        <v>271</v>
      </c>
      <c r="C133" s="28" t="s">
        <v>272</v>
      </c>
      <c r="D133" s="11">
        <v>3</v>
      </c>
      <c r="E133" s="11">
        <v>2.25</v>
      </c>
      <c r="F133" s="11">
        <v>2.25</v>
      </c>
      <c r="G133" s="29" t="s">
        <v>23</v>
      </c>
      <c r="H133" s="29" t="s">
        <v>23</v>
      </c>
      <c r="I133" s="11">
        <v>0</v>
      </c>
      <c r="J133" s="8" t="s">
        <v>24</v>
      </c>
      <c r="K133" s="15">
        <f>((F133-1)*(1-(IF(G133="no",0,'results log'!$B$3)))+1)</f>
        <v>2.25</v>
      </c>
      <c r="L133" s="15">
        <f t="shared" si="2"/>
        <v>3</v>
      </c>
      <c r="M133" s="17">
        <f>IF(ISBLANK(J133),,IF(ISBLANK(E133),,(IF(J133="WON-EW",((((E133-1)*I133)*'results log'!$B$2)+('results log'!$B$2*(E133-1))),IF(J133="WON",((((E133-1)*I133)*'results log'!$B$2)+('results log'!$B$2*(E133-1))),IF(J133="PLACED",((((E133-1)*I133)*'results log'!$B$2)-'results log'!$B$2),IF(I133=0,-'results log'!$B$2,IF(I133=0,-'results log'!$B$2,-('results log'!$B$2*2)))))))*D133))</f>
        <v>37.5</v>
      </c>
      <c r="N133" s="16">
        <f>IF(ISBLANK(J133),,IF(ISBLANK(F133),,(IF(J133="WON-EW",((((K133-1)*I133)*'results log'!$B$2)+('results log'!$B$2*(K133-1))),IF(J133="WON",((((K133-1)*I133)*'results log'!$B$2)+('results log'!$B$2*(K133-1))),IF(J133="PLACED",((((K133-1)*I133)*'results log'!$B$2)-'results log'!$B$2),IF(I133=0,-'results log'!$B$2,IF(I133=0,-'results log'!$B$2,-('results log'!$B$2*2)))))))*D133))</f>
        <v>37.5</v>
      </c>
      <c r="O133" s="73">
        <f>O132+'results log'!$N133</f>
        <v>1416.8</v>
      </c>
      <c r="Q133">
        <f>IF(ISBLANK(#REF!),1,IF(ISBLANK(#REF!),2,99))</f>
        <v>99</v>
      </c>
    </row>
    <row r="134" spans="1:17" ht="15" x14ac:dyDescent="0.2">
      <c r="A134" s="27">
        <v>42708</v>
      </c>
      <c r="B134" s="27" t="s">
        <v>273</v>
      </c>
      <c r="C134" s="28" t="s">
        <v>274</v>
      </c>
      <c r="D134" s="11">
        <v>2</v>
      </c>
      <c r="E134" s="11">
        <v>4.33</v>
      </c>
      <c r="F134" s="11">
        <v>4.33</v>
      </c>
      <c r="G134" s="29" t="s">
        <v>23</v>
      </c>
      <c r="H134" s="29" t="s">
        <v>23</v>
      </c>
      <c r="I134" s="11">
        <v>0</v>
      </c>
      <c r="J134" s="8" t="s">
        <v>24</v>
      </c>
      <c r="K134" s="15">
        <f>((F134-1)*(1-(IF(G134="no",0,'results log'!$B$3)))+1)</f>
        <v>4.33</v>
      </c>
      <c r="L134" s="15">
        <f t="shared" si="2"/>
        <v>2</v>
      </c>
      <c r="M134" s="17">
        <f>IF(ISBLANK(J134),,IF(ISBLANK(E134),,(IF(J134="WON-EW",((((E134-1)*I134)*'results log'!$B$2)+('results log'!$B$2*(E134-1))),IF(J134="WON",((((E134-1)*I134)*'results log'!$B$2)+('results log'!$B$2*(E134-1))),IF(J134="PLACED",((((E134-1)*I134)*'results log'!$B$2)-'results log'!$B$2),IF(I134=0,-'results log'!$B$2,IF(I134=0,-'results log'!$B$2,-('results log'!$B$2*2)))))))*D134))</f>
        <v>66.599999999999994</v>
      </c>
      <c r="N134" s="16">
        <f>IF(ISBLANK(J134),,IF(ISBLANK(F134),,(IF(J134="WON-EW",((((K134-1)*I134)*'results log'!$B$2)+('results log'!$B$2*(K134-1))),IF(J134="WON",((((K134-1)*I134)*'results log'!$B$2)+('results log'!$B$2*(K134-1))),IF(J134="PLACED",((((K134-1)*I134)*'results log'!$B$2)-'results log'!$B$2),IF(I134=0,-'results log'!$B$2,IF(I134=0,-'results log'!$B$2,-('results log'!$B$2*2)))))))*D134))</f>
        <v>66.599999999999994</v>
      </c>
      <c r="O134" s="73">
        <f>O133+'results log'!$N134</f>
        <v>1483.3999999999999</v>
      </c>
      <c r="Q134">
        <f>IF(ISBLANK(#REF!),1,IF(ISBLANK(#REF!),2,99))</f>
        <v>99</v>
      </c>
    </row>
    <row r="135" spans="1:17" ht="15" x14ac:dyDescent="0.2">
      <c r="A135" s="27">
        <v>42710</v>
      </c>
      <c r="B135" s="27" t="s">
        <v>275</v>
      </c>
      <c r="C135" s="28" t="s">
        <v>276</v>
      </c>
      <c r="D135" s="11">
        <v>3</v>
      </c>
      <c r="E135" s="11">
        <v>2.8</v>
      </c>
      <c r="F135" s="11">
        <v>2.8</v>
      </c>
      <c r="G135" s="29" t="s">
        <v>23</v>
      </c>
      <c r="H135" s="29" t="s">
        <v>23</v>
      </c>
      <c r="I135" s="11">
        <v>0</v>
      </c>
      <c r="J135" s="8" t="s">
        <v>28</v>
      </c>
      <c r="K135" s="15">
        <f>((F135-1)*(1-(IF(G135="no",0,'results log'!$B$3)))+1)</f>
        <v>2.8</v>
      </c>
      <c r="L135" s="15">
        <f t="shared" si="2"/>
        <v>3</v>
      </c>
      <c r="M135" s="17">
        <f>IF(ISBLANK(J135),,IF(ISBLANK(E135),,(IF(J135="WON-EW",((((E135-1)*I135)*'results log'!$B$2)+('results log'!$B$2*(E135-1))),IF(J135="WON",((((E135-1)*I135)*'results log'!$B$2)+('results log'!$B$2*(E135-1))),IF(J135="PLACED",((((E135-1)*I135)*'results log'!$B$2)-'results log'!$B$2),IF(I135=0,-'results log'!$B$2,IF(I135=0,-'results log'!$B$2,-('results log'!$B$2*2)))))))*D135))</f>
        <v>-30</v>
      </c>
      <c r="N135" s="16">
        <f>IF(ISBLANK(J135),,IF(ISBLANK(F135),,(IF(J135="WON-EW",((((K135-1)*I135)*'results log'!$B$2)+('results log'!$B$2*(K135-1))),IF(J135="WON",((((K135-1)*I135)*'results log'!$B$2)+('results log'!$B$2*(K135-1))),IF(J135="PLACED",((((K135-1)*I135)*'results log'!$B$2)-'results log'!$B$2),IF(I135=0,-'results log'!$B$2,IF(I135=0,-'results log'!$B$2,-('results log'!$B$2*2)))))))*D135))</f>
        <v>-30</v>
      </c>
      <c r="O135" s="73">
        <f>O134+'results log'!$N135</f>
        <v>1453.3999999999999</v>
      </c>
      <c r="Q135">
        <f>IF(ISBLANK(#REF!),1,IF(ISBLANK(#REF!),2,99))</f>
        <v>99</v>
      </c>
    </row>
    <row r="136" spans="1:17" ht="15" x14ac:dyDescent="0.2">
      <c r="A136" s="27">
        <v>42713</v>
      </c>
      <c r="B136" s="27" t="s">
        <v>277</v>
      </c>
      <c r="C136" s="28" t="s">
        <v>278</v>
      </c>
      <c r="D136" s="11">
        <v>2</v>
      </c>
      <c r="E136" s="11">
        <v>6.1</v>
      </c>
      <c r="F136" s="11">
        <v>5.9</v>
      </c>
      <c r="G136" s="29" t="s">
        <v>23</v>
      </c>
      <c r="H136" s="29" t="s">
        <v>23</v>
      </c>
      <c r="I136" s="11">
        <v>0</v>
      </c>
      <c r="J136" s="8" t="s">
        <v>28</v>
      </c>
      <c r="K136" s="15">
        <f>((F136-1)*(1-(IF(G136="no",0,'results log'!$B$3)))+1)</f>
        <v>5.9</v>
      </c>
      <c r="L136" s="15">
        <f t="shared" si="2"/>
        <v>2</v>
      </c>
      <c r="M136" s="17">
        <f>IF(ISBLANK(J136),,IF(ISBLANK(E136),,(IF(J136="WON-EW",((((E136-1)*I136)*'results log'!$B$2)+('results log'!$B$2*(E136-1))),IF(J136="WON",((((E136-1)*I136)*'results log'!$B$2)+('results log'!$B$2*(E136-1))),IF(J136="PLACED",((((E136-1)*I136)*'results log'!$B$2)-'results log'!$B$2),IF(I136=0,-'results log'!$B$2,IF(I136=0,-'results log'!$B$2,-('results log'!$B$2*2)))))))*D136))</f>
        <v>-20</v>
      </c>
      <c r="N136" s="16">
        <f>IF(ISBLANK(J136),,IF(ISBLANK(F136),,(IF(J136="WON-EW",((((K136-1)*I136)*'results log'!$B$2)+('results log'!$B$2*(K136-1))),IF(J136="WON",((((K136-1)*I136)*'results log'!$B$2)+('results log'!$B$2*(K136-1))),IF(J136="PLACED",((((K136-1)*I136)*'results log'!$B$2)-'results log'!$B$2),IF(I136=0,-'results log'!$B$2,IF(I136=0,-'results log'!$B$2,-('results log'!$B$2*2)))))))*D136))</f>
        <v>-20</v>
      </c>
      <c r="O136" s="73">
        <f>O135+'results log'!$N136</f>
        <v>1433.3999999999999</v>
      </c>
      <c r="Q136">
        <f>IF(ISBLANK(#REF!),1,IF(ISBLANK(#REF!),2,99))</f>
        <v>99</v>
      </c>
    </row>
    <row r="137" spans="1:17" ht="15" x14ac:dyDescent="0.2">
      <c r="A137" s="27">
        <v>42714</v>
      </c>
      <c r="B137" s="27" t="s">
        <v>279</v>
      </c>
      <c r="C137" s="28" t="s">
        <v>280</v>
      </c>
      <c r="D137" s="11">
        <v>3</v>
      </c>
      <c r="E137" s="11">
        <v>2.5</v>
      </c>
      <c r="F137" s="11">
        <v>2.4</v>
      </c>
      <c r="G137" s="29" t="s">
        <v>23</v>
      </c>
      <c r="H137" s="29" t="s">
        <v>23</v>
      </c>
      <c r="I137" s="11">
        <v>0</v>
      </c>
      <c r="J137" s="8" t="s">
        <v>24</v>
      </c>
      <c r="K137" s="15">
        <f>((F137-1)*(1-(IF(G137="no",0,'results log'!$B$3)))+1)</f>
        <v>2.4</v>
      </c>
      <c r="L137" s="15">
        <f t="shared" si="2"/>
        <v>3</v>
      </c>
      <c r="M137" s="17">
        <f>IF(ISBLANK(J137),,IF(ISBLANK(E137),,(IF(J137="WON-EW",((((E137-1)*I137)*'results log'!$B$2)+('results log'!$B$2*(E137-1))),IF(J137="WON",((((E137-1)*I137)*'results log'!$B$2)+('results log'!$B$2*(E137-1))),IF(J137="PLACED",((((E137-1)*I137)*'results log'!$B$2)-'results log'!$B$2),IF(I137=0,-'results log'!$B$2,IF(I137=0,-'results log'!$B$2,-('results log'!$B$2*2)))))))*D137))</f>
        <v>45</v>
      </c>
      <c r="N137" s="16">
        <f>IF(ISBLANK(J137),,IF(ISBLANK(F137),,(IF(J137="WON-EW",((((K137-1)*I137)*'results log'!$B$2)+('results log'!$B$2*(K137-1))),IF(J137="WON",((((K137-1)*I137)*'results log'!$B$2)+('results log'!$B$2*(K137-1))),IF(J137="PLACED",((((K137-1)*I137)*'results log'!$B$2)-'results log'!$B$2),IF(I137=0,-'results log'!$B$2,IF(I137=0,-'results log'!$B$2,-('results log'!$B$2*2)))))))*D137))</f>
        <v>42</v>
      </c>
      <c r="O137" s="73">
        <f>O136+'results log'!$N137</f>
        <v>1475.3999999999999</v>
      </c>
      <c r="Q137">
        <f>IF(ISBLANK(#REF!),1,IF(ISBLANK(#REF!),2,99))</f>
        <v>99</v>
      </c>
    </row>
    <row r="138" spans="1:17" ht="15" x14ac:dyDescent="0.2">
      <c r="A138" s="27">
        <v>42714</v>
      </c>
      <c r="B138" s="27" t="s">
        <v>281</v>
      </c>
      <c r="C138" s="28" t="s">
        <v>282</v>
      </c>
      <c r="D138" s="11">
        <v>1</v>
      </c>
      <c r="E138" s="11">
        <v>8</v>
      </c>
      <c r="F138" s="11">
        <v>8.5</v>
      </c>
      <c r="G138" s="29" t="s">
        <v>23</v>
      </c>
      <c r="H138" s="29" t="s">
        <v>23</v>
      </c>
      <c r="I138" s="11">
        <v>0</v>
      </c>
      <c r="J138" s="8" t="s">
        <v>28</v>
      </c>
      <c r="K138" s="15">
        <f>((F138-1)*(1-(IF(G138="no",0,'results log'!$B$3)))+1)</f>
        <v>8.5</v>
      </c>
      <c r="L138" s="15">
        <f t="shared" si="2"/>
        <v>1</v>
      </c>
      <c r="M138" s="17">
        <f>IF(ISBLANK(J138),,IF(ISBLANK(E138),,(IF(J138="WON-EW",((((E138-1)*I138)*'results log'!$B$2)+('results log'!$B$2*(E138-1))),IF(J138="WON",((((E138-1)*I138)*'results log'!$B$2)+('results log'!$B$2*(E138-1))),IF(J138="PLACED",((((E138-1)*I138)*'results log'!$B$2)-'results log'!$B$2),IF(I138=0,-'results log'!$B$2,IF(I138=0,-'results log'!$B$2,-('results log'!$B$2*2)))))))*D138))</f>
        <v>-10</v>
      </c>
      <c r="N138" s="16">
        <f>IF(ISBLANK(J138),,IF(ISBLANK(F138),,(IF(J138="WON-EW",((((K138-1)*I138)*'results log'!$B$2)+('results log'!$B$2*(K138-1))),IF(J138="WON",((((K138-1)*I138)*'results log'!$B$2)+('results log'!$B$2*(K138-1))),IF(J138="PLACED",((((K138-1)*I138)*'results log'!$B$2)-'results log'!$B$2),IF(I138=0,-'results log'!$B$2,IF(I138=0,-'results log'!$B$2,-('results log'!$B$2*2)))))))*D138))</f>
        <v>-10</v>
      </c>
      <c r="O138" s="73">
        <f>O137+'results log'!$N138</f>
        <v>1465.3999999999999</v>
      </c>
      <c r="Q138">
        <f>IF(ISBLANK(#REF!),1,IF(ISBLANK(#REF!),2,99))</f>
        <v>99</v>
      </c>
    </row>
    <row r="139" spans="1:17" ht="15" x14ac:dyDescent="0.2">
      <c r="A139" s="27">
        <v>42714</v>
      </c>
      <c r="B139" s="27" t="s">
        <v>283</v>
      </c>
      <c r="C139" s="28" t="s">
        <v>284</v>
      </c>
      <c r="D139" s="11">
        <v>4</v>
      </c>
      <c r="E139" s="11">
        <v>3.2</v>
      </c>
      <c r="F139" s="11">
        <v>3.2</v>
      </c>
      <c r="G139" s="29" t="s">
        <v>23</v>
      </c>
      <c r="H139" s="29" t="s">
        <v>23</v>
      </c>
      <c r="I139" s="11">
        <v>0</v>
      </c>
      <c r="J139" s="8" t="s">
        <v>24</v>
      </c>
      <c r="K139" s="15">
        <f>((F139-1)*(1-(IF(G139="no",0,'results log'!$B$3)))+1)</f>
        <v>3.2</v>
      </c>
      <c r="L139" s="15">
        <f t="shared" ref="L139:L202" si="3">D139*IF(H139="yes",2,1)</f>
        <v>4</v>
      </c>
      <c r="M139" s="17">
        <f>IF(ISBLANK(J139),,IF(ISBLANK(E139),,(IF(J139="WON-EW",((((E139-1)*I139)*'results log'!$B$2)+('results log'!$B$2*(E139-1))),IF(J139="WON",((((E139-1)*I139)*'results log'!$B$2)+('results log'!$B$2*(E139-1))),IF(J139="PLACED",((((E139-1)*I139)*'results log'!$B$2)-'results log'!$B$2),IF(I139=0,-'results log'!$B$2,IF(I139=0,-'results log'!$B$2,-('results log'!$B$2*2)))))))*D139))</f>
        <v>88</v>
      </c>
      <c r="N139" s="16">
        <f>IF(ISBLANK(J139),,IF(ISBLANK(F139),,(IF(J139="WON-EW",((((K139-1)*I139)*'results log'!$B$2)+('results log'!$B$2*(K139-1))),IF(J139="WON",((((K139-1)*I139)*'results log'!$B$2)+('results log'!$B$2*(K139-1))),IF(J139="PLACED",((((K139-1)*I139)*'results log'!$B$2)-'results log'!$B$2),IF(I139=0,-'results log'!$B$2,IF(I139=0,-'results log'!$B$2,-('results log'!$B$2*2)))))))*D139))</f>
        <v>88</v>
      </c>
      <c r="O139" s="73">
        <f>O138+'results log'!$N139</f>
        <v>1553.3999999999999</v>
      </c>
      <c r="Q139">
        <f>IF(ISBLANK(#REF!),1,IF(ISBLANK(#REF!),2,99))</f>
        <v>99</v>
      </c>
    </row>
    <row r="140" spans="1:17" ht="15" x14ac:dyDescent="0.2">
      <c r="A140" s="27">
        <v>42714</v>
      </c>
      <c r="B140" s="27" t="s">
        <v>285</v>
      </c>
      <c r="C140" s="28" t="s">
        <v>286</v>
      </c>
      <c r="D140" s="11">
        <v>3</v>
      </c>
      <c r="E140" s="11">
        <v>2.9</v>
      </c>
      <c r="F140" s="11">
        <v>2.9</v>
      </c>
      <c r="G140" s="29" t="s">
        <v>23</v>
      </c>
      <c r="H140" s="29" t="s">
        <v>23</v>
      </c>
      <c r="I140" s="11">
        <v>0</v>
      </c>
      <c r="J140" s="8" t="s">
        <v>28</v>
      </c>
      <c r="K140" s="15">
        <f>((F140-1)*(1-(IF(G140="no",0,'results log'!$B$3)))+1)</f>
        <v>2.9</v>
      </c>
      <c r="L140" s="15">
        <f t="shared" si="3"/>
        <v>3</v>
      </c>
      <c r="M140" s="17">
        <f>IF(ISBLANK(J140),,IF(ISBLANK(E140),,(IF(J140="WON-EW",((((E140-1)*I140)*'results log'!$B$2)+('results log'!$B$2*(E140-1))),IF(J140="WON",((((E140-1)*I140)*'results log'!$B$2)+('results log'!$B$2*(E140-1))),IF(J140="PLACED",((((E140-1)*I140)*'results log'!$B$2)-'results log'!$B$2),IF(I140=0,-'results log'!$B$2,IF(I140=0,-'results log'!$B$2,-('results log'!$B$2*2)))))))*D140))</f>
        <v>-30</v>
      </c>
      <c r="N140" s="16">
        <f>IF(ISBLANK(J140),,IF(ISBLANK(F140),,(IF(J140="WON-EW",((((K140-1)*I140)*'results log'!$B$2)+('results log'!$B$2*(K140-1))),IF(J140="WON",((((K140-1)*I140)*'results log'!$B$2)+('results log'!$B$2*(K140-1))),IF(J140="PLACED",((((K140-1)*I140)*'results log'!$B$2)-'results log'!$B$2),IF(I140=0,-'results log'!$B$2,IF(I140=0,-'results log'!$B$2,-('results log'!$B$2*2)))))))*D140))</f>
        <v>-30</v>
      </c>
      <c r="O140" s="73">
        <f>O139+'results log'!$N140</f>
        <v>1523.3999999999999</v>
      </c>
      <c r="Q140">
        <f>IF(ISBLANK(#REF!),1,IF(ISBLANK(#REF!),2,99))</f>
        <v>99</v>
      </c>
    </row>
    <row r="141" spans="1:17" ht="15" x14ac:dyDescent="0.2">
      <c r="A141" s="27">
        <v>42714</v>
      </c>
      <c r="B141" s="27" t="s">
        <v>287</v>
      </c>
      <c r="C141" s="28" t="s">
        <v>288</v>
      </c>
      <c r="D141" s="11">
        <v>1</v>
      </c>
      <c r="E141" s="11">
        <v>8.5</v>
      </c>
      <c r="F141" s="11">
        <v>8.5</v>
      </c>
      <c r="G141" s="29" t="s">
        <v>23</v>
      </c>
      <c r="H141" s="29" t="s">
        <v>23</v>
      </c>
      <c r="I141" s="11">
        <v>0</v>
      </c>
      <c r="J141" s="8" t="s">
        <v>28</v>
      </c>
      <c r="K141" s="15">
        <f>((F141-1)*(1-(IF(G141="no",0,'results log'!$B$3)))+1)</f>
        <v>8.5</v>
      </c>
      <c r="L141" s="15">
        <f t="shared" si="3"/>
        <v>1</v>
      </c>
      <c r="M141" s="17">
        <f>IF(ISBLANK(J141),,IF(ISBLANK(E141),,(IF(J141="WON-EW",((((E141-1)*I141)*'results log'!$B$2)+('results log'!$B$2*(E141-1))),IF(J141="WON",((((E141-1)*I141)*'results log'!$B$2)+('results log'!$B$2*(E141-1))),IF(J141="PLACED",((((E141-1)*I141)*'results log'!$B$2)-'results log'!$B$2),IF(I141=0,-'results log'!$B$2,IF(I141=0,-'results log'!$B$2,-('results log'!$B$2*2)))))))*D141))</f>
        <v>-10</v>
      </c>
      <c r="N141" s="16">
        <f>IF(ISBLANK(J141),,IF(ISBLANK(F141),,(IF(J141="WON-EW",((((K141-1)*I141)*'results log'!$B$2)+('results log'!$B$2*(K141-1))),IF(J141="WON",((((K141-1)*I141)*'results log'!$B$2)+('results log'!$B$2*(K141-1))),IF(J141="PLACED",((((K141-1)*I141)*'results log'!$B$2)-'results log'!$B$2),IF(I141=0,-'results log'!$B$2,IF(I141=0,-'results log'!$B$2,-('results log'!$B$2*2)))))))*D141))</f>
        <v>-10</v>
      </c>
      <c r="O141" s="73">
        <f>O140+'results log'!$N141</f>
        <v>1513.3999999999999</v>
      </c>
      <c r="Q141">
        <f>IF(ISBLANK(#REF!),1,IF(ISBLANK(#REF!),2,99))</f>
        <v>99</v>
      </c>
    </row>
    <row r="142" spans="1:17" ht="15" x14ac:dyDescent="0.2">
      <c r="A142" s="27">
        <v>42714</v>
      </c>
      <c r="B142" s="27" t="s">
        <v>289</v>
      </c>
      <c r="C142" s="28" t="s">
        <v>290</v>
      </c>
      <c r="D142" s="11">
        <v>2</v>
      </c>
      <c r="E142" s="11">
        <v>3.4</v>
      </c>
      <c r="F142" s="11">
        <v>3.4</v>
      </c>
      <c r="G142" s="29" t="s">
        <v>23</v>
      </c>
      <c r="H142" s="29" t="s">
        <v>23</v>
      </c>
      <c r="I142" s="11">
        <v>0</v>
      </c>
      <c r="J142" s="8" t="s">
        <v>28</v>
      </c>
      <c r="K142" s="15">
        <f>((F142-1)*(1-(IF(G142="no",0,'results log'!$B$3)))+1)</f>
        <v>3.4</v>
      </c>
      <c r="L142" s="15">
        <f t="shared" si="3"/>
        <v>2</v>
      </c>
      <c r="M142" s="17">
        <f>IF(ISBLANK(J142),,IF(ISBLANK(E142),,(IF(J142="WON-EW",((((E142-1)*I142)*'results log'!$B$2)+('results log'!$B$2*(E142-1))),IF(J142="WON",((((E142-1)*I142)*'results log'!$B$2)+('results log'!$B$2*(E142-1))),IF(J142="PLACED",((((E142-1)*I142)*'results log'!$B$2)-'results log'!$B$2),IF(I142=0,-'results log'!$B$2,IF(I142=0,-'results log'!$B$2,-('results log'!$B$2*2)))))))*D142))</f>
        <v>-20</v>
      </c>
      <c r="N142" s="16">
        <f>IF(ISBLANK(J142),,IF(ISBLANK(F142),,(IF(J142="WON-EW",((((K142-1)*I142)*'results log'!$B$2)+('results log'!$B$2*(K142-1))),IF(J142="WON",((((K142-1)*I142)*'results log'!$B$2)+('results log'!$B$2*(K142-1))),IF(J142="PLACED",((((K142-1)*I142)*'results log'!$B$2)-'results log'!$B$2),IF(I142=0,-'results log'!$B$2,IF(I142=0,-'results log'!$B$2,-('results log'!$B$2*2)))))))*D142))</f>
        <v>-20</v>
      </c>
      <c r="O142" s="73">
        <f>O141+'results log'!$N142</f>
        <v>1493.3999999999999</v>
      </c>
      <c r="Q142">
        <f>IF(ISBLANK(#REF!),1,IF(ISBLANK(#REF!),2,99))</f>
        <v>99</v>
      </c>
    </row>
    <row r="143" spans="1:17" ht="15" x14ac:dyDescent="0.2">
      <c r="A143" s="27">
        <v>42715</v>
      </c>
      <c r="B143" s="27" t="s">
        <v>291</v>
      </c>
      <c r="C143" s="28" t="s">
        <v>292</v>
      </c>
      <c r="D143" s="11">
        <v>1</v>
      </c>
      <c r="E143" s="11">
        <v>5.8</v>
      </c>
      <c r="F143" s="11">
        <v>5.75</v>
      </c>
      <c r="G143" s="29" t="s">
        <v>23</v>
      </c>
      <c r="H143" s="29" t="s">
        <v>23</v>
      </c>
      <c r="I143" s="11">
        <v>0</v>
      </c>
      <c r="J143" s="8" t="s">
        <v>28</v>
      </c>
      <c r="K143" s="15">
        <f>((F143-1)*(1-(IF(G143="no",0,'results log'!$B$3)))+1)</f>
        <v>5.75</v>
      </c>
      <c r="L143" s="15">
        <f t="shared" si="3"/>
        <v>1</v>
      </c>
      <c r="M143" s="17">
        <f>IF(ISBLANK(J143),,IF(ISBLANK(E143),,(IF(J143="WON-EW",((((E143-1)*I143)*'results log'!$B$2)+('results log'!$B$2*(E143-1))),IF(J143="WON",((((E143-1)*I143)*'results log'!$B$2)+('results log'!$B$2*(E143-1))),IF(J143="PLACED",((((E143-1)*I143)*'results log'!$B$2)-'results log'!$B$2),IF(I143=0,-'results log'!$B$2,IF(I143=0,-'results log'!$B$2,-('results log'!$B$2*2)))))))*D143))</f>
        <v>-10</v>
      </c>
      <c r="N143" s="16">
        <f>IF(ISBLANK(J143),,IF(ISBLANK(F143),,(IF(J143="WON-EW",((((K143-1)*I143)*'results log'!$B$2)+('results log'!$B$2*(K143-1))),IF(J143="WON",((((K143-1)*I143)*'results log'!$B$2)+('results log'!$B$2*(K143-1))),IF(J143="PLACED",((((K143-1)*I143)*'results log'!$B$2)-'results log'!$B$2),IF(I143=0,-'results log'!$B$2,IF(I143=0,-'results log'!$B$2,-('results log'!$B$2*2)))))))*D143))</f>
        <v>-10</v>
      </c>
      <c r="O143" s="73">
        <f>O142+'results log'!$N143</f>
        <v>1483.3999999999999</v>
      </c>
      <c r="Q143">
        <f>IF(ISBLANK(#REF!),1,IF(ISBLANK(#REF!),2,99))</f>
        <v>99</v>
      </c>
    </row>
    <row r="144" spans="1:17" ht="15" x14ac:dyDescent="0.2">
      <c r="A144" s="27">
        <v>42715</v>
      </c>
      <c r="B144" s="27" t="s">
        <v>293</v>
      </c>
      <c r="C144" s="28" t="s">
        <v>294</v>
      </c>
      <c r="D144" s="11">
        <v>2</v>
      </c>
      <c r="E144" s="11">
        <v>3.45</v>
      </c>
      <c r="F144" s="11">
        <v>3.48</v>
      </c>
      <c r="G144" s="29" t="s">
        <v>23</v>
      </c>
      <c r="H144" s="29" t="s">
        <v>23</v>
      </c>
      <c r="I144" s="11">
        <v>0</v>
      </c>
      <c r="J144" s="8" t="s">
        <v>28</v>
      </c>
      <c r="K144" s="15">
        <f>((F144-1)*(1-(IF(G144="no",0,'results log'!$B$3)))+1)</f>
        <v>3.48</v>
      </c>
      <c r="L144" s="15">
        <f t="shared" si="3"/>
        <v>2</v>
      </c>
      <c r="M144" s="17">
        <f>IF(ISBLANK(J144),,IF(ISBLANK(E144),,(IF(J144="WON-EW",((((E144-1)*I144)*'results log'!$B$2)+('results log'!$B$2*(E144-1))),IF(J144="WON",((((E144-1)*I144)*'results log'!$B$2)+('results log'!$B$2*(E144-1))),IF(J144="PLACED",((((E144-1)*I144)*'results log'!$B$2)-'results log'!$B$2),IF(I144=0,-'results log'!$B$2,IF(I144=0,-'results log'!$B$2,-('results log'!$B$2*2)))))))*D144))</f>
        <v>-20</v>
      </c>
      <c r="N144" s="16">
        <f>IF(ISBLANK(J144),,IF(ISBLANK(F144),,(IF(J144="WON-EW",((((K144-1)*I144)*'results log'!$B$2)+('results log'!$B$2*(K144-1))),IF(J144="WON",((((K144-1)*I144)*'results log'!$B$2)+('results log'!$B$2*(K144-1))),IF(J144="PLACED",((((K144-1)*I144)*'results log'!$B$2)-'results log'!$B$2),IF(I144=0,-'results log'!$B$2,IF(I144=0,-'results log'!$B$2,-('results log'!$B$2*2)))))))*D144))</f>
        <v>-20</v>
      </c>
      <c r="O144" s="73">
        <f>O143+'results log'!$N144</f>
        <v>1463.3999999999999</v>
      </c>
      <c r="Q144">
        <f>IF(ISBLANK(#REF!),1,IF(ISBLANK(#REF!),2,99))</f>
        <v>99</v>
      </c>
    </row>
    <row r="145" spans="1:17" s="34" customFormat="1" ht="15" x14ac:dyDescent="0.2">
      <c r="A145" s="27">
        <v>42717</v>
      </c>
      <c r="B145" s="27" t="s">
        <v>295</v>
      </c>
      <c r="C145" s="28" t="s">
        <v>296</v>
      </c>
      <c r="D145" s="29">
        <v>2</v>
      </c>
      <c r="E145" s="29">
        <v>4</v>
      </c>
      <c r="F145" s="29">
        <v>4.4000000000000004</v>
      </c>
      <c r="G145" s="29" t="s">
        <v>23</v>
      </c>
      <c r="H145" s="29" t="s">
        <v>23</v>
      </c>
      <c r="I145" s="11">
        <v>0</v>
      </c>
      <c r="J145" s="30" t="s">
        <v>28</v>
      </c>
      <c r="K145" s="31">
        <f>((F145-1)*(1-(IF(G145="no",0,'results log'!$B$3)))+1)</f>
        <v>4.4000000000000004</v>
      </c>
      <c r="L145" s="31">
        <f t="shared" si="3"/>
        <v>2</v>
      </c>
      <c r="M145" s="32">
        <f>IF(ISBLANK(J145),,IF(ISBLANK(E145),,(IF(J145="WON-EW",((((E145-1)*I145)*'results log'!$B$2)+('results log'!$B$2*(E145-1))),IF(J145="WON",((((E145-1)*I145)*'results log'!$B$2)+('results log'!$B$2*(E145-1))),IF(J145="PLACED",((((E145-1)*I145)*'results log'!$B$2)-'results log'!$B$2),IF(I145=0,-'results log'!$B$2,IF(I145=0,-'results log'!$B$2,-('results log'!$B$2*2)))))))*D145))</f>
        <v>-20</v>
      </c>
      <c r="N145" s="33">
        <f>IF(ISBLANK(J145),,IF(ISBLANK(F145),,(IF(J145="WON-EW",((((K145-1)*I145)*'results log'!$B$2)+('results log'!$B$2*(K145-1))),IF(J145="WON",((((K145-1)*I145)*'results log'!$B$2)+('results log'!$B$2*(K145-1))),IF(J145="PLACED",((((K145-1)*I145)*'results log'!$B$2)-'results log'!$B$2),IF(I145=0,-'results log'!$B$2,IF(I145=0,-'results log'!$B$2,-('results log'!$B$2*2)))))))*D145))</f>
        <v>-20</v>
      </c>
      <c r="O145" s="73">
        <f>O144+'results log'!$N145</f>
        <v>1443.3999999999999</v>
      </c>
      <c r="Q145" s="34">
        <f>IF(ISBLANK(#REF!),1,IF(ISBLANK(#REF!),2,99))</f>
        <v>99</v>
      </c>
    </row>
    <row r="146" spans="1:17" ht="15" x14ac:dyDescent="0.2">
      <c r="A146" s="27">
        <v>42719</v>
      </c>
      <c r="B146" s="27" t="s">
        <v>297</v>
      </c>
      <c r="C146" s="28" t="s">
        <v>298</v>
      </c>
      <c r="D146" s="29">
        <v>2</v>
      </c>
      <c r="E146" s="29">
        <v>5.25</v>
      </c>
      <c r="F146" s="11">
        <v>5.5</v>
      </c>
      <c r="G146" s="29" t="s">
        <v>23</v>
      </c>
      <c r="H146" s="29" t="s">
        <v>23</v>
      </c>
      <c r="I146" s="11">
        <v>0</v>
      </c>
      <c r="J146" s="8" t="s">
        <v>28</v>
      </c>
      <c r="K146" s="15">
        <f>((F146-1)*(1-(IF(G146="no",0,'results log'!$B$3)))+1)</f>
        <v>5.5</v>
      </c>
      <c r="L146" s="15">
        <f t="shared" si="3"/>
        <v>2</v>
      </c>
      <c r="M146" s="17">
        <f>IF(ISBLANK(J146),,IF(ISBLANK(E146),,(IF(J146="WON-EW",((((E146-1)*I146)*'results log'!$B$2)+('results log'!$B$2*(E146-1))),IF(J146="WON",((((E146-1)*I146)*'results log'!$B$2)+('results log'!$B$2*(E146-1))),IF(J146="PLACED",((((E146-1)*I146)*'results log'!$B$2)-'results log'!$B$2),IF(I146=0,-'results log'!$B$2,IF(I146=0,-'results log'!$B$2,-('results log'!$B$2*2)))))))*D146))</f>
        <v>-20</v>
      </c>
      <c r="N146" s="16">
        <f>IF(ISBLANK(J146),,IF(ISBLANK(F146),,(IF(J146="WON-EW",((((K146-1)*I146)*'results log'!$B$2)+('results log'!$B$2*(K146-1))),IF(J146="WON",((((K146-1)*I146)*'results log'!$B$2)+('results log'!$B$2*(K146-1))),IF(J146="PLACED",((((K146-1)*I146)*'results log'!$B$2)-'results log'!$B$2),IF(I146=0,-'results log'!$B$2,IF(I146=0,-'results log'!$B$2,-('results log'!$B$2*2)))))))*D146))</f>
        <v>-20</v>
      </c>
      <c r="O146" s="73">
        <f>O145+'results log'!$N146</f>
        <v>1423.3999999999999</v>
      </c>
      <c r="Q146">
        <f>IF(ISBLANK(#REF!),1,IF(ISBLANK(#REF!),2,99))</f>
        <v>99</v>
      </c>
    </row>
    <row r="147" spans="1:17" ht="15" x14ac:dyDescent="0.2">
      <c r="A147" s="27">
        <v>42720</v>
      </c>
      <c r="B147" s="27" t="s">
        <v>299</v>
      </c>
      <c r="C147" s="28" t="s">
        <v>300</v>
      </c>
      <c r="D147" s="29">
        <v>3</v>
      </c>
      <c r="E147" s="29">
        <v>2.8</v>
      </c>
      <c r="F147" s="11">
        <v>2.6</v>
      </c>
      <c r="G147" s="29" t="s">
        <v>23</v>
      </c>
      <c r="H147" s="29" t="s">
        <v>23</v>
      </c>
      <c r="I147" s="11">
        <v>0</v>
      </c>
      <c r="J147" s="8" t="s">
        <v>28</v>
      </c>
      <c r="K147" s="15">
        <f>((F147-1)*(1-(IF(G147="no",0,'results log'!$B$3)))+1)</f>
        <v>2.6</v>
      </c>
      <c r="L147" s="15">
        <f t="shared" si="3"/>
        <v>3</v>
      </c>
      <c r="M147" s="17">
        <f>IF(ISBLANK(J147),,IF(ISBLANK(E147),,(IF(J147="WON-EW",((((E147-1)*I147)*'results log'!$B$2)+('results log'!$B$2*(E147-1))),IF(J147="WON",((((E147-1)*I147)*'results log'!$B$2)+('results log'!$B$2*(E147-1))),IF(J147="PLACED",((((E147-1)*I147)*'results log'!$B$2)-'results log'!$B$2),IF(I147=0,-'results log'!$B$2,IF(I147=0,-'results log'!$B$2,-('results log'!$B$2*2)))))))*D147))</f>
        <v>-30</v>
      </c>
      <c r="N147" s="16">
        <f>IF(ISBLANK(J147),,IF(ISBLANK(F147),,(IF(J147="WON-EW",((((K147-1)*I147)*'results log'!$B$2)+('results log'!$B$2*(K147-1))),IF(J147="WON",((((K147-1)*I147)*'results log'!$B$2)+('results log'!$B$2*(K147-1))),IF(J147="PLACED",((((K147-1)*I147)*'results log'!$B$2)-'results log'!$B$2),IF(I147=0,-'results log'!$B$2,IF(I147=0,-'results log'!$B$2,-('results log'!$B$2*2)))))))*D147))</f>
        <v>-30</v>
      </c>
      <c r="O147" s="73">
        <f>O146+'results log'!$N147</f>
        <v>1393.3999999999999</v>
      </c>
      <c r="Q147">
        <f>IF(ISBLANK(#REF!),1,IF(ISBLANK(#REF!),2,99))</f>
        <v>99</v>
      </c>
    </row>
    <row r="148" spans="1:17" ht="15" x14ac:dyDescent="0.2">
      <c r="A148" s="27">
        <v>42721</v>
      </c>
      <c r="B148" s="27" t="s">
        <v>301</v>
      </c>
      <c r="C148" s="28" t="s">
        <v>302</v>
      </c>
      <c r="D148" s="29">
        <v>4</v>
      </c>
      <c r="E148" s="29">
        <v>2.57</v>
      </c>
      <c r="F148" s="11">
        <v>2.5</v>
      </c>
      <c r="G148" s="29" t="s">
        <v>23</v>
      </c>
      <c r="H148" s="29" t="s">
        <v>23</v>
      </c>
      <c r="I148" s="11">
        <v>0</v>
      </c>
      <c r="J148" s="8" t="s">
        <v>28</v>
      </c>
      <c r="K148" s="15">
        <f>((F148-1)*(1-(IF(G148="no",0,'results log'!$B$3)))+1)</f>
        <v>2.5</v>
      </c>
      <c r="L148" s="15">
        <f t="shared" si="3"/>
        <v>4</v>
      </c>
      <c r="M148" s="17">
        <f>IF(ISBLANK(J148),,IF(ISBLANK(E148),,(IF(J148="WON-EW",((((E148-1)*I148)*'results log'!$B$2)+('results log'!$B$2*(E148-1))),IF(J148="WON",((((E148-1)*I148)*'results log'!$B$2)+('results log'!$B$2*(E148-1))),IF(J148="PLACED",((((E148-1)*I148)*'results log'!$B$2)-'results log'!$B$2),IF(I148=0,-'results log'!$B$2,IF(I148=0,-'results log'!$B$2,-('results log'!$B$2*2)))))))*D148))</f>
        <v>-40</v>
      </c>
      <c r="N148" s="16">
        <f>IF(ISBLANK(J148),,IF(ISBLANK(F148),,(IF(J148="WON-EW",((((K148-1)*I148)*'results log'!$B$2)+('results log'!$B$2*(K148-1))),IF(J148="WON",((((K148-1)*I148)*'results log'!$B$2)+('results log'!$B$2*(K148-1))),IF(J148="PLACED",((((K148-1)*I148)*'results log'!$B$2)-'results log'!$B$2),IF(I148=0,-'results log'!$B$2,IF(I148=0,-'results log'!$B$2,-('results log'!$B$2*2)))))))*D148))</f>
        <v>-40</v>
      </c>
      <c r="O148" s="73">
        <f>O147+'results log'!$N148</f>
        <v>1353.3999999999999</v>
      </c>
      <c r="Q148">
        <f>IF(ISBLANK(#REF!),1,IF(ISBLANK(#REF!),2,99))</f>
        <v>99</v>
      </c>
    </row>
    <row r="149" spans="1:17" ht="15" x14ac:dyDescent="0.2">
      <c r="A149" s="27">
        <v>42721</v>
      </c>
      <c r="B149" s="27" t="s">
        <v>303</v>
      </c>
      <c r="C149" s="28" t="s">
        <v>304</v>
      </c>
      <c r="D149" s="29">
        <v>2</v>
      </c>
      <c r="E149" s="29">
        <v>6</v>
      </c>
      <c r="F149" s="11">
        <v>6</v>
      </c>
      <c r="G149" s="29" t="s">
        <v>23</v>
      </c>
      <c r="H149" s="29" t="s">
        <v>23</v>
      </c>
      <c r="I149" s="11">
        <v>0</v>
      </c>
      <c r="J149" s="8" t="s">
        <v>28</v>
      </c>
      <c r="K149" s="15">
        <f>((F149-1)*(1-(IF(G149="no",0,'results log'!$B$3)))+1)</f>
        <v>6</v>
      </c>
      <c r="L149" s="15">
        <f t="shared" si="3"/>
        <v>2</v>
      </c>
      <c r="M149" s="17">
        <f>IF(ISBLANK(J149),,IF(ISBLANK(E149),,(IF(J149="WON-EW",((((E149-1)*I149)*'results log'!$B$2)+('results log'!$B$2*(E149-1))),IF(J149="WON",((((E149-1)*I149)*'results log'!$B$2)+('results log'!$B$2*(E149-1))),IF(J149="PLACED",((((E149-1)*I149)*'results log'!$B$2)-'results log'!$B$2),IF(I149=0,-'results log'!$B$2,IF(I149=0,-'results log'!$B$2,-('results log'!$B$2*2)))))))*D149))</f>
        <v>-20</v>
      </c>
      <c r="N149" s="16">
        <f>IF(ISBLANK(J149),,IF(ISBLANK(F149),,(IF(J149="WON-EW",((((K149-1)*I149)*'results log'!$B$2)+('results log'!$B$2*(K149-1))),IF(J149="WON",((((K149-1)*I149)*'results log'!$B$2)+('results log'!$B$2*(K149-1))),IF(J149="PLACED",((((K149-1)*I149)*'results log'!$B$2)-'results log'!$B$2),IF(I149=0,-'results log'!$B$2,IF(I149=0,-'results log'!$B$2,-('results log'!$B$2*2)))))))*D149))</f>
        <v>-20</v>
      </c>
      <c r="O149" s="73">
        <f>O148+'results log'!$N149</f>
        <v>1333.3999999999999</v>
      </c>
      <c r="Q149">
        <f>IF(ISBLANK(#REF!),1,IF(ISBLANK(#REF!),2,99))</f>
        <v>99</v>
      </c>
    </row>
    <row r="150" spans="1:17" ht="15" x14ac:dyDescent="0.2">
      <c r="A150" s="27">
        <v>42722</v>
      </c>
      <c r="B150" s="27" t="s">
        <v>305</v>
      </c>
      <c r="C150" s="28" t="s">
        <v>306</v>
      </c>
      <c r="D150" s="29">
        <v>3</v>
      </c>
      <c r="E150" s="29">
        <v>3.65</v>
      </c>
      <c r="F150" s="11">
        <v>3.65</v>
      </c>
      <c r="G150" s="29" t="s">
        <v>23</v>
      </c>
      <c r="H150" s="29" t="s">
        <v>23</v>
      </c>
      <c r="I150" s="11">
        <v>0</v>
      </c>
      <c r="J150" s="8" t="s">
        <v>28</v>
      </c>
      <c r="K150" s="15">
        <f>((F150-1)*(1-(IF(G150="no",0,'results log'!$B$3)))+1)</f>
        <v>3.65</v>
      </c>
      <c r="L150" s="15">
        <f t="shared" si="3"/>
        <v>3</v>
      </c>
      <c r="M150" s="17">
        <f>IF(ISBLANK(J150),,IF(ISBLANK(E150),,(IF(J150="WON-EW",((((E150-1)*I150)*'results log'!$B$2)+('results log'!$B$2*(E150-1))),IF(J150="WON",((((E150-1)*I150)*'results log'!$B$2)+('results log'!$B$2*(E150-1))),IF(J150="PLACED",((((E150-1)*I150)*'results log'!$B$2)-'results log'!$B$2),IF(I150=0,-'results log'!$B$2,IF(I150=0,-'results log'!$B$2,-('results log'!$B$2*2)))))))*D150))</f>
        <v>-30</v>
      </c>
      <c r="N150" s="16">
        <f>IF(ISBLANK(J150),,IF(ISBLANK(F150),,(IF(J150="WON-EW",((((K150-1)*I150)*'results log'!$B$2)+('results log'!$B$2*(K150-1))),IF(J150="WON",((((K150-1)*I150)*'results log'!$B$2)+('results log'!$B$2*(K150-1))),IF(J150="PLACED",((((K150-1)*I150)*'results log'!$B$2)-'results log'!$B$2),IF(I150=0,-'results log'!$B$2,IF(I150=0,-'results log'!$B$2,-('results log'!$B$2*2)))))))*D150))</f>
        <v>-30</v>
      </c>
      <c r="O150" s="73">
        <f>O149+'results log'!$N150</f>
        <v>1303.3999999999999</v>
      </c>
      <c r="Q150">
        <f>IF(ISBLANK(#REF!),1,IF(ISBLANK(#REF!),2,99))</f>
        <v>99</v>
      </c>
    </row>
    <row r="151" spans="1:17" ht="15" x14ac:dyDescent="0.2">
      <c r="A151" s="27">
        <v>42722</v>
      </c>
      <c r="B151" s="27" t="s">
        <v>307</v>
      </c>
      <c r="C151" s="28" t="s">
        <v>308</v>
      </c>
      <c r="D151" s="29">
        <v>4</v>
      </c>
      <c r="E151" s="29">
        <v>2.2799999999999998</v>
      </c>
      <c r="F151" s="11">
        <v>2.2999999999999998</v>
      </c>
      <c r="G151" s="29" t="s">
        <v>23</v>
      </c>
      <c r="H151" s="29" t="s">
        <v>23</v>
      </c>
      <c r="I151" s="11">
        <v>0</v>
      </c>
      <c r="J151" s="8" t="s">
        <v>24</v>
      </c>
      <c r="K151" s="15">
        <f>((F151-1)*(1-(IF(G151="no",0,'results log'!$B$3)))+1)</f>
        <v>2.2999999999999998</v>
      </c>
      <c r="L151" s="15">
        <f t="shared" si="3"/>
        <v>4</v>
      </c>
      <c r="M151" s="17">
        <f>IF(ISBLANK(J151),,IF(ISBLANK(E151),,(IF(J151="WON-EW",((((E151-1)*I151)*'results log'!$B$2)+('results log'!$B$2*(E151-1))),IF(J151="WON",((((E151-1)*I151)*'results log'!$B$2)+('results log'!$B$2*(E151-1))),IF(J151="PLACED",((((E151-1)*I151)*'results log'!$B$2)-'results log'!$B$2),IF(I151=0,-'results log'!$B$2,IF(I151=0,-'results log'!$B$2,-('results log'!$B$2*2)))))))*D151))</f>
        <v>51.199999999999989</v>
      </c>
      <c r="N151" s="16">
        <f>IF(ISBLANK(J151),,IF(ISBLANK(F151),,(IF(J151="WON-EW",((((K151-1)*I151)*'results log'!$B$2)+('results log'!$B$2*(K151-1))),IF(J151="WON",((((K151-1)*I151)*'results log'!$B$2)+('results log'!$B$2*(K151-1))),IF(J151="PLACED",((((K151-1)*I151)*'results log'!$B$2)-'results log'!$B$2),IF(I151=0,-'results log'!$B$2,IF(I151=0,-'results log'!$B$2,-('results log'!$B$2*2)))))))*D151))</f>
        <v>51.999999999999993</v>
      </c>
      <c r="O151" s="73">
        <f>O150+'results log'!$N151</f>
        <v>1355.3999999999999</v>
      </c>
      <c r="Q151">
        <f>IF(ISBLANK(#REF!),1,IF(ISBLANK(#REF!),2,99))</f>
        <v>99</v>
      </c>
    </row>
    <row r="152" spans="1:17" ht="15" x14ac:dyDescent="0.2">
      <c r="A152" s="27">
        <v>42724</v>
      </c>
      <c r="B152" s="27" t="s">
        <v>309</v>
      </c>
      <c r="C152" s="28" t="s">
        <v>280</v>
      </c>
      <c r="D152" s="29">
        <v>2</v>
      </c>
      <c r="E152" s="29">
        <v>3.3</v>
      </c>
      <c r="F152" s="11">
        <v>3.4</v>
      </c>
      <c r="G152" s="29" t="s">
        <v>23</v>
      </c>
      <c r="H152" s="29" t="s">
        <v>23</v>
      </c>
      <c r="I152" s="11">
        <v>0</v>
      </c>
      <c r="J152" s="8" t="s">
        <v>24</v>
      </c>
      <c r="K152" s="15">
        <f>((F152-1)*(1-(IF(G152="no",0,'results log'!$B$3)))+1)</f>
        <v>3.4</v>
      </c>
      <c r="L152" s="15">
        <f t="shared" si="3"/>
        <v>2</v>
      </c>
      <c r="M152" s="17">
        <f>IF(ISBLANK(J152),,IF(ISBLANK(E152),,(IF(J152="WON-EW",((((E152-1)*I152)*'results log'!$B$2)+('results log'!$B$2*(E152-1))),IF(J152="WON",((((E152-1)*I152)*'results log'!$B$2)+('results log'!$B$2*(E152-1))),IF(J152="PLACED",((((E152-1)*I152)*'results log'!$B$2)-'results log'!$B$2),IF(I152=0,-'results log'!$B$2,IF(I152=0,-'results log'!$B$2,-('results log'!$B$2*2)))))))*D152))</f>
        <v>46</v>
      </c>
      <c r="N152" s="16">
        <f>IF(ISBLANK(J152),,IF(ISBLANK(F152),,(IF(J152="WON-EW",((((K152-1)*I152)*'results log'!$B$2)+('results log'!$B$2*(K152-1))),IF(J152="WON",((((K152-1)*I152)*'results log'!$B$2)+('results log'!$B$2*(K152-1))),IF(J152="PLACED",((((K152-1)*I152)*'results log'!$B$2)-'results log'!$B$2),IF(I152=0,-'results log'!$B$2,IF(I152=0,-'results log'!$B$2,-('results log'!$B$2*2)))))))*D152))</f>
        <v>48</v>
      </c>
      <c r="O152" s="73">
        <f>O151+'results log'!$N152</f>
        <v>1403.3999999999999</v>
      </c>
      <c r="Q152">
        <f>IF(ISBLANK(#REF!),1,IF(ISBLANK(#REF!),2,99))</f>
        <v>99</v>
      </c>
    </row>
    <row r="153" spans="1:17" ht="15" x14ac:dyDescent="0.2">
      <c r="A153" s="27">
        <v>42725</v>
      </c>
      <c r="B153" s="27" t="s">
        <v>310</v>
      </c>
      <c r="C153" s="28" t="s">
        <v>311</v>
      </c>
      <c r="D153" s="29">
        <v>3</v>
      </c>
      <c r="E153" s="29">
        <v>2.5</v>
      </c>
      <c r="F153" s="11">
        <v>2.42</v>
      </c>
      <c r="G153" s="29" t="s">
        <v>23</v>
      </c>
      <c r="H153" s="29" t="s">
        <v>23</v>
      </c>
      <c r="I153" s="11">
        <v>0</v>
      </c>
      <c r="J153" s="8" t="s">
        <v>24</v>
      </c>
      <c r="K153" s="15">
        <f>((F153-1)*(1-(IF(G153="no",0,'results log'!$B$3)))+1)</f>
        <v>2.42</v>
      </c>
      <c r="L153" s="15">
        <f t="shared" si="3"/>
        <v>3</v>
      </c>
      <c r="M153" s="17">
        <f>IF(ISBLANK(J153),,IF(ISBLANK(E153),,(IF(J153="WON-EW",((((E153-1)*I153)*'results log'!$B$2)+('results log'!$B$2*(E153-1))),IF(J153="WON",((((E153-1)*I153)*'results log'!$B$2)+('results log'!$B$2*(E153-1))),IF(J153="PLACED",((((E153-1)*I153)*'results log'!$B$2)-'results log'!$B$2),IF(I153=0,-'results log'!$B$2,IF(I153=0,-'results log'!$B$2,-('results log'!$B$2*2)))))))*D153))</f>
        <v>45</v>
      </c>
      <c r="N153" s="16">
        <f>IF(ISBLANK(J153),,IF(ISBLANK(F153),,(IF(J153="WON-EW",((((K153-1)*I153)*'results log'!$B$2)+('results log'!$B$2*(K153-1))),IF(J153="WON",((((K153-1)*I153)*'results log'!$B$2)+('results log'!$B$2*(K153-1))),IF(J153="PLACED",((((K153-1)*I153)*'results log'!$B$2)-'results log'!$B$2),IF(I153=0,-'results log'!$B$2,IF(I153=0,-'results log'!$B$2,-('results log'!$B$2*2)))))))*D153))</f>
        <v>42.599999999999994</v>
      </c>
      <c r="O153" s="73">
        <f>O152+'results log'!$N153</f>
        <v>1445.9999999999998</v>
      </c>
      <c r="Q153">
        <f>IF(ISBLANK(#REF!),1,IF(ISBLANK(#REF!),2,99))</f>
        <v>99</v>
      </c>
    </row>
    <row r="154" spans="1:17" ht="15" x14ac:dyDescent="0.2">
      <c r="A154" s="27">
        <v>42726</v>
      </c>
      <c r="B154" s="27" t="s">
        <v>312</v>
      </c>
      <c r="C154" s="28" t="s">
        <v>313</v>
      </c>
      <c r="D154" s="29">
        <v>3</v>
      </c>
      <c r="E154" s="29">
        <v>2.2999999999999998</v>
      </c>
      <c r="F154" s="11">
        <v>2.2999999999999998</v>
      </c>
      <c r="G154" s="29" t="s">
        <v>23</v>
      </c>
      <c r="H154" s="29" t="s">
        <v>23</v>
      </c>
      <c r="I154" s="11">
        <v>0</v>
      </c>
      <c r="J154" s="8" t="s">
        <v>28</v>
      </c>
      <c r="K154" s="15">
        <f>((F154-1)*(1-(IF(G154="no",0,'results log'!$B$3)))+1)</f>
        <v>2.2999999999999998</v>
      </c>
      <c r="L154" s="15">
        <f t="shared" si="3"/>
        <v>3</v>
      </c>
      <c r="M154" s="17">
        <f>IF(ISBLANK(J154),,IF(ISBLANK(E154),,(IF(J154="WON-EW",((((E154-1)*I154)*'results log'!$B$2)+('results log'!$B$2*(E154-1))),IF(J154="WON",((((E154-1)*I154)*'results log'!$B$2)+('results log'!$B$2*(E154-1))),IF(J154="PLACED",((((E154-1)*I154)*'results log'!$B$2)-'results log'!$B$2),IF(I154=0,-'results log'!$B$2,IF(I154=0,-'results log'!$B$2,-('results log'!$B$2*2)))))))*D154))</f>
        <v>-30</v>
      </c>
      <c r="N154" s="16">
        <f>IF(ISBLANK(J154),,IF(ISBLANK(F154),,(IF(J154="WON-EW",((((K154-1)*I154)*'results log'!$B$2)+('results log'!$B$2*(K154-1))),IF(J154="WON",((((K154-1)*I154)*'results log'!$B$2)+('results log'!$B$2*(K154-1))),IF(J154="PLACED",((((K154-1)*I154)*'results log'!$B$2)-'results log'!$B$2),IF(I154=0,-'results log'!$B$2,IF(I154=0,-'results log'!$B$2,-('results log'!$B$2*2)))))))*D154))</f>
        <v>-30</v>
      </c>
      <c r="O154" s="73">
        <f>O153+'results log'!$N154</f>
        <v>1415.9999999999998</v>
      </c>
      <c r="Q154">
        <f>IF(ISBLANK(#REF!),1,IF(ISBLANK(#REF!),2,99))</f>
        <v>99</v>
      </c>
    </row>
    <row r="155" spans="1:17" ht="15" x14ac:dyDescent="0.2">
      <c r="A155" s="27">
        <v>42731</v>
      </c>
      <c r="B155" s="27" t="s">
        <v>314</v>
      </c>
      <c r="C155" s="28" t="s">
        <v>315</v>
      </c>
      <c r="D155" s="29">
        <v>3</v>
      </c>
      <c r="E155" s="29">
        <v>3.6</v>
      </c>
      <c r="F155" s="11">
        <v>3.6</v>
      </c>
      <c r="G155" s="29" t="s">
        <v>23</v>
      </c>
      <c r="H155" s="29" t="s">
        <v>23</v>
      </c>
      <c r="I155" s="11">
        <v>0</v>
      </c>
      <c r="J155" s="8" t="s">
        <v>28</v>
      </c>
      <c r="K155" s="15">
        <f>((F155-1)*(1-(IF(G155="no",0,'results log'!$B$3)))+1)</f>
        <v>3.6</v>
      </c>
      <c r="L155" s="15">
        <f t="shared" si="3"/>
        <v>3</v>
      </c>
      <c r="M155" s="17">
        <f>IF(ISBLANK(J155),,IF(ISBLANK(E155),,(IF(J155="WON-EW",((((E155-1)*I155)*'results log'!$B$2)+('results log'!$B$2*(E155-1))),IF(J155="WON",((((E155-1)*I155)*'results log'!$B$2)+('results log'!$B$2*(E155-1))),IF(J155="PLACED",((((E155-1)*I155)*'results log'!$B$2)-'results log'!$B$2),IF(I155=0,-'results log'!$B$2,IF(I155=0,-'results log'!$B$2,-('results log'!$B$2*2)))))))*D155))</f>
        <v>-30</v>
      </c>
      <c r="N155" s="16">
        <f>IF(ISBLANK(J155),,IF(ISBLANK(F155),,(IF(J155="WON-EW",((((K155-1)*I155)*'results log'!$B$2)+('results log'!$B$2*(K155-1))),IF(J155="WON",((((K155-1)*I155)*'results log'!$B$2)+('results log'!$B$2*(K155-1))),IF(J155="PLACED",((((K155-1)*I155)*'results log'!$B$2)-'results log'!$B$2),IF(I155=0,-'results log'!$B$2,IF(I155=0,-'results log'!$B$2,-('results log'!$B$2*2)))))))*D155))</f>
        <v>-30</v>
      </c>
      <c r="O155" s="73">
        <f>O154+'results log'!$N155</f>
        <v>1385.9999999999998</v>
      </c>
      <c r="Q155">
        <f>IF(ISBLANK(#REF!),1,IF(ISBLANK(#REF!),2,99))</f>
        <v>99</v>
      </c>
    </row>
    <row r="156" spans="1:17" ht="15" x14ac:dyDescent="0.2">
      <c r="A156" s="27">
        <v>42733</v>
      </c>
      <c r="B156" s="27" t="s">
        <v>316</v>
      </c>
      <c r="C156" s="28" t="s">
        <v>317</v>
      </c>
      <c r="D156" s="29">
        <v>3</v>
      </c>
      <c r="E156" s="29">
        <v>2.9</v>
      </c>
      <c r="F156" s="11">
        <v>2.9</v>
      </c>
      <c r="G156" s="29" t="s">
        <v>23</v>
      </c>
      <c r="H156" s="29" t="s">
        <v>23</v>
      </c>
      <c r="I156" s="11">
        <v>0</v>
      </c>
      <c r="J156" s="8" t="s">
        <v>28</v>
      </c>
      <c r="K156" s="15">
        <f>((F156-1)*(1-(IF(G156="no",0,'results log'!$B$3)))+1)</f>
        <v>2.9</v>
      </c>
      <c r="L156" s="15">
        <f t="shared" si="3"/>
        <v>3</v>
      </c>
      <c r="M156" s="17">
        <f>IF(ISBLANK(J156),,IF(ISBLANK(E156),,(IF(J156="WON-EW",((((E156-1)*I156)*'results log'!$B$2)+('results log'!$B$2*(E156-1))),IF(J156="WON",((((E156-1)*I156)*'results log'!$B$2)+('results log'!$B$2*(E156-1))),IF(J156="PLACED",((((E156-1)*I156)*'results log'!$B$2)-'results log'!$B$2),IF(I156=0,-'results log'!$B$2,IF(I156=0,-'results log'!$B$2,-('results log'!$B$2*2)))))))*D156))</f>
        <v>-30</v>
      </c>
      <c r="N156" s="16">
        <f>IF(ISBLANK(J156),,IF(ISBLANK(F156),,(IF(J156="WON-EW",((((K156-1)*I156)*'results log'!$B$2)+('results log'!$B$2*(K156-1))),IF(J156="WON",((((K156-1)*I156)*'results log'!$B$2)+('results log'!$B$2*(K156-1))),IF(J156="PLACED",((((K156-1)*I156)*'results log'!$B$2)-'results log'!$B$2),IF(I156=0,-'results log'!$B$2,IF(I156=0,-'results log'!$B$2,-('results log'!$B$2*2)))))))*D156))</f>
        <v>-30</v>
      </c>
      <c r="O156" s="73">
        <f>O155+'results log'!$N156</f>
        <v>1355.9999999999998</v>
      </c>
      <c r="Q156">
        <f>IF(ISBLANK(#REF!),1,IF(ISBLANK(#REF!),2,99))</f>
        <v>99</v>
      </c>
    </row>
    <row r="157" spans="1:17" ht="15" x14ac:dyDescent="0.2">
      <c r="A157" s="27">
        <v>42736</v>
      </c>
      <c r="B157" s="27" t="s">
        <v>318</v>
      </c>
      <c r="C157" s="28" t="s">
        <v>319</v>
      </c>
      <c r="D157" s="29">
        <v>3</v>
      </c>
      <c r="E157" s="29">
        <v>3.1</v>
      </c>
      <c r="F157" s="11">
        <v>3</v>
      </c>
      <c r="G157" s="29" t="s">
        <v>23</v>
      </c>
      <c r="H157" s="29" t="s">
        <v>23</v>
      </c>
      <c r="I157" s="11">
        <v>0</v>
      </c>
      <c r="J157" s="8" t="s">
        <v>24</v>
      </c>
      <c r="K157" s="15">
        <f>((F157-1)*(1-(IF(G157="no",0,'results log'!$B$3)))+1)</f>
        <v>3</v>
      </c>
      <c r="L157" s="15">
        <f t="shared" si="3"/>
        <v>3</v>
      </c>
      <c r="M157" s="17">
        <f>IF(ISBLANK(J157),,IF(ISBLANK(E157),,(IF(J157="WON-EW",((((E157-1)*I157)*'results log'!$B$2)+('results log'!$B$2*(E157-1))),IF(J157="WON",((((E157-1)*I157)*'results log'!$B$2)+('results log'!$B$2*(E157-1))),IF(J157="PLACED",((((E157-1)*I157)*'results log'!$B$2)-'results log'!$B$2),IF(I157=0,-'results log'!$B$2,IF(I157=0,-'results log'!$B$2,-('results log'!$B$2*2)))))))*D157))</f>
        <v>63</v>
      </c>
      <c r="N157" s="16">
        <f>IF(ISBLANK(J157),,IF(ISBLANK(F157),,(IF(J157="WON-EW",((((K157-1)*I157)*'results log'!$B$2)+('results log'!$B$2*(K157-1))),IF(J157="WON",((((K157-1)*I157)*'results log'!$B$2)+('results log'!$B$2*(K157-1))),IF(J157="PLACED",((((K157-1)*I157)*'results log'!$B$2)-'results log'!$B$2),IF(I157=0,-'results log'!$B$2,IF(I157=0,-'results log'!$B$2,-('results log'!$B$2*2)))))))*D157))</f>
        <v>60</v>
      </c>
      <c r="O157" s="73">
        <f>O156+'results log'!$N157</f>
        <v>1415.9999999999998</v>
      </c>
      <c r="Q157">
        <f>IF(ISBLANK(#REF!),1,IF(ISBLANK(#REF!),2,99))</f>
        <v>99</v>
      </c>
    </row>
    <row r="158" spans="1:17" ht="15" x14ac:dyDescent="0.2">
      <c r="A158" s="27">
        <v>42740</v>
      </c>
      <c r="B158" s="27" t="s">
        <v>320</v>
      </c>
      <c r="C158" s="28" t="s">
        <v>321</v>
      </c>
      <c r="D158" s="29">
        <v>2</v>
      </c>
      <c r="E158" s="29">
        <v>4.9000000000000004</v>
      </c>
      <c r="F158" s="11">
        <v>4.5</v>
      </c>
      <c r="G158" s="29" t="s">
        <v>23</v>
      </c>
      <c r="H158" s="29" t="s">
        <v>23</v>
      </c>
      <c r="I158" s="11">
        <v>0</v>
      </c>
      <c r="J158" s="8" t="s">
        <v>24</v>
      </c>
      <c r="K158" s="15">
        <f>((F158-1)*(1-(IF(G158="no",0,'results log'!$B$3)))+1)</f>
        <v>4.5</v>
      </c>
      <c r="L158" s="15">
        <f t="shared" si="3"/>
        <v>2</v>
      </c>
      <c r="M158" s="17">
        <f>IF(ISBLANK(J158),,IF(ISBLANK(E158),,(IF(J158="WON-EW",((((E158-1)*I158)*'results log'!$B$2)+('results log'!$B$2*(E158-1))),IF(J158="WON",((((E158-1)*I158)*'results log'!$B$2)+('results log'!$B$2*(E158-1))),IF(J158="PLACED",((((E158-1)*I158)*'results log'!$B$2)-'results log'!$B$2),IF(I158=0,-'results log'!$B$2,IF(I158=0,-'results log'!$B$2,-('results log'!$B$2*2)))))))*D158))</f>
        <v>78</v>
      </c>
      <c r="N158" s="16">
        <f>IF(ISBLANK(J158),,IF(ISBLANK(F158),,(IF(J158="WON-EW",((((K158-1)*I158)*'results log'!$B$2)+('results log'!$B$2*(K158-1))),IF(J158="WON",((((K158-1)*I158)*'results log'!$B$2)+('results log'!$B$2*(K158-1))),IF(J158="PLACED",((((K158-1)*I158)*'results log'!$B$2)-'results log'!$B$2),IF(I158=0,-'results log'!$B$2,IF(I158=0,-'results log'!$B$2,-('results log'!$B$2*2)))))))*D158))</f>
        <v>70</v>
      </c>
      <c r="O158" s="73">
        <f>O157+'results log'!$N158</f>
        <v>1485.9999999999998</v>
      </c>
      <c r="Q158">
        <f>IF(ISBLANK(#REF!),1,IF(ISBLANK(#REF!),2,99))</f>
        <v>99</v>
      </c>
    </row>
    <row r="159" spans="1:17" ht="15" x14ac:dyDescent="0.2">
      <c r="A159" s="27">
        <v>42742</v>
      </c>
      <c r="B159" s="27" t="s">
        <v>322</v>
      </c>
      <c r="C159" s="28" t="s">
        <v>323</v>
      </c>
      <c r="D159" s="29">
        <v>2</v>
      </c>
      <c r="E159" s="29">
        <v>3.52</v>
      </c>
      <c r="F159" s="11">
        <v>3.25</v>
      </c>
      <c r="G159" s="29" t="s">
        <v>23</v>
      </c>
      <c r="H159" s="29" t="s">
        <v>23</v>
      </c>
      <c r="I159" s="11">
        <v>0</v>
      </c>
      <c r="J159" s="8" t="s">
        <v>28</v>
      </c>
      <c r="K159" s="15">
        <f>((F159-1)*(1-(IF(G159="no",0,'results log'!$B$3)))+1)</f>
        <v>3.25</v>
      </c>
      <c r="L159" s="15">
        <f t="shared" si="3"/>
        <v>2</v>
      </c>
      <c r="M159" s="17">
        <f>IF(ISBLANK(J159),,IF(ISBLANK(E159),,(IF(J159="WON-EW",((((E159-1)*I159)*'results log'!$B$2)+('results log'!$B$2*(E159-1))),IF(J159="WON",((((E159-1)*I159)*'results log'!$B$2)+('results log'!$B$2*(E159-1))),IF(J159="PLACED",((((E159-1)*I159)*'results log'!$B$2)-'results log'!$B$2),IF(I159=0,-'results log'!$B$2,IF(I159=0,-'results log'!$B$2,-('results log'!$B$2*2)))))))*D159))</f>
        <v>-20</v>
      </c>
      <c r="N159" s="16">
        <f>IF(ISBLANK(J159),,IF(ISBLANK(F159),,(IF(J159="WON-EW",((((K159-1)*I159)*'results log'!$B$2)+('results log'!$B$2*(K159-1))),IF(J159="WON",((((K159-1)*I159)*'results log'!$B$2)+('results log'!$B$2*(K159-1))),IF(J159="PLACED",((((K159-1)*I159)*'results log'!$B$2)-'results log'!$B$2),IF(I159=0,-'results log'!$B$2,IF(I159=0,-'results log'!$B$2,-('results log'!$B$2*2)))))))*D159))</f>
        <v>-20</v>
      </c>
      <c r="O159" s="73">
        <f>O158+'results log'!$N159</f>
        <v>1465.9999999999998</v>
      </c>
      <c r="Q159">
        <f>IF(ISBLANK(#REF!),1,IF(ISBLANK(#REF!),2,99))</f>
        <v>99</v>
      </c>
    </row>
    <row r="160" spans="1:17" ht="15" x14ac:dyDescent="0.2">
      <c r="A160" s="27">
        <v>42742</v>
      </c>
      <c r="B160" s="27" t="s">
        <v>324</v>
      </c>
      <c r="C160" s="28" t="s">
        <v>181</v>
      </c>
      <c r="D160" s="29">
        <v>2</v>
      </c>
      <c r="E160" s="29">
        <v>4.5</v>
      </c>
      <c r="F160" s="11">
        <v>4.5</v>
      </c>
      <c r="G160" s="29" t="s">
        <v>23</v>
      </c>
      <c r="H160" s="29" t="s">
        <v>23</v>
      </c>
      <c r="I160" s="11">
        <v>0</v>
      </c>
      <c r="J160" s="8" t="s">
        <v>28</v>
      </c>
      <c r="K160" s="15">
        <f>((F160-1)*(1-(IF(G160="no",0,'results log'!$B$3)))+1)</f>
        <v>4.5</v>
      </c>
      <c r="L160" s="15">
        <f t="shared" si="3"/>
        <v>2</v>
      </c>
      <c r="M160" s="17">
        <f>IF(ISBLANK(J160),,IF(ISBLANK(E160),,(IF(J160="WON-EW",((((E160-1)*I160)*'results log'!$B$2)+('results log'!$B$2*(E160-1))),IF(J160="WON",((((E160-1)*I160)*'results log'!$B$2)+('results log'!$B$2*(E160-1))),IF(J160="PLACED",((((E160-1)*I160)*'results log'!$B$2)-'results log'!$B$2),IF(I160=0,-'results log'!$B$2,IF(I160=0,-'results log'!$B$2,-('results log'!$B$2*2)))))))*D160))</f>
        <v>-20</v>
      </c>
      <c r="N160" s="16">
        <f>IF(ISBLANK(J160),,IF(ISBLANK(F160),,(IF(J160="WON-EW",((((K160-1)*I160)*'results log'!$B$2)+('results log'!$B$2*(K160-1))),IF(J160="WON",((((K160-1)*I160)*'results log'!$B$2)+('results log'!$B$2*(K160-1))),IF(J160="PLACED",((((K160-1)*I160)*'results log'!$B$2)-'results log'!$B$2),IF(I160=0,-'results log'!$B$2,IF(I160=0,-'results log'!$B$2,-('results log'!$B$2*2)))))))*D160))</f>
        <v>-20</v>
      </c>
      <c r="O160" s="73">
        <f>O159+'results log'!$N160</f>
        <v>1445.9999999999998</v>
      </c>
      <c r="Q160">
        <f>IF(ISBLANK(#REF!),1,IF(ISBLANK(#REF!),2,99))</f>
        <v>99</v>
      </c>
    </row>
    <row r="161" spans="1:17" ht="15" x14ac:dyDescent="0.2">
      <c r="A161" s="27">
        <v>42745</v>
      </c>
      <c r="B161" s="27" t="s">
        <v>325</v>
      </c>
      <c r="C161" s="28" t="s">
        <v>326</v>
      </c>
      <c r="D161" s="29">
        <v>2</v>
      </c>
      <c r="E161" s="29">
        <v>4.33</v>
      </c>
      <c r="F161" s="11">
        <v>5</v>
      </c>
      <c r="G161" s="29" t="s">
        <v>23</v>
      </c>
      <c r="H161" s="29" t="s">
        <v>23</v>
      </c>
      <c r="I161" s="11">
        <v>0</v>
      </c>
      <c r="J161" s="8" t="s">
        <v>28</v>
      </c>
      <c r="K161" s="15">
        <f>((F161-1)*(1-(IF(G161="no",0,'results log'!$B$3)))+1)</f>
        <v>5</v>
      </c>
      <c r="L161" s="15">
        <f t="shared" si="3"/>
        <v>2</v>
      </c>
      <c r="M161" s="17">
        <f>IF(ISBLANK(J161),,IF(ISBLANK(E161),,(IF(J161="WON-EW",((((E161-1)*I161)*'results log'!$B$2)+('results log'!$B$2*(E161-1))),IF(J161="WON",((((E161-1)*I161)*'results log'!$B$2)+('results log'!$B$2*(E161-1))),IF(J161="PLACED",((((E161-1)*I161)*'results log'!$B$2)-'results log'!$B$2),IF(I161=0,-'results log'!$B$2,IF(I161=0,-'results log'!$B$2,-('results log'!$B$2*2)))))))*D161))</f>
        <v>-20</v>
      </c>
      <c r="N161" s="16">
        <f>IF(ISBLANK(J161),,IF(ISBLANK(F161),,(IF(J161="WON-EW",((((K161-1)*I161)*'results log'!$B$2)+('results log'!$B$2*(K161-1))),IF(J161="WON",((((K161-1)*I161)*'results log'!$B$2)+('results log'!$B$2*(K161-1))),IF(J161="PLACED",((((K161-1)*I161)*'results log'!$B$2)-'results log'!$B$2),IF(I161=0,-'results log'!$B$2,IF(I161=0,-'results log'!$B$2,-('results log'!$B$2*2)))))))*D161))</f>
        <v>-20</v>
      </c>
      <c r="O161" s="73">
        <f>O160+'results log'!$N161</f>
        <v>1425.9999999999998</v>
      </c>
      <c r="Q161">
        <f>IF(ISBLANK(#REF!),1,IF(ISBLANK(#REF!),2,99))</f>
        <v>99</v>
      </c>
    </row>
    <row r="162" spans="1:17" ht="15" x14ac:dyDescent="0.2">
      <c r="A162" s="27">
        <v>42745</v>
      </c>
      <c r="B162" s="27" t="s">
        <v>327</v>
      </c>
      <c r="C162" s="28" t="s">
        <v>328</v>
      </c>
      <c r="D162" s="29">
        <v>2</v>
      </c>
      <c r="E162" s="29">
        <v>6</v>
      </c>
      <c r="F162" s="11">
        <v>5.5</v>
      </c>
      <c r="G162" s="29" t="s">
        <v>23</v>
      </c>
      <c r="H162" s="29" t="s">
        <v>23</v>
      </c>
      <c r="I162" s="11">
        <v>0</v>
      </c>
      <c r="J162" s="8" t="s">
        <v>24</v>
      </c>
      <c r="K162" s="15">
        <f>((F162-1)*(1-(IF(G162="no",0,'results log'!$B$3)))+1)</f>
        <v>5.5</v>
      </c>
      <c r="L162" s="15">
        <f t="shared" si="3"/>
        <v>2</v>
      </c>
      <c r="M162" s="17">
        <f>IF(ISBLANK(J162),,IF(ISBLANK(E162),,(IF(J162="WON-EW",((((E162-1)*I162)*'results log'!$B$2)+('results log'!$B$2*(E162-1))),IF(J162="WON",((((E162-1)*I162)*'results log'!$B$2)+('results log'!$B$2*(E162-1))),IF(J162="PLACED",((((E162-1)*I162)*'results log'!$B$2)-'results log'!$B$2),IF(I162=0,-'results log'!$B$2,IF(I162=0,-'results log'!$B$2,-('results log'!$B$2*2)))))))*D162))</f>
        <v>100</v>
      </c>
      <c r="N162" s="16">
        <f>IF(ISBLANK(J162),,IF(ISBLANK(F162),,(IF(J162="WON-EW",((((K162-1)*I162)*'results log'!$B$2)+('results log'!$B$2*(K162-1))),IF(J162="WON",((((K162-1)*I162)*'results log'!$B$2)+('results log'!$B$2*(K162-1))),IF(J162="PLACED",((((K162-1)*I162)*'results log'!$B$2)-'results log'!$B$2),IF(I162=0,-'results log'!$B$2,IF(I162=0,-'results log'!$B$2,-('results log'!$B$2*2)))))))*D162))</f>
        <v>90</v>
      </c>
      <c r="O162" s="73">
        <f>O161+'results log'!$N162</f>
        <v>1515.9999999999998</v>
      </c>
      <c r="Q162">
        <f>IF(ISBLANK(#REF!),1,IF(ISBLANK(#REF!),2,99))</f>
        <v>99</v>
      </c>
    </row>
    <row r="163" spans="1:17" ht="15" x14ac:dyDescent="0.2">
      <c r="A163" s="27">
        <v>42748</v>
      </c>
      <c r="B163" s="27" t="s">
        <v>329</v>
      </c>
      <c r="C163" s="28" t="s">
        <v>330</v>
      </c>
      <c r="D163" s="29">
        <v>3</v>
      </c>
      <c r="E163" s="29">
        <v>2.7</v>
      </c>
      <c r="F163" s="11">
        <v>2.7</v>
      </c>
      <c r="G163" s="29" t="s">
        <v>23</v>
      </c>
      <c r="H163" s="29" t="s">
        <v>23</v>
      </c>
      <c r="I163" s="11">
        <v>0</v>
      </c>
      <c r="J163" s="8" t="s">
        <v>28</v>
      </c>
      <c r="K163" s="15">
        <f>((F163-1)*(1-(IF(G163="no",0,'results log'!$B$3)))+1)</f>
        <v>2.7</v>
      </c>
      <c r="L163" s="15">
        <f t="shared" si="3"/>
        <v>3</v>
      </c>
      <c r="M163" s="17">
        <f>IF(ISBLANK(J163),,IF(ISBLANK(E163),,(IF(J163="WON-EW",((((E163-1)*I163)*'results log'!$B$2)+('results log'!$B$2*(E163-1))),IF(J163="WON",((((E163-1)*I163)*'results log'!$B$2)+('results log'!$B$2*(E163-1))),IF(J163="PLACED",((((E163-1)*I163)*'results log'!$B$2)-'results log'!$B$2),IF(I163=0,-'results log'!$B$2,IF(I163=0,-'results log'!$B$2,-('results log'!$B$2*2)))))))*D163))</f>
        <v>-30</v>
      </c>
      <c r="N163" s="16">
        <f>IF(ISBLANK(J163),,IF(ISBLANK(F163),,(IF(J163="WON-EW",((((K163-1)*I163)*'results log'!$B$2)+('results log'!$B$2*(K163-1))),IF(J163="WON",((((K163-1)*I163)*'results log'!$B$2)+('results log'!$B$2*(K163-1))),IF(J163="PLACED",((((K163-1)*I163)*'results log'!$B$2)-'results log'!$B$2),IF(I163=0,-'results log'!$B$2,IF(I163=0,-'results log'!$B$2,-('results log'!$B$2*2)))))))*D163))</f>
        <v>-30</v>
      </c>
      <c r="O163" s="73">
        <f>O162+'results log'!$N163</f>
        <v>1485.9999999999998</v>
      </c>
      <c r="Q163">
        <f>IF(ISBLANK(#REF!),1,IF(ISBLANK(#REF!),2,99))</f>
        <v>99</v>
      </c>
    </row>
    <row r="164" spans="1:17" ht="15" x14ac:dyDescent="0.2">
      <c r="A164" s="27">
        <v>42748</v>
      </c>
      <c r="B164" s="27" t="s">
        <v>331</v>
      </c>
      <c r="C164" s="28" t="s">
        <v>332</v>
      </c>
      <c r="D164" s="29">
        <v>1</v>
      </c>
      <c r="E164" s="29">
        <v>6</v>
      </c>
      <c r="F164" s="11">
        <v>5.95</v>
      </c>
      <c r="G164" s="29" t="s">
        <v>23</v>
      </c>
      <c r="H164" s="29" t="s">
        <v>23</v>
      </c>
      <c r="I164" s="11">
        <v>0</v>
      </c>
      <c r="J164" s="8" t="s">
        <v>28</v>
      </c>
      <c r="K164" s="15">
        <f>((F164-1)*(1-(IF(G164="no",0,'results log'!$B$3)))+1)</f>
        <v>5.95</v>
      </c>
      <c r="L164" s="15">
        <f t="shared" si="3"/>
        <v>1</v>
      </c>
      <c r="M164" s="17">
        <f>IF(ISBLANK(J164),,IF(ISBLANK(E164),,(IF(J164="WON-EW",((((E164-1)*I164)*'results log'!$B$2)+('results log'!$B$2*(E164-1))),IF(J164="WON",((((E164-1)*I164)*'results log'!$B$2)+('results log'!$B$2*(E164-1))),IF(J164="PLACED",((((E164-1)*I164)*'results log'!$B$2)-'results log'!$B$2),IF(I164=0,-'results log'!$B$2,IF(I164=0,-'results log'!$B$2,-('results log'!$B$2*2)))))))*D164))</f>
        <v>-10</v>
      </c>
      <c r="N164" s="16">
        <f>IF(ISBLANK(J164),,IF(ISBLANK(F164),,(IF(J164="WON-EW",((((K164-1)*I164)*'results log'!$B$2)+('results log'!$B$2*(K164-1))),IF(J164="WON",((((K164-1)*I164)*'results log'!$B$2)+('results log'!$B$2*(K164-1))),IF(J164="PLACED",((((K164-1)*I164)*'results log'!$B$2)-'results log'!$B$2),IF(I164=0,-'results log'!$B$2,IF(I164=0,-'results log'!$B$2,-('results log'!$B$2*2)))))))*D164))</f>
        <v>-10</v>
      </c>
      <c r="O164" s="73">
        <f>O163+'results log'!$N164</f>
        <v>1475.9999999999998</v>
      </c>
      <c r="Q164">
        <f>IF(ISBLANK(#REF!),1,IF(ISBLANK(#REF!),2,99))</f>
        <v>99</v>
      </c>
    </row>
    <row r="165" spans="1:17" ht="15" x14ac:dyDescent="0.2">
      <c r="A165" s="27">
        <v>42749</v>
      </c>
      <c r="B165" s="27" t="s">
        <v>333</v>
      </c>
      <c r="C165" s="28" t="s">
        <v>334</v>
      </c>
      <c r="D165" s="29">
        <v>2</v>
      </c>
      <c r="E165" s="29">
        <v>4.8</v>
      </c>
      <c r="F165" s="11">
        <v>4.5</v>
      </c>
      <c r="G165" s="29" t="s">
        <v>23</v>
      </c>
      <c r="H165" s="29" t="s">
        <v>23</v>
      </c>
      <c r="I165" s="11">
        <v>0</v>
      </c>
      <c r="J165" s="8" t="s">
        <v>28</v>
      </c>
      <c r="K165" s="15">
        <f>((F165-1)*(1-(IF(G165="no",0,'results log'!$B$3)))+1)</f>
        <v>4.5</v>
      </c>
      <c r="L165" s="15">
        <v>0</v>
      </c>
      <c r="M165" s="17">
        <v>0</v>
      </c>
      <c r="N165" s="16">
        <v>0</v>
      </c>
      <c r="O165" s="73">
        <f>O164+'results log'!$N165</f>
        <v>1475.9999999999998</v>
      </c>
      <c r="Q165">
        <f>IF(ISBLANK(#REF!),1,IF(ISBLANK(#REF!),2,99))</f>
        <v>99</v>
      </c>
    </row>
    <row r="166" spans="1:17" ht="15" x14ac:dyDescent="0.2">
      <c r="A166" s="27">
        <v>42753</v>
      </c>
      <c r="B166" s="27" t="s">
        <v>335</v>
      </c>
      <c r="C166" s="28" t="s">
        <v>336</v>
      </c>
      <c r="D166" s="29">
        <v>3</v>
      </c>
      <c r="E166" s="29">
        <v>2.5499999999999998</v>
      </c>
      <c r="F166" s="11">
        <v>2.5</v>
      </c>
      <c r="G166" s="29" t="s">
        <v>23</v>
      </c>
      <c r="H166" s="29" t="s">
        <v>23</v>
      </c>
      <c r="I166" s="11">
        <v>0</v>
      </c>
      <c r="J166" s="8" t="s">
        <v>28</v>
      </c>
      <c r="K166" s="15">
        <f>((F166-1)*(1-(IF(G166="no",0,'results log'!$B$3)))+1)</f>
        <v>2.5</v>
      </c>
      <c r="L166" s="15">
        <f t="shared" si="3"/>
        <v>3</v>
      </c>
      <c r="M166" s="17">
        <f>IF(ISBLANK(J166),,IF(ISBLANK(E166),,(IF(J166="WON-EW",((((E166-1)*I166)*'results log'!$B$2)+('results log'!$B$2*(E166-1))),IF(J166="WON",((((E166-1)*I166)*'results log'!$B$2)+('results log'!$B$2*(E166-1))),IF(J166="PLACED",((((E166-1)*I166)*'results log'!$B$2)-'results log'!$B$2),IF(I166=0,-'results log'!$B$2,IF(I166=0,-'results log'!$B$2,-('results log'!$B$2*2)))))))*D166))</f>
        <v>-30</v>
      </c>
      <c r="N166" s="16">
        <f>IF(ISBLANK(J166),,IF(ISBLANK(F166),,(IF(J166="WON-EW",((((K166-1)*I166)*'results log'!$B$2)+('results log'!$B$2*(K166-1))),IF(J166="WON",((((K166-1)*I166)*'results log'!$B$2)+('results log'!$B$2*(K166-1))),IF(J166="PLACED",((((K166-1)*I166)*'results log'!$B$2)-'results log'!$B$2),IF(I166=0,-'results log'!$B$2,IF(I166=0,-'results log'!$B$2,-('results log'!$B$2*2)))))))*D166))</f>
        <v>-30</v>
      </c>
      <c r="O166" s="73">
        <f>O165+'results log'!$N166</f>
        <v>1445.9999999999998</v>
      </c>
      <c r="Q166">
        <f>IF(ISBLANK(#REF!),1,IF(ISBLANK(#REF!),2,99))</f>
        <v>99</v>
      </c>
    </row>
    <row r="167" spans="1:17" ht="15" x14ac:dyDescent="0.2">
      <c r="A167" s="27">
        <v>42754</v>
      </c>
      <c r="B167" s="27" t="s">
        <v>257</v>
      </c>
      <c r="C167" s="28" t="s">
        <v>337</v>
      </c>
      <c r="D167" s="29">
        <v>2</v>
      </c>
      <c r="E167" s="29">
        <v>4.3</v>
      </c>
      <c r="F167" s="11">
        <v>4.0999999999999996</v>
      </c>
      <c r="G167" s="29" t="s">
        <v>23</v>
      </c>
      <c r="H167" s="29" t="s">
        <v>23</v>
      </c>
      <c r="I167" s="11">
        <v>0</v>
      </c>
      <c r="J167" s="8" t="s">
        <v>28</v>
      </c>
      <c r="K167" s="15">
        <f>((F167-1)*(1-(IF(G167="no",0,'results log'!$B$3)))+1)</f>
        <v>4.0999999999999996</v>
      </c>
      <c r="L167" s="15">
        <f t="shared" si="3"/>
        <v>2</v>
      </c>
      <c r="M167" s="17">
        <f>IF(ISBLANK(J167),,IF(ISBLANK(E167),,(IF(J167="WON-EW",((((E167-1)*I167)*'results log'!$B$2)+('results log'!$B$2*(E167-1))),IF(J167="WON",((((E167-1)*I167)*'results log'!$B$2)+('results log'!$B$2*(E167-1))),IF(J167="PLACED",((((E167-1)*I167)*'results log'!$B$2)-'results log'!$B$2),IF(I167=0,-'results log'!$B$2,IF(I167=0,-'results log'!$B$2,-('results log'!$B$2*2)))))))*D167))</f>
        <v>-20</v>
      </c>
      <c r="N167" s="16">
        <f>IF(ISBLANK(J167),,IF(ISBLANK(F167),,(IF(J167="WON-EW",((((K167-1)*I167)*'results log'!$B$2)+('results log'!$B$2*(K167-1))),IF(J167="WON",((((K167-1)*I167)*'results log'!$B$2)+('results log'!$B$2*(K167-1))),IF(J167="PLACED",((((K167-1)*I167)*'results log'!$B$2)-'results log'!$B$2),IF(I167=0,-'results log'!$B$2,IF(I167=0,-'results log'!$B$2,-('results log'!$B$2*2)))))))*D167))</f>
        <v>-20</v>
      </c>
      <c r="O167" s="73">
        <f>O166+'results log'!$N167</f>
        <v>1425.9999999999998</v>
      </c>
      <c r="Q167">
        <f>IF(ISBLANK(#REF!),1,IF(ISBLANK(#REF!),2,99))</f>
        <v>99</v>
      </c>
    </row>
    <row r="168" spans="1:17" ht="15" x14ac:dyDescent="0.2">
      <c r="A168" s="27">
        <v>42755</v>
      </c>
      <c r="B168" s="27" t="s">
        <v>338</v>
      </c>
      <c r="C168" s="28" t="s">
        <v>339</v>
      </c>
      <c r="D168" s="29">
        <v>3</v>
      </c>
      <c r="E168" s="29">
        <v>3</v>
      </c>
      <c r="F168" s="11">
        <v>3</v>
      </c>
      <c r="G168" s="29" t="s">
        <v>23</v>
      </c>
      <c r="H168" s="29" t="s">
        <v>23</v>
      </c>
      <c r="I168" s="11">
        <v>0</v>
      </c>
      <c r="J168" s="8" t="s">
        <v>24</v>
      </c>
      <c r="K168" s="15">
        <f>((F168-1)*(1-(IF(G168="no",0,'results log'!$B$3)))+1)</f>
        <v>3</v>
      </c>
      <c r="L168" s="15">
        <f t="shared" si="3"/>
        <v>3</v>
      </c>
      <c r="M168" s="17">
        <f>IF(ISBLANK(J168),,IF(ISBLANK(E168),,(IF(J168="WON-EW",((((E168-1)*I168)*'results log'!$B$2)+('results log'!$B$2*(E168-1))),IF(J168="WON",((((E168-1)*I168)*'results log'!$B$2)+('results log'!$B$2*(E168-1))),IF(J168="PLACED",((((E168-1)*I168)*'results log'!$B$2)-'results log'!$B$2),IF(I168=0,-'results log'!$B$2,IF(I168=0,-'results log'!$B$2,-('results log'!$B$2*2)))))))*D168))</f>
        <v>60</v>
      </c>
      <c r="N168" s="16">
        <f>IF(ISBLANK(J168),,IF(ISBLANK(F168),,(IF(J168="WON-EW",((((K168-1)*I168)*'results log'!$B$2)+('results log'!$B$2*(K168-1))),IF(J168="WON",((((K168-1)*I168)*'results log'!$B$2)+('results log'!$B$2*(K168-1))),IF(J168="PLACED",((((K168-1)*I168)*'results log'!$B$2)-'results log'!$B$2),IF(I168=0,-'results log'!$B$2,IF(I168=0,-'results log'!$B$2,-('results log'!$B$2*2)))))))*D168))</f>
        <v>60</v>
      </c>
      <c r="O168" s="73">
        <f>O167+'results log'!$N168</f>
        <v>1485.9999999999998</v>
      </c>
      <c r="Q168">
        <f>IF(ISBLANK(#REF!),1,IF(ISBLANK(#REF!),2,99))</f>
        <v>99</v>
      </c>
    </row>
    <row r="169" spans="1:17" ht="15" x14ac:dyDescent="0.2">
      <c r="A169" s="27">
        <v>42756</v>
      </c>
      <c r="B169" s="27" t="s">
        <v>340</v>
      </c>
      <c r="C169" s="28" t="s">
        <v>341</v>
      </c>
      <c r="D169" s="29">
        <v>2</v>
      </c>
      <c r="E169" s="29">
        <v>4.5</v>
      </c>
      <c r="F169" s="11">
        <v>4.4000000000000004</v>
      </c>
      <c r="G169" s="29" t="s">
        <v>23</v>
      </c>
      <c r="H169" s="29" t="s">
        <v>23</v>
      </c>
      <c r="I169" s="11">
        <v>0</v>
      </c>
      <c r="J169" s="8" t="s">
        <v>28</v>
      </c>
      <c r="K169" s="15">
        <f>((F169-1)*(1-(IF(G169="no",0,'results log'!$B$3)))+1)</f>
        <v>4.4000000000000004</v>
      </c>
      <c r="L169" s="15">
        <f t="shared" si="3"/>
        <v>2</v>
      </c>
      <c r="M169" s="17">
        <f>IF(ISBLANK(J169),,IF(ISBLANK(E169),,(IF(J169="WON-EW",((((E169-1)*I169)*'results log'!$B$2)+('results log'!$B$2*(E169-1))),IF(J169="WON",((((E169-1)*I169)*'results log'!$B$2)+('results log'!$B$2*(E169-1))),IF(J169="PLACED",((((E169-1)*I169)*'results log'!$B$2)-'results log'!$B$2),IF(I169=0,-'results log'!$B$2,IF(I169=0,-'results log'!$B$2,-('results log'!$B$2*2)))))))*D169))</f>
        <v>-20</v>
      </c>
      <c r="N169" s="16">
        <f>IF(ISBLANK(J169),,IF(ISBLANK(F169),,(IF(J169="WON-EW",((((K169-1)*I169)*'results log'!$B$2)+('results log'!$B$2*(K169-1))),IF(J169="WON",((((K169-1)*I169)*'results log'!$B$2)+('results log'!$B$2*(K169-1))),IF(J169="PLACED",((((K169-1)*I169)*'results log'!$B$2)-'results log'!$B$2),IF(I169=0,-'results log'!$B$2,IF(I169=0,-'results log'!$B$2,-('results log'!$B$2*2)))))))*D169))</f>
        <v>-20</v>
      </c>
      <c r="O169" s="73">
        <f>O168+'results log'!$N169</f>
        <v>1465.9999999999998</v>
      </c>
      <c r="Q169">
        <f>IF(ISBLANK(#REF!),1,IF(ISBLANK(#REF!),2,99))</f>
        <v>99</v>
      </c>
    </row>
    <row r="170" spans="1:17" ht="15" x14ac:dyDescent="0.2">
      <c r="A170" s="27">
        <v>42756</v>
      </c>
      <c r="B170" s="27" t="s">
        <v>342</v>
      </c>
      <c r="C170" s="28" t="s">
        <v>343</v>
      </c>
      <c r="D170" s="29">
        <v>2</v>
      </c>
      <c r="E170" s="29">
        <v>3.4</v>
      </c>
      <c r="F170" s="11">
        <v>3.4</v>
      </c>
      <c r="G170" s="29" t="s">
        <v>23</v>
      </c>
      <c r="H170" s="29" t="s">
        <v>23</v>
      </c>
      <c r="I170" s="11">
        <v>0</v>
      </c>
      <c r="J170" s="8" t="s">
        <v>24</v>
      </c>
      <c r="K170" s="15">
        <f>((F170-1)*(1-(IF(G170="no",0,'results log'!$B$3)))+1)</f>
        <v>3.4</v>
      </c>
      <c r="L170" s="15">
        <f t="shared" si="3"/>
        <v>2</v>
      </c>
      <c r="M170" s="17">
        <f>IF(ISBLANK(J170),,IF(ISBLANK(E170),,(IF(J170="WON-EW",((((E170-1)*I170)*'results log'!$B$2)+('results log'!$B$2*(E170-1))),IF(J170="WON",((((E170-1)*I170)*'results log'!$B$2)+('results log'!$B$2*(E170-1))),IF(J170="PLACED",((((E170-1)*I170)*'results log'!$B$2)-'results log'!$B$2),IF(I170=0,-'results log'!$B$2,IF(I170=0,-'results log'!$B$2,-('results log'!$B$2*2)))))))*D170))</f>
        <v>48</v>
      </c>
      <c r="N170" s="16">
        <f>IF(ISBLANK(J170),,IF(ISBLANK(F170),,(IF(J170="WON-EW",((((K170-1)*I170)*'results log'!$B$2)+('results log'!$B$2*(K170-1))),IF(J170="WON",((((K170-1)*I170)*'results log'!$B$2)+('results log'!$B$2*(K170-1))),IF(J170="PLACED",((((K170-1)*I170)*'results log'!$B$2)-'results log'!$B$2),IF(I170=0,-'results log'!$B$2,IF(I170=0,-'results log'!$B$2,-('results log'!$B$2*2)))))))*D170))</f>
        <v>48</v>
      </c>
      <c r="O170" s="73">
        <f>O169+'results log'!$N170</f>
        <v>1513.9999999999998</v>
      </c>
      <c r="Q170">
        <f>IF(ISBLANK(#REF!),1,IF(ISBLANK(#REF!),2,99))</f>
        <v>99</v>
      </c>
    </row>
    <row r="171" spans="1:17" ht="15" x14ac:dyDescent="0.2">
      <c r="A171" s="27">
        <v>42757</v>
      </c>
      <c r="B171" s="27" t="s">
        <v>344</v>
      </c>
      <c r="C171" s="28" t="s">
        <v>345</v>
      </c>
      <c r="D171" s="29">
        <v>3</v>
      </c>
      <c r="E171" s="29">
        <v>3.5</v>
      </c>
      <c r="F171" s="11">
        <v>3.5</v>
      </c>
      <c r="G171" s="29" t="s">
        <v>23</v>
      </c>
      <c r="H171" s="29" t="s">
        <v>23</v>
      </c>
      <c r="I171" s="11">
        <v>0</v>
      </c>
      <c r="J171" s="8" t="s">
        <v>28</v>
      </c>
      <c r="K171" s="15">
        <f>((F171-1)*(1-(IF(G171="no",0,'results log'!$B$3)))+1)</f>
        <v>3.5</v>
      </c>
      <c r="L171" s="15">
        <f t="shared" si="3"/>
        <v>3</v>
      </c>
      <c r="M171" s="17">
        <f>IF(ISBLANK(J171),,IF(ISBLANK(E171),,(IF(J171="WON-EW",((((E171-1)*I171)*'results log'!$B$2)+('results log'!$B$2*(E171-1))),IF(J171="WON",((((E171-1)*I171)*'results log'!$B$2)+('results log'!$B$2*(E171-1))),IF(J171="PLACED",((((E171-1)*I171)*'results log'!$B$2)-'results log'!$B$2),IF(I171=0,-'results log'!$B$2,IF(I171=0,-'results log'!$B$2,-('results log'!$B$2*2)))))))*D171))</f>
        <v>-30</v>
      </c>
      <c r="N171" s="16">
        <f>IF(ISBLANK(J171),,IF(ISBLANK(F171),,(IF(J171="WON-EW",((((K171-1)*I171)*'results log'!$B$2)+('results log'!$B$2*(K171-1))),IF(J171="WON",((((K171-1)*I171)*'results log'!$B$2)+('results log'!$B$2*(K171-1))),IF(J171="PLACED",((((K171-1)*I171)*'results log'!$B$2)-'results log'!$B$2),IF(I171=0,-'results log'!$B$2,IF(I171=0,-'results log'!$B$2,-('results log'!$B$2*2)))))))*D171))</f>
        <v>-30</v>
      </c>
      <c r="O171" s="73">
        <f>O170+'results log'!$N171</f>
        <v>1483.9999999999998</v>
      </c>
      <c r="Q171">
        <f>IF(ISBLANK(#REF!),1,IF(ISBLANK(#REF!),2,99))</f>
        <v>99</v>
      </c>
    </row>
    <row r="172" spans="1:17" ht="15" x14ac:dyDescent="0.2">
      <c r="A172" s="27">
        <v>42759</v>
      </c>
      <c r="B172" s="27" t="s">
        <v>346</v>
      </c>
      <c r="C172" s="28" t="s">
        <v>228</v>
      </c>
      <c r="D172" s="29">
        <v>2</v>
      </c>
      <c r="E172" s="29">
        <v>3.1</v>
      </c>
      <c r="F172" s="11">
        <v>3.05</v>
      </c>
      <c r="G172" s="29" t="s">
        <v>23</v>
      </c>
      <c r="H172" s="29" t="s">
        <v>23</v>
      </c>
      <c r="I172" s="11">
        <v>0</v>
      </c>
      <c r="J172" s="8" t="s">
        <v>24</v>
      </c>
      <c r="K172" s="15">
        <f>((F172-1)*(1-(IF(G172="no",0,'results log'!$B$3)))+1)</f>
        <v>3.05</v>
      </c>
      <c r="L172" s="15">
        <f t="shared" si="3"/>
        <v>2</v>
      </c>
      <c r="M172" s="17">
        <f>IF(ISBLANK(J172),,IF(ISBLANK(E172),,(IF(J172="WON-EW",((((E172-1)*I172)*'results log'!$B$2)+('results log'!$B$2*(E172-1))),IF(J172="WON",((((E172-1)*I172)*'results log'!$B$2)+('results log'!$B$2*(E172-1))),IF(J172="PLACED",((((E172-1)*I172)*'results log'!$B$2)-'results log'!$B$2),IF(I172=0,-'results log'!$B$2,IF(I172=0,-'results log'!$B$2,-('results log'!$B$2*2)))))))*D172))</f>
        <v>42</v>
      </c>
      <c r="N172" s="16">
        <f>IF(ISBLANK(J172),,IF(ISBLANK(F172),,(IF(J172="WON-EW",((((K172-1)*I172)*'results log'!$B$2)+('results log'!$B$2*(K172-1))),IF(J172="WON",((((K172-1)*I172)*'results log'!$B$2)+('results log'!$B$2*(K172-1))),IF(J172="PLACED",((((K172-1)*I172)*'results log'!$B$2)-'results log'!$B$2),IF(I172=0,-'results log'!$B$2,IF(I172=0,-'results log'!$B$2,-('results log'!$B$2*2)))))))*D172))</f>
        <v>41</v>
      </c>
      <c r="O172" s="73">
        <f>O171+'results log'!$N172</f>
        <v>1524.9999999999998</v>
      </c>
      <c r="Q172">
        <f>IF(ISBLANK(#REF!),1,IF(ISBLANK(#REF!),2,99))</f>
        <v>99</v>
      </c>
    </row>
    <row r="173" spans="1:17" ht="15" x14ac:dyDescent="0.2">
      <c r="A173" s="27">
        <v>42759</v>
      </c>
      <c r="B173" s="27" t="s">
        <v>347</v>
      </c>
      <c r="C173" s="28" t="s">
        <v>348</v>
      </c>
      <c r="D173" s="29">
        <v>2</v>
      </c>
      <c r="E173" s="29">
        <v>4.33</v>
      </c>
      <c r="F173" s="11">
        <v>4.33</v>
      </c>
      <c r="G173" s="29" t="s">
        <v>23</v>
      </c>
      <c r="H173" s="29" t="s">
        <v>23</v>
      </c>
      <c r="I173" s="11">
        <v>0</v>
      </c>
      <c r="J173" s="8" t="s">
        <v>28</v>
      </c>
      <c r="K173" s="15">
        <f>((F173-1)*(1-(IF(G173="no",0,'results log'!$B$3)))+1)</f>
        <v>4.33</v>
      </c>
      <c r="L173" s="15">
        <f t="shared" si="3"/>
        <v>2</v>
      </c>
      <c r="M173" s="17">
        <f>IF(ISBLANK(J173),,IF(ISBLANK(E173),,(IF(J173="WON-EW",((((E173-1)*I173)*'results log'!$B$2)+('results log'!$B$2*(E173-1))),IF(J173="WON",((((E173-1)*I173)*'results log'!$B$2)+('results log'!$B$2*(E173-1))),IF(J173="PLACED",((((E173-1)*I173)*'results log'!$B$2)-'results log'!$B$2),IF(I173=0,-'results log'!$B$2,IF(I173=0,-'results log'!$B$2,-('results log'!$B$2*2)))))))*D173))</f>
        <v>-20</v>
      </c>
      <c r="N173" s="16">
        <f>IF(ISBLANK(J173),,IF(ISBLANK(F173),,(IF(J173="WON-EW",((((K173-1)*I173)*'results log'!$B$2)+('results log'!$B$2*(K173-1))),IF(J173="WON",((((K173-1)*I173)*'results log'!$B$2)+('results log'!$B$2*(K173-1))),IF(J173="PLACED",((((K173-1)*I173)*'results log'!$B$2)-'results log'!$B$2),IF(I173=0,-'results log'!$B$2,IF(I173=0,-'results log'!$B$2,-('results log'!$B$2*2)))))))*D173))</f>
        <v>-20</v>
      </c>
      <c r="O173" s="73">
        <f>O172+'results log'!$N173</f>
        <v>1504.9999999999998</v>
      </c>
      <c r="Q173">
        <f>IF(ISBLANK(#REF!),1,IF(ISBLANK(#REF!),2,99))</f>
        <v>99</v>
      </c>
    </row>
    <row r="174" spans="1:17" ht="15" x14ac:dyDescent="0.2">
      <c r="A174" s="27">
        <v>42760</v>
      </c>
      <c r="B174" s="27" t="s">
        <v>349</v>
      </c>
      <c r="C174" s="28" t="s">
        <v>350</v>
      </c>
      <c r="D174" s="29">
        <v>1</v>
      </c>
      <c r="E174" s="29">
        <v>5</v>
      </c>
      <c r="F174" s="11">
        <v>5.0999999999999996</v>
      </c>
      <c r="G174" s="29" t="s">
        <v>23</v>
      </c>
      <c r="H174" s="29" t="s">
        <v>23</v>
      </c>
      <c r="I174" s="11">
        <v>0</v>
      </c>
      <c r="J174" s="8" t="s">
        <v>28</v>
      </c>
      <c r="K174" s="15">
        <f>((F174-1)*(1-(IF(G174="no",0,'results log'!$B$3)))+1)</f>
        <v>5.0999999999999996</v>
      </c>
      <c r="L174" s="15">
        <f t="shared" si="3"/>
        <v>1</v>
      </c>
      <c r="M174" s="17">
        <f>IF(ISBLANK(J174),,IF(ISBLANK(E174),,(IF(J174="WON-EW",((((E174-1)*I174)*'results log'!$B$2)+('results log'!$B$2*(E174-1))),IF(J174="WON",((((E174-1)*I174)*'results log'!$B$2)+('results log'!$B$2*(E174-1))),IF(J174="PLACED",((((E174-1)*I174)*'results log'!$B$2)-'results log'!$B$2),IF(I174=0,-'results log'!$B$2,IF(I174=0,-'results log'!$B$2,-('results log'!$B$2*2)))))))*D174))</f>
        <v>-10</v>
      </c>
      <c r="N174" s="16">
        <f>IF(ISBLANK(J174),,IF(ISBLANK(F174),,(IF(J174="WON-EW",((((K174-1)*I174)*'results log'!$B$2)+('results log'!$B$2*(K174-1))),IF(J174="WON",((((K174-1)*I174)*'results log'!$B$2)+('results log'!$B$2*(K174-1))),IF(J174="PLACED",((((K174-1)*I174)*'results log'!$B$2)-'results log'!$B$2),IF(I174=0,-'results log'!$B$2,IF(I174=0,-'results log'!$B$2,-('results log'!$B$2*2)))))))*D174))</f>
        <v>-10</v>
      </c>
      <c r="O174" s="73">
        <f>O173+'results log'!$N174</f>
        <v>1494.9999999999998</v>
      </c>
      <c r="Q174">
        <f>IF(ISBLANK(#REF!),1,IF(ISBLANK(#REF!),2,99))</f>
        <v>99</v>
      </c>
    </row>
    <row r="175" spans="1:17" ht="15" x14ac:dyDescent="0.2">
      <c r="A175" s="27">
        <v>42762</v>
      </c>
      <c r="B175" s="27" t="s">
        <v>351</v>
      </c>
      <c r="C175" s="28" t="s">
        <v>352</v>
      </c>
      <c r="D175" s="29">
        <v>1</v>
      </c>
      <c r="E175" s="29">
        <v>6</v>
      </c>
      <c r="F175" s="11">
        <v>6.2</v>
      </c>
      <c r="G175" s="29" t="s">
        <v>23</v>
      </c>
      <c r="H175" s="29" t="s">
        <v>23</v>
      </c>
      <c r="I175" s="11">
        <v>0</v>
      </c>
      <c r="J175" s="8" t="s">
        <v>28</v>
      </c>
      <c r="K175" s="15">
        <f>((F175-1)*(1-(IF(G175="no",0,'results log'!$B$3)))+1)</f>
        <v>6.2</v>
      </c>
      <c r="L175" s="15">
        <f t="shared" si="3"/>
        <v>1</v>
      </c>
      <c r="M175" s="17">
        <f>IF(ISBLANK(J175),,IF(ISBLANK(E175),,(IF(J175="WON-EW",((((E175-1)*I175)*'results log'!$B$2)+('results log'!$B$2*(E175-1))),IF(J175="WON",((((E175-1)*I175)*'results log'!$B$2)+('results log'!$B$2*(E175-1))),IF(J175="PLACED",((((E175-1)*I175)*'results log'!$B$2)-'results log'!$B$2),IF(I175=0,-'results log'!$B$2,IF(I175=0,-'results log'!$B$2,-('results log'!$B$2*2)))))))*D175))</f>
        <v>-10</v>
      </c>
      <c r="N175" s="16">
        <f>IF(ISBLANK(J175),,IF(ISBLANK(F175),,(IF(J175="WON-EW",((((K175-1)*I175)*'results log'!$B$2)+('results log'!$B$2*(K175-1))),IF(J175="WON",((((K175-1)*I175)*'results log'!$B$2)+('results log'!$B$2*(K175-1))),IF(J175="PLACED",((((K175-1)*I175)*'results log'!$B$2)-'results log'!$B$2),IF(I175=0,-'results log'!$B$2,IF(I175=0,-'results log'!$B$2,-('results log'!$B$2*2)))))))*D175))</f>
        <v>-10</v>
      </c>
      <c r="O175" s="73">
        <f>O174+'results log'!$N175</f>
        <v>1484.9999999999998</v>
      </c>
      <c r="Q175">
        <f>IF(ISBLANK(#REF!),1,IF(ISBLANK(#REF!),2,99))</f>
        <v>99</v>
      </c>
    </row>
    <row r="176" spans="1:17" ht="15" x14ac:dyDescent="0.2">
      <c r="A176" s="27">
        <v>42763</v>
      </c>
      <c r="B176" s="27" t="s">
        <v>353</v>
      </c>
      <c r="C176" s="28" t="s">
        <v>228</v>
      </c>
      <c r="D176" s="29">
        <v>2</v>
      </c>
      <c r="E176" s="29">
        <v>4</v>
      </c>
      <c r="F176" s="11">
        <v>4</v>
      </c>
      <c r="G176" s="29" t="s">
        <v>23</v>
      </c>
      <c r="H176" s="29" t="s">
        <v>23</v>
      </c>
      <c r="I176" s="11">
        <v>0</v>
      </c>
      <c r="J176" s="8" t="s">
        <v>28</v>
      </c>
      <c r="K176" s="15">
        <f>((F176-1)*(1-(IF(G176="no",0,'results log'!$B$3)))+1)</f>
        <v>4</v>
      </c>
      <c r="L176" s="15">
        <f t="shared" si="3"/>
        <v>2</v>
      </c>
      <c r="M176" s="17">
        <f>IF(ISBLANK(J176),,IF(ISBLANK(E176),,(IF(J176="WON-EW",((((E176-1)*I176)*'results log'!$B$2)+('results log'!$B$2*(E176-1))),IF(J176="WON",((((E176-1)*I176)*'results log'!$B$2)+('results log'!$B$2*(E176-1))),IF(J176="PLACED",((((E176-1)*I176)*'results log'!$B$2)-'results log'!$B$2),IF(I176=0,-'results log'!$B$2,IF(I176=0,-'results log'!$B$2,-('results log'!$B$2*2)))))))*D176))</f>
        <v>-20</v>
      </c>
      <c r="N176" s="16">
        <f>IF(ISBLANK(J176),,IF(ISBLANK(F176),,(IF(J176="WON-EW",((((K176-1)*I176)*'results log'!$B$2)+('results log'!$B$2*(K176-1))),IF(J176="WON",((((K176-1)*I176)*'results log'!$B$2)+('results log'!$B$2*(K176-1))),IF(J176="PLACED",((((K176-1)*I176)*'results log'!$B$2)-'results log'!$B$2),IF(I176=0,-'results log'!$B$2,IF(I176=0,-'results log'!$B$2,-('results log'!$B$2*2)))))))*D176))</f>
        <v>-20</v>
      </c>
      <c r="O176" s="73">
        <f>O175+'results log'!$N176</f>
        <v>1464.9999999999998</v>
      </c>
      <c r="Q176">
        <f>IF(ISBLANK(#REF!),1,IF(ISBLANK(#REF!),2,99))</f>
        <v>99</v>
      </c>
    </row>
    <row r="177" spans="1:17" ht="15" x14ac:dyDescent="0.2">
      <c r="A177" s="27">
        <v>42763</v>
      </c>
      <c r="B177" s="27" t="s">
        <v>354</v>
      </c>
      <c r="C177" s="28" t="s">
        <v>355</v>
      </c>
      <c r="D177" s="29">
        <v>3</v>
      </c>
      <c r="E177" s="29">
        <v>2.25</v>
      </c>
      <c r="F177" s="11">
        <v>2.25</v>
      </c>
      <c r="G177" s="29" t="s">
        <v>23</v>
      </c>
      <c r="H177" s="29" t="s">
        <v>23</v>
      </c>
      <c r="I177" s="11">
        <v>0</v>
      </c>
      <c r="J177" s="8" t="s">
        <v>28</v>
      </c>
      <c r="K177" s="15">
        <f>((F177-1)*(1-(IF(G177="no",0,'results log'!$B$3)))+1)</f>
        <v>2.25</v>
      </c>
      <c r="L177" s="15">
        <f t="shared" si="3"/>
        <v>3</v>
      </c>
      <c r="M177" s="17">
        <f>IF(ISBLANK(J177),,IF(ISBLANK(E177),,(IF(J177="WON-EW",((((E177-1)*I177)*'results log'!$B$2)+('results log'!$B$2*(E177-1))),IF(J177="WON",((((E177-1)*I177)*'results log'!$B$2)+('results log'!$B$2*(E177-1))),IF(J177="PLACED",((((E177-1)*I177)*'results log'!$B$2)-'results log'!$B$2),IF(I177=0,-'results log'!$B$2,IF(I177=0,-'results log'!$B$2,-('results log'!$B$2*2)))))))*D177))</f>
        <v>-30</v>
      </c>
      <c r="N177" s="16">
        <f>IF(ISBLANK(J177),,IF(ISBLANK(F177),,(IF(J177="WON-EW",((((K177-1)*I177)*'results log'!$B$2)+('results log'!$B$2*(K177-1))),IF(J177="WON",((((K177-1)*I177)*'results log'!$B$2)+('results log'!$B$2*(K177-1))),IF(J177="PLACED",((((K177-1)*I177)*'results log'!$B$2)-'results log'!$B$2),IF(I177=0,-'results log'!$B$2,IF(I177=0,-'results log'!$B$2,-('results log'!$B$2*2)))))))*D177))</f>
        <v>-30</v>
      </c>
      <c r="O177" s="73">
        <f>O176+'results log'!$N177</f>
        <v>1434.9999999999998</v>
      </c>
      <c r="Q177">
        <f>IF(ISBLANK(#REF!),1,IF(ISBLANK(#REF!),2,99))</f>
        <v>99</v>
      </c>
    </row>
    <row r="178" spans="1:17" ht="15" x14ac:dyDescent="0.2">
      <c r="A178" s="27">
        <v>42763</v>
      </c>
      <c r="B178" s="27" t="s">
        <v>356</v>
      </c>
      <c r="C178" s="28" t="s">
        <v>357</v>
      </c>
      <c r="D178" s="29">
        <v>3</v>
      </c>
      <c r="E178" s="29">
        <v>2.27</v>
      </c>
      <c r="F178" s="11">
        <v>2.25</v>
      </c>
      <c r="G178" s="29" t="s">
        <v>23</v>
      </c>
      <c r="H178" s="29" t="s">
        <v>23</v>
      </c>
      <c r="I178" s="11">
        <v>0</v>
      </c>
      <c r="J178" s="8" t="s">
        <v>28</v>
      </c>
      <c r="K178" s="15">
        <f>((F178-1)*(1-(IF(G178="no",0,'results log'!$B$3)))+1)</f>
        <v>2.25</v>
      </c>
      <c r="L178" s="15">
        <f t="shared" si="3"/>
        <v>3</v>
      </c>
      <c r="M178" s="17">
        <f>IF(ISBLANK(J178),,IF(ISBLANK(E178),,(IF(J178="WON-EW",((((E178-1)*I178)*'results log'!$B$2)+('results log'!$B$2*(E178-1))),IF(J178="WON",((((E178-1)*I178)*'results log'!$B$2)+('results log'!$B$2*(E178-1))),IF(J178="PLACED",((((E178-1)*I178)*'results log'!$B$2)-'results log'!$B$2),IF(I178=0,-'results log'!$B$2,IF(I178=0,-'results log'!$B$2,-('results log'!$B$2*2)))))))*D178))</f>
        <v>-30</v>
      </c>
      <c r="N178" s="16">
        <f>IF(ISBLANK(J178),,IF(ISBLANK(F178),,(IF(J178="WON-EW",((((K178-1)*I178)*'results log'!$B$2)+('results log'!$B$2*(K178-1))),IF(J178="WON",((((K178-1)*I178)*'results log'!$B$2)+('results log'!$B$2*(K178-1))),IF(J178="PLACED",((((K178-1)*I178)*'results log'!$B$2)-'results log'!$B$2),IF(I178=0,-'results log'!$B$2,IF(I178=0,-'results log'!$B$2,-('results log'!$B$2*2)))))))*D178))</f>
        <v>-30</v>
      </c>
      <c r="O178" s="73">
        <f>O177+'results log'!$N178</f>
        <v>1404.9999999999998</v>
      </c>
      <c r="Q178">
        <f>IF(ISBLANK(#REF!),1,IF(ISBLANK(#REF!),2,99))</f>
        <v>99</v>
      </c>
    </row>
    <row r="179" spans="1:17" ht="15" x14ac:dyDescent="0.2">
      <c r="A179" s="27">
        <v>42763</v>
      </c>
      <c r="B179" s="27" t="s">
        <v>119</v>
      </c>
      <c r="C179" s="28" t="s">
        <v>358</v>
      </c>
      <c r="D179" s="29">
        <v>1</v>
      </c>
      <c r="E179" s="29">
        <v>5.5</v>
      </c>
      <c r="F179" s="11">
        <v>5.25</v>
      </c>
      <c r="G179" s="29" t="s">
        <v>23</v>
      </c>
      <c r="H179" s="29" t="s">
        <v>23</v>
      </c>
      <c r="I179" s="11">
        <v>0</v>
      </c>
      <c r="J179" s="8" t="s">
        <v>28</v>
      </c>
      <c r="K179" s="15">
        <f>((F179-1)*(1-(IF(G179="no",0,'results log'!$B$3)))+1)</f>
        <v>5.25</v>
      </c>
      <c r="L179" s="15">
        <f t="shared" si="3"/>
        <v>1</v>
      </c>
      <c r="M179" s="17">
        <f>IF(ISBLANK(J179),,IF(ISBLANK(E179),,(IF(J179="WON-EW",((((E179-1)*I179)*'results log'!$B$2)+('results log'!$B$2*(E179-1))),IF(J179="WON",((((E179-1)*I179)*'results log'!$B$2)+('results log'!$B$2*(E179-1))),IF(J179="PLACED",((((E179-1)*I179)*'results log'!$B$2)-'results log'!$B$2),IF(I179=0,-'results log'!$B$2,IF(I179=0,-'results log'!$B$2,-('results log'!$B$2*2)))))))*D179))</f>
        <v>-10</v>
      </c>
      <c r="N179" s="16">
        <f>IF(ISBLANK(J179),,IF(ISBLANK(F179),,(IF(J179="WON-EW",((((K179-1)*I179)*'results log'!$B$2)+('results log'!$B$2*(K179-1))),IF(J179="WON",((((K179-1)*I179)*'results log'!$B$2)+('results log'!$B$2*(K179-1))),IF(J179="PLACED",((((K179-1)*I179)*'results log'!$B$2)-'results log'!$B$2),IF(I179=0,-'results log'!$B$2,IF(I179=0,-'results log'!$B$2,-('results log'!$B$2*2)))))))*D179))</f>
        <v>-10</v>
      </c>
      <c r="O179" s="73">
        <f>O178+'results log'!$N179</f>
        <v>1394.9999999999998</v>
      </c>
      <c r="Q179">
        <f>IF(ISBLANK(#REF!),1,IF(ISBLANK(#REF!),2,99))</f>
        <v>99</v>
      </c>
    </row>
    <row r="180" spans="1:17" ht="15" x14ac:dyDescent="0.2">
      <c r="A180" s="27">
        <v>42766</v>
      </c>
      <c r="B180" s="27" t="s">
        <v>359</v>
      </c>
      <c r="C180" s="28" t="s">
        <v>161</v>
      </c>
      <c r="D180" s="29">
        <v>2</v>
      </c>
      <c r="E180" s="29">
        <v>4.25</v>
      </c>
      <c r="F180" s="11">
        <v>4.1500000000000004</v>
      </c>
      <c r="G180" s="29" t="s">
        <v>23</v>
      </c>
      <c r="H180" s="29" t="s">
        <v>23</v>
      </c>
      <c r="I180" s="11">
        <v>0</v>
      </c>
      <c r="J180" s="8" t="s">
        <v>28</v>
      </c>
      <c r="K180" s="15">
        <f>((F180-1)*(1-(IF(G180="no",0,'results log'!$B$3)))+1)</f>
        <v>4.1500000000000004</v>
      </c>
      <c r="L180" s="15">
        <f t="shared" si="3"/>
        <v>2</v>
      </c>
      <c r="M180" s="17">
        <f>IF(ISBLANK(J180),,IF(ISBLANK(E180),,(IF(J180="WON-EW",((((E180-1)*I180)*'results log'!$B$2)+('results log'!$B$2*(E180-1))),IF(J180="WON",((((E180-1)*I180)*'results log'!$B$2)+('results log'!$B$2*(E180-1))),IF(J180="PLACED",((((E180-1)*I180)*'results log'!$B$2)-'results log'!$B$2),IF(I180=0,-'results log'!$B$2,IF(I180=0,-'results log'!$B$2,-('results log'!$B$2*2)))))))*D180))</f>
        <v>-20</v>
      </c>
      <c r="N180" s="16">
        <f>IF(ISBLANK(J180),,IF(ISBLANK(F180),,(IF(J180="WON-EW",((((K180-1)*I180)*'results log'!$B$2)+('results log'!$B$2*(K180-1))),IF(J180="WON",((((K180-1)*I180)*'results log'!$B$2)+('results log'!$B$2*(K180-1))),IF(J180="PLACED",((((K180-1)*I180)*'results log'!$B$2)-'results log'!$B$2),IF(I180=0,-'results log'!$B$2,IF(I180=0,-'results log'!$B$2,-('results log'!$B$2*2)))))))*D180))</f>
        <v>-20</v>
      </c>
      <c r="O180" s="73">
        <f>O179+'results log'!$N180</f>
        <v>1374.9999999999998</v>
      </c>
      <c r="Q180">
        <f>IF(ISBLANK(#REF!),1,IF(ISBLANK(#REF!),2,99))</f>
        <v>99</v>
      </c>
    </row>
    <row r="181" spans="1:17" ht="15" x14ac:dyDescent="0.2">
      <c r="A181" s="27">
        <v>42766</v>
      </c>
      <c r="B181" s="27" t="s">
        <v>360</v>
      </c>
      <c r="C181" s="28" t="s">
        <v>361</v>
      </c>
      <c r="D181" s="29">
        <v>2</v>
      </c>
      <c r="E181" s="29">
        <v>4</v>
      </c>
      <c r="F181" s="11">
        <v>3.9</v>
      </c>
      <c r="G181" s="29" t="s">
        <v>23</v>
      </c>
      <c r="H181" s="29" t="s">
        <v>23</v>
      </c>
      <c r="I181" s="11">
        <v>0</v>
      </c>
      <c r="J181" s="8" t="s">
        <v>28</v>
      </c>
      <c r="K181" s="15">
        <f>((F181-1)*(1-(IF(G181="no",0,'results log'!$B$3)))+1)</f>
        <v>3.9</v>
      </c>
      <c r="L181" s="15">
        <f t="shared" si="3"/>
        <v>2</v>
      </c>
      <c r="M181" s="17">
        <f>IF(ISBLANK(J181),,IF(ISBLANK(E181),,(IF(J181="WON-EW",((((E181-1)*I181)*'results log'!$B$2)+('results log'!$B$2*(E181-1))),IF(J181="WON",((((E181-1)*I181)*'results log'!$B$2)+('results log'!$B$2*(E181-1))),IF(J181="PLACED",((((E181-1)*I181)*'results log'!$B$2)-'results log'!$B$2),IF(I181=0,-'results log'!$B$2,IF(I181=0,-'results log'!$B$2,-('results log'!$B$2*2)))))))*D181))</f>
        <v>-20</v>
      </c>
      <c r="N181" s="16">
        <f>IF(ISBLANK(J181),,IF(ISBLANK(F181),,(IF(J181="WON-EW",((((K181-1)*I181)*'results log'!$B$2)+('results log'!$B$2*(K181-1))),IF(J181="WON",((((K181-1)*I181)*'results log'!$B$2)+('results log'!$B$2*(K181-1))),IF(J181="PLACED",((((K181-1)*I181)*'results log'!$B$2)-'results log'!$B$2),IF(I181=0,-'results log'!$B$2,IF(I181=0,-'results log'!$B$2,-('results log'!$B$2*2)))))))*D181))</f>
        <v>-20</v>
      </c>
      <c r="O181" s="73">
        <f>O180+'results log'!$N181</f>
        <v>1354.9999999999998</v>
      </c>
      <c r="Q181">
        <f>IF(ISBLANK(#REF!),1,IF(ISBLANK(#REF!),2,99))</f>
        <v>99</v>
      </c>
    </row>
    <row r="182" spans="1:17" ht="15" x14ac:dyDescent="0.2">
      <c r="A182" s="27">
        <v>42770</v>
      </c>
      <c r="B182" s="27" t="s">
        <v>362</v>
      </c>
      <c r="C182" s="28" t="s">
        <v>222</v>
      </c>
      <c r="D182" s="29">
        <v>3</v>
      </c>
      <c r="E182" s="29">
        <v>3.7</v>
      </c>
      <c r="F182" s="11">
        <v>3.7</v>
      </c>
      <c r="G182" s="29" t="s">
        <v>23</v>
      </c>
      <c r="H182" s="29" t="s">
        <v>23</v>
      </c>
      <c r="I182" s="11">
        <v>0</v>
      </c>
      <c r="J182" s="8" t="s">
        <v>28</v>
      </c>
      <c r="K182" s="15">
        <f>((F182-1)*(1-(IF(G182="no",0,'results log'!$B$3)))+1)</f>
        <v>3.7</v>
      </c>
      <c r="L182" s="15">
        <f t="shared" si="3"/>
        <v>3</v>
      </c>
      <c r="M182" s="17">
        <f>IF(ISBLANK(J182),,IF(ISBLANK(E182),,(IF(J182="WON-EW",((((E182-1)*I182)*'results log'!$B$2)+('results log'!$B$2*(E182-1))),IF(J182="WON",((((E182-1)*I182)*'results log'!$B$2)+('results log'!$B$2*(E182-1))),IF(J182="PLACED",((((E182-1)*I182)*'results log'!$B$2)-'results log'!$B$2),IF(I182=0,-'results log'!$B$2,IF(I182=0,-'results log'!$B$2,-('results log'!$B$2*2)))))))*D182))</f>
        <v>-30</v>
      </c>
      <c r="N182" s="16">
        <f>IF(ISBLANK(J182),,IF(ISBLANK(F182),,(IF(J182="WON-EW",((((K182-1)*I182)*'results log'!$B$2)+('results log'!$B$2*(K182-1))),IF(J182="WON",((((K182-1)*I182)*'results log'!$B$2)+('results log'!$B$2*(K182-1))),IF(J182="PLACED",((((K182-1)*I182)*'results log'!$B$2)-'results log'!$B$2),IF(I182=0,-'results log'!$B$2,IF(I182=0,-'results log'!$B$2,-('results log'!$B$2*2)))))))*D182))</f>
        <v>-30</v>
      </c>
      <c r="O182" s="73">
        <f>O181+'results log'!$N182</f>
        <v>1324.9999999999998</v>
      </c>
      <c r="Q182">
        <f>IF(ISBLANK(#REF!),1,IF(ISBLANK(#REF!),2,99))</f>
        <v>99</v>
      </c>
    </row>
    <row r="183" spans="1:17" ht="15" x14ac:dyDescent="0.2">
      <c r="A183" s="27">
        <v>42770</v>
      </c>
      <c r="B183" s="27" t="s">
        <v>363</v>
      </c>
      <c r="C183" s="28" t="s">
        <v>364</v>
      </c>
      <c r="D183" s="29">
        <v>3</v>
      </c>
      <c r="E183" s="29">
        <v>4.33</v>
      </c>
      <c r="F183" s="11">
        <v>4.5</v>
      </c>
      <c r="G183" s="29" t="s">
        <v>23</v>
      </c>
      <c r="H183" s="29" t="s">
        <v>23</v>
      </c>
      <c r="I183" s="11">
        <v>0</v>
      </c>
      <c r="J183" s="8" t="s">
        <v>28</v>
      </c>
      <c r="K183" s="15">
        <f>((F183-1)*(1-(IF(G183="no",0,'results log'!$B$3)))+1)</f>
        <v>4.5</v>
      </c>
      <c r="L183" s="15">
        <f>D183*IF(H183="yes",2,1)</f>
        <v>3</v>
      </c>
      <c r="M183" s="17">
        <f>IF(ISBLANK(J183),,IF(ISBLANK(E183),,(IF(J183="WON-EW",((((E183-1)*I183)*'results log'!$B$2)+('results log'!$B$2*(E183-1))),IF(J183="WON",((((E183-1)*I183)*'results log'!$B$2)+('results log'!$B$2*(E183-1))),IF(J183="PLACED",((((E183-1)*I183)*'results log'!$B$2)-'results log'!$B$2),IF(I183=0,-'results log'!$B$2,IF(I183=0,-'results log'!$B$2,-('results log'!$B$2*2)))))))*D183))</f>
        <v>-30</v>
      </c>
      <c r="N183" s="16">
        <f>IF(ISBLANK(J183),,IF(ISBLANK(F183),,(IF(J183="WON-EW",((((K183-1)*I183)*'results log'!$B$2)+('results log'!$B$2*(K183-1))),IF(J183="WON",((((K183-1)*I183)*'results log'!$B$2)+('results log'!$B$2*(K183-1))),IF(J183="PLACED",((((K183-1)*I183)*'results log'!$B$2)-'results log'!$B$2),IF(I183=0,-'results log'!$B$2,IF(I183=0,-'results log'!$B$2,-('results log'!$B$2*2)))))))*D183))</f>
        <v>-30</v>
      </c>
      <c r="O183" s="73">
        <f>O182+'results log'!$N183</f>
        <v>1294.9999999999998</v>
      </c>
    </row>
    <row r="184" spans="1:17" ht="15" x14ac:dyDescent="0.2">
      <c r="A184" s="27">
        <v>42771</v>
      </c>
      <c r="B184" s="27" t="s">
        <v>365</v>
      </c>
      <c r="C184" s="28" t="s">
        <v>366</v>
      </c>
      <c r="D184" s="29">
        <v>4</v>
      </c>
      <c r="E184" s="29">
        <v>2.8</v>
      </c>
      <c r="F184" s="11">
        <v>2.8</v>
      </c>
      <c r="G184" s="29" t="s">
        <v>23</v>
      </c>
      <c r="H184" s="29" t="s">
        <v>23</v>
      </c>
      <c r="I184" s="11">
        <v>0</v>
      </c>
      <c r="J184" s="8" t="s">
        <v>28</v>
      </c>
      <c r="K184" s="15">
        <f>((F184-1)*(1-(IF(G184="no",0,'results log'!$B$3)))+1)</f>
        <v>2.8</v>
      </c>
      <c r="L184" s="15">
        <f t="shared" si="3"/>
        <v>4</v>
      </c>
      <c r="M184" s="17">
        <f>IF(ISBLANK(J184),,IF(ISBLANK(E184),,(IF(J184="WON-EW",((((E184-1)*I184)*'results log'!$B$2)+('results log'!$B$2*(E184-1))),IF(J184="WON",((((E184-1)*I184)*'results log'!$B$2)+('results log'!$B$2*(E184-1))),IF(J184="PLACED",((((E184-1)*I184)*'results log'!$B$2)-'results log'!$B$2),IF(I184=0,-'results log'!$B$2,IF(I184=0,-'results log'!$B$2,-('results log'!$B$2*2)))))))*D184))</f>
        <v>-40</v>
      </c>
      <c r="N184" s="16">
        <f>IF(ISBLANK(J184),,IF(ISBLANK(F184),,(IF(J184="WON-EW",((((K184-1)*I184)*'results log'!$B$2)+('results log'!$B$2*(K184-1))),IF(J184="WON",((((K184-1)*I184)*'results log'!$B$2)+('results log'!$B$2*(K184-1))),IF(J184="PLACED",((((K184-1)*I184)*'results log'!$B$2)-'results log'!$B$2),IF(I184=0,-'results log'!$B$2,IF(I184=0,-'results log'!$B$2,-('results log'!$B$2*2)))))))*D184))</f>
        <v>-40</v>
      </c>
      <c r="O184" s="73">
        <f>O183+'results log'!$N184</f>
        <v>1254.9999999999998</v>
      </c>
      <c r="Q184">
        <f>IF(ISBLANK(#REF!),1,IF(ISBLANK(#REF!),2,99))</f>
        <v>99</v>
      </c>
    </row>
    <row r="185" spans="1:17" ht="15" x14ac:dyDescent="0.2">
      <c r="A185" s="27">
        <v>42771</v>
      </c>
      <c r="B185" s="27" t="s">
        <v>367</v>
      </c>
      <c r="C185" s="28" t="s">
        <v>368</v>
      </c>
      <c r="D185" s="29">
        <v>1</v>
      </c>
      <c r="E185" s="29">
        <v>10.5</v>
      </c>
      <c r="F185" s="11">
        <v>10</v>
      </c>
      <c r="G185" s="29" t="s">
        <v>23</v>
      </c>
      <c r="H185" s="29" t="s">
        <v>23</v>
      </c>
      <c r="I185" s="11">
        <v>0</v>
      </c>
      <c r="J185" s="8" t="s">
        <v>28</v>
      </c>
      <c r="K185" s="15">
        <f>((F185-1)*(1-(IF(G185="no",0,'results log'!$B$3)))+1)</f>
        <v>10</v>
      </c>
      <c r="L185" s="15">
        <f t="shared" si="3"/>
        <v>1</v>
      </c>
      <c r="M185" s="17">
        <f>IF(ISBLANK(J185),,IF(ISBLANK(E185),,(IF(J185="WON-EW",((((E185-1)*I185)*'results log'!$B$2)+('results log'!$B$2*(E185-1))),IF(J185="WON",((((E185-1)*I185)*'results log'!$B$2)+('results log'!$B$2*(E185-1))),IF(J185="PLACED",((((E185-1)*I185)*'results log'!$B$2)-'results log'!$B$2),IF(I185=0,-'results log'!$B$2,IF(I185=0,-'results log'!$B$2,-('results log'!$B$2*2)))))))*D185))</f>
        <v>-10</v>
      </c>
      <c r="N185" s="16">
        <f>IF(ISBLANK(J185),,IF(ISBLANK(F185),,(IF(J185="WON-EW",((((K185-1)*I185)*'results log'!$B$2)+('results log'!$B$2*(K185-1))),IF(J185="WON",((((K185-1)*I185)*'results log'!$B$2)+('results log'!$B$2*(K185-1))),IF(J185="PLACED",((((K185-1)*I185)*'results log'!$B$2)-'results log'!$B$2),IF(I185=0,-'results log'!$B$2,IF(I185=0,-'results log'!$B$2,-('results log'!$B$2*2)))))))*D185))</f>
        <v>-10</v>
      </c>
      <c r="O185" s="73">
        <f>O184+'results log'!$N185</f>
        <v>1244.9999999999998</v>
      </c>
      <c r="Q185">
        <f>IF(ISBLANK(#REF!),1,IF(ISBLANK(#REF!),2,99))</f>
        <v>99</v>
      </c>
    </row>
    <row r="186" spans="1:17" ht="15" x14ac:dyDescent="0.2">
      <c r="A186" s="27">
        <v>42774</v>
      </c>
      <c r="B186" s="27" t="s">
        <v>369</v>
      </c>
      <c r="C186" s="28" t="s">
        <v>370</v>
      </c>
      <c r="D186" s="29">
        <v>2</v>
      </c>
      <c r="E186" s="29">
        <v>3.25</v>
      </c>
      <c r="F186" s="11">
        <v>2.9</v>
      </c>
      <c r="G186" s="29" t="s">
        <v>23</v>
      </c>
      <c r="H186" s="29" t="s">
        <v>23</v>
      </c>
      <c r="I186" s="11">
        <v>0</v>
      </c>
      <c r="J186" s="8" t="s">
        <v>24</v>
      </c>
      <c r="K186" s="15">
        <f>((F186-1)*(1-(IF(G186="no",0,'results log'!$B$3)))+1)</f>
        <v>2.9</v>
      </c>
      <c r="L186" s="15">
        <f t="shared" si="3"/>
        <v>2</v>
      </c>
      <c r="M186" s="17">
        <f>IF(ISBLANK(J186),,IF(ISBLANK(E186),,(IF(J186="WON-EW",((((E186-1)*I186)*'results log'!$B$2)+('results log'!$B$2*(E186-1))),IF(J186="WON",((((E186-1)*I186)*'results log'!$B$2)+('results log'!$B$2*(E186-1))),IF(J186="PLACED",((((E186-1)*I186)*'results log'!$B$2)-'results log'!$B$2),IF(I186=0,-'results log'!$B$2,IF(I186=0,-'results log'!$B$2,-('results log'!$B$2*2)))))))*D186))</f>
        <v>45</v>
      </c>
      <c r="N186" s="16">
        <f>IF(ISBLANK(J186),,IF(ISBLANK(F186),,(IF(J186="WON-EW",((((K186-1)*I186)*'results log'!$B$2)+('results log'!$B$2*(K186-1))),IF(J186="WON",((((K186-1)*I186)*'results log'!$B$2)+('results log'!$B$2*(K186-1))),IF(J186="PLACED",((((K186-1)*I186)*'results log'!$B$2)-'results log'!$B$2),IF(I186=0,-'results log'!$B$2,IF(I186=0,-'results log'!$B$2,-('results log'!$B$2*2)))))))*D186))</f>
        <v>38</v>
      </c>
      <c r="O186" s="73">
        <f>O185+'results log'!$N186</f>
        <v>1282.9999999999998</v>
      </c>
      <c r="Q186">
        <f>IF(ISBLANK(#REF!),1,IF(ISBLANK(#REF!),2,99))</f>
        <v>99</v>
      </c>
    </row>
    <row r="187" spans="1:17" ht="15" x14ac:dyDescent="0.2">
      <c r="A187" s="27">
        <v>42776</v>
      </c>
      <c r="B187" s="27" t="s">
        <v>371</v>
      </c>
      <c r="C187" s="28" t="s">
        <v>372</v>
      </c>
      <c r="D187" s="29">
        <v>2</v>
      </c>
      <c r="E187" s="29">
        <v>7</v>
      </c>
      <c r="F187" s="11">
        <v>7</v>
      </c>
      <c r="G187" s="29" t="s">
        <v>23</v>
      </c>
      <c r="H187" s="29" t="s">
        <v>23</v>
      </c>
      <c r="I187" s="11">
        <v>0</v>
      </c>
      <c r="J187" s="8" t="s">
        <v>28</v>
      </c>
      <c r="K187" s="15">
        <f>((F187-1)*(1-(IF(G187="no",0,'results log'!$B$3)))+1)</f>
        <v>7</v>
      </c>
      <c r="L187" s="15">
        <f t="shared" si="3"/>
        <v>2</v>
      </c>
      <c r="M187" s="17">
        <f>IF(ISBLANK(J187),,IF(ISBLANK(E187),,(IF(J187="WON-EW",((((E187-1)*I187)*'results log'!$B$2)+('results log'!$B$2*(E187-1))),IF(J187="WON",((((E187-1)*I187)*'results log'!$B$2)+('results log'!$B$2*(E187-1))),IF(J187="PLACED",((((E187-1)*I187)*'results log'!$B$2)-'results log'!$B$2),IF(I187=0,-'results log'!$B$2,IF(I187=0,-'results log'!$B$2,-('results log'!$B$2*2)))))))*D187))</f>
        <v>-20</v>
      </c>
      <c r="N187" s="16">
        <f>IF(ISBLANK(J187),,IF(ISBLANK(F187),,(IF(J187="WON-EW",((((K187-1)*I187)*'results log'!$B$2)+('results log'!$B$2*(K187-1))),IF(J187="WON",((((K187-1)*I187)*'results log'!$B$2)+('results log'!$B$2*(K187-1))),IF(J187="PLACED",((((K187-1)*I187)*'results log'!$B$2)-'results log'!$B$2),IF(I187=0,-'results log'!$B$2,IF(I187=0,-'results log'!$B$2,-('results log'!$B$2*2)))))))*D187))</f>
        <v>-20</v>
      </c>
      <c r="O187" s="73">
        <f>O186+'results log'!$N187</f>
        <v>1262.9999999999998</v>
      </c>
      <c r="Q187">
        <f>IF(ISBLANK(#REF!),1,IF(ISBLANK(#REF!),2,99))</f>
        <v>99</v>
      </c>
    </row>
    <row r="188" spans="1:17" ht="15" x14ac:dyDescent="0.2">
      <c r="A188" s="27">
        <v>42776</v>
      </c>
      <c r="B188" s="27" t="s">
        <v>373</v>
      </c>
      <c r="C188" s="28" t="s">
        <v>374</v>
      </c>
      <c r="D188" s="29">
        <v>1</v>
      </c>
      <c r="E188" s="29">
        <v>8</v>
      </c>
      <c r="F188" s="11">
        <v>7.5</v>
      </c>
      <c r="G188" s="29" t="s">
        <v>23</v>
      </c>
      <c r="H188" s="29" t="s">
        <v>23</v>
      </c>
      <c r="I188" s="11">
        <v>0</v>
      </c>
      <c r="J188" s="8" t="s">
        <v>28</v>
      </c>
      <c r="K188" s="15">
        <f>((F188-1)*(1-(IF(G188="no",0,'results log'!$B$3)))+1)</f>
        <v>7.5</v>
      </c>
      <c r="L188" s="15">
        <f t="shared" si="3"/>
        <v>1</v>
      </c>
      <c r="M188" s="17">
        <f>IF(ISBLANK(J188),,IF(ISBLANK(E188),,(IF(J188="WON-EW",((((E188-1)*I188)*'results log'!$B$2)+('results log'!$B$2*(E188-1))),IF(J188="WON",((((E188-1)*I188)*'results log'!$B$2)+('results log'!$B$2*(E188-1))),IF(J188="PLACED",((((E188-1)*I188)*'results log'!$B$2)-'results log'!$B$2),IF(I188=0,-'results log'!$B$2,IF(I188=0,-'results log'!$B$2,-('results log'!$B$2*2)))))))*D188))</f>
        <v>-10</v>
      </c>
      <c r="N188" s="16">
        <f>IF(ISBLANK(J188),,IF(ISBLANK(F188),,(IF(J188="WON-EW",((((K188-1)*I188)*'results log'!$B$2)+('results log'!$B$2*(K188-1))),IF(J188="WON",((((K188-1)*I188)*'results log'!$B$2)+('results log'!$B$2*(K188-1))),IF(J188="PLACED",((((K188-1)*I188)*'results log'!$B$2)-'results log'!$B$2),IF(I188=0,-'results log'!$B$2,IF(I188=0,-'results log'!$B$2,-('results log'!$B$2*2)))))))*D188))</f>
        <v>-10</v>
      </c>
      <c r="O188" s="73">
        <f>O187+'results log'!$N188</f>
        <v>1252.9999999999998</v>
      </c>
      <c r="Q188">
        <f>IF(ISBLANK(#REF!),1,IF(ISBLANK(#REF!),2,99))</f>
        <v>99</v>
      </c>
    </row>
    <row r="189" spans="1:17" ht="15" x14ac:dyDescent="0.2">
      <c r="A189" s="27">
        <v>42776</v>
      </c>
      <c r="B189" s="27" t="s">
        <v>375</v>
      </c>
      <c r="C189" s="28" t="s">
        <v>376</v>
      </c>
      <c r="D189" s="29">
        <v>3</v>
      </c>
      <c r="E189" s="29">
        <v>3.05</v>
      </c>
      <c r="F189" s="11">
        <v>3.05</v>
      </c>
      <c r="G189" s="29" t="s">
        <v>23</v>
      </c>
      <c r="H189" s="29" t="s">
        <v>23</v>
      </c>
      <c r="I189" s="11">
        <v>0</v>
      </c>
      <c r="J189" s="8" t="s">
        <v>28</v>
      </c>
      <c r="K189" s="15">
        <f>((F189-1)*(1-(IF(G189="no",0,'results log'!$B$3)))+1)</f>
        <v>3.05</v>
      </c>
      <c r="L189" s="15">
        <f t="shared" si="3"/>
        <v>3</v>
      </c>
      <c r="M189" s="17">
        <f>IF(ISBLANK(J189),,IF(ISBLANK(E189),,(IF(J189="WON-EW",((((E189-1)*I189)*'results log'!$B$2)+('results log'!$B$2*(E189-1))),IF(J189="WON",((((E189-1)*I189)*'results log'!$B$2)+('results log'!$B$2*(E189-1))),IF(J189="PLACED",((((E189-1)*I189)*'results log'!$B$2)-'results log'!$B$2),IF(I189=0,-'results log'!$B$2,IF(I189=0,-'results log'!$B$2,-('results log'!$B$2*2)))))))*D189))</f>
        <v>-30</v>
      </c>
      <c r="N189" s="16">
        <f>IF(ISBLANK(J189),,IF(ISBLANK(F189),,(IF(J189="WON-EW",((((K189-1)*I189)*'results log'!$B$2)+('results log'!$B$2*(K189-1))),IF(J189="WON",((((K189-1)*I189)*'results log'!$B$2)+('results log'!$B$2*(K189-1))),IF(J189="PLACED",((((K189-1)*I189)*'results log'!$B$2)-'results log'!$B$2),IF(I189=0,-'results log'!$B$2,IF(I189=0,-'results log'!$B$2,-('results log'!$B$2*2)))))))*D189))</f>
        <v>-30</v>
      </c>
      <c r="O189" s="73">
        <f>O188+'results log'!$N189</f>
        <v>1222.9999999999998</v>
      </c>
      <c r="Q189">
        <f>IF(ISBLANK(#REF!),1,IF(ISBLANK(#REF!),2,99))</f>
        <v>99</v>
      </c>
    </row>
    <row r="190" spans="1:17" ht="15" x14ac:dyDescent="0.2">
      <c r="A190" s="27">
        <v>42777</v>
      </c>
      <c r="B190" s="27" t="s">
        <v>377</v>
      </c>
      <c r="C190" s="28" t="s">
        <v>378</v>
      </c>
      <c r="D190" s="29">
        <v>2</v>
      </c>
      <c r="E190" s="29">
        <v>4.3</v>
      </c>
      <c r="F190" s="11">
        <v>4.1500000000000004</v>
      </c>
      <c r="G190" s="29" t="s">
        <v>23</v>
      </c>
      <c r="H190" s="29" t="s">
        <v>23</v>
      </c>
      <c r="I190" s="11">
        <v>0</v>
      </c>
      <c r="J190" s="8" t="s">
        <v>28</v>
      </c>
      <c r="K190" s="15">
        <f>((F190-1)*(1-(IF(G190="no",0,'results log'!$B$3)))+1)</f>
        <v>4.1500000000000004</v>
      </c>
      <c r="L190" s="15">
        <f t="shared" si="3"/>
        <v>2</v>
      </c>
      <c r="M190" s="17">
        <f>IF(ISBLANK(J190),,IF(ISBLANK(E190),,(IF(J190="WON-EW",((((E190-1)*I190)*'results log'!$B$2)+('results log'!$B$2*(E190-1))),IF(J190="WON",((((E190-1)*I190)*'results log'!$B$2)+('results log'!$B$2*(E190-1))),IF(J190="PLACED",((((E190-1)*I190)*'results log'!$B$2)-'results log'!$B$2),IF(I190=0,-'results log'!$B$2,IF(I190=0,-'results log'!$B$2,-('results log'!$B$2*2)))))))*D190))</f>
        <v>-20</v>
      </c>
      <c r="N190" s="16">
        <f>IF(ISBLANK(J190),,IF(ISBLANK(F190),,(IF(J190="WON-EW",((((K190-1)*I190)*'results log'!$B$2)+('results log'!$B$2*(K190-1))),IF(J190="WON",((((K190-1)*I190)*'results log'!$B$2)+('results log'!$B$2*(K190-1))),IF(J190="PLACED",((((K190-1)*I190)*'results log'!$B$2)-'results log'!$B$2),IF(I190=0,-'results log'!$B$2,IF(I190=0,-'results log'!$B$2,-('results log'!$B$2*2)))))))*D190))</f>
        <v>-20</v>
      </c>
      <c r="O190" s="73">
        <f>O189+'results log'!$N190</f>
        <v>1202.9999999999998</v>
      </c>
      <c r="Q190">
        <f>IF(ISBLANK(#REF!),1,IF(ISBLANK(#REF!),2,99))</f>
        <v>99</v>
      </c>
    </row>
    <row r="191" spans="1:17" ht="15" x14ac:dyDescent="0.2">
      <c r="A191" s="27">
        <v>42777</v>
      </c>
      <c r="B191" s="27" t="s">
        <v>379</v>
      </c>
      <c r="C191" s="28" t="s">
        <v>380</v>
      </c>
      <c r="D191" s="29">
        <v>2</v>
      </c>
      <c r="E191" s="29">
        <v>4.5999999999999996</v>
      </c>
      <c r="F191" s="11">
        <v>4.5999999999999996</v>
      </c>
      <c r="G191" s="29" t="s">
        <v>23</v>
      </c>
      <c r="H191" s="29" t="s">
        <v>23</v>
      </c>
      <c r="I191" s="11">
        <v>0</v>
      </c>
      <c r="J191" s="8" t="s">
        <v>28</v>
      </c>
      <c r="K191" s="15">
        <f>((F191-1)*(1-(IF(G191="no",0,'results log'!$B$3)))+1)</f>
        <v>4.5999999999999996</v>
      </c>
      <c r="L191" s="15">
        <f t="shared" si="3"/>
        <v>2</v>
      </c>
      <c r="M191" s="17">
        <f>IF(ISBLANK(J191),,IF(ISBLANK(E191),,(IF(J191="WON-EW",((((E191-1)*I191)*'results log'!$B$2)+('results log'!$B$2*(E191-1))),IF(J191="WON",((((E191-1)*I191)*'results log'!$B$2)+('results log'!$B$2*(E191-1))),IF(J191="PLACED",((((E191-1)*I191)*'results log'!$B$2)-'results log'!$B$2),IF(I191=0,-'results log'!$B$2,IF(I191=0,-'results log'!$B$2,-('results log'!$B$2*2)))))))*D191))</f>
        <v>-20</v>
      </c>
      <c r="N191" s="16">
        <f>IF(ISBLANK(J191),,IF(ISBLANK(F191),,(IF(J191="WON-EW",((((K191-1)*I191)*'results log'!$B$2)+('results log'!$B$2*(K191-1))),IF(J191="WON",((((K191-1)*I191)*'results log'!$B$2)+('results log'!$B$2*(K191-1))),IF(J191="PLACED",((((K191-1)*I191)*'results log'!$B$2)-'results log'!$B$2),IF(I191=0,-'results log'!$B$2,IF(I191=0,-'results log'!$B$2,-('results log'!$B$2*2)))))))*D191))</f>
        <v>-20</v>
      </c>
      <c r="O191" s="73">
        <f>O190+'results log'!$N191</f>
        <v>1182.9999999999998</v>
      </c>
      <c r="Q191">
        <f>IF(ISBLANK(#REF!),1,IF(ISBLANK(#REF!),2,99))</f>
        <v>99</v>
      </c>
    </row>
    <row r="192" spans="1:17" ht="15" x14ac:dyDescent="0.2">
      <c r="A192" s="27">
        <v>42779</v>
      </c>
      <c r="B192" s="27" t="s">
        <v>381</v>
      </c>
      <c r="C192" s="28" t="s">
        <v>382</v>
      </c>
      <c r="D192" s="29">
        <v>2</v>
      </c>
      <c r="E192" s="29">
        <v>4</v>
      </c>
      <c r="F192" s="11">
        <v>5</v>
      </c>
      <c r="G192" s="29" t="s">
        <v>23</v>
      </c>
      <c r="H192" s="29" t="s">
        <v>23</v>
      </c>
      <c r="I192" s="11">
        <v>0</v>
      </c>
      <c r="J192" s="8" t="s">
        <v>28</v>
      </c>
      <c r="K192" s="15">
        <f>((F192-1)*(1-(IF(G192="no",0,'results log'!$B$3)))+1)</f>
        <v>5</v>
      </c>
      <c r="L192" s="15">
        <f t="shared" si="3"/>
        <v>2</v>
      </c>
      <c r="M192" s="17">
        <f>IF(ISBLANK(J192),,IF(ISBLANK(E192),,(IF(J192="WON-EW",((((E192-1)*I192)*'results log'!$B$2)+('results log'!$B$2*(E192-1))),IF(J192="WON",((((E192-1)*I192)*'results log'!$B$2)+('results log'!$B$2*(E192-1))),IF(J192="PLACED",((((E192-1)*I192)*'results log'!$B$2)-'results log'!$B$2),IF(I192=0,-'results log'!$B$2,IF(I192=0,-'results log'!$B$2,-('results log'!$B$2*2)))))))*D192))</f>
        <v>-20</v>
      </c>
      <c r="N192" s="16">
        <f>IF(ISBLANK(J192),,IF(ISBLANK(F192),,(IF(J192="WON-EW",((((K192-1)*I192)*'results log'!$B$2)+('results log'!$B$2*(K192-1))),IF(J192="WON",((((K192-1)*I192)*'results log'!$B$2)+('results log'!$B$2*(K192-1))),IF(J192="PLACED",((((K192-1)*I192)*'results log'!$B$2)-'results log'!$B$2),IF(I192=0,-'results log'!$B$2,IF(I192=0,-'results log'!$B$2,-('results log'!$B$2*2)))))))*D192))</f>
        <v>-20</v>
      </c>
      <c r="O192" s="73">
        <f>O191+'results log'!$N192</f>
        <v>1162.9999999999998</v>
      </c>
      <c r="Q192">
        <f>IF(ISBLANK(#REF!),1,IF(ISBLANK(#REF!),2,99))</f>
        <v>99</v>
      </c>
    </row>
    <row r="193" spans="1:17" ht="15" x14ac:dyDescent="0.2">
      <c r="A193" s="27">
        <v>42780</v>
      </c>
      <c r="B193" s="27" t="s">
        <v>383</v>
      </c>
      <c r="C193" s="28" t="s">
        <v>384</v>
      </c>
      <c r="D193" s="29">
        <v>3</v>
      </c>
      <c r="E193" s="29">
        <v>3.4</v>
      </c>
      <c r="F193" s="11">
        <v>3.3</v>
      </c>
      <c r="G193" s="29" t="s">
        <v>23</v>
      </c>
      <c r="H193" s="29" t="s">
        <v>23</v>
      </c>
      <c r="I193" s="11">
        <v>0</v>
      </c>
      <c r="J193" s="8" t="s">
        <v>24</v>
      </c>
      <c r="K193" s="15">
        <f>((F193-1)*(1-(IF(G193="no",0,'results log'!$B$3)))+1)</f>
        <v>3.3</v>
      </c>
      <c r="L193" s="15">
        <f t="shared" si="3"/>
        <v>3</v>
      </c>
      <c r="M193" s="17">
        <f>IF(ISBLANK(J193),,IF(ISBLANK(E193),,(IF(J193="WON-EW",((((E193-1)*I193)*'results log'!$B$2)+('results log'!$B$2*(E193-1))),IF(J193="WON",((((E193-1)*I193)*'results log'!$B$2)+('results log'!$B$2*(E193-1))),IF(J193="PLACED",((((E193-1)*I193)*'results log'!$B$2)-'results log'!$B$2),IF(I193=0,-'results log'!$B$2,IF(I193=0,-'results log'!$B$2,-('results log'!$B$2*2)))))))*D193))</f>
        <v>72</v>
      </c>
      <c r="N193" s="16">
        <f>IF(ISBLANK(J193),,IF(ISBLANK(F193),,(IF(J193="WON-EW",((((K193-1)*I193)*'results log'!$B$2)+('results log'!$B$2*(K193-1))),IF(J193="WON",((((K193-1)*I193)*'results log'!$B$2)+('results log'!$B$2*(K193-1))),IF(J193="PLACED",((((K193-1)*I193)*'results log'!$B$2)-'results log'!$B$2),IF(I193=0,-'results log'!$B$2,IF(I193=0,-'results log'!$B$2,-('results log'!$B$2*2)))))))*D193))</f>
        <v>69</v>
      </c>
      <c r="O193" s="73">
        <f>O192+'results log'!$N193</f>
        <v>1231.9999999999998</v>
      </c>
      <c r="Q193">
        <f>IF(ISBLANK(#REF!),1,IF(ISBLANK(#REF!),2,99))</f>
        <v>99</v>
      </c>
    </row>
    <row r="194" spans="1:17" ht="15" x14ac:dyDescent="0.2">
      <c r="A194" s="27">
        <v>42780</v>
      </c>
      <c r="B194" s="27" t="s">
        <v>385</v>
      </c>
      <c r="C194" s="28" t="s">
        <v>364</v>
      </c>
      <c r="D194" s="29">
        <v>4</v>
      </c>
      <c r="E194" s="29">
        <v>3.5</v>
      </c>
      <c r="F194" s="11">
        <v>3.6</v>
      </c>
      <c r="G194" s="29" t="s">
        <v>23</v>
      </c>
      <c r="H194" s="29" t="s">
        <v>23</v>
      </c>
      <c r="I194" s="11">
        <v>0</v>
      </c>
      <c r="J194" s="8" t="s">
        <v>28</v>
      </c>
      <c r="K194" s="15">
        <f>((F194-1)*(1-(IF(G194="no",0,'results log'!$B$3)))+1)</f>
        <v>3.6</v>
      </c>
      <c r="L194" s="15">
        <f t="shared" si="3"/>
        <v>4</v>
      </c>
      <c r="M194" s="17">
        <f>IF(ISBLANK(J194),,IF(ISBLANK(E194),,(IF(J194="WON-EW",((((E194-1)*I194)*'results log'!$B$2)+('results log'!$B$2*(E194-1))),IF(J194="WON",((((E194-1)*I194)*'results log'!$B$2)+('results log'!$B$2*(E194-1))),IF(J194="PLACED",((((E194-1)*I194)*'results log'!$B$2)-'results log'!$B$2),IF(I194=0,-'results log'!$B$2,IF(I194=0,-'results log'!$B$2,-('results log'!$B$2*2)))))))*D194))</f>
        <v>-40</v>
      </c>
      <c r="N194" s="16">
        <f>IF(ISBLANK(J194),,IF(ISBLANK(F194),,(IF(J194="WON-EW",((((K194-1)*I194)*'results log'!$B$2)+('results log'!$B$2*(K194-1))),IF(J194="WON",((((K194-1)*I194)*'results log'!$B$2)+('results log'!$B$2*(K194-1))),IF(J194="PLACED",((((K194-1)*I194)*'results log'!$B$2)-'results log'!$B$2),IF(I194=0,-'results log'!$B$2,IF(I194=0,-'results log'!$B$2,-('results log'!$B$2*2)))))))*D194))</f>
        <v>-40</v>
      </c>
      <c r="O194" s="73">
        <f>O193+'results log'!$N194</f>
        <v>1191.9999999999998</v>
      </c>
      <c r="Q194">
        <f>IF(ISBLANK(#REF!),1,IF(ISBLANK(#REF!),2,99))</f>
        <v>99</v>
      </c>
    </row>
    <row r="195" spans="1:17" ht="15" x14ac:dyDescent="0.2">
      <c r="A195" s="27">
        <v>42781</v>
      </c>
      <c r="B195" s="27" t="s">
        <v>386</v>
      </c>
      <c r="C195" s="28" t="s">
        <v>387</v>
      </c>
      <c r="D195" s="29">
        <v>2</v>
      </c>
      <c r="E195" s="29">
        <v>3.1</v>
      </c>
      <c r="F195" s="11">
        <v>2.73</v>
      </c>
      <c r="G195" s="29" t="s">
        <v>23</v>
      </c>
      <c r="H195" s="29" t="s">
        <v>23</v>
      </c>
      <c r="I195" s="11">
        <v>0</v>
      </c>
      <c r="J195" s="8" t="s">
        <v>28</v>
      </c>
      <c r="K195" s="15">
        <f>((F195-1)*(1-(IF(G195="no",0,'results log'!$B$3)))+1)</f>
        <v>2.73</v>
      </c>
      <c r="L195" s="15">
        <f t="shared" si="3"/>
        <v>2</v>
      </c>
      <c r="M195" s="17">
        <f>IF(ISBLANK(J195),,IF(ISBLANK(E195),,(IF(J195="WON-EW",((((E195-1)*I195)*'results log'!$B$2)+('results log'!$B$2*(E195-1))),IF(J195="WON",((((E195-1)*I195)*'results log'!$B$2)+('results log'!$B$2*(E195-1))),IF(J195="PLACED",((((E195-1)*I195)*'results log'!$B$2)-'results log'!$B$2),IF(I195=0,-'results log'!$B$2,IF(I195=0,-'results log'!$B$2,-('results log'!$B$2*2)))))))*D195))</f>
        <v>-20</v>
      </c>
      <c r="N195" s="16">
        <f>IF(ISBLANK(J195),,IF(ISBLANK(F195),,(IF(J195="WON-EW",((((K195-1)*I195)*'results log'!$B$2)+('results log'!$B$2*(K195-1))),IF(J195="WON",((((K195-1)*I195)*'results log'!$B$2)+('results log'!$B$2*(K195-1))),IF(J195="PLACED",((((K195-1)*I195)*'results log'!$B$2)-'results log'!$B$2),IF(I195=0,-'results log'!$B$2,IF(I195=0,-'results log'!$B$2,-('results log'!$B$2*2)))))))*D195))</f>
        <v>-20</v>
      </c>
      <c r="O195" s="73">
        <f>O194+'results log'!$N195</f>
        <v>1171.9999999999998</v>
      </c>
      <c r="Q195">
        <f>IF(ISBLANK(#REF!),1,IF(ISBLANK(#REF!),2,99))</f>
        <v>99</v>
      </c>
    </row>
    <row r="196" spans="1:17" ht="15" x14ac:dyDescent="0.2">
      <c r="A196" s="27">
        <v>42783</v>
      </c>
      <c r="B196" s="27" t="s">
        <v>388</v>
      </c>
      <c r="C196" s="28" t="s">
        <v>372</v>
      </c>
      <c r="D196" s="29">
        <v>2</v>
      </c>
      <c r="E196" s="29">
        <v>8</v>
      </c>
      <c r="F196" s="11">
        <v>7.5</v>
      </c>
      <c r="G196" s="29" t="s">
        <v>23</v>
      </c>
      <c r="H196" s="29" t="s">
        <v>23</v>
      </c>
      <c r="I196" s="11">
        <v>0</v>
      </c>
      <c r="J196" s="8" t="s">
        <v>28</v>
      </c>
      <c r="K196" s="15">
        <f>((F196-1)*(1-(IF(G196="no",0,'results log'!$B$3)))+1)</f>
        <v>7.5</v>
      </c>
      <c r="L196" s="15">
        <f>D196*IF(H196="yes",2,1)</f>
        <v>2</v>
      </c>
      <c r="M196" s="17">
        <f>IF(ISBLANK(J196),,IF(ISBLANK(E196),,(IF(J196="WON-EW",((((E196-1)*I196)*'results log'!$B$2)+('results log'!$B$2*(E196-1))),IF(J196="WON",((((E196-1)*I196)*'results log'!$B$2)+('results log'!$B$2*(E196-1))),IF(J196="PLACED",((((E196-1)*I196)*'results log'!$B$2)-'results log'!$B$2),IF(I196=0,-'results log'!$B$2,IF(I196=0,-'results log'!$B$2,-('results log'!$B$2*2)))))))*D196))</f>
        <v>-20</v>
      </c>
      <c r="N196" s="16">
        <f>IF(ISBLANK(J196),,IF(ISBLANK(F196),,(IF(J196="WON-EW",((((K196-1)*I196)*'results log'!$B$2)+('results log'!$B$2*(K196-1))),IF(J196="WON",((((K196-1)*I196)*'results log'!$B$2)+('results log'!$B$2*(K196-1))),IF(J196="PLACED",((((K196-1)*I196)*'results log'!$B$2)-'results log'!$B$2),IF(I196=0,-'results log'!$B$2,IF(I196=0,-'results log'!$B$2,-('results log'!$B$2*2)))))))*D196))</f>
        <v>-20</v>
      </c>
      <c r="O196" s="73">
        <f>O195+'results log'!$N196</f>
        <v>1151.9999999999998</v>
      </c>
    </row>
    <row r="197" spans="1:17" ht="15" x14ac:dyDescent="0.2">
      <c r="A197" s="27">
        <v>42784</v>
      </c>
      <c r="B197" s="27" t="s">
        <v>389</v>
      </c>
      <c r="C197" s="28" t="s">
        <v>390</v>
      </c>
      <c r="D197" s="29">
        <v>2</v>
      </c>
      <c r="E197" s="29">
        <v>8</v>
      </c>
      <c r="F197" s="29">
        <v>7.9</v>
      </c>
      <c r="G197" s="29" t="s">
        <v>23</v>
      </c>
      <c r="H197" s="29" t="s">
        <v>23</v>
      </c>
      <c r="I197" s="11">
        <v>0</v>
      </c>
      <c r="J197" s="8" t="s">
        <v>28</v>
      </c>
      <c r="K197" s="15">
        <f>((F197-1)*(1-(IF(G197="no",0,'results log'!$B$3)))+1)</f>
        <v>7.9</v>
      </c>
      <c r="L197" s="15">
        <f>D197*IF(H197="yes",2,1)</f>
        <v>2</v>
      </c>
      <c r="M197" s="17">
        <f>IF(ISBLANK(J197),,IF(ISBLANK(E197),,(IF(J197="WON-EW",((((E197-1)*I197)*'results log'!$B$2)+('results log'!$B$2*(E197-1))),IF(J197="WON",((((E197-1)*I197)*'results log'!$B$2)+('results log'!$B$2*(E197-1))),IF(J197="PLACED",((((E197-1)*I197)*'results log'!$B$2)-'results log'!$B$2),IF(I197=0,-'results log'!$B$2,IF(I197=0,-'results log'!$B$2,-('results log'!$B$2*2)))))))*D197))</f>
        <v>-20</v>
      </c>
      <c r="N197" s="16">
        <f>IF(ISBLANK(J197),,IF(ISBLANK(F197),,(IF(J197="WON-EW",((((K197-1)*I197)*'results log'!$B$2)+('results log'!$B$2*(K197-1))),IF(J197="WON",((((K197-1)*I197)*'results log'!$B$2)+('results log'!$B$2*(K197-1))),IF(J197="PLACED",((((K197-1)*I197)*'results log'!$B$2)-'results log'!$B$2),IF(I197=0,-'results log'!$B$2,IF(I197=0,-'results log'!$B$2,-('results log'!$B$2*2)))))))*D197))</f>
        <v>-20</v>
      </c>
      <c r="O197" s="73">
        <f>O196+'results log'!$N197</f>
        <v>1131.9999999999998</v>
      </c>
      <c r="Q197">
        <f>IF(ISBLANK(#REF!),1,IF(ISBLANK(#REF!),2,99))</f>
        <v>99</v>
      </c>
    </row>
    <row r="198" spans="1:17" ht="15" x14ac:dyDescent="0.2">
      <c r="A198" s="27">
        <v>42784</v>
      </c>
      <c r="B198" s="27" t="s">
        <v>391</v>
      </c>
      <c r="C198" s="28" t="s">
        <v>392</v>
      </c>
      <c r="D198" s="29">
        <v>2</v>
      </c>
      <c r="E198" s="29">
        <v>4</v>
      </c>
      <c r="F198" s="29">
        <v>4</v>
      </c>
      <c r="G198" s="29" t="s">
        <v>23</v>
      </c>
      <c r="H198" s="29" t="s">
        <v>23</v>
      </c>
      <c r="I198" s="11">
        <v>0</v>
      </c>
      <c r="J198" s="8" t="s">
        <v>28</v>
      </c>
      <c r="K198" s="15">
        <f>((F198-1)*(1-(IF(G198="no",0,'results log'!$B$3)))+1)</f>
        <v>4</v>
      </c>
      <c r="L198" s="15">
        <f>D198*IF(H198="yes",2,1)</f>
        <v>2</v>
      </c>
      <c r="M198" s="17">
        <f>IF(ISBLANK(J198),,IF(ISBLANK(E198),,(IF(J198="WON-EW",((((E198-1)*I198)*'results log'!$B$2)+('results log'!$B$2*(E198-1))),IF(J198="WON",((((E198-1)*I198)*'results log'!$B$2)+('results log'!$B$2*(E198-1))),IF(J198="PLACED",((((E198-1)*I198)*'results log'!$B$2)-'results log'!$B$2),IF(I198=0,-'results log'!$B$2,IF(I198=0,-'results log'!$B$2,-('results log'!$B$2*2)))))))*D198))</f>
        <v>-20</v>
      </c>
      <c r="N198" s="16">
        <f>IF(ISBLANK(J198),,IF(ISBLANK(F198),,(IF(J198="WON-EW",((((K198-1)*I198)*'results log'!$B$2)+('results log'!$B$2*(K198-1))),IF(J198="WON",((((K198-1)*I198)*'results log'!$B$2)+('results log'!$B$2*(K198-1))),IF(J198="PLACED",((((K198-1)*I198)*'results log'!$B$2)-'results log'!$B$2),IF(I198=0,-'results log'!$B$2,IF(I198=0,-'results log'!$B$2,-('results log'!$B$2*2)))))))*D198))</f>
        <v>-20</v>
      </c>
      <c r="O198" s="73">
        <f>O197+'results log'!$N198</f>
        <v>1111.9999999999998</v>
      </c>
      <c r="Q198">
        <f>IF(ISBLANK(#REF!),1,IF(ISBLANK(#REF!),2,99))</f>
        <v>99</v>
      </c>
    </row>
    <row r="199" spans="1:17" ht="15" x14ac:dyDescent="0.2">
      <c r="A199" s="27">
        <v>42784</v>
      </c>
      <c r="B199" s="27" t="s">
        <v>393</v>
      </c>
      <c r="C199" s="28" t="s">
        <v>394</v>
      </c>
      <c r="D199" s="29">
        <v>2</v>
      </c>
      <c r="E199" s="29">
        <v>2.6</v>
      </c>
      <c r="F199" s="29">
        <v>2.62</v>
      </c>
      <c r="G199" s="29" t="s">
        <v>23</v>
      </c>
      <c r="H199" s="29" t="s">
        <v>23</v>
      </c>
      <c r="I199" s="11">
        <v>0</v>
      </c>
      <c r="J199" s="8"/>
      <c r="K199" s="15">
        <f>((F199-1)*(1-(IF(G199="no",0,'results log'!$B$3)))+1)</f>
        <v>2.62</v>
      </c>
      <c r="L199" s="15">
        <f>D199*IF(H199="yes",2,1)</f>
        <v>2</v>
      </c>
      <c r="M199" s="17">
        <f>IF(ISBLANK(J199),,IF(ISBLANK(E199),,(IF(J199="WON-EW",((((E199-1)*I199)*'results log'!$B$2)+('results log'!$B$2*(E199-1))),IF(J199="WON",((((E199-1)*I199)*'results log'!$B$2)+('results log'!$B$2*(E199-1))),IF(J199="PLACED",((((E199-1)*I199)*'results log'!$B$2)-'results log'!$B$2),IF(I199=0,-'results log'!$B$2,IF(I199=0,-'results log'!$B$2,-('results log'!$B$2*2)))))))*D199))</f>
        <v>0</v>
      </c>
      <c r="N199" s="16">
        <f>IF(ISBLANK(J199),,IF(ISBLANK(F199),,(IF(J199="WON-EW",((((K199-1)*I199)*'results log'!$B$2)+('results log'!$B$2*(K199-1))),IF(J199="WON",((((K199-1)*I199)*'results log'!$B$2)+('results log'!$B$2*(K199-1))),IF(J199="PLACED",((((K199-1)*I199)*'results log'!$B$2)-'results log'!$B$2),IF(I199=0,-'results log'!$B$2,IF(I199=0,-'results log'!$B$2,-('results log'!$B$2*2)))))))*D199))</f>
        <v>0</v>
      </c>
      <c r="O199" s="73">
        <f>O198+'results log'!$N199</f>
        <v>1111.9999999999998</v>
      </c>
      <c r="Q199">
        <f>IF(ISBLANK(#REF!),1,IF(ISBLANK(#REF!),2,99))</f>
        <v>99</v>
      </c>
    </row>
    <row r="200" spans="1:17" ht="15" x14ac:dyDescent="0.2">
      <c r="A200" s="27">
        <v>42787</v>
      </c>
      <c r="B200" s="27" t="s">
        <v>395</v>
      </c>
      <c r="C200" s="28" t="s">
        <v>396</v>
      </c>
      <c r="D200" s="29">
        <v>2</v>
      </c>
      <c r="E200" s="29">
        <v>5</v>
      </c>
      <c r="F200" s="29">
        <v>5</v>
      </c>
      <c r="G200" s="29" t="s">
        <v>23</v>
      </c>
      <c r="H200" s="29" t="s">
        <v>23</v>
      </c>
      <c r="I200" s="11">
        <v>0</v>
      </c>
      <c r="J200" s="8" t="s">
        <v>28</v>
      </c>
      <c r="K200" s="15">
        <f>((F200-1)*(1-(IF(G200="no",0,'results log'!$B$3)))+1)</f>
        <v>5</v>
      </c>
      <c r="L200" s="15">
        <f>D200*IF(H200="yes",2,1)</f>
        <v>2</v>
      </c>
      <c r="M200" s="17">
        <f>IF(ISBLANK(J200),,IF(ISBLANK(E200),,(IF(J200="WON-EW",((((E200-1)*I200)*'results log'!$B$2)+('results log'!$B$2*(E200-1))),IF(J200="WON",((((E200-1)*I200)*'results log'!$B$2)+('results log'!$B$2*(E200-1))),IF(J200="PLACED",((((E200-1)*I200)*'results log'!$B$2)-'results log'!$B$2),IF(I200=0,-'results log'!$B$2,IF(I200=0,-'results log'!$B$2,-('results log'!$B$2*2)))))))*D200))</f>
        <v>-20</v>
      </c>
      <c r="N200" s="16">
        <f>IF(ISBLANK(J200),,IF(ISBLANK(F200),,(IF(J200="WON-EW",((((K200-1)*I200)*'results log'!$B$2)+('results log'!$B$2*(K200-1))),IF(J200="WON",((((K200-1)*I200)*'results log'!$B$2)+('results log'!$B$2*(K200-1))),IF(J200="PLACED",((((K200-1)*I200)*'results log'!$B$2)-'results log'!$B$2),IF(I200=0,-'results log'!$B$2,IF(I200=0,-'results log'!$B$2,-('results log'!$B$2*2)))))))*D200))</f>
        <v>-20</v>
      </c>
      <c r="O200" s="73">
        <f>O199+'results log'!$N200</f>
        <v>1091.9999999999998</v>
      </c>
      <c r="Q200">
        <f>IF(ISBLANK(#REF!),1,IF(ISBLANK(#REF!),2,99))</f>
        <v>99</v>
      </c>
    </row>
    <row r="201" spans="1:17" ht="30" x14ac:dyDescent="0.2">
      <c r="A201" s="27">
        <v>42787</v>
      </c>
      <c r="B201" s="72" t="s">
        <v>397</v>
      </c>
      <c r="C201" s="28" t="s">
        <v>398</v>
      </c>
      <c r="D201" s="29">
        <v>1</v>
      </c>
      <c r="E201" s="29">
        <v>26.25</v>
      </c>
      <c r="F201" s="29">
        <v>27.5</v>
      </c>
      <c r="G201" s="29" t="s">
        <v>23</v>
      </c>
      <c r="H201" s="29" t="s">
        <v>23</v>
      </c>
      <c r="I201" s="29">
        <v>0</v>
      </c>
      <c r="J201" s="8" t="s">
        <v>28</v>
      </c>
      <c r="K201" s="15">
        <f>((F201-1)*(1-(IF(G201="no",0,'results log'!$B$3)))+1)</f>
        <v>27.5</v>
      </c>
      <c r="L201" s="15">
        <f t="shared" si="3"/>
        <v>1</v>
      </c>
      <c r="M201" s="17">
        <f>IF(ISBLANK(J201),,IF(ISBLANK(E201),,(IF(J201="WON-EW",((((E201-1)*I201)*'results log'!$B$2)+('results log'!$B$2*(E201-1))),IF(J201="WON",((((E201-1)*I201)*'results log'!$B$2)+('results log'!$B$2*(E201-1))),IF(J201="PLACED",((((E201-1)*I201)*'results log'!$B$2)-'results log'!$B$2),IF(I201=0,-'results log'!$B$2,IF(I201=0,-'results log'!$B$2,-('results log'!$B$2*2)))))))*D201))</f>
        <v>-10</v>
      </c>
      <c r="N201" s="16">
        <f>IF(ISBLANK(J201),,IF(ISBLANK(F201),,(IF(J201="WON-EW",((((K201-1)*I201)*'results log'!$B$2)+('results log'!$B$2*(K201-1))),IF(J201="WON",((((K201-1)*I201)*'results log'!$B$2)+('results log'!$B$2*(K201-1))),IF(J201="PLACED",((((K201-1)*I201)*'results log'!$B$2)-'results log'!$B$2),IF(I201=0,-'results log'!$B$2,IF(I201=0,-'results log'!$B$2,-('results log'!$B$2*2)))))))*D201))</f>
        <v>-10</v>
      </c>
      <c r="O201" s="73">
        <f>O200+'results log'!$N201</f>
        <v>1081.9999999999998</v>
      </c>
      <c r="Q201">
        <f>IF(ISBLANK(#REF!),1,IF(ISBLANK(#REF!),2,99))</f>
        <v>99</v>
      </c>
    </row>
    <row r="202" spans="1:17" ht="15" x14ac:dyDescent="0.2">
      <c r="A202" s="27">
        <v>42790</v>
      </c>
      <c r="B202" s="27" t="s">
        <v>399</v>
      </c>
      <c r="C202" s="28" t="s">
        <v>400</v>
      </c>
      <c r="D202" s="29">
        <v>3</v>
      </c>
      <c r="E202" s="29">
        <v>2.75</v>
      </c>
      <c r="F202" s="29">
        <v>2.75</v>
      </c>
      <c r="G202" s="29" t="s">
        <v>23</v>
      </c>
      <c r="H202" s="29" t="s">
        <v>23</v>
      </c>
      <c r="I202" s="29">
        <v>0</v>
      </c>
      <c r="J202" s="8" t="s">
        <v>28</v>
      </c>
      <c r="K202" s="15">
        <f>((F202-1)*(1-(IF(G202="no",0,'results log'!$B$3)))+1)</f>
        <v>2.75</v>
      </c>
      <c r="L202" s="15">
        <f t="shared" si="3"/>
        <v>3</v>
      </c>
      <c r="M202" s="17">
        <f>IF(ISBLANK(J202),,IF(ISBLANK(E202),,(IF(J202="WON-EW",((((E202-1)*I202)*'results log'!$B$2)+('results log'!$B$2*(E202-1))),IF(J202="WON",((((E202-1)*I202)*'results log'!$B$2)+('results log'!$B$2*(E202-1))),IF(J202="PLACED",((((E202-1)*I202)*'results log'!$B$2)-'results log'!$B$2),IF(I202=0,-'results log'!$B$2,IF(I202=0,-'results log'!$B$2,-('results log'!$B$2*2)))))))*D202))</f>
        <v>-30</v>
      </c>
      <c r="N202" s="16">
        <f>IF(ISBLANK(J202),,IF(ISBLANK(F202),,(IF(J202="WON-EW",((((K202-1)*I202)*'results log'!$B$2)+('results log'!$B$2*(K202-1))),IF(J202="WON",((((K202-1)*I202)*'results log'!$B$2)+('results log'!$B$2*(K202-1))),IF(J202="PLACED",((((K202-1)*I202)*'results log'!$B$2)-'results log'!$B$2),IF(I202=0,-'results log'!$B$2,IF(I202=0,-'results log'!$B$2,-('results log'!$B$2*2)))))))*D202))</f>
        <v>-30</v>
      </c>
      <c r="O202" s="73">
        <f>O201+'results log'!$N202</f>
        <v>1051.9999999999998</v>
      </c>
      <c r="Q202">
        <f>IF(ISBLANK(#REF!),1,IF(ISBLANK(#REF!),2,99))</f>
        <v>99</v>
      </c>
    </row>
    <row r="203" spans="1:17" ht="15" x14ac:dyDescent="0.2">
      <c r="A203" s="27">
        <v>42791</v>
      </c>
      <c r="B203" s="27" t="s">
        <v>401</v>
      </c>
      <c r="C203" s="28" t="s">
        <v>402</v>
      </c>
      <c r="D203" s="29">
        <v>2</v>
      </c>
      <c r="E203" s="29">
        <v>6</v>
      </c>
      <c r="F203" s="29">
        <v>5.8</v>
      </c>
      <c r="G203" s="29" t="s">
        <v>23</v>
      </c>
      <c r="H203" s="29" t="s">
        <v>23</v>
      </c>
      <c r="I203" s="29">
        <v>0</v>
      </c>
      <c r="J203" s="8" t="s">
        <v>28</v>
      </c>
      <c r="K203" s="15">
        <f>((F203-1)*(1-(IF(G203="no",0,'results log'!$B$3)))+1)</f>
        <v>5.8</v>
      </c>
      <c r="L203" s="15">
        <f t="shared" ref="L203:L270" si="4">D203*IF(H203="yes",2,1)</f>
        <v>2</v>
      </c>
      <c r="M203" s="17">
        <f>IF(ISBLANK(J203),,IF(ISBLANK(E203),,(IF(J203="WON-EW",((((E203-1)*I203)*'results log'!$B$2)+('results log'!$B$2*(E203-1))),IF(J203="WON",((((E203-1)*I203)*'results log'!$B$2)+('results log'!$B$2*(E203-1))),IF(J203="PLACED",((((E203-1)*I203)*'results log'!$B$2)-'results log'!$B$2),IF(I203=0,-'results log'!$B$2,IF(I203=0,-'results log'!$B$2,-('results log'!$B$2*2)))))))*D203))</f>
        <v>-20</v>
      </c>
      <c r="N203" s="16">
        <f>IF(ISBLANK(J203),,IF(ISBLANK(F203),,(IF(J203="WON-EW",((((K203-1)*I203)*'results log'!$B$2)+('results log'!$B$2*(K203-1))),IF(J203="WON",((((K203-1)*I203)*'results log'!$B$2)+('results log'!$B$2*(K203-1))),IF(J203="PLACED",((((K203-1)*I203)*'results log'!$B$2)-'results log'!$B$2),IF(I203=0,-'results log'!$B$2,IF(I203=0,-'results log'!$B$2,-('results log'!$B$2*2)))))))*D203))</f>
        <v>-20</v>
      </c>
      <c r="O203" s="73">
        <f>O202+'results log'!$N203</f>
        <v>1031.9999999999998</v>
      </c>
      <c r="Q203">
        <f>IF(ISBLANK(#REF!),1,IF(ISBLANK(#REF!),2,99))</f>
        <v>99</v>
      </c>
    </row>
    <row r="204" spans="1:17" ht="15" x14ac:dyDescent="0.2">
      <c r="A204" s="27">
        <v>42792</v>
      </c>
      <c r="B204" s="27" t="s">
        <v>403</v>
      </c>
      <c r="C204" s="28" t="s">
        <v>404</v>
      </c>
      <c r="D204" s="29">
        <v>2</v>
      </c>
      <c r="E204" s="29">
        <v>2.5499999999999998</v>
      </c>
      <c r="F204" s="29">
        <v>2.5499999999999998</v>
      </c>
      <c r="G204" s="29" t="s">
        <v>23</v>
      </c>
      <c r="H204" s="29" t="s">
        <v>23</v>
      </c>
      <c r="I204" s="29">
        <v>0</v>
      </c>
      <c r="J204" s="8" t="s">
        <v>28</v>
      </c>
      <c r="K204" s="15">
        <f>((F204-1)*(1-(IF(G204="no",0,'results log'!$B$3)))+1)</f>
        <v>2.5499999999999998</v>
      </c>
      <c r="L204" s="15">
        <f t="shared" si="4"/>
        <v>2</v>
      </c>
      <c r="M204" s="17">
        <f>IF(ISBLANK(J204),,IF(ISBLANK(E204),,(IF(J204="WON-EW",((((E204-1)*I204)*'results log'!$B$2)+('results log'!$B$2*(E204-1))),IF(J204="WON",((((E204-1)*I204)*'results log'!$B$2)+('results log'!$B$2*(E204-1))),IF(J204="PLACED",((((E204-1)*I204)*'results log'!$B$2)-'results log'!$B$2),IF(I204=0,-'results log'!$B$2,IF(I204=0,-'results log'!$B$2,-('results log'!$B$2*2)))))))*D204))</f>
        <v>-20</v>
      </c>
      <c r="N204" s="16">
        <f>IF(ISBLANK(J204),,IF(ISBLANK(F204),,(IF(J204="WON-EW",((((K204-1)*I204)*'results log'!$B$2)+('results log'!$B$2*(K204-1))),IF(J204="WON",((((K204-1)*I204)*'results log'!$B$2)+('results log'!$B$2*(K204-1))),IF(J204="PLACED",((((K204-1)*I204)*'results log'!$B$2)-'results log'!$B$2),IF(I204=0,-'results log'!$B$2,IF(I204=0,-'results log'!$B$2,-('results log'!$B$2*2)))))))*D204))</f>
        <v>-20</v>
      </c>
      <c r="O204" s="73">
        <f>O203+'results log'!$N204</f>
        <v>1011.9999999999998</v>
      </c>
      <c r="Q204">
        <f>IF(ISBLANK(#REF!),1,IF(ISBLANK(#REF!),2,99))</f>
        <v>99</v>
      </c>
    </row>
    <row r="205" spans="1:17" ht="15" x14ac:dyDescent="0.2">
      <c r="A205" s="27">
        <v>42792</v>
      </c>
      <c r="B205" s="27" t="s">
        <v>405</v>
      </c>
      <c r="C205" s="28" t="s">
        <v>406</v>
      </c>
      <c r="D205" s="29">
        <v>1</v>
      </c>
      <c r="E205" s="29">
        <v>15</v>
      </c>
      <c r="F205" s="29">
        <v>14.79</v>
      </c>
      <c r="G205" s="29" t="s">
        <v>23</v>
      </c>
      <c r="H205" s="29" t="s">
        <v>23</v>
      </c>
      <c r="I205" s="29">
        <v>0</v>
      </c>
      <c r="J205" s="8" t="s">
        <v>28</v>
      </c>
      <c r="K205" s="15">
        <f>((F205-1)*(1-(IF(G205="no",0,'results log'!$B$3)))+1)</f>
        <v>14.79</v>
      </c>
      <c r="L205" s="15">
        <f t="shared" si="4"/>
        <v>1</v>
      </c>
      <c r="M205" s="17">
        <f>IF(ISBLANK(J205),,IF(ISBLANK(E205),,(IF(J205="WON-EW",((((E205-1)*I205)*'results log'!$B$2)+('results log'!$B$2*(E205-1))),IF(J205="WON",((((E205-1)*I205)*'results log'!$B$2)+('results log'!$B$2*(E205-1))),IF(J205="PLACED",((((E205-1)*I205)*'results log'!$B$2)-'results log'!$B$2),IF(I205=0,-'results log'!$B$2,IF(I205=0,-'results log'!$B$2,-('results log'!$B$2*2)))))))*D205))</f>
        <v>-10</v>
      </c>
      <c r="N205" s="16">
        <f>IF(ISBLANK(J205),,IF(ISBLANK(F205),,(IF(J205="WON-EW",((((K205-1)*I205)*'results log'!$B$2)+('results log'!$B$2*(K205-1))),IF(J205="WON",((((K205-1)*I205)*'results log'!$B$2)+('results log'!$B$2*(K205-1))),IF(J205="PLACED",((((K205-1)*I205)*'results log'!$B$2)-'results log'!$B$2),IF(I205=0,-'results log'!$B$2,IF(I205=0,-'results log'!$B$2,-('results log'!$B$2*2)))))))*D205))</f>
        <v>-10</v>
      </c>
      <c r="O205" s="73">
        <f>O204+'results log'!$N205</f>
        <v>1001.9999999999998</v>
      </c>
      <c r="Q205">
        <f>IF(ISBLANK(#REF!),1,IF(ISBLANK(#REF!),2,99))</f>
        <v>99</v>
      </c>
    </row>
    <row r="206" spans="1:17" ht="15" x14ac:dyDescent="0.2">
      <c r="A206" s="27">
        <v>42794</v>
      </c>
      <c r="B206" s="27" t="s">
        <v>407</v>
      </c>
      <c r="C206" s="28" t="s">
        <v>408</v>
      </c>
      <c r="D206" s="29">
        <v>3</v>
      </c>
      <c r="E206" s="29">
        <v>3.25</v>
      </c>
      <c r="F206" s="29">
        <v>3</v>
      </c>
      <c r="G206" s="29" t="s">
        <v>23</v>
      </c>
      <c r="H206" s="29" t="s">
        <v>23</v>
      </c>
      <c r="I206" s="29">
        <v>0</v>
      </c>
      <c r="J206" s="8" t="s">
        <v>28</v>
      </c>
      <c r="K206" s="15">
        <f>((F206-1)*(1-(IF(G206="no",0,'results log'!$B$3)))+1)</f>
        <v>3</v>
      </c>
      <c r="L206" s="15">
        <f t="shared" si="4"/>
        <v>3</v>
      </c>
      <c r="M206" s="17">
        <f>IF(ISBLANK(J206),,IF(ISBLANK(E206),,(IF(J206="WON-EW",((((E206-1)*I206)*'results log'!$B$2)+('results log'!$B$2*(E206-1))),IF(J206="WON",((((E206-1)*I206)*'results log'!$B$2)+('results log'!$B$2*(E206-1))),IF(J206="PLACED",((((E206-1)*I206)*'results log'!$B$2)-'results log'!$B$2),IF(I206=0,-'results log'!$B$2,IF(I206=0,-'results log'!$B$2,-('results log'!$B$2*2)))))))*D206))</f>
        <v>-30</v>
      </c>
      <c r="N206" s="16">
        <f>IF(ISBLANK(J206),,IF(ISBLANK(F206),,(IF(J206="WON-EW",((((K206-1)*I206)*'results log'!$B$2)+('results log'!$B$2*(K206-1))),IF(J206="WON",((((K206-1)*I206)*'results log'!$B$2)+('results log'!$B$2*(K206-1))),IF(J206="PLACED",((((K206-1)*I206)*'results log'!$B$2)-'results log'!$B$2),IF(I206=0,-'results log'!$B$2,IF(I206=0,-'results log'!$B$2,-('results log'!$B$2*2)))))))*D206))</f>
        <v>-30</v>
      </c>
      <c r="O206" s="73">
        <f>O205+'results log'!$N206</f>
        <v>971.99999999999977</v>
      </c>
      <c r="Q206">
        <f>IF(ISBLANK(#REF!),1,IF(ISBLANK(#REF!),2,99))</f>
        <v>99</v>
      </c>
    </row>
    <row r="207" spans="1:17" ht="15" x14ac:dyDescent="0.2">
      <c r="A207" s="27">
        <v>42794</v>
      </c>
      <c r="B207" s="27" t="s">
        <v>409</v>
      </c>
      <c r="C207" s="28" t="s">
        <v>410</v>
      </c>
      <c r="D207" s="29">
        <v>2</v>
      </c>
      <c r="E207" s="29">
        <v>15.21</v>
      </c>
      <c r="F207" s="29">
        <v>12.96</v>
      </c>
      <c r="G207" s="29" t="s">
        <v>23</v>
      </c>
      <c r="H207" s="29" t="s">
        <v>23</v>
      </c>
      <c r="I207" s="29">
        <v>0</v>
      </c>
      <c r="J207" s="8" t="s">
        <v>28</v>
      </c>
      <c r="K207" s="15">
        <f>((F207-1)*(1-(IF(G207="no",0,'results log'!$B$3)))+1)</f>
        <v>12.96</v>
      </c>
      <c r="L207" s="15">
        <f t="shared" si="4"/>
        <v>2</v>
      </c>
      <c r="M207" s="17">
        <f>IF(ISBLANK(J207),,IF(ISBLANK(E207),,(IF(J207="WON-EW",((((E207-1)*I207)*'results log'!$B$2)+('results log'!$B$2*(E207-1))),IF(J207="WON",((((E207-1)*I207)*'results log'!$B$2)+('results log'!$B$2*(E207-1))),IF(J207="PLACED",((((E207-1)*I207)*'results log'!$B$2)-'results log'!$B$2),IF(I207=0,-'results log'!$B$2,IF(I207=0,-'results log'!$B$2,-('results log'!$B$2*2)))))))*D207))</f>
        <v>-20</v>
      </c>
      <c r="N207" s="16">
        <f>IF(ISBLANK(J207),,IF(ISBLANK(F207),,(IF(J207="WON-EW",((((K207-1)*I207)*'results log'!$B$2)+('results log'!$B$2*(K207-1))),IF(J207="WON",((((K207-1)*I207)*'results log'!$B$2)+('results log'!$B$2*(K207-1))),IF(J207="PLACED",((((K207-1)*I207)*'results log'!$B$2)-'results log'!$B$2),IF(I207=0,-'results log'!$B$2,IF(I207=0,-'results log'!$B$2,-('results log'!$B$2*2)))))))*D207))</f>
        <v>-20</v>
      </c>
      <c r="O207" s="73">
        <f>O206+'results log'!$N207</f>
        <v>951.99999999999977</v>
      </c>
      <c r="Q207">
        <f>IF(ISBLANK(#REF!),1,IF(ISBLANK(#REF!),2,99))</f>
        <v>99</v>
      </c>
    </row>
    <row r="208" spans="1:17" ht="15" x14ac:dyDescent="0.2">
      <c r="A208" s="27">
        <v>42795</v>
      </c>
      <c r="B208" s="27" t="s">
        <v>411</v>
      </c>
      <c r="C208" s="28" t="s">
        <v>412</v>
      </c>
      <c r="D208" s="29">
        <v>2</v>
      </c>
      <c r="E208" s="29">
        <v>6</v>
      </c>
      <c r="F208" s="29">
        <v>6</v>
      </c>
      <c r="G208" s="29" t="s">
        <v>23</v>
      </c>
      <c r="H208" s="29" t="s">
        <v>23</v>
      </c>
      <c r="I208" s="29">
        <v>0</v>
      </c>
      <c r="J208" s="8" t="s">
        <v>28</v>
      </c>
      <c r="K208" s="15">
        <f>((F208-1)*(1-(IF(G208="no",0,'results log'!$B$3)))+1)</f>
        <v>6</v>
      </c>
      <c r="L208" s="15">
        <f t="shared" si="4"/>
        <v>2</v>
      </c>
      <c r="M208" s="17">
        <f>IF(ISBLANK(J208),,IF(ISBLANK(E208),,(IF(J208="WON-EW",((((E208-1)*I208)*'results log'!$B$2)+('results log'!$B$2*(E208-1))),IF(J208="WON",((((E208-1)*I208)*'results log'!$B$2)+('results log'!$B$2*(E208-1))),IF(J208="PLACED",((((E208-1)*I208)*'results log'!$B$2)-'results log'!$B$2),IF(I208=0,-'results log'!$B$2,IF(I208=0,-'results log'!$B$2,-('results log'!$B$2*2)))))))*D208))</f>
        <v>-20</v>
      </c>
      <c r="N208" s="16">
        <f>IF(ISBLANK(J208),,IF(ISBLANK(F208),,(IF(J208="WON-EW",((((K208-1)*I208)*'results log'!$B$2)+('results log'!$B$2*(K208-1))),IF(J208="WON",((((K208-1)*I208)*'results log'!$B$2)+('results log'!$B$2*(K208-1))),IF(J208="PLACED",((((K208-1)*I208)*'results log'!$B$2)-'results log'!$B$2),IF(I208=0,-'results log'!$B$2,IF(I208=0,-'results log'!$B$2,-('results log'!$B$2*2)))))))*D208))</f>
        <v>-20</v>
      </c>
      <c r="O208" s="73">
        <f>O207+'results log'!$N208</f>
        <v>931.99999999999977</v>
      </c>
      <c r="Q208">
        <f>IF(ISBLANK(#REF!),1,IF(ISBLANK(#REF!),2,99))</f>
        <v>99</v>
      </c>
    </row>
    <row r="209" spans="1:17" ht="15" x14ac:dyDescent="0.2">
      <c r="A209" s="27">
        <v>42795</v>
      </c>
      <c r="B209" s="27" t="s">
        <v>413</v>
      </c>
      <c r="C209" s="28" t="s">
        <v>414</v>
      </c>
      <c r="D209" s="29">
        <v>1</v>
      </c>
      <c r="E209" s="29">
        <v>11</v>
      </c>
      <c r="F209" s="29">
        <v>13</v>
      </c>
      <c r="G209" s="29" t="s">
        <v>23</v>
      </c>
      <c r="H209" s="29" t="s">
        <v>23</v>
      </c>
      <c r="I209" s="29">
        <v>0</v>
      </c>
      <c r="J209" s="8" t="s">
        <v>28</v>
      </c>
      <c r="K209" s="15">
        <f>((F209-1)*(1-(IF(G209="no",0,'results log'!$B$3)))+1)</f>
        <v>13</v>
      </c>
      <c r="L209" s="15">
        <f t="shared" si="4"/>
        <v>1</v>
      </c>
      <c r="M209" s="17">
        <f>IF(ISBLANK(J209),,IF(ISBLANK(E209),,(IF(J209="WON-EW",((((E209-1)*I209)*'results log'!$B$2)+('results log'!$B$2*(E209-1))),IF(J209="WON",((((E209-1)*I209)*'results log'!$B$2)+('results log'!$B$2*(E209-1))),IF(J209="PLACED",((((E209-1)*I209)*'results log'!$B$2)-'results log'!$B$2),IF(I209=0,-'results log'!$B$2,IF(I209=0,-'results log'!$B$2,-('results log'!$B$2*2)))))))*D209))</f>
        <v>-10</v>
      </c>
      <c r="N209" s="16">
        <f>IF(ISBLANK(J209),,IF(ISBLANK(F209),,(IF(J209="WON-EW",((((K209-1)*I209)*'results log'!$B$2)+('results log'!$B$2*(K209-1))),IF(J209="WON",((((K209-1)*I209)*'results log'!$B$2)+('results log'!$B$2*(K209-1))),IF(J209="PLACED",((((K209-1)*I209)*'results log'!$B$2)-'results log'!$B$2),IF(I209=0,-'results log'!$B$2,IF(I209=0,-'results log'!$B$2,-('results log'!$B$2*2)))))))*D209))</f>
        <v>-10</v>
      </c>
      <c r="O209" s="73">
        <f>O208+'results log'!$N209</f>
        <v>921.99999999999977</v>
      </c>
      <c r="Q209">
        <f>IF(ISBLANK(#REF!),1,IF(ISBLANK(#REF!),2,99))</f>
        <v>99</v>
      </c>
    </row>
    <row r="210" spans="1:17" ht="15" x14ac:dyDescent="0.2">
      <c r="A210" s="27">
        <v>42798</v>
      </c>
      <c r="B210" s="27" t="s">
        <v>415</v>
      </c>
      <c r="C210" s="28" t="s">
        <v>416</v>
      </c>
      <c r="D210" s="29">
        <v>3</v>
      </c>
      <c r="E210" s="29">
        <v>2.2000000000000002</v>
      </c>
      <c r="F210" s="29">
        <v>2.2000000000000002</v>
      </c>
      <c r="G210" s="29" t="s">
        <v>23</v>
      </c>
      <c r="H210" s="29" t="s">
        <v>23</v>
      </c>
      <c r="I210" s="29">
        <v>0</v>
      </c>
      <c r="J210" s="8" t="s">
        <v>28</v>
      </c>
      <c r="K210" s="15">
        <f>((F210-1)*(1-(IF(G210="no",0,'results log'!$B$3)))+1)</f>
        <v>2.2000000000000002</v>
      </c>
      <c r="L210" s="15">
        <f t="shared" si="4"/>
        <v>3</v>
      </c>
      <c r="M210" s="17">
        <f>IF(ISBLANK(J210),,IF(ISBLANK(E210),,(IF(J210="WON-EW",((((E210-1)*I210)*'results log'!$B$2)+('results log'!$B$2*(E210-1))),IF(J210="WON",((((E210-1)*I210)*'results log'!$B$2)+('results log'!$B$2*(E210-1))),IF(J210="PLACED",((((E210-1)*I210)*'results log'!$B$2)-'results log'!$B$2),IF(I210=0,-'results log'!$B$2,IF(I210=0,-'results log'!$B$2,-('results log'!$B$2*2)))))))*D210))</f>
        <v>-30</v>
      </c>
      <c r="N210" s="16">
        <f>IF(ISBLANK(J210),,IF(ISBLANK(F210),,(IF(J210="WON-EW",((((K210-1)*I210)*'results log'!$B$2)+('results log'!$B$2*(K210-1))),IF(J210="WON",((((K210-1)*I210)*'results log'!$B$2)+('results log'!$B$2*(K210-1))),IF(J210="PLACED",((((K210-1)*I210)*'results log'!$B$2)-'results log'!$B$2),IF(I210=0,-'results log'!$B$2,IF(I210=0,-'results log'!$B$2,-('results log'!$B$2*2)))))))*D210))</f>
        <v>-30</v>
      </c>
      <c r="O210" s="73">
        <f>O209+'results log'!$N210</f>
        <v>891.99999999999977</v>
      </c>
      <c r="Q210">
        <f>IF(ISBLANK(#REF!),1,IF(ISBLANK(#REF!),2,99))</f>
        <v>99</v>
      </c>
    </row>
    <row r="211" spans="1:17" ht="15" x14ac:dyDescent="0.2">
      <c r="A211" s="27">
        <v>42799</v>
      </c>
      <c r="B211" s="27" t="s">
        <v>417</v>
      </c>
      <c r="C211" s="28" t="s">
        <v>418</v>
      </c>
      <c r="D211" s="29">
        <v>1</v>
      </c>
      <c r="E211" s="29">
        <v>9</v>
      </c>
      <c r="F211" s="29">
        <v>8.8000000000000007</v>
      </c>
      <c r="G211" s="29" t="s">
        <v>23</v>
      </c>
      <c r="H211" s="29" t="s">
        <v>23</v>
      </c>
      <c r="I211" s="29">
        <v>0</v>
      </c>
      <c r="J211" s="8" t="s">
        <v>24</v>
      </c>
      <c r="K211" s="15">
        <f>((F211-1)*(1-(IF(G211="no",0,'results log'!$B$3)))+1)</f>
        <v>8.8000000000000007</v>
      </c>
      <c r="L211" s="15">
        <f t="shared" si="4"/>
        <v>1</v>
      </c>
      <c r="M211" s="17">
        <f>IF(ISBLANK(J211),,IF(ISBLANK(E211),,(IF(J211="WON-EW",((((E211-1)*I211)*'results log'!$B$2)+('results log'!$B$2*(E211-1))),IF(J211="WON",((((E211-1)*I211)*'results log'!$B$2)+('results log'!$B$2*(E211-1))),IF(J211="PLACED",((((E211-1)*I211)*'results log'!$B$2)-'results log'!$B$2),IF(I211=0,-'results log'!$B$2,IF(I211=0,-'results log'!$B$2,-('results log'!$B$2*2)))))))*D211))</f>
        <v>80</v>
      </c>
      <c r="N211" s="16">
        <f>IF(ISBLANK(J211),,IF(ISBLANK(F211),,(IF(J211="WON-EW",((((K211-1)*I211)*'results log'!$B$2)+('results log'!$B$2*(K211-1))),IF(J211="WON",((((K211-1)*I211)*'results log'!$B$2)+('results log'!$B$2*(K211-1))),IF(J211="PLACED",((((K211-1)*I211)*'results log'!$B$2)-'results log'!$B$2),IF(I211=0,-'results log'!$B$2,IF(I211=0,-'results log'!$B$2,-('results log'!$B$2*2)))))))*D211))</f>
        <v>78</v>
      </c>
      <c r="O211" s="73">
        <f>O210+'results log'!$N211</f>
        <v>969.99999999999977</v>
      </c>
      <c r="Q211">
        <f>IF(ISBLANK(#REF!),1,IF(ISBLANK(#REF!),2,99))</f>
        <v>99</v>
      </c>
    </row>
    <row r="212" spans="1:17" ht="30" x14ac:dyDescent="0.2">
      <c r="A212" s="27">
        <v>42799</v>
      </c>
      <c r="B212" s="72" t="s">
        <v>419</v>
      </c>
      <c r="C212" s="28" t="s">
        <v>420</v>
      </c>
      <c r="D212" s="29">
        <v>1</v>
      </c>
      <c r="E212" s="29">
        <v>18.899999999999999</v>
      </c>
      <c r="F212" s="29">
        <v>19.36</v>
      </c>
      <c r="G212" s="29" t="s">
        <v>23</v>
      </c>
      <c r="H212" s="29" t="s">
        <v>23</v>
      </c>
      <c r="I212" s="29">
        <v>0</v>
      </c>
      <c r="J212" s="8" t="s">
        <v>28</v>
      </c>
      <c r="K212" s="15">
        <f>((F212-1)*(1-(IF(G212="no",0,'results log'!$B$3)))+1)</f>
        <v>19.36</v>
      </c>
      <c r="L212" s="15">
        <f t="shared" si="4"/>
        <v>1</v>
      </c>
      <c r="M212" s="17">
        <f>IF(ISBLANK(J212),,IF(ISBLANK(E212),,(IF(J212="WON-EW",((((E212-1)*I212)*'results log'!$B$2)+('results log'!$B$2*(E212-1))),IF(J212="WON",((((E212-1)*I212)*'results log'!$B$2)+('results log'!$B$2*(E212-1))),IF(J212="PLACED",((((E212-1)*I212)*'results log'!$B$2)-'results log'!$B$2),IF(I212=0,-'results log'!$B$2,IF(I212=0,-'results log'!$B$2,-('results log'!$B$2*2)))))))*D212))</f>
        <v>-10</v>
      </c>
      <c r="N212" s="16">
        <f>IF(ISBLANK(J212),,IF(ISBLANK(F212),,(IF(J212="WON-EW",((((K212-1)*I212)*'results log'!$B$2)+('results log'!$B$2*(K212-1))),IF(J212="WON",((((K212-1)*I212)*'results log'!$B$2)+('results log'!$B$2*(K212-1))),IF(J212="PLACED",((((K212-1)*I212)*'results log'!$B$2)-'results log'!$B$2),IF(I212=0,-'results log'!$B$2,IF(I212=0,-'results log'!$B$2,-('results log'!$B$2*2)))))))*D212))</f>
        <v>-10</v>
      </c>
      <c r="O212" s="73">
        <f>O211+'results log'!$N212</f>
        <v>959.99999999999977</v>
      </c>
      <c r="Q212">
        <f>IF(ISBLANK(#REF!),1,IF(ISBLANK(#REF!),2,99))</f>
        <v>99</v>
      </c>
    </row>
    <row r="213" spans="1:17" ht="15" x14ac:dyDescent="0.2">
      <c r="A213" s="27">
        <v>42801</v>
      </c>
      <c r="B213" s="27" t="s">
        <v>421</v>
      </c>
      <c r="C213" s="28" t="s">
        <v>317</v>
      </c>
      <c r="D213" s="29">
        <v>1</v>
      </c>
      <c r="E213" s="29">
        <v>8.5</v>
      </c>
      <c r="F213" s="29">
        <v>8.5</v>
      </c>
      <c r="G213" s="29" t="s">
        <v>23</v>
      </c>
      <c r="H213" s="29" t="s">
        <v>23</v>
      </c>
      <c r="I213" s="29">
        <v>0</v>
      </c>
      <c r="J213" s="8" t="s">
        <v>28</v>
      </c>
      <c r="K213" s="15">
        <f>((F213-1)*(1-(IF(G213="no",0,'results log'!$B$3)))+1)</f>
        <v>8.5</v>
      </c>
      <c r="L213" s="15">
        <f t="shared" si="4"/>
        <v>1</v>
      </c>
      <c r="M213" s="17">
        <f>IF(ISBLANK(J213),,IF(ISBLANK(E213),,(IF(J213="WON-EW",((((E213-1)*I213)*'results log'!$B$2)+('results log'!$B$2*(E213-1))),IF(J213="WON",((((E213-1)*I213)*'results log'!$B$2)+('results log'!$B$2*(E213-1))),IF(J213="PLACED",((((E213-1)*I213)*'results log'!$B$2)-'results log'!$B$2),IF(I213=0,-'results log'!$B$2,IF(I213=0,-'results log'!$B$2,-('results log'!$B$2*2)))))))*D213))</f>
        <v>-10</v>
      </c>
      <c r="N213" s="16">
        <f>IF(ISBLANK(J213),,IF(ISBLANK(F213),,(IF(J213="WON-EW",((((K213-1)*I213)*'results log'!$B$2)+('results log'!$B$2*(K213-1))),IF(J213="WON",((((K213-1)*I213)*'results log'!$B$2)+('results log'!$B$2*(K213-1))),IF(J213="PLACED",((((K213-1)*I213)*'results log'!$B$2)-'results log'!$B$2),IF(I213=0,-'results log'!$B$2,IF(I213=0,-'results log'!$B$2,-('results log'!$B$2*2)))))))*D213))</f>
        <v>-10</v>
      </c>
      <c r="O213" s="73">
        <f>O212+'results log'!$N213</f>
        <v>949.99999999999977</v>
      </c>
      <c r="Q213">
        <f>IF(ISBLANK(#REF!),1,IF(ISBLANK(#REF!),2,99))</f>
        <v>99</v>
      </c>
    </row>
    <row r="214" spans="1:17" ht="15" x14ac:dyDescent="0.2">
      <c r="A214" s="27">
        <v>42801</v>
      </c>
      <c r="B214" s="72" t="s">
        <v>422</v>
      </c>
      <c r="C214" s="28" t="s">
        <v>423</v>
      </c>
      <c r="D214" s="29">
        <v>1</v>
      </c>
      <c r="E214" s="29">
        <v>5.84</v>
      </c>
      <c r="F214" s="29">
        <v>6</v>
      </c>
      <c r="G214" s="29" t="s">
        <v>23</v>
      </c>
      <c r="H214" s="29" t="s">
        <v>23</v>
      </c>
      <c r="I214" s="29">
        <v>0</v>
      </c>
      <c r="J214" s="8" t="s">
        <v>28</v>
      </c>
      <c r="K214" s="15">
        <f>((F214-1)*(1-(IF(G214="no",0,'results log'!$B$3)))+1)</f>
        <v>6</v>
      </c>
      <c r="L214" s="15">
        <f t="shared" si="4"/>
        <v>1</v>
      </c>
      <c r="M214" s="17">
        <f>IF(ISBLANK(J214),,IF(ISBLANK(E214),,(IF(J214="WON-EW",((((E214-1)*I214)*'results log'!$B$2)+('results log'!$B$2*(E214-1))),IF(J214="WON",((((E214-1)*I214)*'results log'!$B$2)+('results log'!$B$2*(E214-1))),IF(J214="PLACED",((((E214-1)*I214)*'results log'!$B$2)-'results log'!$B$2),IF(I214=0,-'results log'!$B$2,IF(I214=0,-'results log'!$B$2,-('results log'!$B$2*2)))))))*D214))</f>
        <v>-10</v>
      </c>
      <c r="N214" s="16">
        <f>IF(ISBLANK(J214),,IF(ISBLANK(F214),,(IF(J214="WON-EW",((((K214-1)*I214)*'results log'!$B$2)+('results log'!$B$2*(K214-1))),IF(J214="WON",((((K214-1)*I214)*'results log'!$B$2)+('results log'!$B$2*(K214-1))),IF(J214="PLACED",((((K214-1)*I214)*'results log'!$B$2)-'results log'!$B$2),IF(I214=0,-'results log'!$B$2,IF(I214=0,-'results log'!$B$2,-('results log'!$B$2*2)))))))*D214))</f>
        <v>-10</v>
      </c>
      <c r="O214" s="73">
        <f>O213+'results log'!$N214</f>
        <v>939.99999999999977</v>
      </c>
      <c r="Q214">
        <f>IF(ISBLANK(#REF!),1,IF(ISBLANK(#REF!),2,99))</f>
        <v>99</v>
      </c>
    </row>
    <row r="215" spans="1:17" ht="30" x14ac:dyDescent="0.2">
      <c r="A215" s="27">
        <v>42801</v>
      </c>
      <c r="B215" s="72" t="s">
        <v>424</v>
      </c>
      <c r="C215" s="28" t="s">
        <v>425</v>
      </c>
      <c r="D215" s="29">
        <v>1</v>
      </c>
      <c r="E215" s="29">
        <v>48.88</v>
      </c>
      <c r="F215" s="29">
        <v>51</v>
      </c>
      <c r="G215" s="29" t="s">
        <v>23</v>
      </c>
      <c r="H215" s="29" t="s">
        <v>23</v>
      </c>
      <c r="I215" s="29">
        <v>0</v>
      </c>
      <c r="J215" s="8" t="s">
        <v>28</v>
      </c>
      <c r="K215" s="15">
        <f>((F215-1)*(1-(IF(G215="no",0,'results log'!$B$3)))+1)</f>
        <v>51</v>
      </c>
      <c r="L215" s="15">
        <f t="shared" si="4"/>
        <v>1</v>
      </c>
      <c r="M215" s="17">
        <f>IF(ISBLANK(J215),,IF(ISBLANK(E215),,(IF(J215="WON-EW",((((E215-1)*I215)*'results log'!$B$2)+('results log'!$B$2*(E215-1))),IF(J215="WON",((((E215-1)*I215)*'results log'!$B$2)+('results log'!$B$2*(E215-1))),IF(J215="PLACED",((((E215-1)*I215)*'results log'!$B$2)-'results log'!$B$2),IF(I215=0,-'results log'!$B$2,IF(I215=0,-'results log'!$B$2,-('results log'!$B$2*2)))))))*D215))</f>
        <v>-10</v>
      </c>
      <c r="N215" s="16">
        <f>IF(ISBLANK(J215),,IF(ISBLANK(F215),,(IF(J215="WON-EW",((((K215-1)*I215)*'results log'!$B$2)+('results log'!$B$2*(K215-1))),IF(J215="WON",((((K215-1)*I215)*'results log'!$B$2)+('results log'!$B$2*(K215-1))),IF(J215="PLACED",((((K215-1)*I215)*'results log'!$B$2)-'results log'!$B$2),IF(I215=0,-'results log'!$B$2,IF(I215=0,-'results log'!$B$2,-('results log'!$B$2*2)))))))*D215))</f>
        <v>-10</v>
      </c>
      <c r="O215" s="73">
        <f>O214+'results log'!$N215</f>
        <v>929.99999999999977</v>
      </c>
      <c r="Q215">
        <f>IF(ISBLANK(#REF!),1,IF(ISBLANK(#REF!),2,99))</f>
        <v>99</v>
      </c>
    </row>
    <row r="216" spans="1:17" ht="15" x14ac:dyDescent="0.2">
      <c r="A216" s="27">
        <v>42804</v>
      </c>
      <c r="B216" s="72" t="s">
        <v>426</v>
      </c>
      <c r="C216" s="28" t="s">
        <v>427</v>
      </c>
      <c r="D216" s="29">
        <v>3</v>
      </c>
      <c r="E216" s="29">
        <v>3.4</v>
      </c>
      <c r="F216" s="29">
        <v>3.2</v>
      </c>
      <c r="G216" s="29" t="s">
        <v>23</v>
      </c>
      <c r="H216" s="29" t="s">
        <v>23</v>
      </c>
      <c r="I216" s="29">
        <v>0</v>
      </c>
      <c r="J216" s="8" t="s">
        <v>28</v>
      </c>
      <c r="K216" s="15">
        <f>((F216-1)*(1-(IF(G216="no",0,'results log'!$B$3)))+1)</f>
        <v>3.2</v>
      </c>
      <c r="L216" s="15">
        <f t="shared" si="4"/>
        <v>3</v>
      </c>
      <c r="M216" s="17">
        <f>IF(ISBLANK(J216),,IF(ISBLANK(E216),,(IF(J216="WON-EW",((((E216-1)*I216)*'results log'!$B$2)+('results log'!$B$2*(E216-1))),IF(J216="WON",((((E216-1)*I216)*'results log'!$B$2)+('results log'!$B$2*(E216-1))),IF(J216="PLACED",((((E216-1)*I216)*'results log'!$B$2)-'results log'!$B$2),IF(I216=0,-'results log'!$B$2,IF(I216=0,-'results log'!$B$2,-('results log'!$B$2*2)))))))*D216))</f>
        <v>-30</v>
      </c>
      <c r="N216" s="16">
        <f>IF(ISBLANK(J216),,IF(ISBLANK(F216),,(IF(J216="WON-EW",((((K216-1)*I216)*'results log'!$B$2)+('results log'!$B$2*(K216-1))),IF(J216="WON",((((K216-1)*I216)*'results log'!$B$2)+('results log'!$B$2*(K216-1))),IF(J216="PLACED",((((K216-1)*I216)*'results log'!$B$2)-'results log'!$B$2),IF(I216=0,-'results log'!$B$2,IF(I216=0,-'results log'!$B$2,-('results log'!$B$2*2)))))))*D216))</f>
        <v>-30</v>
      </c>
      <c r="O216" s="73">
        <f>O215+'results log'!$N216</f>
        <v>899.99999999999977</v>
      </c>
      <c r="Q216">
        <f>IF(ISBLANK(#REF!),1,IF(ISBLANK(#REF!),2,99))</f>
        <v>99</v>
      </c>
    </row>
    <row r="217" spans="1:17" ht="15" x14ac:dyDescent="0.2">
      <c r="A217" s="27">
        <v>42805</v>
      </c>
      <c r="B217" s="72" t="s">
        <v>428</v>
      </c>
      <c r="C217" s="28" t="s">
        <v>429</v>
      </c>
      <c r="D217" s="29">
        <v>2</v>
      </c>
      <c r="E217" s="29">
        <v>3.75</v>
      </c>
      <c r="F217" s="29">
        <v>3.8</v>
      </c>
      <c r="G217" s="29" t="s">
        <v>23</v>
      </c>
      <c r="H217" s="29" t="s">
        <v>23</v>
      </c>
      <c r="I217" s="29">
        <v>0</v>
      </c>
      <c r="J217" s="8"/>
      <c r="K217" s="15">
        <f>((F217-1)*(1-(IF(G217="no",0,'results log'!$B$3)))+1)</f>
        <v>3.8</v>
      </c>
      <c r="L217" s="15">
        <f t="shared" si="4"/>
        <v>2</v>
      </c>
      <c r="M217" s="17">
        <f>IF(ISBLANK(J217),,IF(ISBLANK(E217),,(IF(J217="WON-EW",((((E217-1)*I217)*'results log'!$B$2)+('results log'!$B$2*(E217-1))),IF(J217="WON",((((E217-1)*I217)*'results log'!$B$2)+('results log'!$B$2*(E217-1))),IF(J217="PLACED",((((E217-1)*I217)*'results log'!$B$2)-'results log'!$B$2),IF(I217=0,-'results log'!$B$2,IF(I217=0,-'results log'!$B$2,-('results log'!$B$2*2)))))))*D217))</f>
        <v>0</v>
      </c>
      <c r="N217" s="16">
        <f>IF(ISBLANK(J217),,IF(ISBLANK(F217),,(IF(J217="WON-EW",((((K217-1)*I217)*'results log'!$B$2)+('results log'!$B$2*(K217-1))),IF(J217="WON",((((K217-1)*I217)*'results log'!$B$2)+('results log'!$B$2*(K217-1))),IF(J217="PLACED",((((K217-1)*I217)*'results log'!$B$2)-'results log'!$B$2),IF(I217=0,-'results log'!$B$2,IF(I217=0,-'results log'!$B$2,-('results log'!$B$2*2)))))))*D217))</f>
        <v>0</v>
      </c>
      <c r="O217" s="73">
        <f>O216+'results log'!$N217</f>
        <v>899.99999999999977</v>
      </c>
      <c r="Q217">
        <f>IF(ISBLANK(#REF!),1,IF(ISBLANK(#REF!),2,99))</f>
        <v>99</v>
      </c>
    </row>
    <row r="218" spans="1:17" ht="30" x14ac:dyDescent="0.2">
      <c r="A218" s="27">
        <v>42805</v>
      </c>
      <c r="B218" s="72" t="s">
        <v>430</v>
      </c>
      <c r="C218" s="28" t="s">
        <v>431</v>
      </c>
      <c r="D218" s="29">
        <v>2</v>
      </c>
      <c r="E218" s="29">
        <v>12.94</v>
      </c>
      <c r="F218" s="29">
        <v>12.16</v>
      </c>
      <c r="G218" s="29" t="s">
        <v>23</v>
      </c>
      <c r="H218" s="29" t="s">
        <v>23</v>
      </c>
      <c r="I218" s="29">
        <v>0</v>
      </c>
      <c r="J218" s="8" t="s">
        <v>28</v>
      </c>
      <c r="K218" s="15">
        <f>((F218-1)*(1-(IF(G218="no",0,'results log'!$B$3)))+1)</f>
        <v>12.16</v>
      </c>
      <c r="L218" s="15">
        <f t="shared" si="4"/>
        <v>2</v>
      </c>
      <c r="M218" s="17">
        <f>IF(ISBLANK(J218),,IF(ISBLANK(E218),,(IF(J218="WON-EW",((((E218-1)*I218)*'results log'!$B$2)+('results log'!$B$2*(E218-1))),IF(J218="WON",((((E218-1)*I218)*'results log'!$B$2)+('results log'!$B$2*(E218-1))),IF(J218="PLACED",((((E218-1)*I218)*'results log'!$B$2)-'results log'!$B$2),IF(I218=0,-'results log'!$B$2,IF(I218=0,-'results log'!$B$2,-('results log'!$B$2*2)))))))*D218))</f>
        <v>-20</v>
      </c>
      <c r="N218" s="16">
        <f>IF(ISBLANK(J218),,IF(ISBLANK(F218),,(IF(J218="WON-EW",((((K218-1)*I218)*'results log'!$B$2)+('results log'!$B$2*(K218-1))),IF(J218="WON",((((K218-1)*I218)*'results log'!$B$2)+('results log'!$B$2*(K218-1))),IF(J218="PLACED",((((K218-1)*I218)*'results log'!$B$2)-'results log'!$B$2),IF(I218=0,-'results log'!$B$2,IF(I218=0,-'results log'!$B$2,-('results log'!$B$2*2)))))))*D218))</f>
        <v>-20</v>
      </c>
      <c r="O218" s="73">
        <f>O217+'results log'!$N218</f>
        <v>879.99999999999977</v>
      </c>
      <c r="Q218">
        <f>IF(ISBLANK(#REF!),1,IF(ISBLANK(#REF!),2,99))</f>
        <v>99</v>
      </c>
    </row>
    <row r="219" spans="1:17" ht="15" x14ac:dyDescent="0.2">
      <c r="A219" s="27">
        <v>42805</v>
      </c>
      <c r="B219" s="72" t="s">
        <v>432</v>
      </c>
      <c r="C219" s="28" t="s">
        <v>323</v>
      </c>
      <c r="D219" s="29">
        <v>2</v>
      </c>
      <c r="E219" s="29">
        <v>4.0999999999999996</v>
      </c>
      <c r="F219" s="29">
        <v>3.9</v>
      </c>
      <c r="G219" s="29" t="s">
        <v>23</v>
      </c>
      <c r="H219" s="29" t="s">
        <v>23</v>
      </c>
      <c r="I219" s="29">
        <v>0</v>
      </c>
      <c r="J219" s="8" t="s">
        <v>24</v>
      </c>
      <c r="K219" s="15">
        <f>((F219-1)*(1-(IF(G219="no",0,'results log'!$B$3)))+1)</f>
        <v>3.9</v>
      </c>
      <c r="L219" s="15">
        <f t="shared" si="4"/>
        <v>2</v>
      </c>
      <c r="M219" s="17">
        <f>IF(ISBLANK(J219),,IF(ISBLANK(E219),,(IF(J219="WON-EW",((((E219-1)*I219)*'results log'!$B$2)+('results log'!$B$2*(E219-1))),IF(J219="WON",((((E219-1)*I219)*'results log'!$B$2)+('results log'!$B$2*(E219-1))),IF(J219="PLACED",((((E219-1)*I219)*'results log'!$B$2)-'results log'!$B$2),IF(I219=0,-'results log'!$B$2,IF(I219=0,-'results log'!$B$2,-('results log'!$B$2*2)))))))*D219))</f>
        <v>61.999999999999993</v>
      </c>
      <c r="N219" s="16">
        <f>IF(ISBLANK(J219),,IF(ISBLANK(F219),,(IF(J219="WON-EW",((((K219-1)*I219)*'results log'!$B$2)+('results log'!$B$2*(K219-1))),IF(J219="WON",((((K219-1)*I219)*'results log'!$B$2)+('results log'!$B$2*(K219-1))),IF(J219="PLACED",((((K219-1)*I219)*'results log'!$B$2)-'results log'!$B$2),IF(I219=0,-'results log'!$B$2,IF(I219=0,-'results log'!$B$2,-('results log'!$B$2*2)))))))*D219))</f>
        <v>58</v>
      </c>
      <c r="O219" s="73">
        <f>O218+'results log'!$N219</f>
        <v>937.99999999999977</v>
      </c>
      <c r="P219" t="s">
        <v>433</v>
      </c>
      <c r="Q219">
        <f>IF(ISBLANK(#REF!),1,IF(ISBLANK(#REF!),2,99))</f>
        <v>99</v>
      </c>
    </row>
    <row r="220" spans="1:17" ht="15" x14ac:dyDescent="0.2">
      <c r="A220" s="27">
        <v>42805</v>
      </c>
      <c r="B220" s="72" t="s">
        <v>434</v>
      </c>
      <c r="C220" s="28" t="s">
        <v>435</v>
      </c>
      <c r="D220" s="29">
        <v>2</v>
      </c>
      <c r="E220" s="29">
        <v>4.5999999999999996</v>
      </c>
      <c r="F220" s="29">
        <v>4.5999999999999996</v>
      </c>
      <c r="G220" s="29" t="s">
        <v>23</v>
      </c>
      <c r="H220" s="29" t="s">
        <v>23</v>
      </c>
      <c r="I220" s="29">
        <v>0</v>
      </c>
      <c r="J220" s="8" t="s">
        <v>28</v>
      </c>
      <c r="K220" s="15">
        <f>((F220-1)*(1-(IF(G220="no",0,'results log'!$B$3)))+1)</f>
        <v>4.5999999999999996</v>
      </c>
      <c r="L220" s="15">
        <f t="shared" si="4"/>
        <v>2</v>
      </c>
      <c r="M220" s="17">
        <f>IF(ISBLANK(J220),,IF(ISBLANK(E220),,(IF(J220="WON-EW",((((E220-1)*I220)*'results log'!$B$2)+('results log'!$B$2*(E220-1))),IF(J220="WON",((((E220-1)*I220)*'results log'!$B$2)+('results log'!$B$2*(E220-1))),IF(J220="PLACED",((((E220-1)*I220)*'results log'!$B$2)-'results log'!$B$2),IF(I220=0,-'results log'!$B$2,IF(I220=0,-'results log'!$B$2,-('results log'!$B$2*2)))))))*D220))</f>
        <v>-20</v>
      </c>
      <c r="N220" s="16">
        <f>IF(ISBLANK(J220),,IF(ISBLANK(F220),,(IF(J220="WON-EW",((((K220-1)*I220)*'results log'!$B$2)+('results log'!$B$2*(K220-1))),IF(J220="WON",((((K220-1)*I220)*'results log'!$B$2)+('results log'!$B$2*(K220-1))),IF(J220="PLACED",((((K220-1)*I220)*'results log'!$B$2)-'results log'!$B$2),IF(I220=0,-'results log'!$B$2,IF(I220=0,-'results log'!$B$2,-('results log'!$B$2*2)))))))*D220))</f>
        <v>-20</v>
      </c>
      <c r="O220" s="73">
        <f>O219+'results log'!$N220</f>
        <v>917.99999999999977</v>
      </c>
      <c r="Q220">
        <f>IF(ISBLANK(#REF!),1,IF(ISBLANK(#REF!),2,99))</f>
        <v>99</v>
      </c>
    </row>
    <row r="221" spans="1:17" ht="15" x14ac:dyDescent="0.2">
      <c r="A221" s="27">
        <v>42805</v>
      </c>
      <c r="B221" s="72" t="s">
        <v>436</v>
      </c>
      <c r="C221" s="28" t="s">
        <v>408</v>
      </c>
      <c r="D221" s="29">
        <v>3</v>
      </c>
      <c r="E221" s="29">
        <v>3.5</v>
      </c>
      <c r="F221" s="29">
        <v>3.5</v>
      </c>
      <c r="G221" s="29" t="s">
        <v>23</v>
      </c>
      <c r="H221" s="29" t="s">
        <v>23</v>
      </c>
      <c r="I221" s="29">
        <v>0</v>
      </c>
      <c r="J221" s="8" t="s">
        <v>24</v>
      </c>
      <c r="K221" s="15">
        <f>((F221-1)*(1-(IF(G221="no",0,'results log'!$B$3)))+1)</f>
        <v>3.5</v>
      </c>
      <c r="L221" s="15">
        <f t="shared" si="4"/>
        <v>3</v>
      </c>
      <c r="M221" s="17">
        <f>IF(ISBLANK(J221),,IF(ISBLANK(E221),,(IF(J221="WON-EW",((((E221-1)*I221)*'results log'!$B$2)+('results log'!$B$2*(E221-1))),IF(J221="WON",((((E221-1)*I221)*'results log'!$B$2)+('results log'!$B$2*(E221-1))),IF(J221="PLACED",((((E221-1)*I221)*'results log'!$B$2)-'results log'!$B$2),IF(I221=0,-'results log'!$B$2,IF(I221=0,-'results log'!$B$2,-('results log'!$B$2*2)))))))*D221))</f>
        <v>75</v>
      </c>
      <c r="N221" s="16">
        <f>IF(ISBLANK(J221),,IF(ISBLANK(F221),,(IF(J221="WON-EW",((((K221-1)*I221)*'results log'!$B$2)+('results log'!$B$2*(K221-1))),IF(J221="WON",((((K221-1)*I221)*'results log'!$B$2)+('results log'!$B$2*(K221-1))),IF(J221="PLACED",((((K221-1)*I221)*'results log'!$B$2)-'results log'!$B$2),IF(I221=0,-'results log'!$B$2,IF(I221=0,-'results log'!$B$2,-('results log'!$B$2*2)))))))*D221))</f>
        <v>75</v>
      </c>
      <c r="O221" s="73">
        <f>O220+'results log'!$N221</f>
        <v>992.99999999999977</v>
      </c>
      <c r="Q221">
        <f>IF(ISBLANK(#REF!),1,IF(ISBLANK(#REF!),2,99))</f>
        <v>99</v>
      </c>
    </row>
    <row r="222" spans="1:17" ht="15" x14ac:dyDescent="0.2">
      <c r="A222" s="27">
        <v>42805</v>
      </c>
      <c r="B222" s="72" t="s">
        <v>437</v>
      </c>
      <c r="C222" s="28" t="s">
        <v>438</v>
      </c>
      <c r="D222" s="29">
        <v>2</v>
      </c>
      <c r="E222" s="29">
        <v>3.3</v>
      </c>
      <c r="F222" s="29">
        <v>3.1</v>
      </c>
      <c r="G222" s="29" t="s">
        <v>23</v>
      </c>
      <c r="H222" s="29" t="s">
        <v>23</v>
      </c>
      <c r="I222" s="29">
        <v>0</v>
      </c>
      <c r="J222" s="8" t="s">
        <v>24</v>
      </c>
      <c r="K222" s="15">
        <f>((F222-1)*(1-(IF(G222="no",0,'results log'!$B$3)))+1)</f>
        <v>3.1</v>
      </c>
      <c r="L222" s="15">
        <f t="shared" si="4"/>
        <v>2</v>
      </c>
      <c r="M222" s="17">
        <f>IF(ISBLANK(J222),,IF(ISBLANK(E222),,(IF(J222="WON-EW",((((E222-1)*I222)*'results log'!$B$2)+('results log'!$B$2*(E222-1))),IF(J222="WON",((((E222-1)*I222)*'results log'!$B$2)+('results log'!$B$2*(E222-1))),IF(J222="PLACED",((((E222-1)*I222)*'results log'!$B$2)-'results log'!$B$2),IF(I222=0,-'results log'!$B$2,IF(I222=0,-'results log'!$B$2,-('results log'!$B$2*2)))))))*D222))</f>
        <v>46</v>
      </c>
      <c r="N222" s="16">
        <f>IF(ISBLANK(J222),,IF(ISBLANK(F222),,(IF(J222="WON-EW",((((K222-1)*I222)*'results log'!$B$2)+('results log'!$B$2*(K222-1))),IF(J222="WON",((((K222-1)*I222)*'results log'!$B$2)+('results log'!$B$2*(K222-1))),IF(J222="PLACED",((((K222-1)*I222)*'results log'!$B$2)-'results log'!$B$2),IF(I222=0,-'results log'!$B$2,IF(I222=0,-'results log'!$B$2,-('results log'!$B$2*2)))))))*D222))</f>
        <v>42</v>
      </c>
      <c r="O222" s="73">
        <f>O221+'results log'!$N222</f>
        <v>1034.9999999999998</v>
      </c>
      <c r="Q222">
        <f>IF(ISBLANK(#REF!),1,IF(ISBLANK(#REF!),2,99))</f>
        <v>99</v>
      </c>
    </row>
    <row r="223" spans="1:17" ht="30" x14ac:dyDescent="0.2">
      <c r="A223" s="27">
        <v>42805</v>
      </c>
      <c r="B223" s="72" t="s">
        <v>439</v>
      </c>
      <c r="C223" s="28" t="s">
        <v>440</v>
      </c>
      <c r="D223" s="29">
        <v>2</v>
      </c>
      <c r="E223" s="29">
        <v>11.55</v>
      </c>
      <c r="F223" s="29">
        <v>10.85</v>
      </c>
      <c r="G223" s="29" t="s">
        <v>23</v>
      </c>
      <c r="H223" s="29" t="s">
        <v>23</v>
      </c>
      <c r="I223" s="29">
        <v>0</v>
      </c>
      <c r="J223" s="8" t="s">
        <v>24</v>
      </c>
      <c r="K223" s="15">
        <f>((F223-1)*(1-(IF(G223="no",0,'results log'!$B$3)))+1)</f>
        <v>10.85</v>
      </c>
      <c r="L223" s="15">
        <f t="shared" si="4"/>
        <v>2</v>
      </c>
      <c r="M223" s="17">
        <f>IF(ISBLANK(J223),,IF(ISBLANK(E223),,(IF(J223="WON-EW",((((E223-1)*I223)*'results log'!$B$2)+('results log'!$B$2*(E223-1))),IF(J223="WON",((((E223-1)*I223)*'results log'!$B$2)+('results log'!$B$2*(E223-1))),IF(J223="PLACED",((((E223-1)*I223)*'results log'!$B$2)-'results log'!$B$2),IF(I223=0,-'results log'!$B$2,IF(I223=0,-'results log'!$B$2,-('results log'!$B$2*2)))))))*D223))</f>
        <v>211</v>
      </c>
      <c r="N223" s="16">
        <f>IF(ISBLANK(J223),,IF(ISBLANK(F223),,(IF(J223="WON-EW",((((K223-1)*I223)*'results log'!$B$2)+('results log'!$B$2*(K223-1))),IF(J223="WON",((((K223-1)*I223)*'results log'!$B$2)+('results log'!$B$2*(K223-1))),IF(J223="PLACED",((((K223-1)*I223)*'results log'!$B$2)-'results log'!$B$2),IF(I223=0,-'results log'!$B$2,IF(I223=0,-'results log'!$B$2,-('results log'!$B$2*2)))))))*D223))</f>
        <v>197</v>
      </c>
      <c r="O223" s="73">
        <f>O222+'results log'!$N223</f>
        <v>1231.9999999999998</v>
      </c>
      <c r="Q223">
        <f>IF(ISBLANK(#REF!),1,IF(ISBLANK(#REF!),2,99))</f>
        <v>99</v>
      </c>
    </row>
    <row r="224" spans="1:17" ht="15" x14ac:dyDescent="0.2">
      <c r="A224" s="27">
        <v>42805</v>
      </c>
      <c r="B224" s="72" t="s">
        <v>441</v>
      </c>
      <c r="C224" s="28" t="s">
        <v>442</v>
      </c>
      <c r="D224" s="29">
        <v>4</v>
      </c>
      <c r="E224" s="29">
        <v>2.1</v>
      </c>
      <c r="F224" s="29">
        <v>2</v>
      </c>
      <c r="G224" s="29"/>
      <c r="H224" s="29"/>
      <c r="I224" s="29"/>
      <c r="J224" s="8" t="s">
        <v>28</v>
      </c>
      <c r="K224" s="15">
        <f>((F224-1)*(1-(IF(G224="no",0,'results log'!$B$3)))+1)</f>
        <v>1.95</v>
      </c>
      <c r="L224" s="15">
        <f t="shared" ref="L224:L232" si="5">D224*IF(H224="yes",2,1)</f>
        <v>4</v>
      </c>
      <c r="M224" s="17">
        <f>IF(ISBLANK(J224),,IF(ISBLANK(E224),,(IF(J224="WON-EW",((((E224-1)*I224)*'results log'!$B$2)+('results log'!$B$2*(E224-1))),IF(J224="WON",((((E224-1)*I224)*'results log'!$B$2)+('results log'!$B$2*(E224-1))),IF(J224="PLACED",((((E224-1)*I224)*'results log'!$B$2)-'results log'!$B$2),IF(I224=0,-'results log'!$B$2,IF(I224=0,-'results log'!$B$2,-('results log'!$B$2*2)))))))*D224))</f>
        <v>-40</v>
      </c>
      <c r="N224" s="16">
        <f>IF(ISBLANK(J224),,IF(ISBLANK(F224),,(IF(J224="WON-EW",((((K224-1)*I224)*'results log'!$B$2)+('results log'!$B$2*(K224-1))),IF(J224="WON",((((K224-1)*I224)*'results log'!$B$2)+('results log'!$B$2*(K224-1))),IF(J224="PLACED",((((K224-1)*I224)*'results log'!$B$2)-'results log'!$B$2),IF(I224=0,-'results log'!$B$2,IF(I224=0,-'results log'!$B$2,-('results log'!$B$2*2)))))))*D224))</f>
        <v>-40</v>
      </c>
      <c r="O224" s="73">
        <f>O223+'results log'!$N224</f>
        <v>1191.9999999999998</v>
      </c>
    </row>
    <row r="225" spans="1:17" ht="15" x14ac:dyDescent="0.2">
      <c r="A225" s="27">
        <v>42806</v>
      </c>
      <c r="B225" s="72" t="s">
        <v>443</v>
      </c>
      <c r="C225" s="28" t="s">
        <v>444</v>
      </c>
      <c r="D225" s="29">
        <v>4</v>
      </c>
      <c r="E225" s="29">
        <v>2.54</v>
      </c>
      <c r="F225" s="29">
        <v>2.4</v>
      </c>
      <c r="G225" s="29" t="s">
        <v>23</v>
      </c>
      <c r="H225" s="29" t="s">
        <v>23</v>
      </c>
      <c r="I225" s="29">
        <v>0</v>
      </c>
      <c r="J225" s="8" t="s">
        <v>24</v>
      </c>
      <c r="K225" s="15">
        <f>((F225-1)*(1-(IF(G225="no",0,'results log'!$B$3)))+1)</f>
        <v>2.4</v>
      </c>
      <c r="L225" s="15">
        <f t="shared" si="5"/>
        <v>4</v>
      </c>
      <c r="M225" s="17">
        <f>IF(ISBLANK(J225),,IF(ISBLANK(E225),,(IF(J225="WON-EW",((((E225-1)*I225)*'results log'!$B$2)+('results log'!$B$2*(E225-1))),IF(J225="WON",((((E225-1)*I225)*'results log'!$B$2)+('results log'!$B$2*(E225-1))),IF(J225="PLACED",((((E225-1)*I225)*'results log'!$B$2)-'results log'!$B$2),IF(I225=0,-'results log'!$B$2,IF(I225=0,-'results log'!$B$2,-('results log'!$B$2*2)))))))*D225))</f>
        <v>61.6</v>
      </c>
      <c r="N225" s="16">
        <f>IF(ISBLANK(J225),,IF(ISBLANK(F225),,(IF(J225="WON-EW",((((K225-1)*I225)*'results log'!$B$2)+('results log'!$B$2*(K225-1))),IF(J225="WON",((((K225-1)*I225)*'results log'!$B$2)+('results log'!$B$2*(K225-1))),IF(J225="PLACED",((((K225-1)*I225)*'results log'!$B$2)-'results log'!$B$2),IF(I225=0,-'results log'!$B$2,IF(I225=0,-'results log'!$B$2,-('results log'!$B$2*2)))))))*D225))</f>
        <v>56</v>
      </c>
      <c r="O225" s="73">
        <f>O224+'results log'!$N225</f>
        <v>1247.9999999999998</v>
      </c>
      <c r="Q225">
        <f>IF(ISBLANK(#REF!),1,IF(ISBLANK(#REF!),2,99))</f>
        <v>99</v>
      </c>
    </row>
    <row r="226" spans="1:17" ht="15" x14ac:dyDescent="0.2">
      <c r="A226" s="27">
        <v>42807</v>
      </c>
      <c r="B226" s="72" t="s">
        <v>445</v>
      </c>
      <c r="C226" s="28" t="s">
        <v>446</v>
      </c>
      <c r="D226" s="29">
        <v>3</v>
      </c>
      <c r="E226" s="29">
        <v>2.74</v>
      </c>
      <c r="F226" s="29">
        <v>2.75</v>
      </c>
      <c r="G226" s="29" t="s">
        <v>23</v>
      </c>
      <c r="H226" s="29" t="s">
        <v>23</v>
      </c>
      <c r="I226" s="29">
        <v>0</v>
      </c>
      <c r="J226" s="8" t="s">
        <v>28</v>
      </c>
      <c r="K226" s="15">
        <f>((F226-1)*(1-(IF(G226="no",0,'results log'!$B$3)))+1)</f>
        <v>2.75</v>
      </c>
      <c r="L226" s="15">
        <f t="shared" si="5"/>
        <v>3</v>
      </c>
      <c r="M226" s="17">
        <f>IF(ISBLANK(J226),,IF(ISBLANK(E226),,(IF(J226="WON-EW",((((E226-1)*I226)*'results log'!$B$2)+('results log'!$B$2*(E226-1))),IF(J226="WON",((((E226-1)*I226)*'results log'!$B$2)+('results log'!$B$2*(E226-1))),IF(J226="PLACED",((((E226-1)*I226)*'results log'!$B$2)-'results log'!$B$2),IF(I226=0,-'results log'!$B$2,IF(I226=0,-'results log'!$B$2,-('results log'!$B$2*2)))))))*D226))</f>
        <v>-30</v>
      </c>
      <c r="N226" s="16">
        <f>IF(ISBLANK(J226),,IF(ISBLANK(F226),,(IF(J226="WON-EW",((((K226-1)*I226)*'results log'!$B$2)+('results log'!$B$2*(K226-1))),IF(J226="WON",((((K226-1)*I226)*'results log'!$B$2)+('results log'!$B$2*(K226-1))),IF(J226="PLACED",((((K226-1)*I226)*'results log'!$B$2)-'results log'!$B$2),IF(I226=0,-'results log'!$B$2,IF(I226=0,-'results log'!$B$2,-('results log'!$B$2*2)))))))*D226))</f>
        <v>-30</v>
      </c>
      <c r="O226" s="73">
        <f>O225+'results log'!$N226</f>
        <v>1217.9999999999998</v>
      </c>
      <c r="Q226">
        <f>IF(ISBLANK(#REF!),1,IF(ISBLANK(#REF!),2,99))</f>
        <v>99</v>
      </c>
    </row>
    <row r="227" spans="1:17" ht="15" x14ac:dyDescent="0.2">
      <c r="A227" s="27">
        <v>42808</v>
      </c>
      <c r="B227" s="72" t="s">
        <v>447</v>
      </c>
      <c r="C227" s="28" t="s">
        <v>448</v>
      </c>
      <c r="D227" s="29">
        <v>5</v>
      </c>
      <c r="E227" s="29">
        <v>2.7</v>
      </c>
      <c r="F227" s="29">
        <v>2.75</v>
      </c>
      <c r="G227" s="29" t="s">
        <v>23</v>
      </c>
      <c r="H227" s="29" t="s">
        <v>23</v>
      </c>
      <c r="I227" s="29">
        <v>0</v>
      </c>
      <c r="J227" s="8" t="s">
        <v>28</v>
      </c>
      <c r="K227" s="15">
        <f>((F227-1)*(1-(IF(G227="no",0,'results log'!$B$3)))+1)</f>
        <v>2.75</v>
      </c>
      <c r="L227" s="15">
        <f t="shared" si="5"/>
        <v>5</v>
      </c>
      <c r="M227" s="17">
        <f>IF(ISBLANK(J227),,IF(ISBLANK(E227),,(IF(J227="WON-EW",((((E227-1)*I227)*'results log'!$B$2)+('results log'!$B$2*(E227-1))),IF(J227="WON",((((E227-1)*I227)*'results log'!$B$2)+('results log'!$B$2*(E227-1))),IF(J227="PLACED",((((E227-1)*I227)*'results log'!$B$2)-'results log'!$B$2),IF(I227=0,-'results log'!$B$2,IF(I227=0,-'results log'!$B$2,-('results log'!$B$2*2)))))))*D227))</f>
        <v>-50</v>
      </c>
      <c r="N227" s="16">
        <f>IF(ISBLANK(J227),,IF(ISBLANK(F227),,(IF(J227="WON-EW",((((K227-1)*I227)*'results log'!$B$2)+('results log'!$B$2*(K227-1))),IF(J227="WON",((((K227-1)*I227)*'results log'!$B$2)+('results log'!$B$2*(K227-1))),IF(J227="PLACED",((((K227-1)*I227)*'results log'!$B$2)-'results log'!$B$2),IF(I227=0,-'results log'!$B$2,IF(I227=0,-'results log'!$B$2,-('results log'!$B$2*2)))))))*D227))</f>
        <v>-50</v>
      </c>
      <c r="O227" s="73">
        <f>O226+'results log'!$N227</f>
        <v>1167.9999999999998</v>
      </c>
      <c r="Q227">
        <f>IF(ISBLANK(#REF!),1,IF(ISBLANK(#REF!),2,99))</f>
        <v>99</v>
      </c>
    </row>
    <row r="228" spans="1:17" ht="15" x14ac:dyDescent="0.2">
      <c r="A228" s="27">
        <v>42808</v>
      </c>
      <c r="B228" s="72" t="s">
        <v>449</v>
      </c>
      <c r="C228" s="28" t="s">
        <v>438</v>
      </c>
      <c r="D228" s="29">
        <v>2</v>
      </c>
      <c r="E228" s="29">
        <v>5.75</v>
      </c>
      <c r="F228" s="29">
        <v>5.5</v>
      </c>
      <c r="G228" s="29" t="s">
        <v>23</v>
      </c>
      <c r="H228" s="29" t="s">
        <v>23</v>
      </c>
      <c r="I228" s="29">
        <v>0</v>
      </c>
      <c r="J228" s="8" t="s">
        <v>28</v>
      </c>
      <c r="K228" s="15">
        <f>((F228-1)*(1-(IF(G228="no",0,'results log'!$B$3)))+1)</f>
        <v>5.5</v>
      </c>
      <c r="L228" s="15">
        <f t="shared" si="5"/>
        <v>2</v>
      </c>
      <c r="M228" s="17">
        <f>IF(ISBLANK(J228),,IF(ISBLANK(E228),,(IF(J228="WON-EW",((((E228-1)*I228)*'results log'!$B$2)+('results log'!$B$2*(E228-1))),IF(J228="WON",((((E228-1)*I228)*'results log'!$B$2)+('results log'!$B$2*(E228-1))),IF(J228="PLACED",((((E228-1)*I228)*'results log'!$B$2)-'results log'!$B$2),IF(I228=0,-'results log'!$B$2,IF(I228=0,-'results log'!$B$2,-('results log'!$B$2*2)))))))*D228))</f>
        <v>-20</v>
      </c>
      <c r="N228" s="16">
        <f>IF(ISBLANK(J228),,IF(ISBLANK(F228),,(IF(J228="WON-EW",((((K228-1)*I228)*'results log'!$B$2)+('results log'!$B$2*(K228-1))),IF(J228="WON",((((K228-1)*I228)*'results log'!$B$2)+('results log'!$B$2*(K228-1))),IF(J228="PLACED",((((K228-1)*I228)*'results log'!$B$2)-'results log'!$B$2),IF(I228=0,-'results log'!$B$2,IF(I228=0,-'results log'!$B$2,-('results log'!$B$2*2)))))))*D228))</f>
        <v>-20</v>
      </c>
      <c r="O228" s="73">
        <f>O227+'results log'!$N228</f>
        <v>1147.9999999999998</v>
      </c>
      <c r="Q228">
        <f>IF(ISBLANK(#REF!),1,IF(ISBLANK(#REF!),2,99))</f>
        <v>99</v>
      </c>
    </row>
    <row r="229" spans="1:17" ht="15" x14ac:dyDescent="0.2">
      <c r="A229" s="27">
        <v>42808</v>
      </c>
      <c r="B229" s="72" t="s">
        <v>450</v>
      </c>
      <c r="C229" s="28" t="s">
        <v>451</v>
      </c>
      <c r="D229" s="29">
        <v>1</v>
      </c>
      <c r="E229" s="29">
        <v>15.53</v>
      </c>
      <c r="F229" s="29">
        <v>15.13</v>
      </c>
      <c r="G229" s="29" t="s">
        <v>23</v>
      </c>
      <c r="H229" s="29" t="s">
        <v>23</v>
      </c>
      <c r="I229" s="29">
        <v>0</v>
      </c>
      <c r="J229" s="8" t="s">
        <v>28</v>
      </c>
      <c r="K229" s="15">
        <f>((F229-1)*(1-(IF(G229="no",0,'results log'!$B$3)))+1)</f>
        <v>15.13</v>
      </c>
      <c r="L229" s="15">
        <f t="shared" si="5"/>
        <v>1</v>
      </c>
      <c r="M229" s="17">
        <f>IF(ISBLANK(J229),,IF(ISBLANK(E229),,(IF(J229="WON-EW",((((E229-1)*I229)*'results log'!$B$2)+('results log'!$B$2*(E229-1))),IF(J229="WON",((((E229-1)*I229)*'results log'!$B$2)+('results log'!$B$2*(E229-1))),IF(J229="PLACED",((((E229-1)*I229)*'results log'!$B$2)-'results log'!$B$2),IF(I229=0,-'results log'!$B$2,IF(I229=0,-'results log'!$B$2,-('results log'!$B$2*2)))))))*D229))</f>
        <v>-10</v>
      </c>
      <c r="N229" s="16">
        <f>IF(ISBLANK(J229),,IF(ISBLANK(F229),,(IF(J229="WON-EW",((((K229-1)*I229)*'results log'!$B$2)+('results log'!$B$2*(K229-1))),IF(J229="WON",((((K229-1)*I229)*'results log'!$B$2)+('results log'!$B$2*(K229-1))),IF(J229="PLACED",((((K229-1)*I229)*'results log'!$B$2)-'results log'!$B$2),IF(I229=0,-'results log'!$B$2,IF(I229=0,-'results log'!$B$2,-('results log'!$B$2*2)))))))*D229))</f>
        <v>-10</v>
      </c>
      <c r="O229" s="73">
        <f>O228+'results log'!$N229</f>
        <v>1137.9999999999998</v>
      </c>
      <c r="Q229">
        <f>IF(ISBLANK(#REF!),1,IF(ISBLANK(#REF!),2,99))</f>
        <v>99</v>
      </c>
    </row>
    <row r="230" spans="1:17" ht="15" x14ac:dyDescent="0.2">
      <c r="A230" s="27">
        <v>42811</v>
      </c>
      <c r="B230" s="72" t="s">
        <v>452</v>
      </c>
      <c r="C230" s="28" t="s">
        <v>453</v>
      </c>
      <c r="D230" s="29">
        <v>3</v>
      </c>
      <c r="E230" s="29">
        <v>2.48</v>
      </c>
      <c r="F230" s="29">
        <v>2.48</v>
      </c>
      <c r="G230" s="29" t="s">
        <v>23</v>
      </c>
      <c r="H230" s="29" t="s">
        <v>23</v>
      </c>
      <c r="I230" s="29">
        <v>0</v>
      </c>
      <c r="J230" s="8" t="s">
        <v>24</v>
      </c>
      <c r="K230" s="15">
        <f>((F230-1)*(1-(IF(G230="no",0,'results log'!$B$3)))+1)</f>
        <v>2.48</v>
      </c>
      <c r="L230" s="15">
        <f t="shared" si="5"/>
        <v>3</v>
      </c>
      <c r="M230" s="17">
        <f>IF(ISBLANK(J230),,IF(ISBLANK(E230),,(IF(J230="WON-EW",((((E230-1)*I230)*'results log'!$B$2)+('results log'!$B$2*(E230-1))),IF(J230="WON",((((E230-1)*I230)*'results log'!$B$2)+('results log'!$B$2*(E230-1))),IF(J230="PLACED",((((E230-1)*I230)*'results log'!$B$2)-'results log'!$B$2),IF(I230=0,-'results log'!$B$2,IF(I230=0,-'results log'!$B$2,-('results log'!$B$2*2)))))))*D230))</f>
        <v>44.400000000000006</v>
      </c>
      <c r="N230" s="16">
        <f>IF(ISBLANK(J230),,IF(ISBLANK(F230),,(IF(J230="WON-EW",((((K230-1)*I230)*'results log'!$B$2)+('results log'!$B$2*(K230-1))),IF(J230="WON",((((K230-1)*I230)*'results log'!$B$2)+('results log'!$B$2*(K230-1))),IF(J230="PLACED",((((K230-1)*I230)*'results log'!$B$2)-'results log'!$B$2),IF(I230=0,-'results log'!$B$2,IF(I230=0,-'results log'!$B$2,-('results log'!$B$2*2)))))))*D230))</f>
        <v>44.400000000000006</v>
      </c>
      <c r="O230" s="73">
        <f>O229+'results log'!$N230</f>
        <v>1182.3999999999999</v>
      </c>
      <c r="Q230">
        <f>IF(ISBLANK(#REF!),1,IF(ISBLANK(#REF!),2,99))</f>
        <v>99</v>
      </c>
    </row>
    <row r="231" spans="1:17" ht="15" x14ac:dyDescent="0.2">
      <c r="A231" s="27">
        <v>42811</v>
      </c>
      <c r="B231" s="72" t="s">
        <v>454</v>
      </c>
      <c r="C231" s="28" t="s">
        <v>455</v>
      </c>
      <c r="D231" s="29">
        <v>2</v>
      </c>
      <c r="E231" s="29">
        <v>6</v>
      </c>
      <c r="F231" s="29">
        <v>6.5</v>
      </c>
      <c r="G231" s="29" t="s">
        <v>23</v>
      </c>
      <c r="H231" s="29" t="s">
        <v>23</v>
      </c>
      <c r="I231" s="29">
        <v>0</v>
      </c>
      <c r="J231" s="8" t="s">
        <v>28</v>
      </c>
      <c r="K231" s="15">
        <f>((F231-1)*(1-(IF(G231="no",0,'results log'!$B$3)))+1)</f>
        <v>6.5</v>
      </c>
      <c r="L231" s="15">
        <f t="shared" si="5"/>
        <v>2</v>
      </c>
      <c r="M231" s="17">
        <f>IF(ISBLANK(J231),,IF(ISBLANK(E231),,(IF(J231="WON-EW",((((E231-1)*I231)*'results log'!$B$2)+('results log'!$B$2*(E231-1))),IF(J231="WON",((((E231-1)*I231)*'results log'!$B$2)+('results log'!$B$2*(E231-1))),IF(J231="PLACED",((((E231-1)*I231)*'results log'!$B$2)-'results log'!$B$2),IF(I231=0,-'results log'!$B$2,IF(I231=0,-'results log'!$B$2,-('results log'!$B$2*2)))))))*D231))</f>
        <v>-20</v>
      </c>
      <c r="N231" s="16">
        <f>IF(ISBLANK(J231),,IF(ISBLANK(F231),,(IF(J231="WON-EW",((((K231-1)*I231)*'results log'!$B$2)+('results log'!$B$2*(K231-1))),IF(J231="WON",((((K231-1)*I231)*'results log'!$B$2)+('results log'!$B$2*(K231-1))),IF(J231="PLACED",((((K231-1)*I231)*'results log'!$B$2)-'results log'!$B$2),IF(I231=0,-'results log'!$B$2,IF(I231=0,-'results log'!$B$2,-('results log'!$B$2*2)))))))*D231))</f>
        <v>-20</v>
      </c>
      <c r="O231" s="73">
        <f>O230+'results log'!$N231</f>
        <v>1162.3999999999999</v>
      </c>
      <c r="Q231">
        <f>IF(ISBLANK(#REF!),1,IF(ISBLANK(#REF!),2,99))</f>
        <v>99</v>
      </c>
    </row>
    <row r="232" spans="1:17" ht="15" x14ac:dyDescent="0.2">
      <c r="A232" s="27">
        <v>42812</v>
      </c>
      <c r="B232" s="72" t="s">
        <v>456</v>
      </c>
      <c r="C232" s="28" t="s">
        <v>457</v>
      </c>
      <c r="D232" s="29">
        <v>2</v>
      </c>
      <c r="E232" s="29">
        <v>7</v>
      </c>
      <c r="F232" s="29">
        <v>6.5</v>
      </c>
      <c r="G232" s="29" t="s">
        <v>23</v>
      </c>
      <c r="H232" s="29" t="s">
        <v>23</v>
      </c>
      <c r="I232" s="29">
        <v>0</v>
      </c>
      <c r="J232" s="8" t="s">
        <v>28</v>
      </c>
      <c r="K232" s="15">
        <f>((F232-1)*(1-(IF(G232="no",0,'results log'!$B$3)))+1)</f>
        <v>6.5</v>
      </c>
      <c r="L232" s="15">
        <f t="shared" si="5"/>
        <v>2</v>
      </c>
      <c r="M232" s="17">
        <f>IF(ISBLANK(J232),,IF(ISBLANK(E232),,(IF(J232="WON-EW",((((E232-1)*I232)*'results log'!$B$2)+('results log'!$B$2*(E232-1))),IF(J232="WON",((((E232-1)*I232)*'results log'!$B$2)+('results log'!$B$2*(E232-1))),IF(J232="PLACED",((((E232-1)*I232)*'results log'!$B$2)-'results log'!$B$2),IF(I232=0,-'results log'!$B$2,IF(I232=0,-'results log'!$B$2,-('results log'!$B$2*2)))))))*D232))</f>
        <v>-20</v>
      </c>
      <c r="N232" s="16">
        <f>IF(ISBLANK(J232),,IF(ISBLANK(F232),,(IF(J232="WON-EW",((((K232-1)*I232)*'results log'!$B$2)+('results log'!$B$2*(K232-1))),IF(J232="WON",((((K232-1)*I232)*'results log'!$B$2)+('results log'!$B$2*(K232-1))),IF(J232="PLACED",((((K232-1)*I232)*'results log'!$B$2)-'results log'!$B$2),IF(I232=0,-'results log'!$B$2,IF(I232=0,-'results log'!$B$2,-('results log'!$B$2*2)))))))*D232))</f>
        <v>-20</v>
      </c>
      <c r="O232" s="73">
        <f>O231+'results log'!$N232</f>
        <v>1142.3999999999999</v>
      </c>
      <c r="Q232">
        <f>IF(ISBLANK(#REF!),1,IF(ISBLANK(#REF!),2,99))</f>
        <v>99</v>
      </c>
    </row>
    <row r="233" spans="1:17" ht="15" x14ac:dyDescent="0.2">
      <c r="A233" s="27">
        <v>42812</v>
      </c>
      <c r="B233" s="72" t="s">
        <v>458</v>
      </c>
      <c r="C233" s="28" t="s">
        <v>282</v>
      </c>
      <c r="D233" s="29">
        <v>3</v>
      </c>
      <c r="E233" s="29">
        <v>5.4</v>
      </c>
      <c r="F233" s="29">
        <v>5.25</v>
      </c>
      <c r="G233" s="29" t="s">
        <v>23</v>
      </c>
      <c r="H233" s="29" t="s">
        <v>23</v>
      </c>
      <c r="I233" s="29">
        <v>0</v>
      </c>
      <c r="J233" s="8" t="s">
        <v>28</v>
      </c>
      <c r="K233" s="15">
        <f>((F233-1)*(1-(IF(G233="no",0,'results log'!$B$3)))+1)</f>
        <v>5.25</v>
      </c>
      <c r="L233" s="15">
        <f t="shared" si="4"/>
        <v>3</v>
      </c>
      <c r="M233" s="17">
        <f>IF(ISBLANK(J233),,IF(ISBLANK(E233),,(IF(J233="WON-EW",((((E233-1)*I233)*'results log'!$B$2)+('results log'!$B$2*(E233-1))),IF(J233="WON",((((E233-1)*I233)*'results log'!$B$2)+('results log'!$B$2*(E233-1))),IF(J233="PLACED",((((E233-1)*I233)*'results log'!$B$2)-'results log'!$B$2),IF(I233=0,-'results log'!$B$2,IF(I233=0,-'results log'!$B$2,-('results log'!$B$2*2)))))))*D233))</f>
        <v>-30</v>
      </c>
      <c r="N233" s="16">
        <f>IF(ISBLANK(J233),,IF(ISBLANK(F233),,(IF(J233="WON-EW",((((K233-1)*I233)*'results log'!$B$2)+('results log'!$B$2*(K233-1))),IF(J233="WON",((((K233-1)*I233)*'results log'!$B$2)+('results log'!$B$2*(K233-1))),IF(J233="PLACED",((((K233-1)*I233)*'results log'!$B$2)-'results log'!$B$2),IF(I233=0,-'results log'!$B$2,IF(I233=0,-'results log'!$B$2,-('results log'!$B$2*2)))))))*D233))</f>
        <v>-30</v>
      </c>
      <c r="O233" s="73">
        <f>O232+'results log'!$N233</f>
        <v>1112.3999999999999</v>
      </c>
      <c r="Q233">
        <f>IF(ISBLANK(#REF!),1,IF(ISBLANK(#REF!),2,99))</f>
        <v>99</v>
      </c>
    </row>
    <row r="234" spans="1:17" ht="15" x14ac:dyDescent="0.2">
      <c r="A234" s="27">
        <v>42812</v>
      </c>
      <c r="B234" s="72" t="s">
        <v>459</v>
      </c>
      <c r="C234" s="28" t="s">
        <v>460</v>
      </c>
      <c r="D234" s="29">
        <v>2</v>
      </c>
      <c r="E234" s="29">
        <v>4.5999999999999996</v>
      </c>
      <c r="F234" s="29">
        <v>4.75</v>
      </c>
      <c r="G234" s="29" t="s">
        <v>23</v>
      </c>
      <c r="H234" s="29" t="s">
        <v>23</v>
      </c>
      <c r="I234" s="29">
        <v>0</v>
      </c>
      <c r="J234" s="8" t="s">
        <v>28</v>
      </c>
      <c r="K234" s="15">
        <f>((F234-1)*(1-(IF(G234="no",0,'results log'!$B$3)))+1)</f>
        <v>4.75</v>
      </c>
      <c r="L234" s="15">
        <f t="shared" si="4"/>
        <v>2</v>
      </c>
      <c r="M234" s="17">
        <f>IF(ISBLANK(J234),,IF(ISBLANK(E234),,(IF(J234="WON-EW",((((E234-1)*I234)*'results log'!$B$2)+('results log'!$B$2*(E234-1))),IF(J234="WON",((((E234-1)*I234)*'results log'!$B$2)+('results log'!$B$2*(E234-1))),IF(J234="PLACED",((((E234-1)*I234)*'results log'!$B$2)-'results log'!$B$2),IF(I234=0,-'results log'!$B$2,IF(I234=0,-'results log'!$B$2,-('results log'!$B$2*2)))))))*D234))</f>
        <v>-20</v>
      </c>
      <c r="N234" s="16">
        <f>IF(ISBLANK(J234),,IF(ISBLANK(F234),,(IF(J234="WON-EW",((((K234-1)*I234)*'results log'!$B$2)+('results log'!$B$2*(K234-1))),IF(J234="WON",((((K234-1)*I234)*'results log'!$B$2)+('results log'!$B$2*(K234-1))),IF(J234="PLACED",((((K234-1)*I234)*'results log'!$B$2)-'results log'!$B$2),IF(I234=0,-'results log'!$B$2,IF(I234=0,-'results log'!$B$2,-('results log'!$B$2*2)))))))*D234))</f>
        <v>-20</v>
      </c>
      <c r="O234" s="73">
        <f>O233+'results log'!$N234</f>
        <v>1092.3999999999999</v>
      </c>
      <c r="Q234">
        <f>IF(ISBLANK(#REF!),1,IF(ISBLANK(#REF!),2,99))</f>
        <v>99</v>
      </c>
    </row>
    <row r="235" spans="1:17" ht="15" x14ac:dyDescent="0.2">
      <c r="A235" s="27">
        <v>42812</v>
      </c>
      <c r="B235" s="72" t="s">
        <v>461</v>
      </c>
      <c r="C235" s="28" t="s">
        <v>462</v>
      </c>
      <c r="D235" s="29">
        <v>1</v>
      </c>
      <c r="E235" s="29">
        <v>10</v>
      </c>
      <c r="F235" s="29">
        <v>9</v>
      </c>
      <c r="G235" s="29" t="s">
        <v>23</v>
      </c>
      <c r="H235" s="29" t="s">
        <v>23</v>
      </c>
      <c r="I235" s="29">
        <v>0</v>
      </c>
      <c r="J235" s="8" t="s">
        <v>28</v>
      </c>
      <c r="K235" s="15">
        <f>((F235-1)*(1-(IF(G235="no",0,'results log'!$B$3)))+1)</f>
        <v>9</v>
      </c>
      <c r="L235" s="15">
        <f t="shared" si="4"/>
        <v>1</v>
      </c>
      <c r="M235" s="17">
        <f>IF(ISBLANK(J235),,IF(ISBLANK(E235),,(IF(J235="WON-EW",((((E235-1)*I235)*'results log'!$B$2)+('results log'!$B$2*(E235-1))),IF(J235="WON",((((E235-1)*I235)*'results log'!$B$2)+('results log'!$B$2*(E235-1))),IF(J235="PLACED",((((E235-1)*I235)*'results log'!$B$2)-'results log'!$B$2),IF(I235=0,-'results log'!$B$2,IF(I235=0,-'results log'!$B$2,-('results log'!$B$2*2)))))))*D235))</f>
        <v>-10</v>
      </c>
      <c r="N235" s="16">
        <f>IF(ISBLANK(J235),,IF(ISBLANK(F235),,(IF(J235="WON-EW",((((K235-1)*I235)*'results log'!$B$2)+('results log'!$B$2*(K235-1))),IF(J235="WON",((((K235-1)*I235)*'results log'!$B$2)+('results log'!$B$2*(K235-1))),IF(J235="PLACED",((((K235-1)*I235)*'results log'!$B$2)-'results log'!$B$2),IF(I235=0,-'results log'!$B$2,IF(I235=0,-'results log'!$B$2,-('results log'!$B$2*2)))))))*D235))</f>
        <v>-10</v>
      </c>
      <c r="O235" s="73">
        <f>O234+'results log'!$N235</f>
        <v>1082.3999999999999</v>
      </c>
      <c r="Q235">
        <f>IF(ISBLANK(#REF!),1,IF(ISBLANK(#REF!),2,99))</f>
        <v>99</v>
      </c>
    </row>
    <row r="236" spans="1:17" ht="15" x14ac:dyDescent="0.2">
      <c r="A236" s="27">
        <v>42813</v>
      </c>
      <c r="B236" s="72" t="s">
        <v>463</v>
      </c>
      <c r="C236" s="28" t="s">
        <v>444</v>
      </c>
      <c r="D236" s="29">
        <v>2</v>
      </c>
      <c r="E236" s="29">
        <v>6</v>
      </c>
      <c r="F236" s="29">
        <v>6</v>
      </c>
      <c r="G236" s="29" t="s">
        <v>23</v>
      </c>
      <c r="H236" s="29" t="s">
        <v>23</v>
      </c>
      <c r="I236" s="29">
        <v>0</v>
      </c>
      <c r="J236" s="8" t="s">
        <v>24</v>
      </c>
      <c r="K236" s="15">
        <f>((F236-1)*(1-(IF(G236="no",0,'results log'!$B$3)))+1)</f>
        <v>6</v>
      </c>
      <c r="L236" s="15">
        <f t="shared" si="4"/>
        <v>2</v>
      </c>
      <c r="M236" s="17">
        <f>IF(ISBLANK(J236),,IF(ISBLANK(E236),,(IF(J236="WON-EW",((((E236-1)*I236)*'results log'!$B$2)+('results log'!$B$2*(E236-1))),IF(J236="WON",((((E236-1)*I236)*'results log'!$B$2)+('results log'!$B$2*(E236-1))),IF(J236="PLACED",((((E236-1)*I236)*'results log'!$B$2)-'results log'!$B$2),IF(I236=0,-'results log'!$B$2,IF(I236=0,-'results log'!$B$2,-('results log'!$B$2*2)))))))*D236))</f>
        <v>100</v>
      </c>
      <c r="N236" s="16">
        <f>IF(ISBLANK(J236),,IF(ISBLANK(F236),,(IF(J236="WON-EW",((((K236-1)*I236)*'results log'!$B$2)+('results log'!$B$2*(K236-1))),IF(J236="WON",((((K236-1)*I236)*'results log'!$B$2)+('results log'!$B$2*(K236-1))),IF(J236="PLACED",((((K236-1)*I236)*'results log'!$B$2)-'results log'!$B$2),IF(I236=0,-'results log'!$B$2,IF(I236=0,-'results log'!$B$2,-('results log'!$B$2*2)))))))*D236))</f>
        <v>100</v>
      </c>
      <c r="O236" s="73">
        <f>O235+'results log'!$N236</f>
        <v>1182.3999999999999</v>
      </c>
      <c r="Q236">
        <f>IF(ISBLANK(#REF!),1,IF(ISBLANK(#REF!),2,99))</f>
        <v>99</v>
      </c>
    </row>
    <row r="237" spans="1:17" ht="15" x14ac:dyDescent="0.2">
      <c r="A237" s="27">
        <v>42813</v>
      </c>
      <c r="B237" s="72" t="s">
        <v>464</v>
      </c>
      <c r="C237" s="28" t="s">
        <v>465</v>
      </c>
      <c r="D237" s="29">
        <v>1</v>
      </c>
      <c r="E237" s="29">
        <v>21</v>
      </c>
      <c r="F237" s="29">
        <v>20</v>
      </c>
      <c r="G237" s="29" t="s">
        <v>23</v>
      </c>
      <c r="H237" s="29" t="s">
        <v>23</v>
      </c>
      <c r="I237" s="29">
        <v>0</v>
      </c>
      <c r="J237" s="8" t="s">
        <v>28</v>
      </c>
      <c r="K237" s="15">
        <f>((F237-1)*(1-(IF(G237="no",0,'results log'!$B$3)))+1)</f>
        <v>20</v>
      </c>
      <c r="L237" s="15">
        <f t="shared" si="4"/>
        <v>1</v>
      </c>
      <c r="M237" s="17">
        <f>IF(ISBLANK(J237),,IF(ISBLANK(E237),,(IF(J237="WON-EW",((((E237-1)*I237)*'results log'!$B$2)+('results log'!$B$2*(E237-1))),IF(J237="WON",((((E237-1)*I237)*'results log'!$B$2)+('results log'!$B$2*(E237-1))),IF(J237="PLACED",((((E237-1)*I237)*'results log'!$B$2)-'results log'!$B$2),IF(I237=0,-'results log'!$B$2,IF(I237=0,-'results log'!$B$2,-('results log'!$B$2*2)))))))*D237))</f>
        <v>-10</v>
      </c>
      <c r="N237" s="16">
        <f>IF(ISBLANK(J237),,IF(ISBLANK(F237),,(IF(J237="WON-EW",((((K237-1)*I237)*'results log'!$B$2)+('results log'!$B$2*(K237-1))),IF(J237="WON",((((K237-1)*I237)*'results log'!$B$2)+('results log'!$B$2*(K237-1))),IF(J237="PLACED",((((K237-1)*I237)*'results log'!$B$2)-'results log'!$B$2),IF(I237=0,-'results log'!$B$2,IF(I237=0,-'results log'!$B$2,-('results log'!$B$2*2)))))))*D237))</f>
        <v>-10</v>
      </c>
      <c r="O237" s="73">
        <f>O236+'results log'!$N237</f>
        <v>1172.3999999999999</v>
      </c>
      <c r="Q237">
        <f>IF(ISBLANK(#REF!),1,IF(ISBLANK(#REF!),2,99))</f>
        <v>99</v>
      </c>
    </row>
    <row r="238" spans="1:17" ht="30" x14ac:dyDescent="0.2">
      <c r="A238" s="27">
        <v>42815</v>
      </c>
      <c r="B238" s="72" t="s">
        <v>466</v>
      </c>
      <c r="C238" s="28" t="s">
        <v>467</v>
      </c>
      <c r="D238" s="29">
        <v>3</v>
      </c>
      <c r="E238" s="29">
        <v>5.91</v>
      </c>
      <c r="F238" s="29">
        <v>5.92</v>
      </c>
      <c r="G238" s="29" t="s">
        <v>23</v>
      </c>
      <c r="H238" s="29" t="s">
        <v>23</v>
      </c>
      <c r="I238" s="29">
        <v>0</v>
      </c>
      <c r="J238" s="8" t="s">
        <v>28</v>
      </c>
      <c r="K238" s="15">
        <f>((F238-1)*(1-(IF(G238="no",0,'results log'!$B$3)))+1)</f>
        <v>5.92</v>
      </c>
      <c r="L238" s="15">
        <f t="shared" si="4"/>
        <v>3</v>
      </c>
      <c r="M238" s="17">
        <f>IF(ISBLANK(J238),,IF(ISBLANK(E238),,(IF(J238="WON-EW",((((E238-1)*I238)*'results log'!$B$2)+('results log'!$B$2*(E238-1))),IF(J238="WON",((((E238-1)*I238)*'results log'!$B$2)+('results log'!$B$2*(E238-1))),IF(J238="PLACED",((((E238-1)*I238)*'results log'!$B$2)-'results log'!$B$2),IF(I238=0,-'results log'!$B$2,IF(I238=0,-'results log'!$B$2,-('results log'!$B$2*2)))))))*D238))</f>
        <v>-30</v>
      </c>
      <c r="N238" s="16">
        <f>IF(ISBLANK(J238),,IF(ISBLANK(F238),,(IF(J238="WON-EW",((((K238-1)*I238)*'results log'!$B$2)+('results log'!$B$2*(K238-1))),IF(J238="WON",((((K238-1)*I238)*'results log'!$B$2)+('results log'!$B$2*(K238-1))),IF(J238="PLACED",((((K238-1)*I238)*'results log'!$B$2)-'results log'!$B$2),IF(I238=0,-'results log'!$B$2,IF(I238=0,-'results log'!$B$2,-('results log'!$B$2*2)))))))*D238))</f>
        <v>-30</v>
      </c>
      <c r="O238" s="73">
        <f>O237+'results log'!$N238</f>
        <v>1142.3999999999999</v>
      </c>
      <c r="Q238">
        <f>IF(ISBLANK(#REF!),1,IF(ISBLANK(#REF!),2,99))</f>
        <v>99</v>
      </c>
    </row>
    <row r="239" spans="1:17" ht="15" x14ac:dyDescent="0.2">
      <c r="A239" s="27">
        <v>42815</v>
      </c>
      <c r="B239" s="72" t="s">
        <v>468</v>
      </c>
      <c r="C239" s="28" t="s">
        <v>469</v>
      </c>
      <c r="D239" s="29">
        <v>3</v>
      </c>
      <c r="E239" s="29">
        <v>5.75</v>
      </c>
      <c r="F239" s="29">
        <v>5.6</v>
      </c>
      <c r="G239" s="29" t="s">
        <v>23</v>
      </c>
      <c r="H239" s="29" t="s">
        <v>23</v>
      </c>
      <c r="I239" s="29">
        <v>0</v>
      </c>
      <c r="J239" s="8" t="s">
        <v>24</v>
      </c>
      <c r="K239" s="15">
        <f>((F239-1)*(1-(IF(G239="no",0,'results log'!$B$3)))+1)</f>
        <v>5.6</v>
      </c>
      <c r="L239" s="15">
        <f t="shared" si="4"/>
        <v>3</v>
      </c>
      <c r="M239" s="17">
        <f>IF(ISBLANK(J239),,IF(ISBLANK(E239),,(IF(J239="WON-EW",((((E239-1)*I239)*'results log'!$B$2)+('results log'!$B$2*(E239-1))),IF(J239="WON",((((E239-1)*I239)*'results log'!$B$2)+('results log'!$B$2*(E239-1))),IF(J239="PLACED",((((E239-1)*I239)*'results log'!$B$2)-'results log'!$B$2),IF(I239=0,-'results log'!$B$2,IF(I239=0,-'results log'!$B$2,-('results log'!$B$2*2)))))))*D239))</f>
        <v>142.5</v>
      </c>
      <c r="N239" s="16">
        <f>IF(ISBLANK(J239),,IF(ISBLANK(F239),,(IF(J239="WON-EW",((((K239-1)*I239)*'results log'!$B$2)+('results log'!$B$2*(K239-1))),IF(J239="WON",((((K239-1)*I239)*'results log'!$B$2)+('results log'!$B$2*(K239-1))),IF(J239="PLACED",((((K239-1)*I239)*'results log'!$B$2)-'results log'!$B$2),IF(I239=0,-'results log'!$B$2,IF(I239=0,-'results log'!$B$2,-('results log'!$B$2*2)))))))*D239))</f>
        <v>138</v>
      </c>
      <c r="O239" s="73">
        <f>O238+'results log'!$N239</f>
        <v>1280.3999999999999</v>
      </c>
      <c r="Q239">
        <f>IF(ISBLANK(#REF!),1,IF(ISBLANK(#REF!),2,99))</f>
        <v>99</v>
      </c>
    </row>
    <row r="240" spans="1:17" ht="15" x14ac:dyDescent="0.2">
      <c r="A240" s="27">
        <v>42818</v>
      </c>
      <c r="B240" s="27" t="s">
        <v>470</v>
      </c>
      <c r="C240" s="28" t="s">
        <v>471</v>
      </c>
      <c r="D240" s="29">
        <v>2</v>
      </c>
      <c r="E240" s="29">
        <v>5</v>
      </c>
      <c r="F240" s="29">
        <v>4.5</v>
      </c>
      <c r="G240" s="29" t="s">
        <v>23</v>
      </c>
      <c r="H240" s="29" t="s">
        <v>23</v>
      </c>
      <c r="I240" s="29">
        <v>0</v>
      </c>
      <c r="J240" s="8" t="s">
        <v>24</v>
      </c>
      <c r="K240" s="15">
        <f>((F240-1)*(1-(IF(G240="no",0,'results log'!$B$3)))+1)</f>
        <v>4.5</v>
      </c>
      <c r="L240" s="15">
        <f t="shared" si="4"/>
        <v>2</v>
      </c>
      <c r="M240" s="17">
        <f>IF(ISBLANK(J240),,IF(ISBLANK(E240),,(IF(J240="WON-EW",((((E240-1)*I240)*'results log'!$B$2)+('results log'!$B$2*(E240-1))),IF(J240="WON",((((E240-1)*I240)*'results log'!$B$2)+('results log'!$B$2*(E240-1))),IF(J240="PLACED",((((E240-1)*I240)*'results log'!$B$2)-'results log'!$B$2),IF(I240=0,-'results log'!$B$2,IF(I240=0,-'results log'!$B$2,-('results log'!$B$2*2)))))))*D240))</f>
        <v>80</v>
      </c>
      <c r="N240" s="16">
        <f>IF(ISBLANK(J240),,IF(ISBLANK(F240),,(IF(J240="WON-EW",((((K240-1)*I240)*'results log'!$B$2)+('results log'!$B$2*(K240-1))),IF(J240="WON",((((K240-1)*I240)*'results log'!$B$2)+('results log'!$B$2*(K240-1))),IF(J240="PLACED",((((K240-1)*I240)*'results log'!$B$2)-'results log'!$B$2),IF(I240=0,-'results log'!$B$2,IF(I240=0,-'results log'!$B$2,-('results log'!$B$2*2)))))))*D240))</f>
        <v>70</v>
      </c>
      <c r="O240" s="73">
        <f>O239+'results log'!$N240</f>
        <v>1350.3999999999999</v>
      </c>
      <c r="Q240">
        <f>IF(ISBLANK(#REF!),1,IF(ISBLANK(#REF!),2,99))</f>
        <v>99</v>
      </c>
    </row>
    <row r="241" spans="1:17" ht="15" x14ac:dyDescent="0.2">
      <c r="A241" s="27">
        <v>42818</v>
      </c>
      <c r="B241" s="72" t="s">
        <v>472</v>
      </c>
      <c r="C241" s="28" t="s">
        <v>473</v>
      </c>
      <c r="D241" s="29">
        <v>3</v>
      </c>
      <c r="E241" s="29">
        <v>3.5</v>
      </c>
      <c r="F241" s="29">
        <v>3.4</v>
      </c>
      <c r="G241" s="29" t="s">
        <v>23</v>
      </c>
      <c r="H241" s="29" t="s">
        <v>23</v>
      </c>
      <c r="I241" s="29">
        <v>0</v>
      </c>
      <c r="J241" s="8" t="s">
        <v>28</v>
      </c>
      <c r="K241" s="15">
        <f>((F241-1)*(1-(IF(G241="no",0,'results log'!$B$3)))+1)</f>
        <v>3.4</v>
      </c>
      <c r="L241" s="15">
        <f t="shared" si="4"/>
        <v>3</v>
      </c>
      <c r="M241" s="17">
        <f>IF(ISBLANK(J241),,IF(ISBLANK(E241),,(IF(J241="WON-EW",((((E241-1)*I241)*'results log'!$B$2)+('results log'!$B$2*(E241-1))),IF(J241="WON",((((E241-1)*I241)*'results log'!$B$2)+('results log'!$B$2*(E241-1))),IF(J241="PLACED",((((E241-1)*I241)*'results log'!$B$2)-'results log'!$B$2),IF(I241=0,-'results log'!$B$2,IF(I241=0,-'results log'!$B$2,-('results log'!$B$2*2)))))))*D241))</f>
        <v>-30</v>
      </c>
      <c r="N241" s="16">
        <f>IF(ISBLANK(J241),,IF(ISBLANK(F241),,(IF(J241="WON-EW",((((K241-1)*I241)*'results log'!$B$2)+('results log'!$B$2*(K241-1))),IF(J241="WON",((((K241-1)*I241)*'results log'!$B$2)+('results log'!$B$2*(K241-1))),IF(J241="PLACED",((((K241-1)*I241)*'results log'!$B$2)-'results log'!$B$2),IF(I241=0,-'results log'!$B$2,IF(I241=0,-'results log'!$B$2,-('results log'!$B$2*2)))))))*D241))</f>
        <v>-30</v>
      </c>
      <c r="O241" s="73">
        <f>O240+'results log'!$N241</f>
        <v>1320.3999999999999</v>
      </c>
      <c r="Q241">
        <f>IF(ISBLANK(#REF!),1,IF(ISBLANK(#REF!),2,99))</f>
        <v>99</v>
      </c>
    </row>
    <row r="242" spans="1:17" ht="15.95" customHeight="1" x14ac:dyDescent="0.2">
      <c r="A242" s="27">
        <v>42819</v>
      </c>
      <c r="B242" s="72" t="s">
        <v>474</v>
      </c>
      <c r="C242" s="28" t="s">
        <v>475</v>
      </c>
      <c r="D242" s="29">
        <v>3</v>
      </c>
      <c r="E242" s="29">
        <v>2.75</v>
      </c>
      <c r="F242" s="29">
        <v>2.5</v>
      </c>
      <c r="G242" s="29" t="s">
        <v>23</v>
      </c>
      <c r="H242" s="29" t="s">
        <v>23</v>
      </c>
      <c r="I242" s="29">
        <v>0</v>
      </c>
      <c r="J242" s="8" t="s">
        <v>24</v>
      </c>
      <c r="K242" s="15">
        <f>((F242-1)*(1-(IF(G242="no",0,'results log'!$B$3)))+1)</f>
        <v>2.5</v>
      </c>
      <c r="L242" s="15">
        <f t="shared" ref="L242" si="6">D242*IF(H242="yes",2,1)</f>
        <v>3</v>
      </c>
      <c r="M242" s="17">
        <f>IF(ISBLANK(J242),,IF(ISBLANK(E242),,(IF(J242="WON-EW",((((E242-1)*I242)*'results log'!$B$2)+('results log'!$B$2*(E242-1))),IF(J242="WON",((((E242-1)*I242)*'results log'!$B$2)+('results log'!$B$2*(E242-1))),IF(J242="PLACED",((((E242-1)*I242)*'results log'!$B$2)-'results log'!$B$2),IF(I242=0,-'results log'!$B$2,IF(I242=0,-'results log'!$B$2,-('results log'!$B$2*2)))))))*D242))</f>
        <v>52.5</v>
      </c>
      <c r="N242" s="16">
        <f>IF(ISBLANK(J242),,IF(ISBLANK(F242),,(IF(J242="WON-EW",((((K242-1)*I242)*'results log'!$B$2)+('results log'!$B$2*(K242-1))),IF(J242="WON",((((K242-1)*I242)*'results log'!$B$2)+('results log'!$B$2*(K242-1))),IF(J242="PLACED",((((K242-1)*I242)*'results log'!$B$2)-'results log'!$B$2),IF(I242=0,-'results log'!$B$2,IF(I242=0,-'results log'!$B$2,-('results log'!$B$2*2)))))))*D242))</f>
        <v>45</v>
      </c>
      <c r="O242" s="73">
        <f>O241+'results log'!$N242</f>
        <v>1365.3999999999999</v>
      </c>
      <c r="Q242">
        <f>IF(ISBLANK(#REF!),1,IF(ISBLANK(#REF!),2,99))</f>
        <v>99</v>
      </c>
    </row>
    <row r="243" spans="1:17" ht="15" x14ac:dyDescent="0.2">
      <c r="A243" s="27">
        <v>42819</v>
      </c>
      <c r="B243" s="72" t="s">
        <v>476</v>
      </c>
      <c r="C243" s="28" t="s">
        <v>298</v>
      </c>
      <c r="D243" s="29">
        <v>3</v>
      </c>
      <c r="E243" s="29">
        <v>3.9</v>
      </c>
      <c r="F243" s="29">
        <v>3.8</v>
      </c>
      <c r="G243" s="29" t="s">
        <v>23</v>
      </c>
      <c r="H243" s="29" t="s">
        <v>23</v>
      </c>
      <c r="I243" s="29">
        <v>0</v>
      </c>
      <c r="J243" s="8" t="s">
        <v>24</v>
      </c>
      <c r="K243" s="15">
        <f>((F243-1)*(1-(IF(G243="no",0,'results log'!$B$3)))+1)</f>
        <v>3.8</v>
      </c>
      <c r="L243" s="15">
        <f t="shared" ref="L243" si="7">D243*IF(H243="yes",2,1)</f>
        <v>3</v>
      </c>
      <c r="M243" s="17">
        <f>IF(ISBLANK(J243),,IF(ISBLANK(E243),,(IF(J243="WON-EW",((((E243-1)*I243)*'results log'!$B$2)+('results log'!$B$2*(E243-1))),IF(J243="WON",((((E243-1)*I243)*'results log'!$B$2)+('results log'!$B$2*(E243-1))),IF(J243="PLACED",((((E243-1)*I243)*'results log'!$B$2)-'results log'!$B$2),IF(I243=0,-'results log'!$B$2,IF(I243=0,-'results log'!$B$2,-('results log'!$B$2*2)))))))*D243))</f>
        <v>87</v>
      </c>
      <c r="N243" s="16">
        <f>IF(ISBLANK(J243),,IF(ISBLANK(F243),,(IF(J243="WON-EW",((((K243-1)*I243)*'results log'!$B$2)+('results log'!$B$2*(K243-1))),IF(J243="WON",((((K243-1)*I243)*'results log'!$B$2)+('results log'!$B$2*(K243-1))),IF(J243="PLACED",((((K243-1)*I243)*'results log'!$B$2)-'results log'!$B$2),IF(I243=0,-'results log'!$B$2,IF(I243=0,-'results log'!$B$2,-('results log'!$B$2*2)))))))*D243))</f>
        <v>84</v>
      </c>
      <c r="O243" s="73">
        <f>O242+'results log'!$N243</f>
        <v>1449.3999999999999</v>
      </c>
      <c r="Q243">
        <f>IF(ISBLANK(#REF!),1,IF(ISBLANK(#REF!),2,99))</f>
        <v>99</v>
      </c>
    </row>
    <row r="244" spans="1:17" ht="15" x14ac:dyDescent="0.2">
      <c r="A244" s="27">
        <v>42819</v>
      </c>
      <c r="B244" s="72" t="s">
        <v>477</v>
      </c>
      <c r="C244" s="28" t="s">
        <v>241</v>
      </c>
      <c r="D244" s="29">
        <v>2</v>
      </c>
      <c r="E244" s="29">
        <v>4.5999999999999996</v>
      </c>
      <c r="F244" s="29">
        <v>4.5</v>
      </c>
      <c r="G244" s="29" t="s">
        <v>23</v>
      </c>
      <c r="H244" s="29" t="s">
        <v>23</v>
      </c>
      <c r="I244" s="29">
        <v>0</v>
      </c>
      <c r="J244" s="8" t="s">
        <v>28</v>
      </c>
      <c r="K244" s="15">
        <f>((F244-1)*(1-(IF(G244="no",0,'results log'!$B$3)))+1)</f>
        <v>4.5</v>
      </c>
      <c r="L244" s="15">
        <f t="shared" ref="L244:L245" si="8">D244*IF(H244="yes",2,1)</f>
        <v>2</v>
      </c>
      <c r="M244" s="17">
        <f>IF(ISBLANK(J244),,IF(ISBLANK(E244),,(IF(J244="WON-EW",((((E244-1)*I244)*'results log'!$B$2)+('results log'!$B$2*(E244-1))),IF(J244="WON",((((E244-1)*I244)*'results log'!$B$2)+('results log'!$B$2*(E244-1))),IF(J244="PLACED",((((E244-1)*I244)*'results log'!$B$2)-'results log'!$B$2),IF(I244=0,-'results log'!$B$2,IF(I244=0,-'results log'!$B$2,-('results log'!$B$2*2)))))))*D244))</f>
        <v>-20</v>
      </c>
      <c r="N244" s="16">
        <f>IF(ISBLANK(J244),,IF(ISBLANK(F244),,(IF(J244="WON-EW",((((K244-1)*I244)*'results log'!$B$2)+('results log'!$B$2*(K244-1))),IF(J244="WON",((((K244-1)*I244)*'results log'!$B$2)+('results log'!$B$2*(K244-1))),IF(J244="PLACED",((((K244-1)*I244)*'results log'!$B$2)-'results log'!$B$2),IF(I244=0,-'results log'!$B$2,IF(I244=0,-'results log'!$B$2,-('results log'!$B$2*2)))))))*D244))</f>
        <v>-20</v>
      </c>
      <c r="O244" s="73">
        <f>O243+'results log'!$N244</f>
        <v>1429.3999999999999</v>
      </c>
      <c r="Q244">
        <f>IF(ISBLANK(#REF!),1,IF(ISBLANK(#REF!),2,99))</f>
        <v>99</v>
      </c>
    </row>
    <row r="245" spans="1:17" ht="15" x14ac:dyDescent="0.2">
      <c r="A245" s="27">
        <v>42819</v>
      </c>
      <c r="B245" s="72" t="s">
        <v>478</v>
      </c>
      <c r="C245" s="28" t="s">
        <v>94</v>
      </c>
      <c r="D245" s="29">
        <v>3</v>
      </c>
      <c r="E245" s="29">
        <v>3.58</v>
      </c>
      <c r="F245" s="29">
        <v>3.4</v>
      </c>
      <c r="G245" s="29" t="s">
        <v>23</v>
      </c>
      <c r="H245" s="29" t="s">
        <v>23</v>
      </c>
      <c r="I245" s="29">
        <v>0</v>
      </c>
      <c r="J245" s="8" t="s">
        <v>24</v>
      </c>
      <c r="K245" s="15">
        <f>((F245-1)*(1-(IF(G245="no",0,'results log'!$B$3)))+1)</f>
        <v>3.4</v>
      </c>
      <c r="L245" s="15">
        <f t="shared" si="8"/>
        <v>3</v>
      </c>
      <c r="M245" s="17">
        <f>IF(ISBLANK(J245),,IF(ISBLANK(E245),,(IF(J245="WON-EW",((((E245-1)*I245)*'results log'!$B$2)+('results log'!$B$2*(E245-1))),IF(J245="WON",((((E245-1)*I245)*'results log'!$B$2)+('results log'!$B$2*(E245-1))),IF(J245="PLACED",((((E245-1)*I245)*'results log'!$B$2)-'results log'!$B$2),IF(I245=0,-'results log'!$B$2,IF(I245=0,-'results log'!$B$2,-('results log'!$B$2*2)))))))*D245))</f>
        <v>77.400000000000006</v>
      </c>
      <c r="N245" s="16">
        <f>IF(ISBLANK(J245),,IF(ISBLANK(F245),,(IF(J245="WON-EW",((((K245-1)*I245)*'results log'!$B$2)+('results log'!$B$2*(K245-1))),IF(J245="WON",((((K245-1)*I245)*'results log'!$B$2)+('results log'!$B$2*(K245-1))),IF(J245="PLACED",((((K245-1)*I245)*'results log'!$B$2)-'results log'!$B$2),IF(I245=0,-'results log'!$B$2,IF(I245=0,-'results log'!$B$2,-('results log'!$B$2*2)))))))*D245))</f>
        <v>72</v>
      </c>
      <c r="O245" s="73">
        <f>O244+'results log'!$N245</f>
        <v>1501.3999999999999</v>
      </c>
      <c r="Q245">
        <f>IF(ISBLANK(#REF!),1,IF(ISBLANK(#REF!),2,99))</f>
        <v>99</v>
      </c>
    </row>
    <row r="246" spans="1:17" ht="15" x14ac:dyDescent="0.2">
      <c r="A246" s="27">
        <v>42820</v>
      </c>
      <c r="B246" s="72" t="s">
        <v>479</v>
      </c>
      <c r="C246" s="28" t="s">
        <v>480</v>
      </c>
      <c r="D246" s="29">
        <v>2</v>
      </c>
      <c r="E246" s="29">
        <v>5</v>
      </c>
      <c r="F246" s="29">
        <v>5</v>
      </c>
      <c r="G246" s="29" t="s">
        <v>23</v>
      </c>
      <c r="H246" s="29" t="s">
        <v>23</v>
      </c>
      <c r="I246" s="29">
        <v>0</v>
      </c>
      <c r="J246" s="8" t="s">
        <v>28</v>
      </c>
      <c r="K246" s="15">
        <f>((F246-1)*(1-(IF(G246="no",0,'results log'!$B$3)))+1)</f>
        <v>5</v>
      </c>
      <c r="L246" s="15">
        <f t="shared" si="4"/>
        <v>2</v>
      </c>
      <c r="M246" s="17">
        <f>IF(ISBLANK(J246),,IF(ISBLANK(E246),,(IF(J246="WON-EW",((((E246-1)*I246)*'results log'!$B$2)+('results log'!$B$2*(E246-1))),IF(J246="WON",((((E246-1)*I246)*'results log'!$B$2)+('results log'!$B$2*(E246-1))),IF(J246="PLACED",((((E246-1)*I246)*'results log'!$B$2)-'results log'!$B$2),IF(I246=0,-'results log'!$B$2,IF(I246=0,-'results log'!$B$2,-('results log'!$B$2*2)))))))*D246))</f>
        <v>-20</v>
      </c>
      <c r="N246" s="16">
        <f>IF(ISBLANK(J246),,IF(ISBLANK(F246),,(IF(J246="WON-EW",((((K246-1)*I246)*'results log'!$B$2)+('results log'!$B$2*(K246-1))),IF(J246="WON",((((K246-1)*I246)*'results log'!$B$2)+('results log'!$B$2*(K246-1))),IF(J246="PLACED",((((K246-1)*I246)*'results log'!$B$2)-'results log'!$B$2),IF(I246=0,-'results log'!$B$2,IF(I246=0,-'results log'!$B$2,-('results log'!$B$2*2)))))))*D246))</f>
        <v>-20</v>
      </c>
      <c r="O246" s="73">
        <f>O245+'results log'!$N246</f>
        <v>1481.3999999999999</v>
      </c>
      <c r="Q246">
        <f>IF(ISBLANK(#REF!),1,IF(ISBLANK(#REF!),2,99))</f>
        <v>99</v>
      </c>
    </row>
    <row r="247" spans="1:17" ht="15" x14ac:dyDescent="0.2">
      <c r="A247" s="27">
        <v>42822</v>
      </c>
      <c r="B247" s="72" t="s">
        <v>481</v>
      </c>
      <c r="C247" s="28" t="s">
        <v>482</v>
      </c>
      <c r="D247" s="29">
        <v>3</v>
      </c>
      <c r="E247" s="29">
        <v>3.9</v>
      </c>
      <c r="F247" s="29">
        <v>3.8</v>
      </c>
      <c r="G247" s="29" t="s">
        <v>23</v>
      </c>
      <c r="H247" s="29" t="s">
        <v>23</v>
      </c>
      <c r="I247" s="29">
        <v>0</v>
      </c>
      <c r="J247" s="8" t="s">
        <v>28</v>
      </c>
      <c r="K247" s="15">
        <f>((F247-1)*(1-(IF(G247="no",0,'results log'!$B$3)))+1)</f>
        <v>3.8</v>
      </c>
      <c r="L247" s="15">
        <f t="shared" si="4"/>
        <v>3</v>
      </c>
      <c r="M247" s="17">
        <f>IF(ISBLANK(J247),,IF(ISBLANK(E247),,(IF(J247="WON-EW",((((E247-1)*I247)*'results log'!$B$2)+('results log'!$B$2*(E247-1))),IF(J247="WON",((((E247-1)*I247)*'results log'!$B$2)+('results log'!$B$2*(E247-1))),IF(J247="PLACED",((((E247-1)*I247)*'results log'!$B$2)-'results log'!$B$2),IF(I247=0,-'results log'!$B$2,IF(I247=0,-'results log'!$B$2,-('results log'!$B$2*2)))))))*D247))</f>
        <v>-30</v>
      </c>
      <c r="N247" s="16">
        <f>IF(ISBLANK(J247),,IF(ISBLANK(F247),,(IF(J247="WON-EW",((((K247-1)*I247)*'results log'!$B$2)+('results log'!$B$2*(K247-1))),IF(J247="WON",((((K247-1)*I247)*'results log'!$B$2)+('results log'!$B$2*(K247-1))),IF(J247="PLACED",((((K247-1)*I247)*'results log'!$B$2)-'results log'!$B$2),IF(I247=0,-'results log'!$B$2,IF(I247=0,-'results log'!$B$2,-('results log'!$B$2*2)))))))*D247))</f>
        <v>-30</v>
      </c>
      <c r="O247" s="73">
        <f>O246+'results log'!$N247</f>
        <v>1451.3999999999999</v>
      </c>
      <c r="Q247">
        <f>IF(ISBLANK(#REF!),1,IF(ISBLANK(#REF!),2,99))</f>
        <v>99</v>
      </c>
    </row>
    <row r="248" spans="1:17" ht="15" x14ac:dyDescent="0.2">
      <c r="A248" s="27">
        <v>42825</v>
      </c>
      <c r="B248" s="72" t="s">
        <v>483</v>
      </c>
      <c r="C248" s="28" t="s">
        <v>484</v>
      </c>
      <c r="D248" s="29">
        <v>4</v>
      </c>
      <c r="E248" s="29">
        <v>4.5</v>
      </c>
      <c r="F248" s="29">
        <v>4</v>
      </c>
      <c r="G248" s="29" t="s">
        <v>23</v>
      </c>
      <c r="H248" s="29" t="s">
        <v>23</v>
      </c>
      <c r="I248" s="29">
        <v>0</v>
      </c>
      <c r="J248" s="8" t="s">
        <v>28</v>
      </c>
      <c r="K248" s="15">
        <f>((F248-1)*(1-(IF(G248="no",0,'results log'!$B$3)))+1)</f>
        <v>4</v>
      </c>
      <c r="L248" s="15">
        <f t="shared" si="4"/>
        <v>4</v>
      </c>
      <c r="M248" s="17">
        <f>IF(ISBLANK(J248),,IF(ISBLANK(E248),,(IF(J248="WON-EW",((((E248-1)*I248)*'results log'!$B$2)+('results log'!$B$2*(E248-1))),IF(J248="WON",((((E248-1)*I248)*'results log'!$B$2)+('results log'!$B$2*(E248-1))),IF(J248="PLACED",((((E248-1)*I248)*'results log'!$B$2)-'results log'!$B$2),IF(I248=0,-'results log'!$B$2,IF(I248=0,-'results log'!$B$2,-('results log'!$B$2*2)))))))*D248))</f>
        <v>-40</v>
      </c>
      <c r="N248" s="16">
        <f>IF(ISBLANK(J248),,IF(ISBLANK(F248),,(IF(J248="WON-EW",((((K248-1)*I248)*'results log'!$B$2)+('results log'!$B$2*(K248-1))),IF(J248="WON",((((K248-1)*I248)*'results log'!$B$2)+('results log'!$B$2*(K248-1))),IF(J248="PLACED",((((K248-1)*I248)*'results log'!$B$2)-'results log'!$B$2),IF(I248=0,-'results log'!$B$2,IF(I248=0,-'results log'!$B$2,-('results log'!$B$2*2)))))))*D248))</f>
        <v>-40</v>
      </c>
      <c r="O248" s="73">
        <f>O247+'results log'!$N248</f>
        <v>1411.3999999999999</v>
      </c>
      <c r="Q248">
        <f>IF(ISBLANK(#REF!),1,IF(ISBLANK(#REF!),2,99))</f>
        <v>99</v>
      </c>
    </row>
    <row r="249" spans="1:17" ht="15" x14ac:dyDescent="0.2">
      <c r="A249" s="27">
        <v>42826</v>
      </c>
      <c r="B249" s="72" t="s">
        <v>485</v>
      </c>
      <c r="C249" s="28" t="s">
        <v>486</v>
      </c>
      <c r="D249" s="29">
        <v>4</v>
      </c>
      <c r="E249" s="29">
        <v>3.9</v>
      </c>
      <c r="F249" s="29">
        <v>4.33</v>
      </c>
      <c r="G249" s="29" t="s">
        <v>23</v>
      </c>
      <c r="H249" s="29" t="s">
        <v>23</v>
      </c>
      <c r="I249" s="29">
        <v>0</v>
      </c>
      <c r="J249" s="8" t="s">
        <v>28</v>
      </c>
      <c r="K249" s="15">
        <f>((F249-1)*(1-(IF(G249="no",0,'results log'!$B$3)))+1)</f>
        <v>4.33</v>
      </c>
      <c r="L249" s="15">
        <f t="shared" si="4"/>
        <v>4</v>
      </c>
      <c r="M249" s="17">
        <f>IF(ISBLANK(J249),,IF(ISBLANK(E249),,(IF(J249="WON-EW",((((E249-1)*I249)*'results log'!$B$2)+('results log'!$B$2*(E249-1))),IF(J249="WON",((((E249-1)*I249)*'results log'!$B$2)+('results log'!$B$2*(E249-1))),IF(J249="PLACED",((((E249-1)*I249)*'results log'!$B$2)-'results log'!$B$2),IF(I249=0,-'results log'!$B$2,IF(I249=0,-'results log'!$B$2,-('results log'!$B$2*2)))))))*D249))</f>
        <v>-40</v>
      </c>
      <c r="N249" s="16">
        <f>IF(ISBLANK(J249),,IF(ISBLANK(F249),,(IF(J249="WON-EW",((((K249-1)*I249)*'results log'!$B$2)+('results log'!$B$2*(K249-1))),IF(J249="WON",((((K249-1)*I249)*'results log'!$B$2)+('results log'!$B$2*(K249-1))),IF(J249="PLACED",((((K249-1)*I249)*'results log'!$B$2)-'results log'!$B$2),IF(I249=0,-'results log'!$B$2,IF(I249=0,-'results log'!$B$2,-('results log'!$B$2*2)))))))*D249))</f>
        <v>-40</v>
      </c>
      <c r="O249" s="73">
        <f>O248+'results log'!$N249</f>
        <v>1371.3999999999999</v>
      </c>
      <c r="Q249">
        <f>IF(ISBLANK(#REF!),1,IF(ISBLANK(#REF!),2,99))</f>
        <v>99</v>
      </c>
    </row>
    <row r="250" spans="1:17" ht="15" x14ac:dyDescent="0.2">
      <c r="A250" s="27">
        <v>42826</v>
      </c>
      <c r="B250" s="72" t="s">
        <v>487</v>
      </c>
      <c r="C250" s="28" t="s">
        <v>488</v>
      </c>
      <c r="D250" s="29">
        <v>3</v>
      </c>
      <c r="E250" s="29">
        <v>3</v>
      </c>
      <c r="F250" s="29">
        <v>2.95</v>
      </c>
      <c r="G250" s="29" t="s">
        <v>23</v>
      </c>
      <c r="H250" s="29" t="s">
        <v>23</v>
      </c>
      <c r="I250" s="29">
        <v>0</v>
      </c>
      <c r="J250" s="8" t="s">
        <v>28</v>
      </c>
      <c r="K250" s="15">
        <f>((F250-1)*(1-(IF(G250="no",0,'results log'!$B$3)))+1)</f>
        <v>2.95</v>
      </c>
      <c r="L250" s="15">
        <f t="shared" si="4"/>
        <v>3</v>
      </c>
      <c r="M250" s="17">
        <f>IF(ISBLANK(J250),,IF(ISBLANK(E250),,(IF(J250="WON-EW",((((E250-1)*I250)*'results log'!$B$2)+('results log'!$B$2*(E250-1))),IF(J250="WON",((((E250-1)*I250)*'results log'!$B$2)+('results log'!$B$2*(E250-1))),IF(J250="PLACED",((((E250-1)*I250)*'results log'!$B$2)-'results log'!$B$2),IF(I250=0,-'results log'!$B$2,IF(I250=0,-'results log'!$B$2,-('results log'!$B$2*2)))))))*D250))</f>
        <v>-30</v>
      </c>
      <c r="N250" s="16">
        <f>IF(ISBLANK(J250),,IF(ISBLANK(F250),,(IF(J250="WON-EW",((((K250-1)*I250)*'results log'!$B$2)+('results log'!$B$2*(K250-1))),IF(J250="WON",((((K250-1)*I250)*'results log'!$B$2)+('results log'!$B$2*(K250-1))),IF(J250="PLACED",((((K250-1)*I250)*'results log'!$B$2)-'results log'!$B$2),IF(I250=0,-'results log'!$B$2,IF(I250=0,-'results log'!$B$2,-('results log'!$B$2*2)))))))*D250))</f>
        <v>-30</v>
      </c>
      <c r="O250" s="73">
        <f>O249+'results log'!$N250</f>
        <v>1341.3999999999999</v>
      </c>
      <c r="Q250">
        <f>IF(ISBLANK(#REF!),1,IF(ISBLANK(#REF!),2,99))</f>
        <v>99</v>
      </c>
    </row>
    <row r="251" spans="1:17" ht="15" x14ac:dyDescent="0.2">
      <c r="A251" s="27">
        <v>42826</v>
      </c>
      <c r="B251" s="72" t="s">
        <v>489</v>
      </c>
      <c r="C251" s="28" t="s">
        <v>490</v>
      </c>
      <c r="D251" s="29">
        <v>2</v>
      </c>
      <c r="E251" s="29">
        <v>3.65</v>
      </c>
      <c r="F251" s="29">
        <v>3.5</v>
      </c>
      <c r="G251" s="29" t="s">
        <v>23</v>
      </c>
      <c r="H251" s="29" t="s">
        <v>23</v>
      </c>
      <c r="I251" s="29">
        <v>0</v>
      </c>
      <c r="J251" s="8" t="s">
        <v>28</v>
      </c>
      <c r="K251" s="15">
        <f>((F251-1)*(1-(IF(G251="no",0,'results log'!$B$3)))+1)</f>
        <v>3.5</v>
      </c>
      <c r="L251" s="15">
        <f t="shared" si="4"/>
        <v>2</v>
      </c>
      <c r="M251" s="17">
        <f>IF(ISBLANK(J251),,IF(ISBLANK(E251),,(IF(J251="WON-EW",((((E251-1)*I251)*'results log'!$B$2)+('results log'!$B$2*(E251-1))),IF(J251="WON",((((E251-1)*I251)*'results log'!$B$2)+('results log'!$B$2*(E251-1))),IF(J251="PLACED",((((E251-1)*I251)*'results log'!$B$2)-'results log'!$B$2),IF(I251=0,-'results log'!$B$2,IF(I251=0,-'results log'!$B$2,-('results log'!$B$2*2)))))))*D251))</f>
        <v>-20</v>
      </c>
      <c r="N251" s="16">
        <f>IF(ISBLANK(J251),,IF(ISBLANK(F251),,(IF(J251="WON-EW",((((K251-1)*I251)*'results log'!$B$2)+('results log'!$B$2*(K251-1))),IF(J251="WON",((((K251-1)*I251)*'results log'!$B$2)+('results log'!$B$2*(K251-1))),IF(J251="PLACED",((((K251-1)*I251)*'results log'!$B$2)-'results log'!$B$2),IF(I251=0,-'results log'!$B$2,IF(I251=0,-'results log'!$B$2,-('results log'!$B$2*2)))))))*D251))</f>
        <v>-20</v>
      </c>
      <c r="O251" s="73">
        <f>O250+'results log'!$N251</f>
        <v>1321.3999999999999</v>
      </c>
      <c r="Q251">
        <f>IF(ISBLANK(#REF!),1,IF(ISBLANK(#REF!),2,99))</f>
        <v>99</v>
      </c>
    </row>
    <row r="252" spans="1:17" ht="15" x14ac:dyDescent="0.2">
      <c r="A252" s="27">
        <v>42826</v>
      </c>
      <c r="B252" s="72" t="s">
        <v>491</v>
      </c>
      <c r="C252" s="28" t="s">
        <v>492</v>
      </c>
      <c r="D252" s="29">
        <v>4</v>
      </c>
      <c r="E252" s="29">
        <v>3.25</v>
      </c>
      <c r="F252" s="29">
        <v>3.4</v>
      </c>
      <c r="G252" s="29" t="s">
        <v>23</v>
      </c>
      <c r="H252" s="29" t="s">
        <v>23</v>
      </c>
      <c r="I252" s="29">
        <v>0</v>
      </c>
      <c r="J252" s="8" t="s">
        <v>28</v>
      </c>
      <c r="K252" s="15">
        <f>((F252-1)*(1-(IF(G252="no",0,'results log'!$B$3)))+1)</f>
        <v>3.4</v>
      </c>
      <c r="L252" s="15">
        <f t="shared" si="4"/>
        <v>4</v>
      </c>
      <c r="M252" s="17">
        <f>IF(ISBLANK(J252),,IF(ISBLANK(E252),,(IF(J252="WON-EW",((((E252-1)*I252)*'results log'!$B$2)+('results log'!$B$2*(E252-1))),IF(J252="WON",((((E252-1)*I252)*'results log'!$B$2)+('results log'!$B$2*(E252-1))),IF(J252="PLACED",((((E252-1)*I252)*'results log'!$B$2)-'results log'!$B$2),IF(I252=0,-'results log'!$B$2,IF(I252=0,-'results log'!$B$2,-('results log'!$B$2*2)))))))*D252))</f>
        <v>-40</v>
      </c>
      <c r="N252" s="16">
        <f>IF(ISBLANK(J252),,IF(ISBLANK(F252),,(IF(J252="WON-EW",((((K252-1)*I252)*'results log'!$B$2)+('results log'!$B$2*(K252-1))),IF(J252="WON",((((K252-1)*I252)*'results log'!$B$2)+('results log'!$B$2*(K252-1))),IF(J252="PLACED",((((K252-1)*I252)*'results log'!$B$2)-'results log'!$B$2),IF(I252=0,-'results log'!$B$2,IF(I252=0,-'results log'!$B$2,-('results log'!$B$2*2)))))))*D252))</f>
        <v>-40</v>
      </c>
      <c r="O252" s="73">
        <f>O251+'results log'!$N252</f>
        <v>1281.3999999999999</v>
      </c>
      <c r="Q252">
        <f>IF(ISBLANK(#REF!),1,IF(ISBLANK(#REF!),2,99))</f>
        <v>99</v>
      </c>
    </row>
    <row r="253" spans="1:17" ht="15" x14ac:dyDescent="0.2">
      <c r="A253" s="27">
        <v>42826</v>
      </c>
      <c r="B253" s="72" t="s">
        <v>493</v>
      </c>
      <c r="C253" s="28" t="s">
        <v>494</v>
      </c>
      <c r="D253" s="29">
        <v>2</v>
      </c>
      <c r="E253" s="29">
        <v>5</v>
      </c>
      <c r="F253" s="29">
        <v>5</v>
      </c>
      <c r="G253" s="29" t="s">
        <v>23</v>
      </c>
      <c r="H253" s="29" t="s">
        <v>23</v>
      </c>
      <c r="I253" s="29">
        <v>0</v>
      </c>
      <c r="J253" s="8" t="s">
        <v>28</v>
      </c>
      <c r="K253" s="15">
        <f>((F253-1)*(1-(IF(G253="no",0,'results log'!$B$3)))+1)</f>
        <v>5</v>
      </c>
      <c r="L253" s="15">
        <f t="shared" si="4"/>
        <v>2</v>
      </c>
      <c r="M253" s="17">
        <f>IF(ISBLANK(J253),,IF(ISBLANK(E253),,(IF(J253="WON-EW",((((E253-1)*I253)*'results log'!$B$2)+('results log'!$B$2*(E253-1))),IF(J253="WON",((((E253-1)*I253)*'results log'!$B$2)+('results log'!$B$2*(E253-1))),IF(J253="PLACED",((((E253-1)*I253)*'results log'!$B$2)-'results log'!$B$2),IF(I253=0,-'results log'!$B$2,IF(I253=0,-'results log'!$B$2,-('results log'!$B$2*2)))))))*D253))</f>
        <v>-20</v>
      </c>
      <c r="N253" s="16">
        <f>IF(ISBLANK(J253),,IF(ISBLANK(F253),,(IF(J253="WON-EW",((((K253-1)*I253)*'results log'!$B$2)+('results log'!$B$2*(K253-1))),IF(J253="WON",((((K253-1)*I253)*'results log'!$B$2)+('results log'!$B$2*(K253-1))),IF(J253="PLACED",((((K253-1)*I253)*'results log'!$B$2)-'results log'!$B$2),IF(I253=0,-'results log'!$B$2,IF(I253=0,-'results log'!$B$2,-('results log'!$B$2*2)))))))*D253))</f>
        <v>-20</v>
      </c>
      <c r="O253" s="73">
        <f>O252+'results log'!$N253</f>
        <v>1261.3999999999999</v>
      </c>
      <c r="Q253">
        <f>IF(ISBLANK(#REF!),1,IF(ISBLANK(#REF!),2,99))</f>
        <v>99</v>
      </c>
    </row>
    <row r="254" spans="1:17" ht="15" x14ac:dyDescent="0.2">
      <c r="A254" s="27">
        <v>42826</v>
      </c>
      <c r="B254" s="72" t="s">
        <v>495</v>
      </c>
      <c r="C254" s="28" t="s">
        <v>496</v>
      </c>
      <c r="D254" s="29">
        <v>2</v>
      </c>
      <c r="E254" s="29">
        <v>5</v>
      </c>
      <c r="F254" s="29">
        <v>4.5</v>
      </c>
      <c r="G254" s="29" t="s">
        <v>23</v>
      </c>
      <c r="H254" s="29" t="s">
        <v>23</v>
      </c>
      <c r="I254" s="29">
        <v>0</v>
      </c>
      <c r="J254" s="8" t="s">
        <v>28</v>
      </c>
      <c r="K254" s="15">
        <f>((F254-1)*(1-(IF(G254="no",0,'results log'!$B$3)))+1)</f>
        <v>4.5</v>
      </c>
      <c r="L254" s="15">
        <f t="shared" si="4"/>
        <v>2</v>
      </c>
      <c r="M254" s="17">
        <f>IF(ISBLANK(J254),,IF(ISBLANK(E254),,(IF(J254="WON-EW",((((E254-1)*I254)*'results log'!$B$2)+('results log'!$B$2*(E254-1))),IF(J254="WON",((((E254-1)*I254)*'results log'!$B$2)+('results log'!$B$2*(E254-1))),IF(J254="PLACED",((((E254-1)*I254)*'results log'!$B$2)-'results log'!$B$2),IF(I254=0,-'results log'!$B$2,IF(I254=0,-'results log'!$B$2,-('results log'!$B$2*2)))))))*D254))</f>
        <v>-20</v>
      </c>
      <c r="N254" s="16">
        <f>IF(ISBLANK(J254),,IF(ISBLANK(F254),,(IF(J254="WON-EW",((((K254-1)*I254)*'results log'!$B$2)+('results log'!$B$2*(K254-1))),IF(J254="WON",((((K254-1)*I254)*'results log'!$B$2)+('results log'!$B$2*(K254-1))),IF(J254="PLACED",((((K254-1)*I254)*'results log'!$B$2)-'results log'!$B$2),IF(I254=0,-'results log'!$B$2,IF(I254=0,-'results log'!$B$2,-('results log'!$B$2*2)))))))*D254))</f>
        <v>-20</v>
      </c>
      <c r="O254" s="73">
        <f>O253+'results log'!$N254</f>
        <v>1241.3999999999999</v>
      </c>
      <c r="Q254">
        <f>IF(ISBLANK(#REF!),1,IF(ISBLANK(#REF!),2,99))</f>
        <v>99</v>
      </c>
    </row>
    <row r="255" spans="1:17" ht="15" x14ac:dyDescent="0.2">
      <c r="A255" s="27">
        <v>42829</v>
      </c>
      <c r="B255" s="72" t="s">
        <v>497</v>
      </c>
      <c r="C255" s="28" t="s">
        <v>396</v>
      </c>
      <c r="D255" s="29">
        <v>2</v>
      </c>
      <c r="E255" s="29">
        <v>6</v>
      </c>
      <c r="F255" s="29">
        <v>6</v>
      </c>
      <c r="G255" s="29" t="s">
        <v>23</v>
      </c>
      <c r="H255" s="29" t="s">
        <v>23</v>
      </c>
      <c r="I255" s="29">
        <v>0</v>
      </c>
      <c r="J255" s="8" t="s">
        <v>24</v>
      </c>
      <c r="K255" s="15">
        <f>((F255-1)*(1-(IF(G255="no",0,'results log'!$B$3)))+1)</f>
        <v>6</v>
      </c>
      <c r="L255" s="15">
        <f t="shared" si="4"/>
        <v>2</v>
      </c>
      <c r="M255" s="17">
        <f>IF(ISBLANK(J255),,IF(ISBLANK(E255),,(IF(J255="WON-EW",((((E255-1)*I255)*'results log'!$B$2)+('results log'!$B$2*(E255-1))),IF(J255="WON",((((E255-1)*I255)*'results log'!$B$2)+('results log'!$B$2*(E255-1))),IF(J255="PLACED",((((E255-1)*I255)*'results log'!$B$2)-'results log'!$B$2),IF(I255=0,-'results log'!$B$2,IF(I255=0,-'results log'!$B$2,-('results log'!$B$2*2)))))))*D255))</f>
        <v>100</v>
      </c>
      <c r="N255" s="16">
        <f>IF(ISBLANK(J255),,IF(ISBLANK(F255),,(IF(J255="WON-EW",((((K255-1)*I255)*'results log'!$B$2)+('results log'!$B$2*(K255-1))),IF(J255="WON",((((K255-1)*I255)*'results log'!$B$2)+('results log'!$B$2*(K255-1))),IF(J255="PLACED",((((K255-1)*I255)*'results log'!$B$2)-'results log'!$B$2),IF(I255=0,-'results log'!$B$2,IF(I255=0,-'results log'!$B$2,-('results log'!$B$2*2)))))))*D255))</f>
        <v>100</v>
      </c>
      <c r="O255" s="73">
        <f>O254+'results log'!$N255</f>
        <v>1341.3999999999999</v>
      </c>
      <c r="Q255">
        <f>IF(ISBLANK(#REF!),1,IF(ISBLANK(#REF!),2,99))</f>
        <v>99</v>
      </c>
    </row>
    <row r="256" spans="1:17" ht="15" x14ac:dyDescent="0.2">
      <c r="A256" s="27">
        <v>42829</v>
      </c>
      <c r="B256" s="72" t="s">
        <v>498</v>
      </c>
      <c r="C256" s="28" t="s">
        <v>70</v>
      </c>
      <c r="D256" s="29">
        <v>2</v>
      </c>
      <c r="E256" s="29">
        <v>4.74</v>
      </c>
      <c r="F256" s="29">
        <v>4.5999999999999996</v>
      </c>
      <c r="G256" s="29" t="s">
        <v>23</v>
      </c>
      <c r="H256" s="29" t="s">
        <v>23</v>
      </c>
      <c r="I256" s="29">
        <v>0</v>
      </c>
      <c r="J256" s="8" t="s">
        <v>24</v>
      </c>
      <c r="K256" s="15">
        <f>((F256-1)*(1-(IF(G256="no",0,'results log'!$B$3)))+1)</f>
        <v>4.5999999999999996</v>
      </c>
      <c r="L256" s="15">
        <f t="shared" si="4"/>
        <v>2</v>
      </c>
      <c r="M256" s="17">
        <f>IF(ISBLANK(J256),,IF(ISBLANK(E256),,(IF(J256="WON-EW",((((E256-1)*I256)*'results log'!$B$2)+('results log'!$B$2*(E256-1))),IF(J256="WON",((((E256-1)*I256)*'results log'!$B$2)+('results log'!$B$2*(E256-1))),IF(J256="PLACED",((((E256-1)*I256)*'results log'!$B$2)-'results log'!$B$2),IF(I256=0,-'results log'!$B$2,IF(I256=0,-'results log'!$B$2,-('results log'!$B$2*2)))))))*D256))</f>
        <v>74.800000000000011</v>
      </c>
      <c r="N256" s="16">
        <f>IF(ISBLANK(J256),,IF(ISBLANK(F256),,(IF(J256="WON-EW",((((K256-1)*I256)*'results log'!$B$2)+('results log'!$B$2*(K256-1))),IF(J256="WON",((((K256-1)*I256)*'results log'!$B$2)+('results log'!$B$2*(K256-1))),IF(J256="PLACED",((((K256-1)*I256)*'results log'!$B$2)-'results log'!$B$2),IF(I256=0,-'results log'!$B$2,IF(I256=0,-'results log'!$B$2,-('results log'!$B$2*2)))))))*D256))</f>
        <v>72</v>
      </c>
      <c r="O256" s="73">
        <f>O255+'results log'!$N256</f>
        <v>1413.3999999999999</v>
      </c>
      <c r="Q256">
        <f>IF(ISBLANK(#REF!),1,IF(ISBLANK(#REF!),2,99))</f>
        <v>99</v>
      </c>
    </row>
    <row r="257" spans="1:17" ht="15" x14ac:dyDescent="0.2">
      <c r="A257" s="27">
        <v>42829</v>
      </c>
      <c r="B257" s="72" t="s">
        <v>499</v>
      </c>
      <c r="C257" s="28" t="s">
        <v>500</v>
      </c>
      <c r="D257" s="29">
        <v>2</v>
      </c>
      <c r="E257" s="29">
        <v>4</v>
      </c>
      <c r="F257" s="29">
        <v>4</v>
      </c>
      <c r="G257" s="29" t="s">
        <v>23</v>
      </c>
      <c r="H257" s="29" t="s">
        <v>23</v>
      </c>
      <c r="I257" s="29">
        <v>0</v>
      </c>
      <c r="J257" s="8" t="s">
        <v>28</v>
      </c>
      <c r="K257" s="15">
        <f>((F257-1)*(1-(IF(G257="no",0,'results log'!$B$3)))+1)</f>
        <v>4</v>
      </c>
      <c r="L257" s="15">
        <f t="shared" si="4"/>
        <v>2</v>
      </c>
      <c r="M257" s="17">
        <f>IF(ISBLANK(J257),,IF(ISBLANK(E257),,(IF(J257="WON-EW",((((E257-1)*I257)*'results log'!$B$2)+('results log'!$B$2*(E257-1))),IF(J257="WON",((((E257-1)*I257)*'results log'!$B$2)+('results log'!$B$2*(E257-1))),IF(J257="PLACED",((((E257-1)*I257)*'results log'!$B$2)-'results log'!$B$2),IF(I257=0,-'results log'!$B$2,IF(I257=0,-'results log'!$B$2,-('results log'!$B$2*2)))))))*D257))</f>
        <v>-20</v>
      </c>
      <c r="N257" s="16">
        <f>IF(ISBLANK(J257),,IF(ISBLANK(F257),,(IF(J257="WON-EW",((((K257-1)*I257)*'results log'!$B$2)+('results log'!$B$2*(K257-1))),IF(J257="WON",((((K257-1)*I257)*'results log'!$B$2)+('results log'!$B$2*(K257-1))),IF(J257="PLACED",((((K257-1)*I257)*'results log'!$B$2)-'results log'!$B$2),IF(I257=0,-'results log'!$B$2,IF(I257=0,-'results log'!$B$2,-('results log'!$B$2*2)))))))*D257))</f>
        <v>-20</v>
      </c>
      <c r="O257" s="73">
        <f>O256+'results log'!$N257</f>
        <v>1393.3999999999999</v>
      </c>
      <c r="Q257">
        <f>IF(ISBLANK(#REF!),1,IF(ISBLANK(#REF!),2,99))</f>
        <v>99</v>
      </c>
    </row>
    <row r="258" spans="1:17" ht="15" x14ac:dyDescent="0.2">
      <c r="A258" s="27">
        <v>42831</v>
      </c>
      <c r="B258" s="72" t="s">
        <v>501</v>
      </c>
      <c r="C258" s="28" t="s">
        <v>502</v>
      </c>
      <c r="D258" s="29">
        <v>3</v>
      </c>
      <c r="E258" s="29">
        <v>3.15</v>
      </c>
      <c r="F258" s="29">
        <v>3.15</v>
      </c>
      <c r="G258" s="29" t="s">
        <v>23</v>
      </c>
      <c r="H258" s="29" t="s">
        <v>23</v>
      </c>
      <c r="I258" s="29">
        <v>0</v>
      </c>
      <c r="J258" s="8" t="s">
        <v>28</v>
      </c>
      <c r="K258" s="15">
        <f>((F258-1)*(1-(IF(G258="no",0,'results log'!$B$3)))+1)</f>
        <v>3.15</v>
      </c>
      <c r="L258" s="15">
        <f t="shared" si="4"/>
        <v>3</v>
      </c>
      <c r="M258" s="17">
        <f>IF(ISBLANK(J258),,IF(ISBLANK(E258),,(IF(J258="WON-EW",((((E258-1)*I258)*'results log'!$B$2)+('results log'!$B$2*(E258-1))),IF(J258="WON",((((E258-1)*I258)*'results log'!$B$2)+('results log'!$B$2*(E258-1))),IF(J258="PLACED",((((E258-1)*I258)*'results log'!$B$2)-'results log'!$B$2),IF(I258=0,-'results log'!$B$2,IF(I258=0,-'results log'!$B$2,-('results log'!$B$2*2)))))))*D258))</f>
        <v>-30</v>
      </c>
      <c r="N258" s="16">
        <f>IF(ISBLANK(J258),,IF(ISBLANK(F258),,(IF(J258="WON-EW",((((K258-1)*I258)*'results log'!$B$2)+('results log'!$B$2*(K258-1))),IF(J258="WON",((((K258-1)*I258)*'results log'!$B$2)+('results log'!$B$2*(K258-1))),IF(J258="PLACED",((((K258-1)*I258)*'results log'!$B$2)-'results log'!$B$2),IF(I258=0,-'results log'!$B$2,IF(I258=0,-'results log'!$B$2,-('results log'!$B$2*2)))))))*D258))</f>
        <v>-30</v>
      </c>
      <c r="O258" s="73">
        <f>O257+'results log'!$N258</f>
        <v>1363.3999999999999</v>
      </c>
      <c r="Q258">
        <f>IF(ISBLANK(#REF!),1,IF(ISBLANK(#REF!),2,99))</f>
        <v>99</v>
      </c>
    </row>
    <row r="259" spans="1:17" ht="15" x14ac:dyDescent="0.2">
      <c r="A259" s="27">
        <v>42832</v>
      </c>
      <c r="B259" s="72" t="s">
        <v>503</v>
      </c>
      <c r="C259" s="28" t="s">
        <v>504</v>
      </c>
      <c r="D259" s="29">
        <v>2</v>
      </c>
      <c r="E259" s="29">
        <v>3.8</v>
      </c>
      <c r="F259" s="29">
        <v>3.9</v>
      </c>
      <c r="G259" s="29" t="s">
        <v>23</v>
      </c>
      <c r="H259" s="29" t="s">
        <v>23</v>
      </c>
      <c r="I259" s="29">
        <v>0</v>
      </c>
      <c r="J259" s="8" t="s">
        <v>28</v>
      </c>
      <c r="K259" s="15">
        <f>((F259-1)*(1-(IF(G259="no",0,'results log'!$B$3)))+1)</f>
        <v>3.9</v>
      </c>
      <c r="L259" s="15">
        <f t="shared" si="4"/>
        <v>2</v>
      </c>
      <c r="M259" s="17">
        <f>IF(ISBLANK(J259),,IF(ISBLANK(E259),,(IF(J259="WON-EW",((((E259-1)*I259)*'results log'!$B$2)+('results log'!$B$2*(E259-1))),IF(J259="WON",((((E259-1)*I259)*'results log'!$B$2)+('results log'!$B$2*(E259-1))),IF(J259="PLACED",((((E259-1)*I259)*'results log'!$B$2)-'results log'!$B$2),IF(I259=0,-'results log'!$B$2,IF(I259=0,-'results log'!$B$2,-('results log'!$B$2*2)))))))*D259))</f>
        <v>-20</v>
      </c>
      <c r="N259" s="16">
        <f>IF(ISBLANK(J259),,IF(ISBLANK(F259),,(IF(J259="WON-EW",((((K259-1)*I259)*'results log'!$B$2)+('results log'!$B$2*(K259-1))),IF(J259="WON",((((K259-1)*I259)*'results log'!$B$2)+('results log'!$B$2*(K259-1))),IF(J259="PLACED",((((K259-1)*I259)*'results log'!$B$2)-'results log'!$B$2),IF(I259=0,-'results log'!$B$2,IF(I259=0,-'results log'!$B$2,-('results log'!$B$2*2)))))))*D259))</f>
        <v>-20</v>
      </c>
      <c r="O259" s="73">
        <f>O258+'results log'!$N259</f>
        <v>1343.3999999999999</v>
      </c>
      <c r="Q259">
        <f>IF(ISBLANK(#REF!),1,IF(ISBLANK(#REF!),2,99))</f>
        <v>99</v>
      </c>
    </row>
    <row r="260" spans="1:17" ht="15" x14ac:dyDescent="0.2">
      <c r="A260" s="27">
        <v>42832</v>
      </c>
      <c r="B260" s="72" t="s">
        <v>505</v>
      </c>
      <c r="C260" s="28" t="s">
        <v>506</v>
      </c>
      <c r="D260" s="29">
        <v>3</v>
      </c>
      <c r="E260" s="29">
        <v>3.44</v>
      </c>
      <c r="F260" s="29">
        <v>3.1</v>
      </c>
      <c r="G260" s="29" t="s">
        <v>23</v>
      </c>
      <c r="H260" s="29" t="s">
        <v>23</v>
      </c>
      <c r="I260" s="29">
        <v>0</v>
      </c>
      <c r="J260" s="8" t="s">
        <v>28</v>
      </c>
      <c r="K260" s="15">
        <f>((F260-1)*(1-(IF(G260="no",0,'results log'!$B$3)))+1)</f>
        <v>3.1</v>
      </c>
      <c r="L260" s="15">
        <f t="shared" si="4"/>
        <v>3</v>
      </c>
      <c r="M260" s="17">
        <f>IF(ISBLANK(J260),,IF(ISBLANK(E260),,(IF(J260="WON-EW",((((E260-1)*I260)*'results log'!$B$2)+('results log'!$B$2*(E260-1))),IF(J260="WON",((((E260-1)*I260)*'results log'!$B$2)+('results log'!$B$2*(E260-1))),IF(J260="PLACED",((((E260-1)*I260)*'results log'!$B$2)-'results log'!$B$2),IF(I260=0,-'results log'!$B$2,IF(I260=0,-'results log'!$B$2,-('results log'!$B$2*2)))))))*D260))</f>
        <v>-30</v>
      </c>
      <c r="N260" s="16">
        <f>IF(ISBLANK(J260),,IF(ISBLANK(F260),,(IF(J260="WON-EW",((((K260-1)*I260)*'results log'!$B$2)+('results log'!$B$2*(K260-1))),IF(J260="WON",((((K260-1)*I260)*'results log'!$B$2)+('results log'!$B$2*(K260-1))),IF(J260="PLACED",((((K260-1)*I260)*'results log'!$B$2)-'results log'!$B$2),IF(I260=0,-'results log'!$B$2,IF(I260=0,-'results log'!$B$2,-('results log'!$B$2*2)))))))*D260))</f>
        <v>-30</v>
      </c>
      <c r="O260" s="73">
        <f>O259+'results log'!$N260</f>
        <v>1313.3999999999999</v>
      </c>
      <c r="Q260">
        <f>IF(ISBLANK(#REF!),1,IF(ISBLANK(#REF!),2,99))</f>
        <v>99</v>
      </c>
    </row>
    <row r="261" spans="1:17" ht="15" x14ac:dyDescent="0.2">
      <c r="A261" s="27">
        <v>42832</v>
      </c>
      <c r="B261" s="72" t="s">
        <v>507</v>
      </c>
      <c r="C261" s="28" t="s">
        <v>508</v>
      </c>
      <c r="D261" s="29">
        <v>1</v>
      </c>
      <c r="E261" s="29">
        <v>8.2200000000000006</v>
      </c>
      <c r="F261" s="29">
        <v>7</v>
      </c>
      <c r="G261" s="29" t="s">
        <v>23</v>
      </c>
      <c r="H261" s="29" t="s">
        <v>23</v>
      </c>
      <c r="I261" s="29">
        <v>0</v>
      </c>
      <c r="J261" s="8" t="s">
        <v>28</v>
      </c>
      <c r="K261" s="15">
        <f>((F261-1)*(1-(IF(G261="no",0,'results log'!$B$3)))+1)</f>
        <v>7</v>
      </c>
      <c r="L261" s="15">
        <f t="shared" si="4"/>
        <v>1</v>
      </c>
      <c r="M261" s="17">
        <f>IF(ISBLANK(J261),,IF(ISBLANK(E261),,(IF(J261="WON-EW",((((E261-1)*I261)*'results log'!$B$2)+('results log'!$B$2*(E261-1))),IF(J261="WON",((((E261-1)*I261)*'results log'!$B$2)+('results log'!$B$2*(E261-1))),IF(J261="PLACED",((((E261-1)*I261)*'results log'!$B$2)-'results log'!$B$2),IF(I261=0,-'results log'!$B$2,IF(I261=0,-'results log'!$B$2,-('results log'!$B$2*2)))))))*D261))</f>
        <v>-10</v>
      </c>
      <c r="N261" s="16">
        <f>IF(ISBLANK(J261),,IF(ISBLANK(F261),,(IF(J261="WON-EW",((((K261-1)*I261)*'results log'!$B$2)+('results log'!$B$2*(K261-1))),IF(J261="WON",((((K261-1)*I261)*'results log'!$B$2)+('results log'!$B$2*(K261-1))),IF(J261="PLACED",((((K261-1)*I261)*'results log'!$B$2)-'results log'!$B$2),IF(I261=0,-'results log'!$B$2,IF(I261=0,-'results log'!$B$2,-('results log'!$B$2*2)))))))*D261))</f>
        <v>-10</v>
      </c>
      <c r="O261" s="73">
        <f>O260+'results log'!$N261</f>
        <v>1303.3999999999999</v>
      </c>
      <c r="Q261">
        <f>IF(ISBLANK(#REF!),1,IF(ISBLANK(#REF!),2,99))</f>
        <v>99</v>
      </c>
    </row>
    <row r="262" spans="1:17" ht="15" x14ac:dyDescent="0.2">
      <c r="A262" s="27">
        <v>42833</v>
      </c>
      <c r="B262" s="72" t="s">
        <v>509</v>
      </c>
      <c r="C262" s="28" t="s">
        <v>510</v>
      </c>
      <c r="D262" s="29">
        <v>3</v>
      </c>
      <c r="E262" s="29">
        <v>6.5</v>
      </c>
      <c r="F262" s="29">
        <v>6.5</v>
      </c>
      <c r="G262" s="29" t="s">
        <v>23</v>
      </c>
      <c r="H262" s="29" t="s">
        <v>23</v>
      </c>
      <c r="I262" s="29">
        <v>0</v>
      </c>
      <c r="J262" s="8" t="s">
        <v>28</v>
      </c>
      <c r="K262" s="15">
        <f>((F262-1)*(1-(IF(G262="no",0,'results log'!$B$3)))+1)</f>
        <v>6.5</v>
      </c>
      <c r="L262" s="15">
        <f t="shared" ref="L262" si="9">D262*IF(H262="yes",2,1)</f>
        <v>3</v>
      </c>
      <c r="M262" s="17">
        <f>IF(ISBLANK(J262),,IF(ISBLANK(E262),,(IF(J262="WON-EW",((((E262-1)*I262)*'results log'!$B$2)+('results log'!$B$2*(E262-1))),IF(J262="WON",((((E262-1)*I262)*'results log'!$B$2)+('results log'!$B$2*(E262-1))),IF(J262="PLACED",((((E262-1)*I262)*'results log'!$B$2)-'results log'!$B$2),IF(I262=0,-'results log'!$B$2,IF(I262=0,-'results log'!$B$2,-('results log'!$B$2*2)))))))*D262))</f>
        <v>-30</v>
      </c>
      <c r="N262" s="16">
        <f>IF(ISBLANK(J262),,IF(ISBLANK(F262),,(IF(J262="WON-EW",((((K262-1)*I262)*'results log'!$B$2)+('results log'!$B$2*(K262-1))),IF(J262="WON",((((K262-1)*I262)*'results log'!$B$2)+('results log'!$B$2*(K262-1))),IF(J262="PLACED",((((K262-1)*I262)*'results log'!$B$2)-'results log'!$B$2),IF(I262=0,-'results log'!$B$2,IF(I262=0,-'results log'!$B$2,-('results log'!$B$2*2)))))))*D262))</f>
        <v>-30</v>
      </c>
      <c r="O262" s="73">
        <f>O261+'results log'!$N262</f>
        <v>1273.3999999999999</v>
      </c>
      <c r="Q262">
        <f>IF(ISBLANK(#REF!),1,IF(ISBLANK(#REF!),2,99))</f>
        <v>99</v>
      </c>
    </row>
    <row r="263" spans="1:17" ht="15" x14ac:dyDescent="0.2">
      <c r="A263" s="27">
        <v>42833</v>
      </c>
      <c r="B263" s="72" t="s">
        <v>511</v>
      </c>
      <c r="C263" s="28" t="s">
        <v>512</v>
      </c>
      <c r="D263" s="29">
        <v>2</v>
      </c>
      <c r="E263" s="29">
        <v>7.5</v>
      </c>
      <c r="F263" s="29">
        <v>7</v>
      </c>
      <c r="G263" s="29" t="s">
        <v>23</v>
      </c>
      <c r="H263" s="29" t="s">
        <v>23</v>
      </c>
      <c r="I263" s="29">
        <v>0</v>
      </c>
      <c r="J263" s="8" t="s">
        <v>28</v>
      </c>
      <c r="K263" s="15">
        <f>((F263-1)*(1-(IF(G263="no",0,'results log'!$B$3)))+1)</f>
        <v>7</v>
      </c>
      <c r="L263" s="15">
        <f t="shared" ref="L263" si="10">D263*IF(H263="yes",2,1)</f>
        <v>2</v>
      </c>
      <c r="M263" s="17">
        <f>IF(ISBLANK(J263),,IF(ISBLANK(E263),,(IF(J263="WON-EW",((((E263-1)*I263)*'results log'!$B$2)+('results log'!$B$2*(E263-1))),IF(J263="WON",((((E263-1)*I263)*'results log'!$B$2)+('results log'!$B$2*(E263-1))),IF(J263="PLACED",((((E263-1)*I263)*'results log'!$B$2)-'results log'!$B$2),IF(I263=0,-'results log'!$B$2,IF(I263=0,-'results log'!$B$2,-('results log'!$B$2*2)))))))*D263))</f>
        <v>-20</v>
      </c>
      <c r="N263" s="16">
        <f>IF(ISBLANK(J263),,IF(ISBLANK(F263),,(IF(J263="WON-EW",((((K263-1)*I263)*'results log'!$B$2)+('results log'!$B$2*(K263-1))),IF(J263="WON",((((K263-1)*I263)*'results log'!$B$2)+('results log'!$B$2*(K263-1))),IF(J263="PLACED",((((K263-1)*I263)*'results log'!$B$2)-'results log'!$B$2),IF(I263=0,-'results log'!$B$2,IF(I263=0,-'results log'!$B$2,-('results log'!$B$2*2)))))))*D263))</f>
        <v>-20</v>
      </c>
      <c r="O263" s="73">
        <f>O262+'results log'!$N263</f>
        <v>1253.3999999999999</v>
      </c>
      <c r="Q263">
        <f>IF(ISBLANK(#REF!),1,IF(ISBLANK(#REF!),2,99))</f>
        <v>99</v>
      </c>
    </row>
    <row r="264" spans="1:17" ht="15" x14ac:dyDescent="0.2">
      <c r="A264" s="27">
        <v>42833</v>
      </c>
      <c r="B264" s="27" t="s">
        <v>513</v>
      </c>
      <c r="C264" s="28" t="s">
        <v>514</v>
      </c>
      <c r="D264" s="29">
        <v>2</v>
      </c>
      <c r="E264" s="29">
        <v>5.5</v>
      </c>
      <c r="F264" s="29">
        <v>4.8</v>
      </c>
      <c r="G264" s="29" t="s">
        <v>23</v>
      </c>
      <c r="H264" s="29" t="s">
        <v>23</v>
      </c>
      <c r="I264" s="29">
        <v>0</v>
      </c>
      <c r="J264" s="8" t="s">
        <v>28</v>
      </c>
      <c r="K264" s="15">
        <f>((F264-1)*(1-(IF(G264="no",0,'results log'!$B$3)))+1)</f>
        <v>4.8</v>
      </c>
      <c r="L264" s="15">
        <f t="shared" ref="L264" si="11">D264*IF(H264="yes",2,1)</f>
        <v>2</v>
      </c>
      <c r="M264" s="17">
        <f>IF(ISBLANK(J264),,IF(ISBLANK(E264),,(IF(J264="WON-EW",((((E264-1)*I264)*'results log'!$B$2)+('results log'!$B$2*(E264-1))),IF(J264="WON",((((E264-1)*I264)*'results log'!$B$2)+('results log'!$B$2*(E264-1))),IF(J264="PLACED",((((E264-1)*I264)*'results log'!$B$2)-'results log'!$B$2),IF(I264=0,-'results log'!$B$2,IF(I264=0,-'results log'!$B$2,-('results log'!$B$2*2)))))))*D264))</f>
        <v>-20</v>
      </c>
      <c r="N264" s="16">
        <f>IF(ISBLANK(J264),,IF(ISBLANK(F264),,(IF(J264="WON-EW",((((K264-1)*I264)*'results log'!$B$2)+('results log'!$B$2*(K264-1))),IF(J264="WON",((((K264-1)*I264)*'results log'!$B$2)+('results log'!$B$2*(K264-1))),IF(J264="PLACED",((((K264-1)*I264)*'results log'!$B$2)-'results log'!$B$2),IF(I264=0,-'results log'!$B$2,IF(I264=0,-'results log'!$B$2,-('results log'!$B$2*2)))))))*D264))</f>
        <v>-20</v>
      </c>
      <c r="O264" s="73">
        <f>O263+'results log'!$N264</f>
        <v>1233.3999999999999</v>
      </c>
      <c r="Q264">
        <f>IF(ISBLANK(#REF!),1,IF(ISBLANK(#REF!),2,99))</f>
        <v>99</v>
      </c>
    </row>
    <row r="265" spans="1:17" ht="15" x14ac:dyDescent="0.2">
      <c r="A265" s="27">
        <v>42833</v>
      </c>
      <c r="B265" s="72" t="s">
        <v>515</v>
      </c>
      <c r="C265" s="28" t="s">
        <v>201</v>
      </c>
      <c r="D265" s="29">
        <v>5</v>
      </c>
      <c r="E265" s="29">
        <v>3.8</v>
      </c>
      <c r="F265" s="29">
        <v>3.8</v>
      </c>
      <c r="G265" s="29" t="s">
        <v>23</v>
      </c>
      <c r="H265" s="29" t="s">
        <v>23</v>
      </c>
      <c r="I265" s="29">
        <v>0</v>
      </c>
      <c r="J265" s="8" t="s">
        <v>24</v>
      </c>
      <c r="K265" s="15">
        <f>((F265-1)*(1-(IF(G265="no",0,'results log'!$B$3)))+1)</f>
        <v>3.8</v>
      </c>
      <c r="L265" s="15">
        <f t="shared" ref="L265" si="12">D265*IF(H265="yes",2,1)</f>
        <v>5</v>
      </c>
      <c r="M265" s="17">
        <f>IF(ISBLANK(J265),,IF(ISBLANK(E265),,(IF(J265="WON-EW",((((E265-1)*I265)*'results log'!$B$2)+('results log'!$B$2*(E265-1))),IF(J265="WON",((((E265-1)*I265)*'results log'!$B$2)+('results log'!$B$2*(E265-1))),IF(J265="PLACED",((((E265-1)*I265)*'results log'!$B$2)-'results log'!$B$2),IF(I265=0,-'results log'!$B$2,IF(I265=0,-'results log'!$B$2,-('results log'!$B$2*2)))))))*D265))</f>
        <v>140</v>
      </c>
      <c r="N265" s="16">
        <f>IF(ISBLANK(J265),,IF(ISBLANK(F265),,(IF(J265="WON-EW",((((K265-1)*I265)*'results log'!$B$2)+('results log'!$B$2*(K265-1))),IF(J265="WON",((((K265-1)*I265)*'results log'!$B$2)+('results log'!$B$2*(K265-1))),IF(J265="PLACED",((((K265-1)*I265)*'results log'!$B$2)-'results log'!$B$2),IF(I265=0,-'results log'!$B$2,IF(I265=0,-'results log'!$B$2,-('results log'!$B$2*2)))))))*D265))</f>
        <v>140</v>
      </c>
      <c r="O265" s="73">
        <f>O264+'results log'!$N265</f>
        <v>1373.3999999999999</v>
      </c>
      <c r="Q265">
        <f>IF(ISBLANK(#REF!),1,IF(ISBLANK(#REF!),2,99))</f>
        <v>99</v>
      </c>
    </row>
    <row r="266" spans="1:17" ht="15" x14ac:dyDescent="0.2">
      <c r="A266" s="27">
        <v>42839</v>
      </c>
      <c r="B266" s="72" t="s">
        <v>516</v>
      </c>
      <c r="C266" s="28" t="s">
        <v>249</v>
      </c>
      <c r="D266" s="29">
        <v>2</v>
      </c>
      <c r="E266" s="29">
        <v>5</v>
      </c>
      <c r="F266" s="29">
        <v>5</v>
      </c>
      <c r="G266" s="29" t="s">
        <v>23</v>
      </c>
      <c r="H266" s="29" t="s">
        <v>23</v>
      </c>
      <c r="I266" s="29">
        <v>0</v>
      </c>
      <c r="J266" s="8" t="s">
        <v>28</v>
      </c>
      <c r="K266" s="15">
        <f>((F266-1)*(1-(IF(G266="no",0,'results log'!$B$3)))+1)</f>
        <v>5</v>
      </c>
      <c r="L266" s="15">
        <f t="shared" si="4"/>
        <v>2</v>
      </c>
      <c r="M266" s="17">
        <f>IF(ISBLANK(J266),,IF(ISBLANK(E266),,(IF(J266="WON-EW",((((E266-1)*I266)*'results log'!$B$2)+('results log'!$B$2*(E266-1))),IF(J266="WON",((((E266-1)*I266)*'results log'!$B$2)+('results log'!$B$2*(E266-1))),IF(J266="PLACED",((((E266-1)*I266)*'results log'!$B$2)-'results log'!$B$2),IF(I266=0,-'results log'!$B$2,IF(I266=0,-'results log'!$B$2,-('results log'!$B$2*2)))))))*D266))</f>
        <v>-20</v>
      </c>
      <c r="N266" s="16">
        <f>IF(ISBLANK(J266),,IF(ISBLANK(F266),,(IF(J266="WON-EW",((((K266-1)*I266)*'results log'!$B$2)+('results log'!$B$2*(K266-1))),IF(J266="WON",((((K266-1)*I266)*'results log'!$B$2)+('results log'!$B$2*(K266-1))),IF(J266="PLACED",((((K266-1)*I266)*'results log'!$B$2)-'results log'!$B$2),IF(I266=0,-'results log'!$B$2,IF(I266=0,-'results log'!$B$2,-('results log'!$B$2*2)))))))*D266))</f>
        <v>-20</v>
      </c>
      <c r="O266" s="73">
        <f>O265+'results log'!$N266</f>
        <v>1353.3999999999999</v>
      </c>
      <c r="Q266">
        <f>IF(ISBLANK(#REF!),1,IF(ISBLANK(#REF!),2,99))</f>
        <v>99</v>
      </c>
    </row>
    <row r="267" spans="1:17" ht="15" x14ac:dyDescent="0.2">
      <c r="A267" s="27">
        <v>42839</v>
      </c>
      <c r="B267" s="72" t="s">
        <v>517</v>
      </c>
      <c r="C267" s="28" t="s">
        <v>518</v>
      </c>
      <c r="D267" s="29">
        <v>2</v>
      </c>
      <c r="E267" s="29">
        <v>4.2</v>
      </c>
      <c r="F267" s="29">
        <v>4</v>
      </c>
      <c r="G267" s="29" t="s">
        <v>23</v>
      </c>
      <c r="H267" s="29" t="s">
        <v>23</v>
      </c>
      <c r="I267" s="29">
        <v>0</v>
      </c>
      <c r="J267" s="8"/>
      <c r="K267" s="15">
        <f>((F267-1)*(1-(IF(G267="no",0,'results log'!$B$3)))+1)</f>
        <v>4</v>
      </c>
      <c r="L267" s="15">
        <f t="shared" si="4"/>
        <v>2</v>
      </c>
      <c r="M267" s="17">
        <v>0</v>
      </c>
      <c r="N267" s="16">
        <v>0</v>
      </c>
      <c r="O267" s="73">
        <f>O266+'results log'!$N267</f>
        <v>1353.3999999999999</v>
      </c>
      <c r="P267" t="s">
        <v>500</v>
      </c>
      <c r="Q267">
        <f>IF(ISBLANK(#REF!),1,IF(ISBLANK(#REF!),2,99))</f>
        <v>99</v>
      </c>
    </row>
    <row r="268" spans="1:17" ht="30" x14ac:dyDescent="0.2">
      <c r="A268" s="27">
        <v>42839</v>
      </c>
      <c r="B268" s="72" t="s">
        <v>519</v>
      </c>
      <c r="C268" s="28" t="s">
        <v>520</v>
      </c>
      <c r="D268" s="29">
        <v>1</v>
      </c>
      <c r="E268" s="29">
        <v>5</v>
      </c>
      <c r="F268" s="29">
        <v>5</v>
      </c>
      <c r="G268" s="29" t="s">
        <v>23</v>
      </c>
      <c r="H268" s="29" t="s">
        <v>23</v>
      </c>
      <c r="I268" s="29">
        <v>0</v>
      </c>
      <c r="J268" s="30" t="s">
        <v>28</v>
      </c>
      <c r="K268" s="31">
        <f>((F268-1)*(1-(IF(G268="no",0,'results log'!$B$3)))+1)</f>
        <v>5</v>
      </c>
      <c r="L268" s="31">
        <f t="shared" si="4"/>
        <v>1</v>
      </c>
      <c r="M268" s="32">
        <f>IF(ISBLANK(J268),,IF(ISBLANK(E268),,(IF(J268="WON-EW",((((E268-1)*I268)*'results log'!$B$2)+('results log'!$B$2*(E268-1))),IF(J268="WON",((((E268-1)*I268)*'results log'!$B$2)+('results log'!$B$2*(E268-1))),IF(J268="PLACED",((((E268-1)*I268)*'results log'!$B$2)-'results log'!$B$2),IF(I268=0,-'results log'!$B$2,IF(I268=0,-'results log'!$B$2,-('results log'!$B$2*2)))))))*D268))</f>
        <v>-10</v>
      </c>
      <c r="N268" s="33">
        <f>IF(ISBLANK(J268),,IF(ISBLANK(F268),,(IF(J268="WON-EW",((((K268-1)*I268)*'results log'!$B$2)+('results log'!$B$2*(K268-1))),IF(J268="WON",((((K268-1)*I268)*'results log'!$B$2)+('results log'!$B$2*(K268-1))),IF(J268="PLACED",((((K268-1)*I268)*'results log'!$B$2)-'results log'!$B$2),IF(I268=0,-'results log'!$B$2,IF(I268=0,-'results log'!$B$2,-('results log'!$B$2*2)))))))*D268))</f>
        <v>-10</v>
      </c>
      <c r="O268" s="73">
        <f>O267+'results log'!$N268</f>
        <v>1343.3999999999999</v>
      </c>
      <c r="P268" s="34" t="s">
        <v>521</v>
      </c>
      <c r="Q268">
        <f>IF(ISBLANK(#REF!),1,IF(ISBLANK(#REF!),2,99))</f>
        <v>99</v>
      </c>
    </row>
    <row r="269" spans="1:17" ht="15" x14ac:dyDescent="0.2">
      <c r="A269" s="27">
        <v>42840</v>
      </c>
      <c r="B269" s="72" t="s">
        <v>522</v>
      </c>
      <c r="C269" s="28" t="s">
        <v>228</v>
      </c>
      <c r="D269" s="29">
        <v>2</v>
      </c>
      <c r="E269" s="29">
        <v>3.83</v>
      </c>
      <c r="F269" s="29">
        <v>3.75</v>
      </c>
      <c r="G269" s="29" t="s">
        <v>23</v>
      </c>
      <c r="H269" s="29" t="s">
        <v>23</v>
      </c>
      <c r="I269" s="29">
        <v>0</v>
      </c>
      <c r="J269" s="8" t="s">
        <v>24</v>
      </c>
      <c r="K269" s="15">
        <f>((F269-1)*(1-(IF(G269="no",0,'results log'!$B$3)))+1)</f>
        <v>3.75</v>
      </c>
      <c r="L269" s="15">
        <f t="shared" si="4"/>
        <v>2</v>
      </c>
      <c r="M269" s="17">
        <f>IF(ISBLANK(J269),,IF(ISBLANK(E269),,(IF(J269="WON-EW",((((E269-1)*I269)*'results log'!$B$2)+('results log'!$B$2*(E269-1))),IF(J269="WON",((((E269-1)*I269)*'results log'!$B$2)+('results log'!$B$2*(E269-1))),IF(J269="PLACED",((((E269-1)*I269)*'results log'!$B$2)-'results log'!$B$2),IF(I269=0,-'results log'!$B$2,IF(I269=0,-'results log'!$B$2,-('results log'!$B$2*2)))))))*D269))</f>
        <v>56.6</v>
      </c>
      <c r="N269" s="16">
        <f>IF(ISBLANK(J269),,IF(ISBLANK(F269),,(IF(J269="WON-EW",((((K269-1)*I269)*'results log'!$B$2)+('results log'!$B$2*(K269-1))),IF(J269="WON",((((K269-1)*I269)*'results log'!$B$2)+('results log'!$B$2*(K269-1))),IF(J269="PLACED",((((K269-1)*I269)*'results log'!$B$2)-'results log'!$B$2),IF(I269=0,-'results log'!$B$2,IF(I269=0,-'results log'!$B$2,-('results log'!$B$2*2)))))))*D269))</f>
        <v>55</v>
      </c>
      <c r="O269" s="73">
        <f>O268+'results log'!$N269</f>
        <v>1398.3999999999999</v>
      </c>
      <c r="Q269">
        <f>IF(ISBLANK(#REF!),1,IF(ISBLANK(#REF!),2,99))</f>
        <v>99</v>
      </c>
    </row>
    <row r="270" spans="1:17" ht="15" x14ac:dyDescent="0.2">
      <c r="A270" s="27">
        <v>42840</v>
      </c>
      <c r="B270" s="72" t="s">
        <v>523</v>
      </c>
      <c r="C270" s="28" t="s">
        <v>524</v>
      </c>
      <c r="D270" s="29">
        <v>3</v>
      </c>
      <c r="E270" s="29">
        <v>3.81</v>
      </c>
      <c r="F270" s="29">
        <v>3.81</v>
      </c>
      <c r="G270" s="29" t="s">
        <v>23</v>
      </c>
      <c r="H270" s="29" t="s">
        <v>23</v>
      </c>
      <c r="I270" s="29">
        <v>0</v>
      </c>
      <c r="J270" s="8" t="s">
        <v>28</v>
      </c>
      <c r="K270" s="15">
        <f>((F270-1)*(1-(IF(G270="no",0,'results log'!$B$3)))+1)</f>
        <v>3.81</v>
      </c>
      <c r="L270" s="15">
        <f t="shared" si="4"/>
        <v>3</v>
      </c>
      <c r="M270" s="17">
        <f>IF(ISBLANK(J270),,IF(ISBLANK(E270),,(IF(J270="WON-EW",((((E270-1)*I270)*'results log'!$B$2)+('results log'!$B$2*(E270-1))),IF(J270="WON",((((E270-1)*I270)*'results log'!$B$2)+('results log'!$B$2*(E270-1))),IF(J270="PLACED",((((E270-1)*I270)*'results log'!$B$2)-'results log'!$B$2),IF(I270=0,-'results log'!$B$2,IF(I270=0,-'results log'!$B$2,-('results log'!$B$2*2)))))))*D270))</f>
        <v>-30</v>
      </c>
      <c r="N270" s="16">
        <f>IF(ISBLANK(J270),,IF(ISBLANK(F270),,(IF(J270="WON-EW",((((K270-1)*I270)*'results log'!$B$2)+('results log'!$B$2*(K270-1))),IF(J270="WON",((((K270-1)*I270)*'results log'!$B$2)+('results log'!$B$2*(K270-1))),IF(J270="PLACED",((((K270-1)*I270)*'results log'!$B$2)-'results log'!$B$2),IF(I270=0,-'results log'!$B$2,IF(I270=0,-'results log'!$B$2,-('results log'!$B$2*2)))))))*D270))</f>
        <v>-30</v>
      </c>
      <c r="O270" s="73">
        <f>O269+'results log'!$N270</f>
        <v>1368.3999999999999</v>
      </c>
      <c r="Q270">
        <f>IF(ISBLANK(#REF!),1,IF(ISBLANK(#REF!),2,99))</f>
        <v>99</v>
      </c>
    </row>
    <row r="271" spans="1:17" ht="15" x14ac:dyDescent="0.2">
      <c r="A271" s="27">
        <v>42840</v>
      </c>
      <c r="B271" s="72" t="s">
        <v>525</v>
      </c>
      <c r="C271" s="28" t="s">
        <v>526</v>
      </c>
      <c r="D271" s="29">
        <v>4</v>
      </c>
      <c r="E271" s="29">
        <v>3.13</v>
      </c>
      <c r="F271" s="29">
        <v>3.13</v>
      </c>
      <c r="G271" s="29" t="s">
        <v>23</v>
      </c>
      <c r="H271" s="29" t="s">
        <v>23</v>
      </c>
      <c r="I271" s="29">
        <v>0</v>
      </c>
      <c r="J271" s="8" t="s">
        <v>28</v>
      </c>
      <c r="K271" s="15">
        <f>((F271-1)*(1-(IF(G271="no",0,'results log'!$B$3)))+1)</f>
        <v>3.13</v>
      </c>
      <c r="L271" s="15">
        <f t="shared" ref="L271:L330" si="13">D271*IF(H271="yes",2,1)</f>
        <v>4</v>
      </c>
      <c r="M271" s="17">
        <f>IF(ISBLANK(J271),,IF(ISBLANK(E271),,(IF(J271="WON-EW",((((E271-1)*I271)*'results log'!$B$2)+('results log'!$B$2*(E271-1))),IF(J271="WON",((((E271-1)*I271)*'results log'!$B$2)+('results log'!$B$2*(E271-1))),IF(J271="PLACED",((((E271-1)*I271)*'results log'!$B$2)-'results log'!$B$2),IF(I271=0,-'results log'!$B$2,IF(I271=0,-'results log'!$B$2,-('results log'!$B$2*2)))))))*D271))</f>
        <v>-40</v>
      </c>
      <c r="N271" s="16">
        <f>IF(ISBLANK(J271),,IF(ISBLANK(F271),,(IF(J271="WON-EW",((((K271-1)*I271)*'results log'!$B$2)+('results log'!$B$2*(K271-1))),IF(J271="WON",((((K271-1)*I271)*'results log'!$B$2)+('results log'!$B$2*(K271-1))),IF(J271="PLACED",((((K271-1)*I271)*'results log'!$B$2)-'results log'!$B$2),IF(I271=0,-'results log'!$B$2,IF(I271=0,-'results log'!$B$2,-('results log'!$B$2*2)))))))*D271))</f>
        <v>-40</v>
      </c>
      <c r="O271" s="73">
        <f>O270+'results log'!$N271</f>
        <v>1328.3999999999999</v>
      </c>
      <c r="Q271">
        <f>IF(ISBLANK(#REF!),1,IF(ISBLANK(#REF!),2,99))</f>
        <v>99</v>
      </c>
    </row>
    <row r="272" spans="1:17" ht="15" x14ac:dyDescent="0.2">
      <c r="A272" s="27">
        <v>42840</v>
      </c>
      <c r="B272" s="72" t="s">
        <v>527</v>
      </c>
      <c r="C272" s="28" t="s">
        <v>323</v>
      </c>
      <c r="D272" s="29">
        <v>3</v>
      </c>
      <c r="E272" s="29">
        <v>4.28</v>
      </c>
      <c r="F272" s="29">
        <v>4.2</v>
      </c>
      <c r="G272" s="29" t="s">
        <v>23</v>
      </c>
      <c r="H272" s="29" t="s">
        <v>23</v>
      </c>
      <c r="I272" s="29">
        <v>0</v>
      </c>
      <c r="J272" s="8" t="s">
        <v>28</v>
      </c>
      <c r="K272" s="15">
        <f>((F272-1)*(1-(IF(G272="no",0,'results log'!$B$3)))+1)</f>
        <v>4.2</v>
      </c>
      <c r="L272" s="15">
        <f t="shared" si="13"/>
        <v>3</v>
      </c>
      <c r="M272" s="17">
        <f>IF(ISBLANK(J272),,IF(ISBLANK(E272),,(IF(J272="WON-EW",((((E272-1)*I272)*'results log'!$B$2)+('results log'!$B$2*(E272-1))),IF(J272="WON",((((E272-1)*I272)*'results log'!$B$2)+('results log'!$B$2*(E272-1))),IF(J272="PLACED",((((E272-1)*I272)*'results log'!$B$2)-'results log'!$B$2),IF(I272=0,-'results log'!$B$2,IF(I272=0,-'results log'!$B$2,-('results log'!$B$2*2)))))))*D272))</f>
        <v>-30</v>
      </c>
      <c r="N272" s="16">
        <f>IF(ISBLANK(J272),,IF(ISBLANK(F272),,(IF(J272="WON-EW",((((K272-1)*I272)*'results log'!$B$2)+('results log'!$B$2*(K272-1))),IF(J272="WON",((((K272-1)*I272)*'results log'!$B$2)+('results log'!$B$2*(K272-1))),IF(J272="PLACED",((((K272-1)*I272)*'results log'!$B$2)-'results log'!$B$2),IF(I272=0,-'results log'!$B$2,IF(I272=0,-'results log'!$B$2,-('results log'!$B$2*2)))))))*D272))</f>
        <v>-30</v>
      </c>
      <c r="O272" s="73">
        <f>O271+'results log'!$N272</f>
        <v>1298.3999999999999</v>
      </c>
      <c r="Q272">
        <f>IF(ISBLANK(#REF!),1,IF(ISBLANK(#REF!),2,99))</f>
        <v>99</v>
      </c>
    </row>
    <row r="273" spans="1:17" ht="15" x14ac:dyDescent="0.2">
      <c r="A273" s="27">
        <v>42846</v>
      </c>
      <c r="B273" s="72" t="s">
        <v>528</v>
      </c>
      <c r="C273" s="28" t="s">
        <v>529</v>
      </c>
      <c r="D273" s="29">
        <v>4</v>
      </c>
      <c r="E273" s="29">
        <v>3.65</v>
      </c>
      <c r="F273" s="29">
        <v>3.6</v>
      </c>
      <c r="G273" s="29" t="s">
        <v>23</v>
      </c>
      <c r="H273" s="29" t="s">
        <v>23</v>
      </c>
      <c r="I273" s="29">
        <v>0</v>
      </c>
      <c r="J273" s="8" t="s">
        <v>28</v>
      </c>
      <c r="K273" s="15">
        <f>((F273-1)*(1-(IF(G273="no",0,'results log'!$B$3)))+1)</f>
        <v>3.6</v>
      </c>
      <c r="L273" s="15">
        <f t="shared" si="13"/>
        <v>4</v>
      </c>
      <c r="M273" s="17">
        <f>IF(ISBLANK(J273),,IF(ISBLANK(E273),,(IF(J273="WON-EW",((((E273-1)*I273)*'results log'!$B$2)+('results log'!$B$2*(E273-1))),IF(J273="WON",((((E273-1)*I273)*'results log'!$B$2)+('results log'!$B$2*(E273-1))),IF(J273="PLACED",((((E273-1)*I273)*'results log'!$B$2)-'results log'!$B$2),IF(I273=0,-'results log'!$B$2,IF(I273=0,-'results log'!$B$2,-('results log'!$B$2*2)))))))*D273))</f>
        <v>-40</v>
      </c>
      <c r="N273" s="16">
        <f>IF(ISBLANK(J273),,IF(ISBLANK(F273),,(IF(J273="WON-EW",((((K273-1)*I273)*'results log'!$B$2)+('results log'!$B$2*(K273-1))),IF(J273="WON",((((K273-1)*I273)*'results log'!$B$2)+('results log'!$B$2*(K273-1))),IF(J273="PLACED",((((K273-1)*I273)*'results log'!$B$2)-'results log'!$B$2),IF(I273=0,-'results log'!$B$2,IF(I273=0,-'results log'!$B$2,-('results log'!$B$2*2)))))))*D273))</f>
        <v>-40</v>
      </c>
      <c r="O273" s="73">
        <f>O272+'results log'!$N273</f>
        <v>1258.3999999999999</v>
      </c>
      <c r="Q273">
        <f>IF(ISBLANK(#REF!),1,IF(ISBLANK(#REF!),2,99))</f>
        <v>99</v>
      </c>
    </row>
    <row r="274" spans="1:17" ht="15" x14ac:dyDescent="0.2">
      <c r="A274" s="27">
        <v>42846</v>
      </c>
      <c r="B274" s="72" t="s">
        <v>530</v>
      </c>
      <c r="C274" s="28" t="s">
        <v>138</v>
      </c>
      <c r="D274" s="29">
        <v>2</v>
      </c>
      <c r="E274" s="29">
        <v>3.1</v>
      </c>
      <c r="F274" s="29">
        <v>3</v>
      </c>
      <c r="G274" s="29" t="s">
        <v>23</v>
      </c>
      <c r="H274" s="29" t="s">
        <v>23</v>
      </c>
      <c r="I274" s="29">
        <v>0</v>
      </c>
      <c r="J274" s="8" t="s">
        <v>28</v>
      </c>
      <c r="K274" s="15">
        <f>((F274-1)*(1-(IF(G274="no",0,'results log'!$B$3)))+1)</f>
        <v>3</v>
      </c>
      <c r="L274" s="15">
        <f t="shared" si="13"/>
        <v>2</v>
      </c>
      <c r="M274" s="17">
        <f>IF(ISBLANK(J274),,IF(ISBLANK(E274),,(IF(J274="WON-EW",((((E274-1)*I274)*'results log'!$B$2)+('results log'!$B$2*(E274-1))),IF(J274="WON",((((E274-1)*I274)*'results log'!$B$2)+('results log'!$B$2*(E274-1))),IF(J274="PLACED",((((E274-1)*I274)*'results log'!$B$2)-'results log'!$B$2),IF(I274=0,-'results log'!$B$2,IF(I274=0,-'results log'!$B$2,-('results log'!$B$2*2)))))))*D274))</f>
        <v>-20</v>
      </c>
      <c r="N274" s="16">
        <f>IF(ISBLANK(J274),,IF(ISBLANK(F274),,(IF(J274="WON-EW",((((K274-1)*I274)*'results log'!$B$2)+('results log'!$B$2*(K274-1))),IF(J274="WON",((((K274-1)*I274)*'results log'!$B$2)+('results log'!$B$2*(K274-1))),IF(J274="PLACED",((((K274-1)*I274)*'results log'!$B$2)-'results log'!$B$2),IF(I274=0,-'results log'!$B$2,IF(I274=0,-'results log'!$B$2,-('results log'!$B$2*2)))))))*D274))</f>
        <v>-20</v>
      </c>
      <c r="O274" s="73">
        <f>O273+'results log'!$N274</f>
        <v>1238.3999999999999</v>
      </c>
      <c r="Q274">
        <f>IF(ISBLANK(#REF!),1,IF(ISBLANK(#REF!),2,99))</f>
        <v>99</v>
      </c>
    </row>
    <row r="275" spans="1:17" ht="15" x14ac:dyDescent="0.2">
      <c r="A275" s="27">
        <v>42847</v>
      </c>
      <c r="B275" s="72" t="s">
        <v>531</v>
      </c>
      <c r="C275" s="28" t="s">
        <v>218</v>
      </c>
      <c r="D275" s="29">
        <v>4</v>
      </c>
      <c r="E275" s="29">
        <v>3.06</v>
      </c>
      <c r="F275" s="29">
        <v>3.06</v>
      </c>
      <c r="G275" s="29" t="s">
        <v>23</v>
      </c>
      <c r="H275" s="29" t="s">
        <v>23</v>
      </c>
      <c r="I275" s="29">
        <v>0</v>
      </c>
      <c r="J275" s="8" t="s">
        <v>28</v>
      </c>
      <c r="K275" s="15">
        <f>((F275-1)*(1-(IF(G275="no",0,'results log'!$B$3)))+1)</f>
        <v>3.06</v>
      </c>
      <c r="L275" s="15">
        <f t="shared" si="13"/>
        <v>4</v>
      </c>
      <c r="M275" s="17">
        <f>IF(ISBLANK(J275),,IF(ISBLANK(E275),,(IF(J275="WON-EW",((((E275-1)*I275)*'results log'!$B$2)+('results log'!$B$2*(E275-1))),IF(J275="WON",((((E275-1)*I275)*'results log'!$B$2)+('results log'!$B$2*(E275-1))),IF(J275="PLACED",((((E275-1)*I275)*'results log'!$B$2)-'results log'!$B$2),IF(I275=0,-'results log'!$B$2,IF(I275=0,-'results log'!$B$2,-('results log'!$B$2*2)))))))*D275))</f>
        <v>-40</v>
      </c>
      <c r="N275" s="16">
        <f>IF(ISBLANK(J275),,IF(ISBLANK(F275),,(IF(J275="WON-EW",((((K275-1)*I275)*'results log'!$B$2)+('results log'!$B$2*(K275-1))),IF(J275="WON",((((K275-1)*I275)*'results log'!$B$2)+('results log'!$B$2*(K275-1))),IF(J275="PLACED",((((K275-1)*I275)*'results log'!$B$2)-'results log'!$B$2),IF(I275=0,-'results log'!$B$2,IF(I275=0,-'results log'!$B$2,-('results log'!$B$2*2)))))))*D275))</f>
        <v>-40</v>
      </c>
      <c r="O275" s="73">
        <f>O274+'results log'!$N275</f>
        <v>1198.3999999999999</v>
      </c>
      <c r="Q275">
        <f>IF(ISBLANK(#REF!),1,IF(ISBLANK(#REF!),2,99))</f>
        <v>99</v>
      </c>
    </row>
    <row r="276" spans="1:17" ht="15" x14ac:dyDescent="0.2">
      <c r="A276" s="27">
        <v>42847</v>
      </c>
      <c r="B276" s="72" t="s">
        <v>532</v>
      </c>
      <c r="C276" s="28" t="s">
        <v>533</v>
      </c>
      <c r="D276" s="29">
        <v>2</v>
      </c>
      <c r="E276" s="29">
        <v>5.75</v>
      </c>
      <c r="F276" s="29">
        <v>5.6</v>
      </c>
      <c r="G276" s="29" t="s">
        <v>23</v>
      </c>
      <c r="H276" s="29" t="s">
        <v>23</v>
      </c>
      <c r="I276" s="29">
        <v>0</v>
      </c>
      <c r="J276" s="8" t="s">
        <v>28</v>
      </c>
      <c r="K276" s="15">
        <f>((F276-1)*(1-(IF(G276="no",0,'results log'!$B$3)))+1)</f>
        <v>5.6</v>
      </c>
      <c r="L276" s="15">
        <f t="shared" si="13"/>
        <v>2</v>
      </c>
      <c r="M276" s="17">
        <f>IF(ISBLANK(J276),,IF(ISBLANK(E276),,(IF(J276="WON-EW",((((E276-1)*I276)*'results log'!$B$2)+('results log'!$B$2*(E276-1))),IF(J276="WON",((((E276-1)*I276)*'results log'!$B$2)+('results log'!$B$2*(E276-1))),IF(J276="PLACED",((((E276-1)*I276)*'results log'!$B$2)-'results log'!$B$2),IF(I276=0,-'results log'!$B$2,IF(I276=0,-'results log'!$B$2,-('results log'!$B$2*2)))))))*D276))</f>
        <v>-20</v>
      </c>
      <c r="N276" s="16">
        <f>IF(ISBLANK(J276),,IF(ISBLANK(F276),,(IF(J276="WON-EW",((((K276-1)*I276)*'results log'!$B$2)+('results log'!$B$2*(K276-1))),IF(J276="WON",((((K276-1)*I276)*'results log'!$B$2)+('results log'!$B$2*(K276-1))),IF(J276="PLACED",((((K276-1)*I276)*'results log'!$B$2)-'results log'!$B$2),IF(I276=0,-'results log'!$B$2,IF(I276=0,-'results log'!$B$2,-('results log'!$B$2*2)))))))*D276))</f>
        <v>-20</v>
      </c>
      <c r="O276" s="73">
        <f>O275+'results log'!$N276</f>
        <v>1178.3999999999999</v>
      </c>
      <c r="Q276">
        <f>IF(ISBLANK(#REF!),1,IF(ISBLANK(#REF!),2,99))</f>
        <v>99</v>
      </c>
    </row>
    <row r="277" spans="1:17" ht="15" x14ac:dyDescent="0.2">
      <c r="A277" s="27">
        <v>42847</v>
      </c>
      <c r="B277" s="72" t="s">
        <v>534</v>
      </c>
      <c r="C277" s="28" t="s">
        <v>361</v>
      </c>
      <c r="D277" s="29">
        <v>2</v>
      </c>
      <c r="E277" s="29">
        <v>3.25</v>
      </c>
      <c r="F277" s="29">
        <v>3.46</v>
      </c>
      <c r="G277" s="29" t="s">
        <v>23</v>
      </c>
      <c r="H277" s="29" t="s">
        <v>23</v>
      </c>
      <c r="I277" s="29">
        <v>0</v>
      </c>
      <c r="J277" s="8" t="s">
        <v>28</v>
      </c>
      <c r="K277" s="15">
        <f>((F277-1)*(1-(IF(G277="no",0,'results log'!$B$3)))+1)</f>
        <v>3.46</v>
      </c>
      <c r="L277" s="15">
        <f t="shared" si="13"/>
        <v>2</v>
      </c>
      <c r="M277" s="17">
        <f>IF(ISBLANK(J277),,IF(ISBLANK(E277),,(IF(J277="WON-EW",((((E277-1)*I277)*'results log'!$B$2)+('results log'!$B$2*(E277-1))),IF(J277="WON",((((E277-1)*I277)*'results log'!$B$2)+('results log'!$B$2*(E277-1))),IF(J277="PLACED",((((E277-1)*I277)*'results log'!$B$2)-'results log'!$B$2),IF(I277=0,-'results log'!$B$2,IF(I277=0,-'results log'!$B$2,-('results log'!$B$2*2)))))))*D277))</f>
        <v>-20</v>
      </c>
      <c r="N277" s="16">
        <f>IF(ISBLANK(J277),,IF(ISBLANK(F277),,(IF(J277="WON-EW",((((K277-1)*I277)*'results log'!$B$2)+('results log'!$B$2*(K277-1))),IF(J277="WON",((((K277-1)*I277)*'results log'!$B$2)+('results log'!$B$2*(K277-1))),IF(J277="PLACED",((((K277-1)*I277)*'results log'!$B$2)-'results log'!$B$2),IF(I277=0,-'results log'!$B$2,IF(I277=0,-'results log'!$B$2,-('results log'!$B$2*2)))))))*D277))</f>
        <v>-20</v>
      </c>
      <c r="O277" s="73">
        <f>O276+'results log'!$N277</f>
        <v>1158.3999999999999</v>
      </c>
      <c r="Q277">
        <f>IF(ISBLANK(#REF!),1,IF(ISBLANK(#REF!),2,99))</f>
        <v>99</v>
      </c>
    </row>
    <row r="278" spans="1:17" ht="30" x14ac:dyDescent="0.2">
      <c r="A278" s="27">
        <v>42847</v>
      </c>
      <c r="B278" s="72" t="s">
        <v>535</v>
      </c>
      <c r="C278" s="28" t="s">
        <v>536</v>
      </c>
      <c r="D278" s="29">
        <v>1</v>
      </c>
      <c r="E278" s="29">
        <v>17.829999999999998</v>
      </c>
      <c r="F278" s="29">
        <v>19.38</v>
      </c>
      <c r="G278" s="29" t="s">
        <v>23</v>
      </c>
      <c r="H278" s="29" t="s">
        <v>23</v>
      </c>
      <c r="I278" s="29">
        <v>0</v>
      </c>
      <c r="J278" s="30" t="s">
        <v>28</v>
      </c>
      <c r="K278" s="31">
        <f>((F278-1)*(1-(IF(G278="no",0,'results log'!$B$3)))+1)</f>
        <v>19.38</v>
      </c>
      <c r="L278" s="31">
        <f t="shared" si="13"/>
        <v>1</v>
      </c>
      <c r="M278" s="32">
        <f>IF(ISBLANK(J278),,IF(ISBLANK(E278),,(IF(J278="WON-EW",((((E278-1)*I278)*'results log'!$B$2)+('results log'!$B$2*(E278-1))),IF(J278="WON",((((E278-1)*I278)*'results log'!$B$2)+('results log'!$B$2*(E278-1))),IF(J278="PLACED",((((E278-1)*I278)*'results log'!$B$2)-'results log'!$B$2),IF(I278=0,-'results log'!$B$2,IF(I278=0,-'results log'!$B$2,-('results log'!$B$2*2)))))))*D278))</f>
        <v>-10</v>
      </c>
      <c r="N278" s="33">
        <f>IF(ISBLANK(J278),,IF(ISBLANK(F278),,(IF(J278="WON-EW",((((K278-1)*I278)*'results log'!$B$2)+('results log'!$B$2*(K278-1))),IF(J278="WON",((((K278-1)*I278)*'results log'!$B$2)+('results log'!$B$2*(K278-1))),IF(J278="PLACED",((((K278-1)*I278)*'results log'!$B$2)-'results log'!$B$2),IF(I278=0,-'results log'!$B$2,IF(I278=0,-'results log'!$B$2,-('results log'!$B$2*2)))))))*D278))</f>
        <v>-10</v>
      </c>
      <c r="O278" s="73">
        <f>O277+'results log'!$N278</f>
        <v>1148.3999999999999</v>
      </c>
      <c r="Q278">
        <f>IF(ISBLANK(#REF!),1,IF(ISBLANK(#REF!),2,99))</f>
        <v>99</v>
      </c>
    </row>
    <row r="279" spans="1:17" ht="15" x14ac:dyDescent="0.2">
      <c r="A279" s="27">
        <v>42847</v>
      </c>
      <c r="B279" s="72" t="s">
        <v>537</v>
      </c>
      <c r="C279" s="28" t="s">
        <v>380</v>
      </c>
      <c r="D279" s="29">
        <v>2</v>
      </c>
      <c r="E279" s="29">
        <v>7</v>
      </c>
      <c r="F279" s="29">
        <v>7</v>
      </c>
      <c r="G279" s="29" t="s">
        <v>23</v>
      </c>
      <c r="H279" s="29" t="s">
        <v>23</v>
      </c>
      <c r="I279" s="29">
        <v>0</v>
      </c>
      <c r="J279" s="8" t="s">
        <v>28</v>
      </c>
      <c r="K279" s="15">
        <f>((F279-1)*(1-(IF(G279="no",0,'results log'!$B$3)))+1)</f>
        <v>7</v>
      </c>
      <c r="L279" s="15">
        <f t="shared" si="13"/>
        <v>2</v>
      </c>
      <c r="M279" s="17">
        <f>IF(ISBLANK(J279),,IF(ISBLANK(E279),,(IF(J279="WON-EW",((((E279-1)*I279)*'results log'!$B$2)+('results log'!$B$2*(E279-1))),IF(J279="WON",((((E279-1)*I279)*'results log'!$B$2)+('results log'!$B$2*(E279-1))),IF(J279="PLACED",((((E279-1)*I279)*'results log'!$B$2)-'results log'!$B$2),IF(I279=0,-'results log'!$B$2,IF(I279=0,-'results log'!$B$2,-('results log'!$B$2*2)))))))*D279))</f>
        <v>-20</v>
      </c>
      <c r="N279" s="16">
        <f>IF(ISBLANK(J279),,IF(ISBLANK(F279),,(IF(J279="WON-EW",((((K279-1)*I279)*'results log'!$B$2)+('results log'!$B$2*(K279-1))),IF(J279="WON",((((K279-1)*I279)*'results log'!$B$2)+('results log'!$B$2*(K279-1))),IF(J279="PLACED",((((K279-1)*I279)*'results log'!$B$2)-'results log'!$B$2),IF(I279=0,-'results log'!$B$2,IF(I279=0,-'results log'!$B$2,-('results log'!$B$2*2)))))))*D279))</f>
        <v>-20</v>
      </c>
      <c r="O279" s="73">
        <f>O278+'results log'!$N279</f>
        <v>1128.3999999999999</v>
      </c>
      <c r="Q279">
        <f>IF(ISBLANK(#REF!),1,IF(ISBLANK(#REF!),2,99))</f>
        <v>99</v>
      </c>
    </row>
    <row r="280" spans="1:17" ht="15" x14ac:dyDescent="0.2">
      <c r="A280" s="27">
        <v>42848</v>
      </c>
      <c r="B280" s="72" t="s">
        <v>538</v>
      </c>
      <c r="C280" s="28" t="s">
        <v>539</v>
      </c>
      <c r="D280" s="29">
        <v>2</v>
      </c>
      <c r="E280" s="29">
        <v>4.3499999999999996</v>
      </c>
      <c r="F280" s="29">
        <v>4.3499999999999996</v>
      </c>
      <c r="G280" s="29" t="s">
        <v>23</v>
      </c>
      <c r="H280" s="29" t="s">
        <v>23</v>
      </c>
      <c r="I280" s="29">
        <v>0</v>
      </c>
      <c r="J280" s="8"/>
      <c r="K280" s="15">
        <f>((F280-1)*(1-(IF(G280="no",0,'results log'!$B$3)))+1)</f>
        <v>4.3499999999999996</v>
      </c>
      <c r="L280" s="15">
        <f t="shared" si="13"/>
        <v>2</v>
      </c>
      <c r="M280" s="17">
        <f>IF(ISBLANK(J280),,IF(ISBLANK(E280),,(IF(J280="WON-EW",((((E280-1)*I280)*'results log'!$B$2)+('results log'!$B$2*(E280-1))),IF(J280="WON",((((E280-1)*I280)*'results log'!$B$2)+('results log'!$B$2*(E280-1))),IF(J280="PLACED",((((E280-1)*I280)*'results log'!$B$2)-'results log'!$B$2),IF(I280=0,-'results log'!$B$2,IF(I280=0,-'results log'!$B$2,-('results log'!$B$2*2)))))))*D280))</f>
        <v>0</v>
      </c>
      <c r="N280" s="16">
        <f>IF(ISBLANK(J280),,IF(ISBLANK(F280),,(IF(J280="WON-EW",((((K280-1)*I280)*'results log'!$B$2)+('results log'!$B$2*(K280-1))),IF(J280="WON",((((K280-1)*I280)*'results log'!$B$2)+('results log'!$B$2*(K280-1))),IF(J280="PLACED",((((K280-1)*I280)*'results log'!$B$2)-'results log'!$B$2),IF(I280=0,-'results log'!$B$2,IF(I280=0,-'results log'!$B$2,-('results log'!$B$2*2)))))))*D280))</f>
        <v>0</v>
      </c>
      <c r="O280" s="73">
        <f>O279+'results log'!$N280</f>
        <v>1128.3999999999999</v>
      </c>
      <c r="P280" t="s">
        <v>500</v>
      </c>
      <c r="Q280">
        <f>IF(ISBLANK(#REF!),1,IF(ISBLANK(#REF!),2,99))</f>
        <v>99</v>
      </c>
    </row>
    <row r="281" spans="1:17" ht="15" x14ac:dyDescent="0.2">
      <c r="A281" s="27">
        <v>42848</v>
      </c>
      <c r="B281" s="72" t="s">
        <v>540</v>
      </c>
      <c r="C281" s="28" t="s">
        <v>541</v>
      </c>
      <c r="D281" s="29">
        <v>2</v>
      </c>
      <c r="E281" s="29">
        <v>5.3</v>
      </c>
      <c r="F281" s="29">
        <v>5.3</v>
      </c>
      <c r="G281" s="29" t="s">
        <v>23</v>
      </c>
      <c r="H281" s="29" t="s">
        <v>23</v>
      </c>
      <c r="I281" s="29">
        <v>0</v>
      </c>
      <c r="J281" s="8" t="s">
        <v>24</v>
      </c>
      <c r="K281" s="15">
        <f>((F281-1)*(1-(IF(G281="no",0,'results log'!$B$3)))+1)</f>
        <v>5.3</v>
      </c>
      <c r="L281" s="15">
        <f t="shared" si="13"/>
        <v>2</v>
      </c>
      <c r="M281" s="17">
        <f>IF(ISBLANK(J281),,IF(ISBLANK(E281),,(IF(J281="WON-EW",((((E281-1)*I281)*'results log'!$B$2)+('results log'!$B$2*(E281-1))),IF(J281="WON",((((E281-1)*I281)*'results log'!$B$2)+('results log'!$B$2*(E281-1))),IF(J281="PLACED",((((E281-1)*I281)*'results log'!$B$2)-'results log'!$B$2),IF(I281=0,-'results log'!$B$2,IF(I281=0,-'results log'!$B$2,-('results log'!$B$2*2)))))))*D281))</f>
        <v>86</v>
      </c>
      <c r="N281" s="16">
        <f>IF(ISBLANK(J281),,IF(ISBLANK(F281),,(IF(J281="WON-EW",((((K281-1)*I281)*'results log'!$B$2)+('results log'!$B$2*(K281-1))),IF(J281="WON",((((K281-1)*I281)*'results log'!$B$2)+('results log'!$B$2*(K281-1))),IF(J281="PLACED",((((K281-1)*I281)*'results log'!$B$2)-'results log'!$B$2),IF(I281=0,-'results log'!$B$2,IF(I281=0,-'results log'!$B$2,-('results log'!$B$2*2)))))))*D281))</f>
        <v>86</v>
      </c>
      <c r="O281" s="73">
        <f>O280+'results log'!$N281</f>
        <v>1214.3999999999999</v>
      </c>
      <c r="Q281">
        <f>IF(ISBLANK(#REF!),1,IF(ISBLANK(#REF!),2,99))</f>
        <v>99</v>
      </c>
    </row>
    <row r="282" spans="1:17" ht="30" x14ac:dyDescent="0.2">
      <c r="A282" s="27">
        <v>42848</v>
      </c>
      <c r="B282" s="72" t="s">
        <v>542</v>
      </c>
      <c r="C282" s="28" t="s">
        <v>543</v>
      </c>
      <c r="D282" s="29">
        <v>1</v>
      </c>
      <c r="E282" s="29">
        <v>5.3</v>
      </c>
      <c r="F282" s="29">
        <v>5.3</v>
      </c>
      <c r="G282" s="29" t="s">
        <v>23</v>
      </c>
      <c r="H282" s="29" t="s">
        <v>23</v>
      </c>
      <c r="I282" s="29">
        <v>0</v>
      </c>
      <c r="J282" s="30" t="s">
        <v>24</v>
      </c>
      <c r="K282" s="31">
        <f>((F282-1)*(1-(IF(G282="no",0,'results log'!$B$3)))+1)</f>
        <v>5.3</v>
      </c>
      <c r="L282" s="31">
        <f t="shared" si="13"/>
        <v>1</v>
      </c>
      <c r="M282" s="32">
        <f>IF(ISBLANK(J282),,IF(ISBLANK(E282),,(IF(J282="WON-EW",((((E282-1)*I282)*'results log'!$B$2)+('results log'!$B$2*(E282-1))),IF(J282="WON",((((E282-1)*I282)*'results log'!$B$2)+('results log'!$B$2*(E282-1))),IF(J282="PLACED",((((E282-1)*I282)*'results log'!$B$2)-'results log'!$B$2),IF(I282=0,-'results log'!$B$2,IF(I282=0,-'results log'!$B$2,-('results log'!$B$2*2)))))))*D282))</f>
        <v>43</v>
      </c>
      <c r="N282" s="33">
        <f>IF(ISBLANK(J282),,IF(ISBLANK(F282),,(IF(J282="WON-EW",((((K282-1)*I282)*'results log'!$B$2)+('results log'!$B$2*(K282-1))),IF(J282="WON",((((K282-1)*I282)*'results log'!$B$2)+('results log'!$B$2*(K282-1))),IF(J282="PLACED",((((K282-1)*I282)*'results log'!$B$2)-'results log'!$B$2),IF(I282=0,-'results log'!$B$2,IF(I282=0,-'results log'!$B$2,-('results log'!$B$2*2)))))))*D282))</f>
        <v>43</v>
      </c>
      <c r="O282" s="73">
        <f>O281+'results log'!$N282</f>
        <v>1257.3999999999999</v>
      </c>
      <c r="P282" s="34" t="s">
        <v>521</v>
      </c>
      <c r="Q282">
        <f>IF(ISBLANK(#REF!),1,IF(ISBLANK(#REF!),2,99))</f>
        <v>99</v>
      </c>
    </row>
    <row r="283" spans="1:17" ht="15" x14ac:dyDescent="0.2">
      <c r="A283" s="27">
        <v>42848</v>
      </c>
      <c r="B283" s="72" t="s">
        <v>544</v>
      </c>
      <c r="C283" s="28" t="s">
        <v>545</v>
      </c>
      <c r="D283" s="29">
        <v>3</v>
      </c>
      <c r="E283" s="29">
        <v>3.6</v>
      </c>
      <c r="F283" s="29">
        <v>3.6</v>
      </c>
      <c r="G283" s="29" t="s">
        <v>23</v>
      </c>
      <c r="H283" s="29" t="s">
        <v>23</v>
      </c>
      <c r="I283" s="29">
        <v>0</v>
      </c>
      <c r="J283" s="8" t="s">
        <v>24</v>
      </c>
      <c r="K283" s="15">
        <f>((F283-1)*(1-(IF(G283="no",0,'results log'!$B$3)))+1)</f>
        <v>3.6</v>
      </c>
      <c r="L283" s="15">
        <f t="shared" si="13"/>
        <v>3</v>
      </c>
      <c r="M283" s="17">
        <f>IF(ISBLANK(J283),,IF(ISBLANK(E283),,(IF(J283="WON-EW",((((E283-1)*I283)*'results log'!$B$2)+('results log'!$B$2*(E283-1))),IF(J283="WON",((((E283-1)*I283)*'results log'!$B$2)+('results log'!$B$2*(E283-1))),IF(J283="PLACED",((((E283-1)*I283)*'results log'!$B$2)-'results log'!$B$2),IF(I283=0,-'results log'!$B$2,IF(I283=0,-'results log'!$B$2,-('results log'!$B$2*2)))))))*D283))</f>
        <v>78</v>
      </c>
      <c r="N283" s="16">
        <f>IF(ISBLANK(J283),,IF(ISBLANK(F283),,(IF(J283="WON-EW",((((K283-1)*I283)*'results log'!$B$2)+('results log'!$B$2*(K283-1))),IF(J283="WON",((((K283-1)*I283)*'results log'!$B$2)+('results log'!$B$2*(K283-1))),IF(J283="PLACED",((((K283-1)*I283)*'results log'!$B$2)-'results log'!$B$2),IF(I283=0,-'results log'!$B$2,IF(I283=0,-'results log'!$B$2,-('results log'!$B$2*2)))))))*D283))</f>
        <v>78</v>
      </c>
      <c r="O283" s="73">
        <f>O282+'results log'!$N283</f>
        <v>1335.3999999999999</v>
      </c>
      <c r="Q283">
        <f>IF(ISBLANK(#REF!),1,IF(ISBLANK(#REF!),2,99))</f>
        <v>99</v>
      </c>
    </row>
    <row r="284" spans="1:17" ht="15" x14ac:dyDescent="0.2">
      <c r="A284" s="27">
        <v>42850</v>
      </c>
      <c r="B284" s="72" t="s">
        <v>546</v>
      </c>
      <c r="C284" s="28" t="s">
        <v>380</v>
      </c>
      <c r="D284" s="29">
        <v>3</v>
      </c>
      <c r="E284" s="29">
        <v>3.16</v>
      </c>
      <c r="F284" s="29">
        <v>3.1</v>
      </c>
      <c r="G284" s="29" t="s">
        <v>23</v>
      </c>
      <c r="H284" s="29" t="s">
        <v>23</v>
      </c>
      <c r="I284" s="29">
        <v>0</v>
      </c>
      <c r="J284" s="8" t="s">
        <v>28</v>
      </c>
      <c r="K284" s="15">
        <f>((F284-1)*(1-(IF(G284="no",0,'results log'!$B$3)))+1)</f>
        <v>3.1</v>
      </c>
      <c r="L284" s="15">
        <f t="shared" si="13"/>
        <v>3</v>
      </c>
      <c r="M284" s="17">
        <f>IF(ISBLANK(J284),,IF(ISBLANK(E284),,(IF(J284="WON-EW",((((E284-1)*I284)*'results log'!$B$2)+('results log'!$B$2*(E284-1))),IF(J284="WON",((((E284-1)*I284)*'results log'!$B$2)+('results log'!$B$2*(E284-1))),IF(J284="PLACED",((((E284-1)*I284)*'results log'!$B$2)-'results log'!$B$2),IF(I284=0,-'results log'!$B$2,IF(I284=0,-'results log'!$B$2,-('results log'!$B$2*2)))))))*D284))</f>
        <v>-30</v>
      </c>
      <c r="N284" s="16">
        <f>IF(ISBLANK(J284),,IF(ISBLANK(F284),,(IF(J284="WON-EW",((((K284-1)*I284)*'results log'!$B$2)+('results log'!$B$2*(K284-1))),IF(J284="WON",((((K284-1)*I284)*'results log'!$B$2)+('results log'!$B$2*(K284-1))),IF(J284="PLACED",((((K284-1)*I284)*'results log'!$B$2)-'results log'!$B$2),IF(I284=0,-'results log'!$B$2,IF(I284=0,-'results log'!$B$2,-('results log'!$B$2*2)))))))*D284))</f>
        <v>-30</v>
      </c>
      <c r="O284" s="73">
        <f>O283+'results log'!$N284</f>
        <v>1305.3999999999999</v>
      </c>
      <c r="Q284">
        <f>IF(ISBLANK(#REF!),1,IF(ISBLANK(#REF!),2,99))</f>
        <v>99</v>
      </c>
    </row>
    <row r="285" spans="1:17" ht="15" x14ac:dyDescent="0.2">
      <c r="A285" s="27">
        <v>42850</v>
      </c>
      <c r="B285" s="72" t="s">
        <v>79</v>
      </c>
      <c r="C285" s="28" t="s">
        <v>70</v>
      </c>
      <c r="D285" s="29">
        <v>2</v>
      </c>
      <c r="E285" s="29">
        <v>3.7</v>
      </c>
      <c r="F285" s="29">
        <v>3.6</v>
      </c>
      <c r="G285" s="29" t="s">
        <v>23</v>
      </c>
      <c r="H285" s="29" t="s">
        <v>23</v>
      </c>
      <c r="I285" s="29">
        <v>0</v>
      </c>
      <c r="J285" s="8" t="s">
        <v>28</v>
      </c>
      <c r="K285" s="15">
        <f>((F285-1)*(1-(IF(G285="no",0,'results log'!$B$3)))+1)</f>
        <v>3.6</v>
      </c>
      <c r="L285" s="15">
        <f t="shared" si="13"/>
        <v>2</v>
      </c>
      <c r="M285" s="17">
        <f>IF(ISBLANK(J285),,IF(ISBLANK(E285),,(IF(J285="WON-EW",((((E285-1)*I285)*'results log'!$B$2)+('results log'!$B$2*(E285-1))),IF(J285="WON",((((E285-1)*I285)*'results log'!$B$2)+('results log'!$B$2*(E285-1))),IF(J285="PLACED",((((E285-1)*I285)*'results log'!$B$2)-'results log'!$B$2),IF(I285=0,-'results log'!$B$2,IF(I285=0,-'results log'!$B$2,-('results log'!$B$2*2)))))))*D285))</f>
        <v>-20</v>
      </c>
      <c r="N285" s="16">
        <f>IF(ISBLANK(J285),,IF(ISBLANK(F285),,(IF(J285="WON-EW",((((K285-1)*I285)*'results log'!$B$2)+('results log'!$B$2*(K285-1))),IF(J285="WON",((((K285-1)*I285)*'results log'!$B$2)+('results log'!$B$2*(K285-1))),IF(J285="PLACED",((((K285-1)*I285)*'results log'!$B$2)-'results log'!$B$2),IF(I285=0,-'results log'!$B$2,IF(I285=0,-'results log'!$B$2,-('results log'!$B$2*2)))))))*D285))</f>
        <v>-20</v>
      </c>
      <c r="O285" s="73">
        <f>O284+'results log'!$N285</f>
        <v>1285.3999999999999</v>
      </c>
      <c r="Q285">
        <f>IF(ISBLANK(#REF!),1,IF(ISBLANK(#REF!),2,99))</f>
        <v>99</v>
      </c>
    </row>
    <row r="286" spans="1:17" ht="30" x14ac:dyDescent="0.2">
      <c r="A286" s="27">
        <v>42850</v>
      </c>
      <c r="B286" s="72" t="s">
        <v>547</v>
      </c>
      <c r="C286" s="28" t="s">
        <v>548</v>
      </c>
      <c r="D286" s="29">
        <v>1</v>
      </c>
      <c r="E286" s="29">
        <v>11.69</v>
      </c>
      <c r="F286" s="29">
        <v>11.16</v>
      </c>
      <c r="G286" s="29" t="s">
        <v>23</v>
      </c>
      <c r="H286" s="29" t="s">
        <v>23</v>
      </c>
      <c r="I286" s="29">
        <v>0</v>
      </c>
      <c r="J286" s="30" t="s">
        <v>28</v>
      </c>
      <c r="K286" s="15">
        <f>((F286-1)*(1-(IF(G286="no",0,'results log'!$B$3)))+1)</f>
        <v>11.16</v>
      </c>
      <c r="L286" s="15">
        <f t="shared" si="13"/>
        <v>1</v>
      </c>
      <c r="M286" s="17">
        <f>IF(ISBLANK(J286),,IF(ISBLANK(E286),,(IF(J286="WON-EW",((((E286-1)*I286)*'results log'!$B$2)+('results log'!$B$2*(E286-1))),IF(J286="WON",((((E286-1)*I286)*'results log'!$B$2)+('results log'!$B$2*(E286-1))),IF(J286="PLACED",((((E286-1)*I286)*'results log'!$B$2)-'results log'!$B$2),IF(I286=0,-'results log'!$B$2,IF(I286=0,-'results log'!$B$2,-('results log'!$B$2*2)))))))*D286))</f>
        <v>-10</v>
      </c>
      <c r="N286" s="16">
        <f>IF(ISBLANK(J286),,IF(ISBLANK(F286),,(IF(J286="WON-EW",((((K286-1)*I286)*'results log'!$B$2)+('results log'!$B$2*(K286-1))),IF(J286="WON",((((K286-1)*I286)*'results log'!$B$2)+('results log'!$B$2*(K286-1))),IF(J286="PLACED",((((K286-1)*I286)*'results log'!$B$2)-'results log'!$B$2),IF(I286=0,-'results log'!$B$2,IF(I286=0,-'results log'!$B$2,-('results log'!$B$2*2)))))))*D286))</f>
        <v>-10</v>
      </c>
      <c r="O286" s="73">
        <f>O285+'results log'!$N286</f>
        <v>1275.3999999999999</v>
      </c>
      <c r="Q286">
        <f>IF(ISBLANK(#REF!),1,IF(ISBLANK(#REF!),2,99))</f>
        <v>99</v>
      </c>
    </row>
    <row r="287" spans="1:17" ht="30" x14ac:dyDescent="0.2">
      <c r="A287" s="27">
        <v>42851</v>
      </c>
      <c r="B287" s="72" t="s">
        <v>549</v>
      </c>
      <c r="C287" s="28" t="s">
        <v>550</v>
      </c>
      <c r="D287" s="29">
        <v>2</v>
      </c>
      <c r="E287" s="29">
        <v>7.7</v>
      </c>
      <c r="F287" s="29">
        <v>7.7</v>
      </c>
      <c r="G287" s="29" t="s">
        <v>23</v>
      </c>
      <c r="H287" s="29" t="s">
        <v>23</v>
      </c>
      <c r="I287" s="29">
        <v>0</v>
      </c>
      <c r="J287" s="8" t="s">
        <v>28</v>
      </c>
      <c r="K287" s="15">
        <f>((F287-1)*(1-(IF(G287="no",0,'results log'!$B$3)))+1)</f>
        <v>7.7</v>
      </c>
      <c r="L287" s="15">
        <f t="shared" si="13"/>
        <v>2</v>
      </c>
      <c r="M287" s="17">
        <f>IF(ISBLANK(J287),,IF(ISBLANK(E287),,(IF(J287="WON-EW",((((E287-1)*I287)*'results log'!$B$2)+('results log'!$B$2*(E287-1))),IF(J287="WON",((((E287-1)*I287)*'results log'!$B$2)+('results log'!$B$2*(E287-1))),IF(J287="PLACED",((((E287-1)*I287)*'results log'!$B$2)-'results log'!$B$2),IF(I287=0,-'results log'!$B$2,IF(I287=0,-'results log'!$B$2,-('results log'!$B$2*2)))))))*D287))</f>
        <v>-20</v>
      </c>
      <c r="N287" s="16">
        <f>IF(ISBLANK(J287),,IF(ISBLANK(F287),,(IF(J287="WON-EW",((((K287-1)*I287)*'results log'!$B$2)+('results log'!$B$2*(K287-1))),IF(J287="WON",((((K287-1)*I287)*'results log'!$B$2)+('results log'!$B$2*(K287-1))),IF(J287="PLACED",((((K287-1)*I287)*'results log'!$B$2)-'results log'!$B$2),IF(I287=0,-'results log'!$B$2,IF(I287=0,-'results log'!$B$2,-('results log'!$B$2*2)))))))*D287))</f>
        <v>-20</v>
      </c>
      <c r="O287" s="73">
        <f>O286+'results log'!$N287</f>
        <v>1255.3999999999999</v>
      </c>
      <c r="Q287">
        <f>IF(ISBLANK(#REF!),1,IF(ISBLANK(#REF!),2,99))</f>
        <v>99</v>
      </c>
    </row>
    <row r="288" spans="1:17" ht="15" x14ac:dyDescent="0.2">
      <c r="A288" s="27">
        <v>42851</v>
      </c>
      <c r="B288" s="72" t="s">
        <v>551</v>
      </c>
      <c r="C288" s="28" t="s">
        <v>552</v>
      </c>
      <c r="D288" s="29">
        <v>2</v>
      </c>
      <c r="E288" s="29">
        <v>5.75</v>
      </c>
      <c r="F288" s="29">
        <v>5.8</v>
      </c>
      <c r="G288" s="29" t="s">
        <v>23</v>
      </c>
      <c r="H288" s="29" t="s">
        <v>23</v>
      </c>
      <c r="I288" s="29">
        <v>0</v>
      </c>
      <c r="J288" s="8" t="s">
        <v>28</v>
      </c>
      <c r="K288" s="15">
        <f>((F288-1)*(1-(IF(G288="no",0,'results log'!$B$3)))+1)</f>
        <v>5.8</v>
      </c>
      <c r="L288" s="15">
        <f t="shared" si="13"/>
        <v>2</v>
      </c>
      <c r="M288" s="17">
        <f>IF(ISBLANK(J288),,IF(ISBLANK(E288),,(IF(J288="WON-EW",((((E288-1)*I288)*'results log'!$B$2)+('results log'!$B$2*(E288-1))),IF(J288="WON",((((E288-1)*I288)*'results log'!$B$2)+('results log'!$B$2*(E288-1))),IF(J288="PLACED",((((E288-1)*I288)*'results log'!$B$2)-'results log'!$B$2),IF(I288=0,-'results log'!$B$2,IF(I288=0,-'results log'!$B$2,-('results log'!$B$2*2)))))))*D288))</f>
        <v>-20</v>
      </c>
      <c r="N288" s="16">
        <f>IF(ISBLANK(J288),,IF(ISBLANK(F288),,(IF(J288="WON-EW",((((K288-1)*I288)*'results log'!$B$2)+('results log'!$B$2*(K288-1))),IF(J288="WON",((((K288-1)*I288)*'results log'!$B$2)+('results log'!$B$2*(K288-1))),IF(J288="PLACED",((((K288-1)*I288)*'results log'!$B$2)-'results log'!$B$2),IF(I288=0,-'results log'!$B$2,IF(I288=0,-'results log'!$B$2,-('results log'!$B$2*2)))))))*D288))</f>
        <v>-20</v>
      </c>
      <c r="O288" s="73">
        <f>O287+'results log'!$N288</f>
        <v>1235.3999999999999</v>
      </c>
      <c r="Q288">
        <f>IF(ISBLANK(#REF!),1,IF(ISBLANK(#REF!),2,99))</f>
        <v>99</v>
      </c>
    </row>
    <row r="289" spans="1:17" ht="15" x14ac:dyDescent="0.2">
      <c r="A289" s="27">
        <v>42853</v>
      </c>
      <c r="B289" s="72" t="s">
        <v>553</v>
      </c>
      <c r="C289" s="28" t="s">
        <v>554</v>
      </c>
      <c r="D289" s="29">
        <v>2</v>
      </c>
      <c r="E289" s="29">
        <v>7.5</v>
      </c>
      <c r="F289" s="29">
        <v>8.5</v>
      </c>
      <c r="G289" s="29" t="s">
        <v>23</v>
      </c>
      <c r="H289" s="29" t="s">
        <v>23</v>
      </c>
      <c r="I289" s="29">
        <v>0</v>
      </c>
      <c r="J289" s="8" t="s">
        <v>28</v>
      </c>
      <c r="K289" s="15">
        <f>((F289-1)*(1-(IF(G289="no",0,'results log'!$B$3)))+1)</f>
        <v>8.5</v>
      </c>
      <c r="L289" s="15">
        <f t="shared" si="13"/>
        <v>2</v>
      </c>
      <c r="M289" s="17">
        <f>IF(ISBLANK(J289),,IF(ISBLANK(E289),,(IF(J289="WON-EW",((((E289-1)*I289)*'results log'!$B$2)+('results log'!$B$2*(E289-1))),IF(J289="WON",((((E289-1)*I289)*'results log'!$B$2)+('results log'!$B$2*(E289-1))),IF(J289="PLACED",((((E289-1)*I289)*'results log'!$B$2)-'results log'!$B$2),IF(I289=0,-'results log'!$B$2,IF(I289=0,-'results log'!$B$2,-('results log'!$B$2*2)))))))*D289))</f>
        <v>-20</v>
      </c>
      <c r="N289" s="16">
        <f>IF(ISBLANK(J289),,IF(ISBLANK(F289),,(IF(J289="WON-EW",((((K289-1)*I289)*'results log'!$B$2)+('results log'!$B$2*(K289-1))),IF(J289="WON",((((K289-1)*I289)*'results log'!$B$2)+('results log'!$B$2*(K289-1))),IF(J289="PLACED",((((K289-1)*I289)*'results log'!$B$2)-'results log'!$B$2),IF(I289=0,-'results log'!$B$2,IF(I289=0,-'results log'!$B$2,-('results log'!$B$2*2)))))))*D289))</f>
        <v>-20</v>
      </c>
      <c r="O289" s="73">
        <f>O288+'results log'!$N289</f>
        <v>1215.3999999999999</v>
      </c>
      <c r="Q289">
        <f>IF(ISBLANK(#REF!),1,IF(ISBLANK(#REF!),2,99))</f>
        <v>99</v>
      </c>
    </row>
    <row r="290" spans="1:17" ht="15" x14ac:dyDescent="0.2">
      <c r="A290" s="27">
        <v>42854</v>
      </c>
      <c r="B290" s="72" t="s">
        <v>555</v>
      </c>
      <c r="C290" s="28" t="s">
        <v>556</v>
      </c>
      <c r="D290" s="29">
        <v>3</v>
      </c>
      <c r="E290" s="29">
        <v>3</v>
      </c>
      <c r="F290" s="29">
        <v>3</v>
      </c>
      <c r="G290" s="29" t="s">
        <v>23</v>
      </c>
      <c r="H290" s="29" t="s">
        <v>23</v>
      </c>
      <c r="I290" s="29">
        <v>0</v>
      </c>
      <c r="J290" s="8" t="s">
        <v>24</v>
      </c>
      <c r="K290" s="15">
        <f>((F290-1)*(1-(IF(G290="no",0,'results log'!$B$3)))+1)</f>
        <v>3</v>
      </c>
      <c r="L290" s="15">
        <f t="shared" si="13"/>
        <v>3</v>
      </c>
      <c r="M290" s="17">
        <f>IF(ISBLANK(J290),,IF(ISBLANK(E290),,(IF(J290="WON-EW",((((E290-1)*I290)*'results log'!$B$2)+('results log'!$B$2*(E290-1))),IF(J290="WON",((((E290-1)*I290)*'results log'!$B$2)+('results log'!$B$2*(E290-1))),IF(J290="PLACED",((((E290-1)*I290)*'results log'!$B$2)-'results log'!$B$2),IF(I290=0,-'results log'!$B$2,IF(I290=0,-'results log'!$B$2,-('results log'!$B$2*2)))))))*D290))</f>
        <v>60</v>
      </c>
      <c r="N290" s="16">
        <f>IF(ISBLANK(J290),,IF(ISBLANK(F290),,(IF(J290="WON-EW",((((K290-1)*I290)*'results log'!$B$2)+('results log'!$B$2*(K290-1))),IF(J290="WON",((((K290-1)*I290)*'results log'!$B$2)+('results log'!$B$2*(K290-1))),IF(J290="PLACED",((((K290-1)*I290)*'results log'!$B$2)-'results log'!$B$2),IF(I290=0,-'results log'!$B$2,IF(I290=0,-'results log'!$B$2,-('results log'!$B$2*2)))))))*D290))</f>
        <v>60</v>
      </c>
      <c r="O290" s="73">
        <f>O289+'results log'!$N290</f>
        <v>1275.3999999999999</v>
      </c>
      <c r="Q290">
        <f>IF(ISBLANK(#REF!),1,IF(ISBLANK(#REF!),2,99))</f>
        <v>99</v>
      </c>
    </row>
    <row r="291" spans="1:17" ht="15" x14ac:dyDescent="0.2">
      <c r="A291" s="27">
        <v>42854</v>
      </c>
      <c r="B291" s="72" t="s">
        <v>557</v>
      </c>
      <c r="C291" s="28" t="s">
        <v>181</v>
      </c>
      <c r="D291" s="29">
        <v>3</v>
      </c>
      <c r="E291" s="29">
        <v>3.4</v>
      </c>
      <c r="F291" s="29">
        <v>3.3</v>
      </c>
      <c r="G291" s="29" t="s">
        <v>23</v>
      </c>
      <c r="H291" s="29" t="s">
        <v>23</v>
      </c>
      <c r="I291" s="29">
        <v>0</v>
      </c>
      <c r="J291" s="8" t="s">
        <v>24</v>
      </c>
      <c r="K291" s="15">
        <f>((F291-1)*(1-(IF(G291="no",0,'results log'!$B$3)))+1)</f>
        <v>3.3</v>
      </c>
      <c r="L291" s="15">
        <f t="shared" si="13"/>
        <v>3</v>
      </c>
      <c r="M291" s="17">
        <f>IF(ISBLANK(J291),,IF(ISBLANK(E291),,(IF(J291="WON-EW",((((E291-1)*I291)*'results log'!$B$2)+('results log'!$B$2*(E291-1))),IF(J291="WON",((((E291-1)*I291)*'results log'!$B$2)+('results log'!$B$2*(E291-1))),IF(J291="PLACED",((((E291-1)*I291)*'results log'!$B$2)-'results log'!$B$2),IF(I291=0,-'results log'!$B$2,IF(I291=0,-'results log'!$B$2,-('results log'!$B$2*2)))))))*D291))</f>
        <v>72</v>
      </c>
      <c r="N291" s="16">
        <f>IF(ISBLANK(J291),,IF(ISBLANK(F291),,(IF(J291="WON-EW",((((K291-1)*I291)*'results log'!$B$2)+('results log'!$B$2*(K291-1))),IF(J291="WON",((((K291-1)*I291)*'results log'!$B$2)+('results log'!$B$2*(K291-1))),IF(J291="PLACED",((((K291-1)*I291)*'results log'!$B$2)-'results log'!$B$2),IF(I291=0,-'results log'!$B$2,IF(I291=0,-'results log'!$B$2,-('results log'!$B$2*2)))))))*D291))</f>
        <v>69</v>
      </c>
      <c r="O291" s="73">
        <f>O290+'results log'!$N291</f>
        <v>1344.3999999999999</v>
      </c>
      <c r="Q291">
        <f>IF(ISBLANK(#REF!),1,IF(ISBLANK(#REF!),2,99))</f>
        <v>99</v>
      </c>
    </row>
    <row r="292" spans="1:17" ht="30" x14ac:dyDescent="0.2">
      <c r="A292" s="27">
        <v>42854</v>
      </c>
      <c r="B292" s="72" t="s">
        <v>558</v>
      </c>
      <c r="C292" s="28" t="s">
        <v>559</v>
      </c>
      <c r="D292" s="29">
        <v>1</v>
      </c>
      <c r="E292" s="29">
        <v>10.199999999999999</v>
      </c>
      <c r="F292" s="29">
        <v>9.9</v>
      </c>
      <c r="G292" s="29" t="s">
        <v>23</v>
      </c>
      <c r="H292" s="29" t="s">
        <v>23</v>
      </c>
      <c r="I292" s="29">
        <v>0</v>
      </c>
      <c r="J292" s="30" t="s">
        <v>24</v>
      </c>
      <c r="K292" s="31">
        <f>((F292-1)*(1-(IF(G292="no",0,'results log'!$B$3)))+1)</f>
        <v>9.9</v>
      </c>
      <c r="L292" s="31">
        <f t="shared" si="13"/>
        <v>1</v>
      </c>
      <c r="M292" s="32">
        <f>IF(ISBLANK(J292),,IF(ISBLANK(E292),,(IF(J292="WON-EW",((((E292-1)*I292)*'results log'!$B$2)+('results log'!$B$2*(E292-1))),IF(J292="WON",((((E292-1)*I292)*'results log'!$B$2)+('results log'!$B$2*(E292-1))),IF(J292="PLACED",((((E292-1)*I292)*'results log'!$B$2)-'results log'!$B$2),IF(I292=0,-'results log'!$B$2,IF(I292=0,-'results log'!$B$2,-('results log'!$B$2*2)))))))*D292))</f>
        <v>92</v>
      </c>
      <c r="N292" s="33">
        <f>IF(ISBLANK(J292),,IF(ISBLANK(F292),,(IF(J292="WON-EW",((((K292-1)*I292)*'results log'!$B$2)+('results log'!$B$2*(K292-1))),IF(J292="WON",((((K292-1)*I292)*'results log'!$B$2)+('results log'!$B$2*(K292-1))),IF(J292="PLACED",((((K292-1)*I292)*'results log'!$B$2)-'results log'!$B$2),IF(I292=0,-'results log'!$B$2,IF(I292=0,-'results log'!$B$2,-('results log'!$B$2*2)))))))*D292))</f>
        <v>89</v>
      </c>
      <c r="O292" s="73">
        <f>O291+'results log'!$N292</f>
        <v>1433.3999999999999</v>
      </c>
      <c r="Q292">
        <f>IF(ISBLANK(#REF!),1,IF(ISBLANK(#REF!),2,99))</f>
        <v>99</v>
      </c>
    </row>
    <row r="293" spans="1:17" ht="15" x14ac:dyDescent="0.2">
      <c r="A293" s="27">
        <v>42855</v>
      </c>
      <c r="B293" s="72" t="s">
        <v>587</v>
      </c>
      <c r="C293" s="28" t="s">
        <v>588</v>
      </c>
      <c r="D293" s="29">
        <v>1</v>
      </c>
      <c r="E293" s="29">
        <v>10.5</v>
      </c>
      <c r="F293" s="29">
        <v>10</v>
      </c>
      <c r="G293" s="29" t="s">
        <v>23</v>
      </c>
      <c r="H293" s="29" t="s">
        <v>23</v>
      </c>
      <c r="I293" s="29">
        <v>0</v>
      </c>
      <c r="J293" s="8"/>
      <c r="K293" s="15">
        <f>((F293-1)*(1-(IF(G293="no",0,'results log'!$B$3)))+1)</f>
        <v>10</v>
      </c>
      <c r="L293" s="15">
        <f t="shared" si="13"/>
        <v>1</v>
      </c>
      <c r="M293" s="17">
        <f>IF(ISBLANK(J293),,IF(ISBLANK(E293),,(IF(J293="WON-EW",((((E293-1)*I293)*'results log'!$B$2)+('results log'!$B$2*(E293-1))),IF(J293="WON",((((E293-1)*I293)*'results log'!$B$2)+('results log'!$B$2*(E293-1))),IF(J293="PLACED",((((E293-1)*I293)*'results log'!$B$2)-'results log'!$B$2),IF(I293=0,-'results log'!$B$2,IF(I293=0,-'results log'!$B$2,-('results log'!$B$2*2)))))))*D293))</f>
        <v>0</v>
      </c>
      <c r="N293" s="16">
        <f>IF(ISBLANK(J293),,IF(ISBLANK(F293),,(IF(J293="WON-EW",((((K293-1)*I293)*'results log'!$B$2)+('results log'!$B$2*(K293-1))),IF(J293="WON",((((K293-1)*I293)*'results log'!$B$2)+('results log'!$B$2*(K293-1))),IF(J293="PLACED",((((K293-1)*I293)*'results log'!$B$2)-'results log'!$B$2),IF(I293=0,-'results log'!$B$2,IF(I293=0,-'results log'!$B$2,-('results log'!$B$2*2)))))))*D293))</f>
        <v>0</v>
      </c>
      <c r="O293" s="73">
        <f>O292+'results log'!$N293</f>
        <v>1433.3999999999999</v>
      </c>
      <c r="Q293">
        <f>IF(ISBLANK(#REF!),1,IF(ISBLANK(#REF!),2,99))</f>
        <v>99</v>
      </c>
    </row>
    <row r="294" spans="1:17" ht="15" x14ac:dyDescent="0.2">
      <c r="A294" s="27">
        <v>42856</v>
      </c>
      <c r="B294" s="72" t="s">
        <v>589</v>
      </c>
      <c r="C294" s="28" t="s">
        <v>460</v>
      </c>
      <c r="D294" s="29">
        <v>2</v>
      </c>
      <c r="E294" s="29">
        <v>7</v>
      </c>
      <c r="F294" s="29">
        <v>6.25</v>
      </c>
      <c r="G294" s="29" t="s">
        <v>23</v>
      </c>
      <c r="H294" s="29" t="s">
        <v>23</v>
      </c>
      <c r="I294" s="29">
        <v>0</v>
      </c>
      <c r="J294" s="8" t="s">
        <v>28</v>
      </c>
      <c r="K294" s="15">
        <f>((F294-1)*(1-(IF(G294="no",0,'results log'!$B$3)))+1)</f>
        <v>6.25</v>
      </c>
      <c r="L294" s="15">
        <f t="shared" si="13"/>
        <v>2</v>
      </c>
      <c r="M294" s="17">
        <f>IF(ISBLANK(J294),,IF(ISBLANK(E294),,(IF(J294="WON-EW",((((E294-1)*I294)*'results log'!$B$2)+('results log'!$B$2*(E294-1))),IF(J294="WON",((((E294-1)*I294)*'results log'!$B$2)+('results log'!$B$2*(E294-1))),IF(J294="PLACED",((((E294-1)*I294)*'results log'!$B$2)-'results log'!$B$2),IF(I294=0,-'results log'!$B$2,IF(I294=0,-'results log'!$B$2,-('results log'!$B$2*2)))))))*D294))</f>
        <v>-20</v>
      </c>
      <c r="N294" s="16">
        <f>IF(ISBLANK(J294),,IF(ISBLANK(F294),,(IF(J294="WON-EW",((((K294-1)*I294)*'results log'!$B$2)+('results log'!$B$2*(K294-1))),IF(J294="WON",((((K294-1)*I294)*'results log'!$B$2)+('results log'!$B$2*(K294-1))),IF(J294="PLACED",((((K294-1)*I294)*'results log'!$B$2)-'results log'!$B$2),IF(I294=0,-'results log'!$B$2,IF(I294=0,-'results log'!$B$2,-('results log'!$B$2*2)))))))*D294))</f>
        <v>-20</v>
      </c>
      <c r="O294" s="73">
        <f>O293+'results log'!$N294</f>
        <v>1413.3999999999999</v>
      </c>
      <c r="Q294">
        <f>IF(ISBLANK(#REF!),1,IF(ISBLANK(#REF!),2,99))</f>
        <v>99</v>
      </c>
    </row>
    <row r="295" spans="1:17" ht="15" x14ac:dyDescent="0.2">
      <c r="A295" s="27">
        <v>42857</v>
      </c>
      <c r="B295" s="72" t="s">
        <v>590</v>
      </c>
      <c r="C295" s="28" t="s">
        <v>554</v>
      </c>
      <c r="D295" s="29">
        <v>2</v>
      </c>
      <c r="E295" s="29">
        <v>4.5</v>
      </c>
      <c r="F295" s="29">
        <v>4.5</v>
      </c>
      <c r="G295" s="29" t="s">
        <v>23</v>
      </c>
      <c r="H295" s="29" t="s">
        <v>23</v>
      </c>
      <c r="I295" s="29">
        <v>0</v>
      </c>
      <c r="J295" s="8" t="s">
        <v>28</v>
      </c>
      <c r="K295" s="15">
        <f>((F295-1)*(1-(IF(G295="no",0,'results log'!$B$3)))+1)</f>
        <v>4.5</v>
      </c>
      <c r="L295" s="15">
        <f t="shared" si="13"/>
        <v>2</v>
      </c>
      <c r="M295" s="17">
        <f>IF(ISBLANK(J295),,IF(ISBLANK(E295),,(IF(J295="WON-EW",((((E295-1)*I295)*'results log'!$B$2)+('results log'!$B$2*(E295-1))),IF(J295="WON",((((E295-1)*I295)*'results log'!$B$2)+('results log'!$B$2*(E295-1))),IF(J295="PLACED",((((E295-1)*I295)*'results log'!$B$2)-'results log'!$B$2),IF(I295=0,-'results log'!$B$2,IF(I295=0,-'results log'!$B$2,-('results log'!$B$2*2)))))))*D295))</f>
        <v>-20</v>
      </c>
      <c r="N295" s="16">
        <f>IF(ISBLANK(J295),,IF(ISBLANK(F295),,(IF(J295="WON-EW",((((K295-1)*I295)*'results log'!$B$2)+('results log'!$B$2*(K295-1))),IF(J295="WON",((((K295-1)*I295)*'results log'!$B$2)+('results log'!$B$2*(K295-1))),IF(J295="PLACED",((((K295-1)*I295)*'results log'!$B$2)-'results log'!$B$2),IF(I295=0,-'results log'!$B$2,IF(I295=0,-'results log'!$B$2,-('results log'!$B$2*2)))))))*D295))</f>
        <v>-20</v>
      </c>
      <c r="O295" s="73">
        <f>O294+'results log'!$N295</f>
        <v>1393.3999999999999</v>
      </c>
      <c r="Q295">
        <f>IF(ISBLANK(#REF!),1,IF(ISBLANK(#REF!),2,99))</f>
        <v>99</v>
      </c>
    </row>
    <row r="296" spans="1:17" ht="15" x14ac:dyDescent="0.2">
      <c r="A296" s="27">
        <v>42857</v>
      </c>
      <c r="B296" s="72" t="s">
        <v>590</v>
      </c>
      <c r="C296" s="28" t="s">
        <v>591</v>
      </c>
      <c r="D296" s="29">
        <v>1</v>
      </c>
      <c r="E296" s="29">
        <v>4.5999999999999996</v>
      </c>
      <c r="F296" s="29">
        <v>4.33</v>
      </c>
      <c r="G296" s="29" t="s">
        <v>23</v>
      </c>
      <c r="H296" s="29" t="s">
        <v>23</v>
      </c>
      <c r="I296" s="29">
        <v>0</v>
      </c>
      <c r="J296" s="8" t="s">
        <v>24</v>
      </c>
      <c r="K296" s="15">
        <f>((F296-1)*(1-(IF(G296="no",0,'results log'!$B$3)))+1)</f>
        <v>4.33</v>
      </c>
      <c r="L296" s="15">
        <f t="shared" si="13"/>
        <v>1</v>
      </c>
      <c r="M296" s="17">
        <f>IF(ISBLANK(J296),,IF(ISBLANK(E296),,(IF(J296="WON-EW",((((E296-1)*I296)*'results log'!$B$2)+('results log'!$B$2*(E296-1))),IF(J296="WON",((((E296-1)*I296)*'results log'!$B$2)+('results log'!$B$2*(E296-1))),IF(J296="PLACED",((((E296-1)*I296)*'results log'!$B$2)-'results log'!$B$2),IF(I296=0,-'results log'!$B$2,IF(I296=0,-'results log'!$B$2,-('results log'!$B$2*2)))))))*D296))</f>
        <v>36</v>
      </c>
      <c r="N296" s="16">
        <f>IF(ISBLANK(J296),,IF(ISBLANK(F296),,(IF(J296="WON-EW",((((K296-1)*I296)*'results log'!$B$2)+('results log'!$B$2*(K296-1))),IF(J296="WON",((((K296-1)*I296)*'results log'!$B$2)+('results log'!$B$2*(K296-1))),IF(J296="PLACED",((((K296-1)*I296)*'results log'!$B$2)-'results log'!$B$2),IF(I296=0,-'results log'!$B$2,IF(I296=0,-'results log'!$B$2,-('results log'!$B$2*2)))))))*D296))</f>
        <v>33.299999999999997</v>
      </c>
      <c r="O296" s="73">
        <f>O295+'results log'!$N296</f>
        <v>1426.6999999999998</v>
      </c>
      <c r="Q296">
        <f>IF(ISBLANK(#REF!),1,IF(ISBLANK(#REF!),2,99))</f>
        <v>99</v>
      </c>
    </row>
    <row r="297" spans="1:17" ht="15" x14ac:dyDescent="0.2">
      <c r="A297" s="27">
        <v>42858</v>
      </c>
      <c r="B297" s="72" t="s">
        <v>592</v>
      </c>
      <c r="C297" s="28" t="s">
        <v>593</v>
      </c>
      <c r="D297" s="29">
        <v>2</v>
      </c>
      <c r="E297" s="29">
        <v>4</v>
      </c>
      <c r="F297" s="29">
        <v>3.75</v>
      </c>
      <c r="G297" s="29" t="s">
        <v>23</v>
      </c>
      <c r="H297" s="29" t="s">
        <v>23</v>
      </c>
      <c r="I297" s="29">
        <v>0</v>
      </c>
      <c r="J297" s="8" t="s">
        <v>28</v>
      </c>
      <c r="K297" s="15">
        <f>((F297-1)*(1-(IF(G297="no",0,'results log'!$B$3)))+1)</f>
        <v>3.75</v>
      </c>
      <c r="L297" s="15">
        <f t="shared" si="13"/>
        <v>2</v>
      </c>
      <c r="M297" s="17">
        <f>IF(ISBLANK(J297),,IF(ISBLANK(E297),,(IF(J297="WON-EW",((((E297-1)*I297)*'results log'!$B$2)+('results log'!$B$2*(E297-1))),IF(J297="WON",((((E297-1)*I297)*'results log'!$B$2)+('results log'!$B$2*(E297-1))),IF(J297="PLACED",((((E297-1)*I297)*'results log'!$B$2)-'results log'!$B$2),IF(I297=0,-'results log'!$B$2,IF(I297=0,-'results log'!$B$2,-('results log'!$B$2*2)))))))*D297))</f>
        <v>-20</v>
      </c>
      <c r="N297" s="16">
        <f>IF(ISBLANK(J297),,IF(ISBLANK(F297),,(IF(J297="WON-EW",((((K297-1)*I297)*'results log'!$B$2)+('results log'!$B$2*(K297-1))),IF(J297="WON",((((K297-1)*I297)*'results log'!$B$2)+('results log'!$B$2*(K297-1))),IF(J297="PLACED",((((K297-1)*I297)*'results log'!$B$2)-'results log'!$B$2),IF(I297=0,-'results log'!$B$2,IF(I297=0,-'results log'!$B$2,-('results log'!$B$2*2)))))))*D297))</f>
        <v>-20</v>
      </c>
      <c r="O297" s="73">
        <f>O296+'results log'!$N297</f>
        <v>1406.6999999999998</v>
      </c>
      <c r="Q297">
        <f>IF(ISBLANK(#REF!),1,IF(ISBLANK(#REF!),2,99))</f>
        <v>99</v>
      </c>
    </row>
    <row r="298" spans="1:17" ht="15" x14ac:dyDescent="0.2">
      <c r="A298" s="27">
        <v>42858</v>
      </c>
      <c r="B298" s="72" t="s">
        <v>592</v>
      </c>
      <c r="C298" s="28" t="s">
        <v>594</v>
      </c>
      <c r="D298" s="29">
        <v>1</v>
      </c>
      <c r="E298" s="29">
        <v>4.33</v>
      </c>
      <c r="F298" s="29">
        <v>3.85</v>
      </c>
      <c r="G298" s="29" t="s">
        <v>23</v>
      </c>
      <c r="H298" s="29" t="s">
        <v>23</v>
      </c>
      <c r="I298" s="29">
        <v>0</v>
      </c>
      <c r="J298" s="8" t="s">
        <v>28</v>
      </c>
      <c r="K298" s="15">
        <f>((F298-1)*(1-(IF(G298="no",0,'results log'!$B$3)))+1)</f>
        <v>3.85</v>
      </c>
      <c r="L298" s="15">
        <f t="shared" si="13"/>
        <v>1</v>
      </c>
      <c r="M298" s="17">
        <f>IF(ISBLANK(J298),,IF(ISBLANK(E298),,(IF(J298="WON-EW",((((E298-1)*I298)*'results log'!$B$2)+('results log'!$B$2*(E298-1))),IF(J298="WON",((((E298-1)*I298)*'results log'!$B$2)+('results log'!$B$2*(E298-1))),IF(J298="PLACED",((((E298-1)*I298)*'results log'!$B$2)-'results log'!$B$2),IF(I298=0,-'results log'!$B$2,IF(I298=0,-'results log'!$B$2,-('results log'!$B$2*2)))))))*D298))</f>
        <v>-10</v>
      </c>
      <c r="N298" s="16">
        <f>IF(ISBLANK(J298),,IF(ISBLANK(F298),,(IF(J298="WON-EW",((((K298-1)*I298)*'results log'!$B$2)+('results log'!$B$2*(K298-1))),IF(J298="WON",((((K298-1)*I298)*'results log'!$B$2)+('results log'!$B$2*(K298-1))),IF(J298="PLACED",((((K298-1)*I298)*'results log'!$B$2)-'results log'!$B$2),IF(I298=0,-'results log'!$B$2,IF(I298=0,-'results log'!$B$2,-('results log'!$B$2*2)))))))*D298))</f>
        <v>-10</v>
      </c>
      <c r="O298" s="73">
        <f>O297+'results log'!$N298</f>
        <v>1396.6999999999998</v>
      </c>
      <c r="Q298">
        <f>IF(ISBLANK(#REF!),1,IF(ISBLANK(#REF!),2,99))</f>
        <v>99</v>
      </c>
    </row>
    <row r="299" spans="1:17" ht="15" x14ac:dyDescent="0.2">
      <c r="A299" s="27">
        <v>42860</v>
      </c>
      <c r="B299" s="72" t="s">
        <v>597</v>
      </c>
      <c r="C299" s="28" t="s">
        <v>598</v>
      </c>
      <c r="D299" s="29">
        <v>4</v>
      </c>
      <c r="E299" s="29">
        <v>2.8</v>
      </c>
      <c r="F299" s="29">
        <v>2.8</v>
      </c>
      <c r="G299" s="29" t="s">
        <v>23</v>
      </c>
      <c r="H299" s="29" t="s">
        <v>23</v>
      </c>
      <c r="I299" s="29">
        <v>0</v>
      </c>
      <c r="J299" s="8" t="s">
        <v>24</v>
      </c>
      <c r="K299" s="15">
        <f>((F299-1)*(1-(IF(G299="no",0,'results log'!$B$3)))+1)</f>
        <v>2.8</v>
      </c>
      <c r="L299" s="15">
        <f t="shared" si="13"/>
        <v>4</v>
      </c>
      <c r="M299" s="17">
        <f>IF(ISBLANK(J299),,IF(ISBLANK(E299),,(IF(J299="WON-EW",((((E299-1)*I299)*'results log'!$B$2)+('results log'!$B$2*(E299-1))),IF(J299="WON",((((E299-1)*I299)*'results log'!$B$2)+('results log'!$B$2*(E299-1))),IF(J299="PLACED",((((E299-1)*I299)*'results log'!$B$2)-'results log'!$B$2),IF(I299=0,-'results log'!$B$2,IF(I299=0,-'results log'!$B$2,-('results log'!$B$2*2)))))))*D299))</f>
        <v>72</v>
      </c>
      <c r="N299" s="16">
        <f>IF(ISBLANK(J299),,IF(ISBLANK(F299),,(IF(J299="WON-EW",((((K299-1)*I299)*'results log'!$B$2)+('results log'!$B$2*(K299-1))),IF(J299="WON",((((K299-1)*I299)*'results log'!$B$2)+('results log'!$B$2*(K299-1))),IF(J299="PLACED",((((K299-1)*I299)*'results log'!$B$2)-'results log'!$B$2),IF(I299=0,-'results log'!$B$2,IF(I299=0,-'results log'!$B$2,-('results log'!$B$2*2)))))))*D299))</f>
        <v>72</v>
      </c>
      <c r="O299" s="73">
        <f>O298+'results log'!$N299</f>
        <v>1468.6999999999998</v>
      </c>
      <c r="Q299">
        <f>IF(ISBLANK(#REF!),1,IF(ISBLANK(#REF!),2,99))</f>
        <v>99</v>
      </c>
    </row>
    <row r="300" spans="1:17" ht="15" x14ac:dyDescent="0.2">
      <c r="A300" s="27">
        <v>42860</v>
      </c>
      <c r="B300" s="72" t="s">
        <v>599</v>
      </c>
      <c r="C300" s="28" t="s">
        <v>600</v>
      </c>
      <c r="D300" s="29">
        <v>3</v>
      </c>
      <c r="E300" s="29">
        <v>3.2</v>
      </c>
      <c r="F300" s="29">
        <v>3</v>
      </c>
      <c r="G300" s="29" t="s">
        <v>23</v>
      </c>
      <c r="H300" s="29" t="s">
        <v>23</v>
      </c>
      <c r="I300" s="29">
        <v>0</v>
      </c>
      <c r="J300" s="8" t="s">
        <v>28</v>
      </c>
      <c r="K300" s="15">
        <f>((F300-1)*(1-(IF(G300="no",0,'results log'!$B$3)))+1)</f>
        <v>3</v>
      </c>
      <c r="L300" s="15">
        <f t="shared" si="13"/>
        <v>3</v>
      </c>
      <c r="M300" s="17">
        <f>IF(ISBLANK(J300),,IF(ISBLANK(E300),,(IF(J300="WON-EW",((((E300-1)*I300)*'results log'!$B$2)+('results log'!$B$2*(E300-1))),IF(J300="WON",((((E300-1)*I300)*'results log'!$B$2)+('results log'!$B$2*(E300-1))),IF(J300="PLACED",((((E300-1)*I300)*'results log'!$B$2)-'results log'!$B$2),IF(I300=0,-'results log'!$B$2,IF(I300=0,-'results log'!$B$2,-('results log'!$B$2*2)))))))*D300))</f>
        <v>-30</v>
      </c>
      <c r="N300" s="16">
        <f>IF(ISBLANK(J300),,IF(ISBLANK(F300),,(IF(J300="WON-EW",((((K300-1)*I300)*'results log'!$B$2)+('results log'!$B$2*(K300-1))),IF(J300="WON",((((K300-1)*I300)*'results log'!$B$2)+('results log'!$B$2*(K300-1))),IF(J300="PLACED",((((K300-1)*I300)*'results log'!$B$2)-'results log'!$B$2),IF(I300=0,-'results log'!$B$2,IF(I300=0,-'results log'!$B$2,-('results log'!$B$2*2)))))))*D300))</f>
        <v>-30</v>
      </c>
      <c r="O300" s="73">
        <f>O299+'results log'!$N300</f>
        <v>1438.6999999999998</v>
      </c>
      <c r="Q300">
        <f>IF(ISBLANK(#REF!),1,IF(ISBLANK(#REF!),2,99))</f>
        <v>99</v>
      </c>
    </row>
    <row r="301" spans="1:17" ht="15" x14ac:dyDescent="0.2">
      <c r="A301" s="27">
        <v>42860</v>
      </c>
      <c r="B301" s="72" t="s">
        <v>599</v>
      </c>
      <c r="C301" s="28" t="s">
        <v>601</v>
      </c>
      <c r="D301" s="29">
        <v>1</v>
      </c>
      <c r="E301" s="29">
        <v>3.75</v>
      </c>
      <c r="F301" s="29">
        <v>3.65</v>
      </c>
      <c r="G301" s="29" t="s">
        <v>23</v>
      </c>
      <c r="H301" s="29" t="s">
        <v>23</v>
      </c>
      <c r="I301" s="29">
        <v>0</v>
      </c>
      <c r="J301" s="8" t="s">
        <v>28</v>
      </c>
      <c r="K301" s="15">
        <f>((F301-1)*(1-(IF(G301="no",0,'results log'!$B$3)))+1)</f>
        <v>3.65</v>
      </c>
      <c r="L301" s="15">
        <f t="shared" si="13"/>
        <v>1</v>
      </c>
      <c r="M301" s="17">
        <f>IF(ISBLANK(J301),,IF(ISBLANK(E301),,(IF(J301="WON-EW",((((E301-1)*I301)*'results log'!$B$2)+('results log'!$B$2*(E301-1))),IF(J301="WON",((((E301-1)*I301)*'results log'!$B$2)+('results log'!$B$2*(E301-1))),IF(J301="PLACED",((((E301-1)*I301)*'results log'!$B$2)-'results log'!$B$2),IF(I301=0,-'results log'!$B$2,IF(I301=0,-'results log'!$B$2,-('results log'!$B$2*2)))))))*D301))</f>
        <v>-10</v>
      </c>
      <c r="N301" s="16">
        <f>IF(ISBLANK(J301),,IF(ISBLANK(F301),,(IF(J301="WON-EW",((((K301-1)*I301)*'results log'!$B$2)+('results log'!$B$2*(K301-1))),IF(J301="WON",((((K301-1)*I301)*'results log'!$B$2)+('results log'!$B$2*(K301-1))),IF(J301="PLACED",((((K301-1)*I301)*'results log'!$B$2)-'results log'!$B$2),IF(I301=0,-'results log'!$B$2,IF(I301=0,-'results log'!$B$2,-('results log'!$B$2*2)))))))*D301))</f>
        <v>-10</v>
      </c>
      <c r="O301" s="73">
        <f>O300+'results log'!$N301</f>
        <v>1428.6999999999998</v>
      </c>
      <c r="Q301">
        <f>IF(ISBLANK(#REF!),1,IF(ISBLANK(#REF!),2,99))</f>
        <v>99</v>
      </c>
    </row>
    <row r="302" spans="1:17" ht="15" x14ac:dyDescent="0.2">
      <c r="A302" s="27">
        <v>42860</v>
      </c>
      <c r="B302" s="72" t="s">
        <v>602</v>
      </c>
      <c r="C302" s="28" t="s">
        <v>372</v>
      </c>
      <c r="D302" s="29">
        <v>3</v>
      </c>
      <c r="E302" s="29">
        <v>3.4</v>
      </c>
      <c r="F302" s="29">
        <v>3</v>
      </c>
      <c r="G302" s="29" t="s">
        <v>23</v>
      </c>
      <c r="H302" s="29" t="s">
        <v>23</v>
      </c>
      <c r="I302" s="29">
        <v>0</v>
      </c>
      <c r="J302" s="8" t="s">
        <v>28</v>
      </c>
      <c r="K302" s="15">
        <f>((F302-1)*(1-(IF(G302="no",0,'results log'!$B$3)))+1)</f>
        <v>3</v>
      </c>
      <c r="L302" s="15">
        <f t="shared" si="13"/>
        <v>3</v>
      </c>
      <c r="M302" s="17">
        <f>IF(ISBLANK(J302),,IF(ISBLANK(E302),,(IF(J302="WON-EW",((((E302-1)*I302)*'results log'!$B$2)+('results log'!$B$2*(E302-1))),IF(J302="WON",((((E302-1)*I302)*'results log'!$B$2)+('results log'!$B$2*(E302-1))),IF(J302="PLACED",((((E302-1)*I302)*'results log'!$B$2)-'results log'!$B$2),IF(I302=0,-'results log'!$B$2,IF(I302=0,-'results log'!$B$2,-('results log'!$B$2*2)))))))*D302))</f>
        <v>-30</v>
      </c>
      <c r="N302" s="16">
        <f>IF(ISBLANK(J302),,IF(ISBLANK(F302),,(IF(J302="WON-EW",((((K302-1)*I302)*'results log'!$B$2)+('results log'!$B$2*(K302-1))),IF(J302="WON",((((K302-1)*I302)*'results log'!$B$2)+('results log'!$B$2*(K302-1))),IF(J302="PLACED",((((K302-1)*I302)*'results log'!$B$2)-'results log'!$B$2),IF(I302=0,-'results log'!$B$2,IF(I302=0,-'results log'!$B$2,-('results log'!$B$2*2)))))))*D302))</f>
        <v>-30</v>
      </c>
      <c r="O302" s="73">
        <f>O301+'results log'!$N302</f>
        <v>1398.6999999999998</v>
      </c>
      <c r="Q302">
        <f>IF(ISBLANK(#REF!),1,IF(ISBLANK(#REF!),2,99))</f>
        <v>99</v>
      </c>
    </row>
    <row r="303" spans="1:17" ht="15" x14ac:dyDescent="0.2">
      <c r="A303" s="27">
        <v>42860</v>
      </c>
      <c r="B303" s="72" t="s">
        <v>602</v>
      </c>
      <c r="C303" s="28" t="s">
        <v>603</v>
      </c>
      <c r="D303" s="29">
        <v>1</v>
      </c>
      <c r="E303" s="29">
        <v>5.75</v>
      </c>
      <c r="F303" s="29">
        <v>5.75</v>
      </c>
      <c r="G303" s="29" t="s">
        <v>23</v>
      </c>
      <c r="H303" s="29" t="s">
        <v>23</v>
      </c>
      <c r="I303" s="29">
        <v>0</v>
      </c>
      <c r="J303" s="8" t="s">
        <v>24</v>
      </c>
      <c r="K303" s="15">
        <f>((F303-1)*(1-(IF(G303="no",0,'results log'!$B$3)))+1)</f>
        <v>5.75</v>
      </c>
      <c r="L303" s="15">
        <f t="shared" si="13"/>
        <v>1</v>
      </c>
      <c r="M303" s="17">
        <f>IF(ISBLANK(J303),,IF(ISBLANK(E303),,(IF(J303="WON-EW",((((E303-1)*I303)*'results log'!$B$2)+('results log'!$B$2*(E303-1))),IF(J303="WON",((((E303-1)*I303)*'results log'!$B$2)+('results log'!$B$2*(E303-1))),IF(J303="PLACED",((((E303-1)*I303)*'results log'!$B$2)-'results log'!$B$2),IF(I303=0,-'results log'!$B$2,IF(I303=0,-'results log'!$B$2,-('results log'!$B$2*2)))))))*D303))</f>
        <v>47.5</v>
      </c>
      <c r="N303" s="16">
        <f>IF(ISBLANK(J303),,IF(ISBLANK(F303),,(IF(J303="WON-EW",((((K303-1)*I303)*'results log'!$B$2)+('results log'!$B$2*(K303-1))),IF(J303="WON",((((K303-1)*I303)*'results log'!$B$2)+('results log'!$B$2*(K303-1))),IF(J303="PLACED",((((K303-1)*I303)*'results log'!$B$2)-'results log'!$B$2),IF(I303=0,-'results log'!$B$2,IF(I303=0,-'results log'!$B$2,-('results log'!$B$2*2)))))))*D303))</f>
        <v>47.5</v>
      </c>
      <c r="O303" s="73">
        <f>O302+'results log'!$N303</f>
        <v>1446.1999999999998</v>
      </c>
      <c r="Q303">
        <f>IF(ISBLANK(#REF!),1,IF(ISBLANK(#REF!),2,99))</f>
        <v>99</v>
      </c>
    </row>
    <row r="304" spans="1:17" ht="30" x14ac:dyDescent="0.2">
      <c r="A304" s="27">
        <v>42861</v>
      </c>
      <c r="B304" s="72" t="s">
        <v>604</v>
      </c>
      <c r="C304" s="28" t="s">
        <v>605</v>
      </c>
      <c r="D304" s="29">
        <v>3</v>
      </c>
      <c r="E304" s="29">
        <v>3.9</v>
      </c>
      <c r="F304" s="29">
        <v>3.49</v>
      </c>
      <c r="G304" s="29" t="s">
        <v>23</v>
      </c>
      <c r="H304" s="29" t="s">
        <v>23</v>
      </c>
      <c r="I304" s="29">
        <v>0</v>
      </c>
      <c r="J304" s="30" t="s">
        <v>24</v>
      </c>
      <c r="K304" s="31">
        <f>((F304-1)*(1-(IF(G304="no",0,'results log'!$B$3)))+1)</f>
        <v>3.49</v>
      </c>
      <c r="L304" s="31">
        <f t="shared" si="13"/>
        <v>3</v>
      </c>
      <c r="M304" s="32">
        <f>IF(ISBLANK(J304),,IF(ISBLANK(E304),,(IF(J304="WON-EW",((((E304-1)*I304)*'results log'!$B$2)+('results log'!$B$2*(E304-1))),IF(J304="WON",((((E304-1)*I304)*'results log'!$B$2)+('results log'!$B$2*(E304-1))),IF(J304="PLACED",((((E304-1)*I304)*'results log'!$B$2)-'results log'!$B$2),IF(I304=0,-'results log'!$B$2,IF(I304=0,-'results log'!$B$2,-('results log'!$B$2*2)))))))*D304))</f>
        <v>87</v>
      </c>
      <c r="N304" s="33">
        <f>IF(ISBLANK(J304),,IF(ISBLANK(F304),,(IF(J304="WON-EW",((((K304-1)*I304)*'results log'!$B$2)+('results log'!$B$2*(K304-1))),IF(J304="WON",((((K304-1)*I304)*'results log'!$B$2)+('results log'!$B$2*(K304-1))),IF(J304="PLACED",((((K304-1)*I304)*'results log'!$B$2)-'results log'!$B$2),IF(I304=0,-'results log'!$B$2,IF(I304=0,-'results log'!$B$2,-('results log'!$B$2*2)))))))*D304))</f>
        <v>74.7</v>
      </c>
      <c r="O304" s="73">
        <f>O303+'results log'!$N304</f>
        <v>1520.8999999999999</v>
      </c>
      <c r="Q304">
        <f>IF(ISBLANK(#REF!),1,IF(ISBLANK(#REF!),2,99))</f>
        <v>99</v>
      </c>
    </row>
    <row r="305" spans="1:17" ht="15" x14ac:dyDescent="0.2">
      <c r="A305" s="27">
        <v>42861</v>
      </c>
      <c r="B305" s="72" t="s">
        <v>606</v>
      </c>
      <c r="C305" s="28" t="s">
        <v>607</v>
      </c>
      <c r="D305" s="29">
        <v>2</v>
      </c>
      <c r="E305" s="29">
        <v>5.25</v>
      </c>
      <c r="F305" s="29">
        <v>5.25</v>
      </c>
      <c r="G305" s="29" t="s">
        <v>23</v>
      </c>
      <c r="H305" s="29" t="s">
        <v>23</v>
      </c>
      <c r="I305" s="29">
        <v>0</v>
      </c>
      <c r="J305" s="8" t="s">
        <v>28</v>
      </c>
      <c r="K305" s="15">
        <f>((F305-1)*(1-(IF(G305="no",0,'results log'!$B$3)))+1)</f>
        <v>5.25</v>
      </c>
      <c r="L305" s="15">
        <f t="shared" si="13"/>
        <v>2</v>
      </c>
      <c r="M305" s="17">
        <f>IF(ISBLANK(J305),,IF(ISBLANK(E305),,(IF(J305="WON-EW",((((E305-1)*I305)*'results log'!$B$2)+('results log'!$B$2*(E305-1))),IF(J305="WON",((((E305-1)*I305)*'results log'!$B$2)+('results log'!$B$2*(E305-1))),IF(J305="PLACED",((((E305-1)*I305)*'results log'!$B$2)-'results log'!$B$2),IF(I305=0,-'results log'!$B$2,IF(I305=0,-'results log'!$B$2,-('results log'!$B$2*2)))))))*D305))</f>
        <v>-20</v>
      </c>
      <c r="N305" s="16">
        <f>IF(ISBLANK(J305),,IF(ISBLANK(F305),,(IF(J305="WON-EW",((((K305-1)*I305)*'results log'!$B$2)+('results log'!$B$2*(K305-1))),IF(J305="WON",((((K305-1)*I305)*'results log'!$B$2)+('results log'!$B$2*(K305-1))),IF(J305="PLACED",((((K305-1)*I305)*'results log'!$B$2)-'results log'!$B$2),IF(I305=0,-'results log'!$B$2,IF(I305=0,-'results log'!$B$2,-('results log'!$B$2*2)))))))*D305))</f>
        <v>-20</v>
      </c>
      <c r="O305" s="73">
        <f>O304+'results log'!$N305</f>
        <v>1500.8999999999999</v>
      </c>
      <c r="Q305">
        <f>IF(ISBLANK(#REF!),1,IF(ISBLANK(#REF!),2,99))</f>
        <v>99</v>
      </c>
    </row>
    <row r="306" spans="1:17" ht="15" x14ac:dyDescent="0.2">
      <c r="A306" s="27">
        <v>42861</v>
      </c>
      <c r="B306" s="72" t="s">
        <v>606</v>
      </c>
      <c r="C306" s="28" t="s">
        <v>608</v>
      </c>
      <c r="D306" s="29">
        <v>1</v>
      </c>
      <c r="E306" s="29">
        <v>5</v>
      </c>
      <c r="F306" s="29">
        <v>5.25</v>
      </c>
      <c r="G306" s="29" t="s">
        <v>23</v>
      </c>
      <c r="H306" s="29" t="s">
        <v>23</v>
      </c>
      <c r="I306" s="29">
        <v>0</v>
      </c>
      <c r="J306" s="8" t="s">
        <v>28</v>
      </c>
      <c r="K306" s="15">
        <f>((F306-1)*(1-(IF(G306="no",0,'results log'!$B$3)))+1)</f>
        <v>5.25</v>
      </c>
      <c r="L306" s="15">
        <f t="shared" si="13"/>
        <v>1</v>
      </c>
      <c r="M306" s="17">
        <f>IF(ISBLANK(J306),,IF(ISBLANK(E306),,(IF(J306="WON-EW",((((E306-1)*I306)*'results log'!$B$2)+('results log'!$B$2*(E306-1))),IF(J306="WON",((((E306-1)*I306)*'results log'!$B$2)+('results log'!$B$2*(E306-1))),IF(J306="PLACED",((((E306-1)*I306)*'results log'!$B$2)-'results log'!$B$2),IF(I306=0,-'results log'!$B$2,IF(I306=0,-'results log'!$B$2,-('results log'!$B$2*2)))))))*D306))</f>
        <v>-10</v>
      </c>
      <c r="N306" s="16">
        <f>IF(ISBLANK(J306),,IF(ISBLANK(F306),,(IF(J306="WON-EW",((((K306-1)*I306)*'results log'!$B$2)+('results log'!$B$2*(K306-1))),IF(J306="WON",((((K306-1)*I306)*'results log'!$B$2)+('results log'!$B$2*(K306-1))),IF(J306="PLACED",((((K306-1)*I306)*'results log'!$B$2)-'results log'!$B$2),IF(I306=0,-'results log'!$B$2,IF(I306=0,-'results log'!$B$2,-('results log'!$B$2*2)))))))*D306))</f>
        <v>-10</v>
      </c>
      <c r="O306" s="73">
        <f>O305+'results log'!$N306</f>
        <v>1490.8999999999999</v>
      </c>
      <c r="Q306">
        <f>IF(ISBLANK(#REF!),1,IF(ISBLANK(#REF!),2,99))</f>
        <v>99</v>
      </c>
    </row>
    <row r="307" spans="1:17" ht="15" x14ac:dyDescent="0.2">
      <c r="A307" s="27">
        <v>42862</v>
      </c>
      <c r="B307" s="72" t="s">
        <v>609</v>
      </c>
      <c r="C307" s="28" t="s">
        <v>282</v>
      </c>
      <c r="D307" s="29">
        <v>3</v>
      </c>
      <c r="E307" s="29">
        <v>2.65</v>
      </c>
      <c r="F307" s="29">
        <v>2.62</v>
      </c>
      <c r="G307" s="29" t="s">
        <v>23</v>
      </c>
      <c r="H307" s="29" t="s">
        <v>23</v>
      </c>
      <c r="I307" s="29">
        <v>0</v>
      </c>
      <c r="J307" s="8" t="s">
        <v>24</v>
      </c>
      <c r="K307" s="15">
        <f>((F307-1)*(1-(IF(G307="no",0,'results log'!$B$3)))+1)</f>
        <v>2.62</v>
      </c>
      <c r="L307" s="15">
        <f t="shared" si="13"/>
        <v>3</v>
      </c>
      <c r="M307" s="17">
        <f>IF(ISBLANK(J307),,IF(ISBLANK(E307),,(IF(J307="WON-EW",((((E307-1)*I307)*'results log'!$B$2)+('results log'!$B$2*(E307-1))),IF(J307="WON",((((E307-1)*I307)*'results log'!$B$2)+('results log'!$B$2*(E307-1))),IF(J307="PLACED",((((E307-1)*I307)*'results log'!$B$2)-'results log'!$B$2),IF(I307=0,-'results log'!$B$2,IF(I307=0,-'results log'!$B$2,-('results log'!$B$2*2)))))))*D307))</f>
        <v>49.5</v>
      </c>
      <c r="N307" s="16">
        <f>IF(ISBLANK(J307),,IF(ISBLANK(F307),,(IF(J307="WON-EW",((((K307-1)*I307)*'results log'!$B$2)+('results log'!$B$2*(K307-1))),IF(J307="WON",((((K307-1)*I307)*'results log'!$B$2)+('results log'!$B$2*(K307-1))),IF(J307="PLACED",((((K307-1)*I307)*'results log'!$B$2)-'results log'!$B$2),IF(I307=0,-'results log'!$B$2,IF(I307=0,-'results log'!$B$2,-('results log'!$B$2*2)))))))*D307))</f>
        <v>48.600000000000009</v>
      </c>
      <c r="O307" s="73">
        <f>O306+'results log'!$N307</f>
        <v>1539.4999999999998</v>
      </c>
      <c r="Q307">
        <f>IF(ISBLANK(#REF!),1,IF(ISBLANK(#REF!),2,99))</f>
        <v>99</v>
      </c>
    </row>
    <row r="308" spans="1:17" ht="15" x14ac:dyDescent="0.2">
      <c r="A308" s="27">
        <v>42862</v>
      </c>
      <c r="B308" s="72" t="s">
        <v>610</v>
      </c>
      <c r="C308" s="28" t="s">
        <v>317</v>
      </c>
      <c r="D308" s="29">
        <v>1</v>
      </c>
      <c r="E308" s="29">
        <v>5.26</v>
      </c>
      <c r="F308" s="29">
        <v>5</v>
      </c>
      <c r="G308" s="29" t="s">
        <v>23</v>
      </c>
      <c r="H308" s="29" t="s">
        <v>23</v>
      </c>
      <c r="I308" s="29">
        <v>0</v>
      </c>
      <c r="J308" s="8" t="s">
        <v>28</v>
      </c>
      <c r="K308" s="15">
        <f>((F308-1)*(1-(IF(G308="no",0,'results log'!$B$3)))+1)</f>
        <v>5</v>
      </c>
      <c r="L308" s="15">
        <f t="shared" si="13"/>
        <v>1</v>
      </c>
      <c r="M308" s="17">
        <f>IF(ISBLANK(J308),,IF(ISBLANK(E308),,(IF(J308="WON-EW",((((E308-1)*I308)*'results log'!$B$2)+('results log'!$B$2*(E308-1))),IF(J308="WON",((((E308-1)*I308)*'results log'!$B$2)+('results log'!$B$2*(E308-1))),IF(J308="PLACED",((((E308-1)*I308)*'results log'!$B$2)-'results log'!$B$2),IF(I308=0,-'results log'!$B$2,IF(I308=0,-'results log'!$B$2,-('results log'!$B$2*2)))))))*D308))</f>
        <v>-10</v>
      </c>
      <c r="N308" s="16">
        <f>IF(ISBLANK(J308),,IF(ISBLANK(F308),,(IF(J308="WON-EW",((((K308-1)*I308)*'results log'!$B$2)+('results log'!$B$2*(K308-1))),IF(J308="WON",((((K308-1)*I308)*'results log'!$B$2)+('results log'!$B$2*(K308-1))),IF(J308="PLACED",((((K308-1)*I308)*'results log'!$B$2)-'results log'!$B$2),IF(I308=0,-'results log'!$B$2,IF(I308=0,-'results log'!$B$2,-('results log'!$B$2*2)))))))*D308))</f>
        <v>-10</v>
      </c>
      <c r="O308" s="73">
        <f>O307+'results log'!$N308</f>
        <v>1529.4999999999998</v>
      </c>
      <c r="Q308">
        <f>IF(ISBLANK(#REF!),1,IF(ISBLANK(#REF!),2,99))</f>
        <v>99</v>
      </c>
    </row>
    <row r="309" spans="1:17" ht="15" x14ac:dyDescent="0.2">
      <c r="A309" s="27">
        <v>42862</v>
      </c>
      <c r="B309" s="72" t="s">
        <v>610</v>
      </c>
      <c r="C309" s="28" t="s">
        <v>611</v>
      </c>
      <c r="D309" s="29">
        <v>1</v>
      </c>
      <c r="E309" s="29">
        <v>6.1</v>
      </c>
      <c r="F309" s="29">
        <v>6</v>
      </c>
      <c r="G309" s="29" t="s">
        <v>23</v>
      </c>
      <c r="H309" s="29" t="s">
        <v>23</v>
      </c>
      <c r="I309" s="29">
        <v>0</v>
      </c>
      <c r="J309" s="8" t="s">
        <v>28</v>
      </c>
      <c r="K309" s="15">
        <f>((F309-1)*(1-(IF(G309="no",0,'results log'!$B$3)))+1)</f>
        <v>6</v>
      </c>
      <c r="L309" s="15">
        <f t="shared" si="13"/>
        <v>1</v>
      </c>
      <c r="M309" s="17">
        <f>IF(ISBLANK(J309),,IF(ISBLANK(E309),,(IF(J309="WON-EW",((((E309-1)*I309)*'results log'!$B$2)+('results log'!$B$2*(E309-1))),IF(J309="WON",((((E309-1)*I309)*'results log'!$B$2)+('results log'!$B$2*(E309-1))),IF(J309="PLACED",((((E309-1)*I309)*'results log'!$B$2)-'results log'!$B$2),IF(I309=0,-'results log'!$B$2,IF(I309=0,-'results log'!$B$2,-('results log'!$B$2*2)))))))*D309))</f>
        <v>-10</v>
      </c>
      <c r="N309" s="16">
        <f>IF(ISBLANK(J309),,IF(ISBLANK(F309),,(IF(J309="WON-EW",((((K309-1)*I309)*'results log'!$B$2)+('results log'!$B$2*(K309-1))),IF(J309="WON",((((K309-1)*I309)*'results log'!$B$2)+('results log'!$B$2*(K309-1))),IF(J309="PLACED",((((K309-1)*I309)*'results log'!$B$2)-'results log'!$B$2),IF(I309=0,-'results log'!$B$2,IF(I309=0,-'results log'!$B$2,-('results log'!$B$2*2)))))))*D309))</f>
        <v>-10</v>
      </c>
      <c r="O309" s="73">
        <f>O308+'results log'!$N309</f>
        <v>1519.4999999999998</v>
      </c>
      <c r="Q309">
        <f>IF(ISBLANK(#REF!),1,IF(ISBLANK(#REF!),2,99))</f>
        <v>99</v>
      </c>
    </row>
    <row r="310" spans="1:17" ht="15" x14ac:dyDescent="0.2">
      <c r="A310" s="27">
        <v>42863</v>
      </c>
      <c r="B310" s="72" t="s">
        <v>612</v>
      </c>
      <c r="C310" s="28" t="s">
        <v>613</v>
      </c>
      <c r="D310" s="29">
        <v>3</v>
      </c>
      <c r="E310" s="29">
        <v>4</v>
      </c>
      <c r="F310" s="29">
        <v>3.9</v>
      </c>
      <c r="G310" s="29" t="s">
        <v>23</v>
      </c>
      <c r="H310" s="29" t="s">
        <v>23</v>
      </c>
      <c r="I310" s="29">
        <v>0</v>
      </c>
      <c r="J310" s="8" t="s">
        <v>28</v>
      </c>
      <c r="K310" s="15">
        <f>((F310-1)*(1-(IF(G310="no",0,'results log'!$B$3)))+1)</f>
        <v>3.9</v>
      </c>
      <c r="L310" s="15">
        <f t="shared" si="13"/>
        <v>3</v>
      </c>
      <c r="M310" s="17">
        <f>IF(ISBLANK(J310),,IF(ISBLANK(E310),,(IF(J310="WON-EW",((((E310-1)*I310)*'results log'!$B$2)+('results log'!$B$2*(E310-1))),IF(J310="WON",((((E310-1)*I310)*'results log'!$B$2)+('results log'!$B$2*(E310-1))),IF(J310="PLACED",((((E310-1)*I310)*'results log'!$B$2)-'results log'!$B$2),IF(I310=0,-'results log'!$B$2,IF(I310=0,-'results log'!$B$2,-('results log'!$B$2*2)))))))*D310))</f>
        <v>-30</v>
      </c>
      <c r="N310" s="16">
        <f>IF(ISBLANK(J310),,IF(ISBLANK(F310),,(IF(J310="WON-EW",((((K310-1)*I310)*'results log'!$B$2)+('results log'!$B$2*(K310-1))),IF(J310="WON",((((K310-1)*I310)*'results log'!$B$2)+('results log'!$B$2*(K310-1))),IF(J310="PLACED",((((K310-1)*I310)*'results log'!$B$2)-'results log'!$B$2),IF(I310=0,-'results log'!$B$2,IF(I310=0,-'results log'!$B$2,-('results log'!$B$2*2)))))))*D310))</f>
        <v>-30</v>
      </c>
      <c r="O310" s="73">
        <f>O309+'results log'!$N310</f>
        <v>1489.4999999999998</v>
      </c>
      <c r="Q310">
        <f>IF(ISBLANK(#REF!),1,IF(ISBLANK(#REF!),2,99))</f>
        <v>99</v>
      </c>
    </row>
    <row r="311" spans="1:17" ht="15" x14ac:dyDescent="0.2">
      <c r="A311" s="27">
        <v>42863</v>
      </c>
      <c r="B311" s="72" t="s">
        <v>612</v>
      </c>
      <c r="C311" s="28" t="s">
        <v>614</v>
      </c>
      <c r="D311" s="29">
        <v>1</v>
      </c>
      <c r="E311" s="29">
        <v>4</v>
      </c>
      <c r="F311" s="29">
        <v>4</v>
      </c>
      <c r="G311" s="29" t="s">
        <v>23</v>
      </c>
      <c r="H311" s="29" t="s">
        <v>23</v>
      </c>
      <c r="I311" s="29">
        <v>0</v>
      </c>
      <c r="J311" s="8" t="s">
        <v>28</v>
      </c>
      <c r="K311" s="15">
        <f>((F311-1)*(1-(IF(G311="no",0,'results log'!$B$3)))+1)</f>
        <v>4</v>
      </c>
      <c r="L311" s="15">
        <f t="shared" si="13"/>
        <v>1</v>
      </c>
      <c r="M311" s="17">
        <f>IF(ISBLANK(J311),,IF(ISBLANK(E311),,(IF(J311="WON-EW",((((E311-1)*I311)*'results log'!$B$2)+('results log'!$B$2*(E311-1))),IF(J311="WON",((((E311-1)*I311)*'results log'!$B$2)+('results log'!$B$2*(E311-1))),IF(J311="PLACED",((((E311-1)*I311)*'results log'!$B$2)-'results log'!$B$2),IF(I311=0,-'results log'!$B$2,IF(I311=0,-'results log'!$B$2,-('results log'!$B$2*2)))))))*D311))</f>
        <v>-10</v>
      </c>
      <c r="N311" s="16">
        <f>IF(ISBLANK(J311),,IF(ISBLANK(F311),,(IF(J311="WON-EW",((((K311-1)*I311)*'results log'!$B$2)+('results log'!$B$2*(K311-1))),IF(J311="WON",((((K311-1)*I311)*'results log'!$B$2)+('results log'!$B$2*(K311-1))),IF(J311="PLACED",((((K311-1)*I311)*'results log'!$B$2)-'results log'!$B$2),IF(I311=0,-'results log'!$B$2,IF(I311=0,-'results log'!$B$2,-('results log'!$B$2*2)))))))*D311))</f>
        <v>-10</v>
      </c>
      <c r="O311" s="73">
        <f>O310+'results log'!$N311</f>
        <v>1479.4999999999998</v>
      </c>
      <c r="Q311">
        <f>IF(ISBLANK(#REF!),1,IF(ISBLANK(#REF!),2,99))</f>
        <v>99</v>
      </c>
    </row>
    <row r="312" spans="1:17" ht="15" x14ac:dyDescent="0.2">
      <c r="A312" s="27">
        <v>42863</v>
      </c>
      <c r="B312" s="72" t="s">
        <v>615</v>
      </c>
      <c r="C312" s="28" t="s">
        <v>616</v>
      </c>
      <c r="D312" s="29">
        <v>2</v>
      </c>
      <c r="E312" s="29">
        <v>3.38</v>
      </c>
      <c r="F312" s="29">
        <v>3.3</v>
      </c>
      <c r="G312" s="29" t="s">
        <v>23</v>
      </c>
      <c r="H312" s="29" t="s">
        <v>23</v>
      </c>
      <c r="I312" s="29">
        <v>0</v>
      </c>
      <c r="J312" s="8" t="s">
        <v>28</v>
      </c>
      <c r="K312" s="15">
        <f>((F312-1)*(1-(IF(G312="no",0,'results log'!$B$3)))+1)</f>
        <v>3.3</v>
      </c>
      <c r="L312" s="15">
        <f t="shared" si="13"/>
        <v>2</v>
      </c>
      <c r="M312" s="17">
        <f>IF(ISBLANK(J312),,IF(ISBLANK(E312),,(IF(J312="WON-EW",((((E312-1)*I312)*'results log'!$B$2)+('results log'!$B$2*(E312-1))),IF(J312="WON",((((E312-1)*I312)*'results log'!$B$2)+('results log'!$B$2*(E312-1))),IF(J312="PLACED",((((E312-1)*I312)*'results log'!$B$2)-'results log'!$B$2),IF(I312=0,-'results log'!$B$2,IF(I312=0,-'results log'!$B$2,-('results log'!$B$2*2)))))))*D312))</f>
        <v>-20</v>
      </c>
      <c r="N312" s="16">
        <f>IF(ISBLANK(J312),,IF(ISBLANK(F312),,(IF(J312="WON-EW",((((K312-1)*I312)*'results log'!$B$2)+('results log'!$B$2*(K312-1))),IF(J312="WON",((((K312-1)*I312)*'results log'!$B$2)+('results log'!$B$2*(K312-1))),IF(J312="PLACED",((((K312-1)*I312)*'results log'!$B$2)-'results log'!$B$2),IF(I312=0,-'results log'!$B$2,IF(I312=0,-'results log'!$B$2,-('results log'!$B$2*2)))))))*D312))</f>
        <v>-20</v>
      </c>
      <c r="O312" s="73">
        <f>O311+'results log'!$N312</f>
        <v>1459.4999999999998</v>
      </c>
      <c r="Q312">
        <f>IF(ISBLANK(#REF!),1,IF(ISBLANK(#REF!),2,99))</f>
        <v>99</v>
      </c>
    </row>
    <row r="313" spans="1:17" ht="15" x14ac:dyDescent="0.2">
      <c r="A313" s="27">
        <v>42866</v>
      </c>
      <c r="B313" s="72" t="s">
        <v>618</v>
      </c>
      <c r="C313" s="28" t="s">
        <v>167</v>
      </c>
      <c r="D313" s="29">
        <v>1</v>
      </c>
      <c r="E313" s="29">
        <v>6.25</v>
      </c>
      <c r="F313" s="29">
        <v>6.5</v>
      </c>
      <c r="G313" s="29" t="s">
        <v>23</v>
      </c>
      <c r="H313" s="29" t="s">
        <v>23</v>
      </c>
      <c r="I313" s="29">
        <v>0</v>
      </c>
      <c r="J313" s="8" t="s">
        <v>24</v>
      </c>
      <c r="K313" s="15">
        <f>((F313-1)*(1-(IF(G313="no",0,'results log'!$B$3)))+1)</f>
        <v>6.5</v>
      </c>
      <c r="L313" s="15">
        <f t="shared" si="13"/>
        <v>1</v>
      </c>
      <c r="M313" s="17">
        <f>IF(ISBLANK(J313),,IF(ISBLANK(E313),,(IF(J313="WON-EW",((((E313-1)*I313)*'results log'!$B$2)+('results log'!$B$2*(E313-1))),IF(J313="WON",((((E313-1)*I313)*'results log'!$B$2)+('results log'!$B$2*(E313-1))),IF(J313="PLACED",((((E313-1)*I313)*'results log'!$B$2)-'results log'!$B$2),IF(I313=0,-'results log'!$B$2,IF(I313=0,-'results log'!$B$2,-('results log'!$B$2*2)))))))*D313))</f>
        <v>52.5</v>
      </c>
      <c r="N313" s="16">
        <f>IF(ISBLANK(J313),,IF(ISBLANK(F313),,(IF(J313="WON-EW",((((K313-1)*I313)*'results log'!$B$2)+('results log'!$B$2*(K313-1))),IF(J313="WON",((((K313-1)*I313)*'results log'!$B$2)+('results log'!$B$2*(K313-1))),IF(J313="PLACED",((((K313-1)*I313)*'results log'!$B$2)-'results log'!$B$2),IF(I313=0,-'results log'!$B$2,IF(I313=0,-'results log'!$B$2,-('results log'!$B$2*2)))))))*D313))</f>
        <v>55</v>
      </c>
      <c r="O313" s="73">
        <f>O312+'results log'!$N313</f>
        <v>1514.4999999999998</v>
      </c>
      <c r="Q313">
        <f>IF(ISBLANK(#REF!),1,IF(ISBLANK(#REF!),2,99))</f>
        <v>99</v>
      </c>
    </row>
    <row r="314" spans="1:17" ht="15" x14ac:dyDescent="0.2">
      <c r="A314" s="27">
        <v>42866</v>
      </c>
      <c r="B314" s="72" t="s">
        <v>619</v>
      </c>
      <c r="C314" s="28" t="s">
        <v>620</v>
      </c>
      <c r="D314" s="29">
        <v>3</v>
      </c>
      <c r="E314" s="29">
        <v>3.2</v>
      </c>
      <c r="F314" s="29">
        <v>3.15</v>
      </c>
      <c r="G314" s="29" t="s">
        <v>23</v>
      </c>
      <c r="H314" s="29" t="s">
        <v>23</v>
      </c>
      <c r="I314" s="29">
        <v>0</v>
      </c>
      <c r="J314" s="8" t="s">
        <v>24</v>
      </c>
      <c r="K314" s="15">
        <f>((F314-1)*(1-(IF(G314="no",0,'results log'!$B$3)))+1)</f>
        <v>3.15</v>
      </c>
      <c r="L314" s="15">
        <f t="shared" si="13"/>
        <v>3</v>
      </c>
      <c r="M314" s="17">
        <f>IF(ISBLANK(J314),,IF(ISBLANK(E314),,(IF(J314="WON-EW",((((E314-1)*I314)*'results log'!$B$2)+('results log'!$B$2*(E314-1))),IF(J314="WON",((((E314-1)*I314)*'results log'!$B$2)+('results log'!$B$2*(E314-1))),IF(J314="PLACED",((((E314-1)*I314)*'results log'!$B$2)-'results log'!$B$2),IF(I314=0,-'results log'!$B$2,IF(I314=0,-'results log'!$B$2,-('results log'!$B$2*2)))))))*D314))</f>
        <v>66</v>
      </c>
      <c r="N314" s="16">
        <f>IF(ISBLANK(J314),,IF(ISBLANK(F314),,(IF(J314="WON-EW",((((K314-1)*I314)*'results log'!$B$2)+('results log'!$B$2*(K314-1))),IF(J314="WON",((((K314-1)*I314)*'results log'!$B$2)+('results log'!$B$2*(K314-1))),IF(J314="PLACED",((((K314-1)*I314)*'results log'!$B$2)-'results log'!$B$2),IF(I314=0,-'results log'!$B$2,IF(I314=0,-'results log'!$B$2,-('results log'!$B$2*2)))))))*D314))</f>
        <v>64.5</v>
      </c>
      <c r="O314" s="73">
        <f>O313+'results log'!$N314</f>
        <v>1578.9999999999998</v>
      </c>
      <c r="Q314">
        <f>IF(ISBLANK(#REF!),1,IF(ISBLANK(#REF!),2,99))</f>
        <v>99</v>
      </c>
    </row>
    <row r="315" spans="1:17" ht="15" x14ac:dyDescent="0.2">
      <c r="A315" s="27">
        <v>42866</v>
      </c>
      <c r="B315" s="72" t="s">
        <v>621</v>
      </c>
      <c r="C315" s="28" t="s">
        <v>622</v>
      </c>
      <c r="D315" s="29">
        <v>3</v>
      </c>
      <c r="E315" s="29">
        <v>2.62</v>
      </c>
      <c r="F315" s="29">
        <v>2.4500000000000002</v>
      </c>
      <c r="G315" s="29" t="s">
        <v>23</v>
      </c>
      <c r="H315" s="29" t="s">
        <v>23</v>
      </c>
      <c r="I315" s="29">
        <v>0</v>
      </c>
      <c r="J315" s="8" t="s">
        <v>28</v>
      </c>
      <c r="K315" s="15">
        <f>((F315-1)*(1-(IF(G315="no",0,'results log'!$B$3)))+1)</f>
        <v>2.4500000000000002</v>
      </c>
      <c r="L315" s="15">
        <f t="shared" si="13"/>
        <v>3</v>
      </c>
      <c r="M315" s="17">
        <f>IF(ISBLANK(J315),,IF(ISBLANK(E315),,(IF(J315="WON-EW",((((E315-1)*I315)*'results log'!$B$2)+('results log'!$B$2*(E315-1))),IF(J315="WON",((((E315-1)*I315)*'results log'!$B$2)+('results log'!$B$2*(E315-1))),IF(J315="PLACED",((((E315-1)*I315)*'results log'!$B$2)-'results log'!$B$2),IF(I315=0,-'results log'!$B$2,IF(I315=0,-'results log'!$B$2,-('results log'!$B$2*2)))))))*D315))</f>
        <v>-30</v>
      </c>
      <c r="N315" s="16">
        <f>IF(ISBLANK(J315),,IF(ISBLANK(F315),,(IF(J315="WON-EW",((((K315-1)*I315)*'results log'!$B$2)+('results log'!$B$2*(K315-1))),IF(J315="WON",((((K315-1)*I315)*'results log'!$B$2)+('results log'!$B$2*(K315-1))),IF(J315="PLACED",((((K315-1)*I315)*'results log'!$B$2)-'results log'!$B$2),IF(I315=0,-'results log'!$B$2,IF(I315=0,-'results log'!$B$2,-('results log'!$B$2*2)))))))*D315))</f>
        <v>-30</v>
      </c>
      <c r="O315" s="73">
        <f>O314+'results log'!$N315</f>
        <v>1548.9999999999998</v>
      </c>
      <c r="Q315">
        <f>IF(ISBLANK(#REF!),1,IF(ISBLANK(#REF!),2,99))</f>
        <v>99</v>
      </c>
    </row>
    <row r="316" spans="1:17" ht="15" x14ac:dyDescent="0.2">
      <c r="A316" s="27">
        <v>42866</v>
      </c>
      <c r="B316" s="72" t="s">
        <v>621</v>
      </c>
      <c r="C316" s="28" t="s">
        <v>611</v>
      </c>
      <c r="D316" s="29">
        <v>1</v>
      </c>
      <c r="E316" s="29">
        <v>6.4</v>
      </c>
      <c r="F316" s="29">
        <v>5.5</v>
      </c>
      <c r="G316" s="29" t="s">
        <v>23</v>
      </c>
      <c r="H316" s="29" t="s">
        <v>23</v>
      </c>
      <c r="I316" s="29">
        <v>0</v>
      </c>
      <c r="J316" s="8" t="s">
        <v>28</v>
      </c>
      <c r="K316" s="15">
        <f>((F316-1)*(1-(IF(G316="no",0,'results log'!$B$3)))+1)</f>
        <v>5.5</v>
      </c>
      <c r="L316" s="15">
        <f t="shared" si="13"/>
        <v>1</v>
      </c>
      <c r="M316" s="17">
        <f>IF(ISBLANK(J316),,IF(ISBLANK(E316),,(IF(J316="WON-EW",((((E316-1)*I316)*'results log'!$B$2)+('results log'!$B$2*(E316-1))),IF(J316="WON",((((E316-1)*I316)*'results log'!$B$2)+('results log'!$B$2*(E316-1))),IF(J316="PLACED",((((E316-1)*I316)*'results log'!$B$2)-'results log'!$B$2),IF(I316=0,-'results log'!$B$2,IF(I316=0,-'results log'!$B$2,-('results log'!$B$2*2)))))))*D316))</f>
        <v>-10</v>
      </c>
      <c r="N316" s="16">
        <f>IF(ISBLANK(J316),,IF(ISBLANK(F316),,(IF(J316="WON-EW",((((K316-1)*I316)*'results log'!$B$2)+('results log'!$B$2*(K316-1))),IF(J316="WON",((((K316-1)*I316)*'results log'!$B$2)+('results log'!$B$2*(K316-1))),IF(J316="PLACED",((((K316-1)*I316)*'results log'!$B$2)-'results log'!$B$2),IF(I316=0,-'results log'!$B$2,IF(I316=0,-'results log'!$B$2,-('results log'!$B$2*2)))))))*D316))</f>
        <v>-10</v>
      </c>
      <c r="O316" s="73">
        <f>O315+'results log'!$N316</f>
        <v>1538.9999999999998</v>
      </c>
      <c r="Q316">
        <f>IF(ISBLANK(#REF!),1,IF(ISBLANK(#REF!),2,99))</f>
        <v>99</v>
      </c>
    </row>
    <row r="317" spans="1:17" ht="15" x14ac:dyDescent="0.2">
      <c r="A317" s="27">
        <v>42868</v>
      </c>
      <c r="B317" s="72" t="s">
        <v>623</v>
      </c>
      <c r="C317" s="28" t="s">
        <v>378</v>
      </c>
      <c r="D317" s="29">
        <v>3</v>
      </c>
      <c r="E317" s="29">
        <v>4</v>
      </c>
      <c r="F317" s="29">
        <v>3.8</v>
      </c>
      <c r="G317" s="29" t="s">
        <v>23</v>
      </c>
      <c r="H317" s="29" t="s">
        <v>23</v>
      </c>
      <c r="I317" s="29">
        <v>0</v>
      </c>
      <c r="J317" s="8" t="s">
        <v>28</v>
      </c>
      <c r="K317" s="15">
        <f>((F317-1)*(1-(IF(G317="no",0,'results log'!$B$3)))+1)</f>
        <v>3.8</v>
      </c>
      <c r="L317" s="15">
        <f t="shared" si="13"/>
        <v>3</v>
      </c>
      <c r="M317" s="17">
        <f>IF(ISBLANK(J317),,IF(ISBLANK(E317),,(IF(J317="WON-EW",((((E317-1)*I317)*'results log'!$B$2)+('results log'!$B$2*(E317-1))),IF(J317="WON",((((E317-1)*I317)*'results log'!$B$2)+('results log'!$B$2*(E317-1))),IF(J317="PLACED",((((E317-1)*I317)*'results log'!$B$2)-'results log'!$B$2),IF(I317=0,-'results log'!$B$2,IF(I317=0,-'results log'!$B$2,-('results log'!$B$2*2)))))))*D317))</f>
        <v>-30</v>
      </c>
      <c r="N317" s="16">
        <f>IF(ISBLANK(J317),,IF(ISBLANK(F317),,(IF(J317="WON-EW",((((K317-1)*I317)*'results log'!$B$2)+('results log'!$B$2*(K317-1))),IF(J317="WON",((((K317-1)*I317)*'results log'!$B$2)+('results log'!$B$2*(K317-1))),IF(J317="PLACED",((((K317-1)*I317)*'results log'!$B$2)-'results log'!$B$2),IF(I317=0,-'results log'!$B$2,IF(I317=0,-'results log'!$B$2,-('results log'!$B$2*2)))))))*D317))</f>
        <v>-30</v>
      </c>
      <c r="O317" s="73">
        <f>O316+'results log'!$N317</f>
        <v>1508.9999999999998</v>
      </c>
      <c r="Q317">
        <f>IF(ISBLANK(#REF!),1,IF(ISBLANK(#REF!),2,99))</f>
        <v>99</v>
      </c>
    </row>
    <row r="318" spans="1:17" ht="15" x14ac:dyDescent="0.2">
      <c r="A318" s="27">
        <v>42868</v>
      </c>
      <c r="B318" s="72" t="s">
        <v>624</v>
      </c>
      <c r="C318" s="28" t="s">
        <v>625</v>
      </c>
      <c r="D318" s="29">
        <v>1</v>
      </c>
      <c r="E318" s="29">
        <v>7.5</v>
      </c>
      <c r="F318" s="29">
        <v>7</v>
      </c>
      <c r="G318" s="29" t="s">
        <v>23</v>
      </c>
      <c r="H318" s="29" t="s">
        <v>23</v>
      </c>
      <c r="I318" s="29">
        <v>0</v>
      </c>
      <c r="J318" s="8" t="s">
        <v>28</v>
      </c>
      <c r="K318" s="15">
        <f>((F318-1)*(1-(IF(G318="no",0,'results log'!$B$3)))+1)</f>
        <v>7</v>
      </c>
      <c r="L318" s="15">
        <f t="shared" si="13"/>
        <v>1</v>
      </c>
      <c r="M318" s="17">
        <f>IF(ISBLANK(J318),,IF(ISBLANK(E318),,(IF(J318="WON-EW",((((E318-1)*I318)*'results log'!$B$2)+('results log'!$B$2*(E318-1))),IF(J318="WON",((((E318-1)*I318)*'results log'!$B$2)+('results log'!$B$2*(E318-1))),IF(J318="PLACED",((((E318-1)*I318)*'results log'!$B$2)-'results log'!$B$2),IF(I318=0,-'results log'!$B$2,IF(I318=0,-'results log'!$B$2,-('results log'!$B$2*2)))))))*D318))</f>
        <v>-10</v>
      </c>
      <c r="N318" s="16">
        <f>IF(ISBLANK(J318),,IF(ISBLANK(F318),,(IF(J318="WON-EW",((((K318-1)*I318)*'results log'!$B$2)+('results log'!$B$2*(K318-1))),IF(J318="WON",((((K318-1)*I318)*'results log'!$B$2)+('results log'!$B$2*(K318-1))),IF(J318="PLACED",((((K318-1)*I318)*'results log'!$B$2)-'results log'!$B$2),IF(I318=0,-'results log'!$B$2,IF(I318=0,-'results log'!$B$2,-('results log'!$B$2*2)))))))*D318))</f>
        <v>-10</v>
      </c>
      <c r="O318" s="73">
        <f>O317+'results log'!$N318</f>
        <v>1498.9999999999998</v>
      </c>
      <c r="Q318">
        <f>IF(ISBLANK(#REF!),1,IF(ISBLANK(#REF!),2,99))</f>
        <v>99</v>
      </c>
    </row>
    <row r="319" spans="1:17" ht="15" x14ac:dyDescent="0.2">
      <c r="A319" s="27">
        <v>42868</v>
      </c>
      <c r="B319" s="72" t="s">
        <v>624</v>
      </c>
      <c r="C319" s="28" t="s">
        <v>626</v>
      </c>
      <c r="D319" s="29">
        <v>1</v>
      </c>
      <c r="E319" s="29">
        <v>7</v>
      </c>
      <c r="F319" s="29">
        <v>6.5</v>
      </c>
      <c r="G319" s="29" t="s">
        <v>23</v>
      </c>
      <c r="H319" s="29" t="s">
        <v>23</v>
      </c>
      <c r="I319" s="29">
        <v>0</v>
      </c>
      <c r="J319" s="8" t="s">
        <v>28</v>
      </c>
      <c r="K319" s="15">
        <f>((F319-1)*(1-(IF(G319="no",0,'results log'!$B$3)))+1)</f>
        <v>6.5</v>
      </c>
      <c r="L319" s="15">
        <f t="shared" si="13"/>
        <v>1</v>
      </c>
      <c r="M319" s="17">
        <f>IF(ISBLANK(J319),,IF(ISBLANK(E319),,(IF(J319="WON-EW",((((E319-1)*I319)*'results log'!$B$2)+('results log'!$B$2*(E319-1))),IF(J319="WON",((((E319-1)*I319)*'results log'!$B$2)+('results log'!$B$2*(E319-1))),IF(J319="PLACED",((((E319-1)*I319)*'results log'!$B$2)-'results log'!$B$2),IF(I319=0,-'results log'!$B$2,IF(I319=0,-'results log'!$B$2,-('results log'!$B$2*2)))))))*D319))</f>
        <v>-10</v>
      </c>
      <c r="N319" s="16">
        <f>IF(ISBLANK(J319),,IF(ISBLANK(F319),,(IF(J319="WON-EW",((((K319-1)*I319)*'results log'!$B$2)+('results log'!$B$2*(K319-1))),IF(J319="WON",((((K319-1)*I319)*'results log'!$B$2)+('results log'!$B$2*(K319-1))),IF(J319="PLACED",((((K319-1)*I319)*'results log'!$B$2)-'results log'!$B$2),IF(I319=0,-'results log'!$B$2,IF(I319=0,-'results log'!$B$2,-('results log'!$B$2*2)))))))*D319))</f>
        <v>-10</v>
      </c>
      <c r="O319" s="73">
        <f>O318+'results log'!$N319</f>
        <v>1488.9999999999998</v>
      </c>
      <c r="Q319">
        <f>IF(ISBLANK(#REF!),1,IF(ISBLANK(#REF!),2,99))</f>
        <v>99</v>
      </c>
    </row>
    <row r="320" spans="1:17" ht="15" x14ac:dyDescent="0.2">
      <c r="A320" s="27">
        <v>42868</v>
      </c>
      <c r="B320" s="72" t="s">
        <v>627</v>
      </c>
      <c r="C320" s="28" t="s">
        <v>628</v>
      </c>
      <c r="D320" s="29">
        <v>3</v>
      </c>
      <c r="E320" s="29">
        <v>3</v>
      </c>
      <c r="F320" s="29">
        <v>2.88</v>
      </c>
      <c r="G320" s="29" t="s">
        <v>23</v>
      </c>
      <c r="H320" s="29" t="s">
        <v>23</v>
      </c>
      <c r="I320" s="29">
        <v>0</v>
      </c>
      <c r="J320" s="8" t="s">
        <v>28</v>
      </c>
      <c r="K320" s="15">
        <f>((F320-1)*(1-(IF(G320="no",0,'results log'!$B$3)))+1)</f>
        <v>2.88</v>
      </c>
      <c r="L320" s="15">
        <f t="shared" si="13"/>
        <v>3</v>
      </c>
      <c r="M320" s="17">
        <f>IF(ISBLANK(J320),,IF(ISBLANK(E320),,(IF(J320="WON-EW",((((E320-1)*I320)*'results log'!$B$2)+('results log'!$B$2*(E320-1))),IF(J320="WON",((((E320-1)*I320)*'results log'!$B$2)+('results log'!$B$2*(E320-1))),IF(J320="PLACED",((((E320-1)*I320)*'results log'!$B$2)-'results log'!$B$2),IF(I320=0,-'results log'!$B$2,IF(I320=0,-'results log'!$B$2,-('results log'!$B$2*2)))))))*D320))</f>
        <v>-30</v>
      </c>
      <c r="N320" s="16">
        <f>IF(ISBLANK(J320),,IF(ISBLANK(F320),,(IF(J320="WON-EW",((((K320-1)*I320)*'results log'!$B$2)+('results log'!$B$2*(K320-1))),IF(J320="WON",((((K320-1)*I320)*'results log'!$B$2)+('results log'!$B$2*(K320-1))),IF(J320="PLACED",((((K320-1)*I320)*'results log'!$B$2)-'results log'!$B$2),IF(I320=0,-'results log'!$B$2,IF(I320=0,-'results log'!$B$2,-('results log'!$B$2*2)))))))*D320))</f>
        <v>-30</v>
      </c>
      <c r="O320" s="73">
        <f>O319+'results log'!$N320</f>
        <v>1458.9999999999998</v>
      </c>
      <c r="Q320">
        <f>IF(ISBLANK(#REF!),1,IF(ISBLANK(#REF!),2,99))</f>
        <v>99</v>
      </c>
    </row>
    <row r="321" spans="1:22" ht="15" x14ac:dyDescent="0.2">
      <c r="A321" s="27">
        <v>42869</v>
      </c>
      <c r="B321" s="72" t="s">
        <v>629</v>
      </c>
      <c r="C321" s="28" t="s">
        <v>630</v>
      </c>
      <c r="D321" s="29">
        <v>3</v>
      </c>
      <c r="E321" s="29">
        <v>3</v>
      </c>
      <c r="F321" s="29">
        <v>2.95</v>
      </c>
      <c r="G321" s="29" t="s">
        <v>23</v>
      </c>
      <c r="H321" s="29" t="s">
        <v>23</v>
      </c>
      <c r="I321" s="29">
        <v>0</v>
      </c>
      <c r="J321" s="8" t="s">
        <v>28</v>
      </c>
      <c r="K321" s="15">
        <f>((F321-1)*(1-(IF(G321="no",0,'results log'!$B$3)))+1)</f>
        <v>2.95</v>
      </c>
      <c r="L321" s="15">
        <f t="shared" si="13"/>
        <v>3</v>
      </c>
      <c r="M321" s="17">
        <f>IF(ISBLANK(J321),,IF(ISBLANK(E321),,(IF(J321="WON-EW",((((E321-1)*I321)*'results log'!$B$2)+('results log'!$B$2*(E321-1))),IF(J321="WON",((((E321-1)*I321)*'results log'!$B$2)+('results log'!$B$2*(E321-1))),IF(J321="PLACED",((((E321-1)*I321)*'results log'!$B$2)-'results log'!$B$2),IF(I321=0,-'results log'!$B$2,IF(I321=0,-'results log'!$B$2,-('results log'!$B$2*2)))))))*D321))</f>
        <v>-30</v>
      </c>
      <c r="N321" s="16">
        <f>IF(ISBLANK(J321),,IF(ISBLANK(F321),,(IF(J321="WON-EW",((((K321-1)*I321)*'results log'!$B$2)+('results log'!$B$2*(K321-1))),IF(J321="WON",((((K321-1)*I321)*'results log'!$B$2)+('results log'!$B$2*(K321-1))),IF(J321="PLACED",((((K321-1)*I321)*'results log'!$B$2)-'results log'!$B$2),IF(I321=0,-'results log'!$B$2,IF(I321=0,-'results log'!$B$2,-('results log'!$B$2*2)))))))*D321))</f>
        <v>-30</v>
      </c>
      <c r="O321" s="73">
        <f>O320+'results log'!$N321</f>
        <v>1428.9999999999998</v>
      </c>
      <c r="Q321">
        <f>IF(ISBLANK(#REF!),1,IF(ISBLANK(#REF!),2,99))</f>
        <v>99</v>
      </c>
    </row>
    <row r="322" spans="1:22" ht="15" x14ac:dyDescent="0.2">
      <c r="A322" s="27">
        <v>42869</v>
      </c>
      <c r="B322" s="72" t="s">
        <v>631</v>
      </c>
      <c r="C322" s="28" t="s">
        <v>632</v>
      </c>
      <c r="D322" s="29">
        <v>2</v>
      </c>
      <c r="E322" s="29">
        <v>2.63</v>
      </c>
      <c r="F322" s="29">
        <v>2.62</v>
      </c>
      <c r="G322" s="29" t="s">
        <v>23</v>
      </c>
      <c r="H322" s="29" t="s">
        <v>23</v>
      </c>
      <c r="I322" s="29">
        <v>0</v>
      </c>
      <c r="J322" s="8" t="s">
        <v>24</v>
      </c>
      <c r="K322" s="15">
        <f>((F322-1)*(1-(IF(G322="no",0,'results log'!$B$3)))+1)</f>
        <v>2.62</v>
      </c>
      <c r="L322" s="15">
        <f t="shared" si="13"/>
        <v>2</v>
      </c>
      <c r="M322" s="17">
        <f>IF(ISBLANK(J322),,IF(ISBLANK(E322),,(IF(J322="WON-EW",((((E322-1)*I322)*'results log'!$B$2)+('results log'!$B$2*(E322-1))),IF(J322="WON",((((E322-1)*I322)*'results log'!$B$2)+('results log'!$B$2*(E322-1))),IF(J322="PLACED",((((E322-1)*I322)*'results log'!$B$2)-'results log'!$B$2),IF(I322=0,-'results log'!$B$2,IF(I322=0,-'results log'!$B$2,-('results log'!$B$2*2)))))))*D322))</f>
        <v>32.599999999999994</v>
      </c>
      <c r="N322" s="16">
        <f>IF(ISBLANK(J322),,IF(ISBLANK(F322),,(IF(J322="WON-EW",((((K322-1)*I322)*'results log'!$B$2)+('results log'!$B$2*(K322-1))),IF(J322="WON",((((K322-1)*I322)*'results log'!$B$2)+('results log'!$B$2*(K322-1))),IF(J322="PLACED",((((K322-1)*I322)*'results log'!$B$2)-'results log'!$B$2),IF(I322=0,-'results log'!$B$2,IF(I322=0,-'results log'!$B$2,-('results log'!$B$2*2)))))))*D322))</f>
        <v>32.400000000000006</v>
      </c>
      <c r="O322" s="73">
        <f>O321+'results log'!$N322</f>
        <v>1461.3999999999999</v>
      </c>
      <c r="Q322">
        <f>IF(ISBLANK(#REF!),1,IF(ISBLANK(#REF!),2,99))</f>
        <v>99</v>
      </c>
    </row>
    <row r="323" spans="1:22" ht="15" x14ac:dyDescent="0.2">
      <c r="A323" s="27">
        <v>42869</v>
      </c>
      <c r="B323" s="72" t="s">
        <v>633</v>
      </c>
      <c r="C323" s="28" t="s">
        <v>634</v>
      </c>
      <c r="D323" s="29">
        <v>2</v>
      </c>
      <c r="E323" s="29">
        <v>6.5</v>
      </c>
      <c r="F323" s="29">
        <v>6.1</v>
      </c>
      <c r="G323" s="29" t="s">
        <v>23</v>
      </c>
      <c r="H323" s="29" t="s">
        <v>23</v>
      </c>
      <c r="I323" s="29">
        <v>0</v>
      </c>
      <c r="J323" s="8" t="s">
        <v>28</v>
      </c>
      <c r="K323" s="15">
        <f>((F323-1)*(1-(IF(G323="no",0,'results log'!$B$3)))+1)</f>
        <v>6.1</v>
      </c>
      <c r="L323" s="15">
        <f t="shared" si="13"/>
        <v>2</v>
      </c>
      <c r="M323" s="17">
        <f>IF(ISBLANK(J323),,IF(ISBLANK(E323),,(IF(J323="WON-EW",((((E323-1)*I323)*'results log'!$B$2)+('results log'!$B$2*(E323-1))),IF(J323="WON",((((E323-1)*I323)*'results log'!$B$2)+('results log'!$B$2*(E323-1))),IF(J323="PLACED",((((E323-1)*I323)*'results log'!$B$2)-'results log'!$B$2),IF(I323=0,-'results log'!$B$2,IF(I323=0,-'results log'!$B$2,-('results log'!$B$2*2)))))))*D323))</f>
        <v>-20</v>
      </c>
      <c r="N323" s="16">
        <f>IF(ISBLANK(J323),,IF(ISBLANK(F323),,(IF(J323="WON-EW",((((K323-1)*I323)*'results log'!$B$2)+('results log'!$B$2*(K323-1))),IF(J323="WON",((((K323-1)*I323)*'results log'!$B$2)+('results log'!$B$2*(K323-1))),IF(J323="PLACED",((((K323-1)*I323)*'results log'!$B$2)-'results log'!$B$2),IF(I323=0,-'results log'!$B$2,IF(I323=0,-'results log'!$B$2,-('results log'!$B$2*2)))))))*D323))</f>
        <v>-20</v>
      </c>
      <c r="O323" s="73">
        <f>O322+'results log'!$N323</f>
        <v>1441.3999999999999</v>
      </c>
      <c r="Q323">
        <f>IF(ISBLANK(#REF!),1,IF(ISBLANK(#REF!),2,99))</f>
        <v>99</v>
      </c>
    </row>
    <row r="324" spans="1:22" ht="15" x14ac:dyDescent="0.2">
      <c r="A324" s="27">
        <v>42871</v>
      </c>
      <c r="B324" s="72" t="s">
        <v>636</v>
      </c>
      <c r="C324" s="28" t="s">
        <v>637</v>
      </c>
      <c r="D324" s="29">
        <v>3</v>
      </c>
      <c r="E324" s="29">
        <v>3.25</v>
      </c>
      <c r="F324" s="29">
        <v>3.1</v>
      </c>
      <c r="G324" s="29" t="s">
        <v>23</v>
      </c>
      <c r="H324" s="29" t="s">
        <v>23</v>
      </c>
      <c r="I324" s="29">
        <v>0</v>
      </c>
      <c r="J324" s="8" t="s">
        <v>24</v>
      </c>
      <c r="K324" s="15">
        <f>((F324-1)*(1-(IF(G324="no",0,'results log'!$B$3)))+1)</f>
        <v>3.1</v>
      </c>
      <c r="L324" s="15">
        <f t="shared" si="13"/>
        <v>3</v>
      </c>
      <c r="M324" s="17">
        <f>IF(ISBLANK(J324),,IF(ISBLANK(E324),,(IF(J324="WON-EW",((((E324-1)*I324)*'results log'!$B$2)+('results log'!$B$2*(E324-1))),IF(J324="WON",((((E324-1)*I324)*'results log'!$B$2)+('results log'!$B$2*(E324-1))),IF(J324="PLACED",((((E324-1)*I324)*'results log'!$B$2)-'results log'!$B$2),IF(I324=0,-'results log'!$B$2,IF(I324=0,-'results log'!$B$2,-('results log'!$B$2*2)))))))*D324))</f>
        <v>67.5</v>
      </c>
      <c r="N324" s="16">
        <f>IF(ISBLANK(J324),,IF(ISBLANK(F324),,(IF(J324="WON-EW",((((K324-1)*I324)*'results log'!$B$2)+('results log'!$B$2*(K324-1))),IF(J324="WON",((((K324-1)*I324)*'results log'!$B$2)+('results log'!$B$2*(K324-1))),IF(J324="PLACED",((((K324-1)*I324)*'results log'!$B$2)-'results log'!$B$2),IF(I324=0,-'results log'!$B$2,IF(I324=0,-'results log'!$B$2,-('results log'!$B$2*2)))))))*D324))</f>
        <v>63</v>
      </c>
      <c r="O324" s="73">
        <f>O323+'results log'!$N324</f>
        <v>1504.3999999999999</v>
      </c>
      <c r="Q324">
        <f>IF(ISBLANK(#REF!),1,IF(ISBLANK(#REF!),2,99))</f>
        <v>99</v>
      </c>
    </row>
    <row r="325" spans="1:22" ht="15" x14ac:dyDescent="0.2">
      <c r="A325" s="27">
        <v>42871</v>
      </c>
      <c r="B325" s="72" t="s">
        <v>638</v>
      </c>
      <c r="C325" s="28" t="s">
        <v>113</v>
      </c>
      <c r="D325" s="29">
        <v>1</v>
      </c>
      <c r="E325" s="29">
        <v>5.25</v>
      </c>
      <c r="F325" s="29">
        <v>5.2</v>
      </c>
      <c r="G325" s="29" t="s">
        <v>23</v>
      </c>
      <c r="H325" s="29" t="s">
        <v>23</v>
      </c>
      <c r="I325" s="29">
        <v>0</v>
      </c>
      <c r="J325" s="8" t="s">
        <v>28</v>
      </c>
      <c r="K325" s="15">
        <f>((F325-1)*(1-(IF(G325="no",0,'results log'!$B$3)))+1)</f>
        <v>5.2</v>
      </c>
      <c r="L325" s="15">
        <f t="shared" si="13"/>
        <v>1</v>
      </c>
      <c r="M325" s="17">
        <f>IF(ISBLANK(J325),,IF(ISBLANK(E325),,(IF(J325="WON-EW",((((E325-1)*I325)*'results log'!$B$2)+('results log'!$B$2*(E325-1))),IF(J325="WON",((((E325-1)*I325)*'results log'!$B$2)+('results log'!$B$2*(E325-1))),IF(J325="PLACED",((((E325-1)*I325)*'results log'!$B$2)-'results log'!$B$2),IF(I325=0,-'results log'!$B$2,IF(I325=0,-'results log'!$B$2,-('results log'!$B$2*2)))))))*D325))</f>
        <v>-10</v>
      </c>
      <c r="N325" s="16">
        <f>IF(ISBLANK(J325),,IF(ISBLANK(F325),,(IF(J325="WON-EW",((((K325-1)*I325)*'results log'!$B$2)+('results log'!$B$2*(K325-1))),IF(J325="WON",((((K325-1)*I325)*'results log'!$B$2)+('results log'!$B$2*(K325-1))),IF(J325="PLACED",((((K325-1)*I325)*'results log'!$B$2)-'results log'!$B$2),IF(I325=0,-'results log'!$B$2,IF(I325=0,-'results log'!$B$2,-('results log'!$B$2*2)))))))*D325))</f>
        <v>-10</v>
      </c>
      <c r="O325" s="73">
        <f>O324+'results log'!$N325</f>
        <v>1494.3999999999999</v>
      </c>
      <c r="Q325">
        <f>IF(ISBLANK(#REF!),1,IF(ISBLANK(#REF!),2,99))</f>
        <v>99</v>
      </c>
    </row>
    <row r="326" spans="1:22" ht="15" x14ac:dyDescent="0.2">
      <c r="A326" s="27">
        <v>42871</v>
      </c>
      <c r="B326" s="72" t="s">
        <v>638</v>
      </c>
      <c r="C326" s="28" t="s">
        <v>611</v>
      </c>
      <c r="D326" s="29">
        <v>1</v>
      </c>
      <c r="E326" s="29">
        <v>5.65</v>
      </c>
      <c r="F326" s="29">
        <v>5.0999999999999996</v>
      </c>
      <c r="G326" s="29" t="s">
        <v>23</v>
      </c>
      <c r="H326" s="29" t="s">
        <v>23</v>
      </c>
      <c r="I326" s="29">
        <v>0</v>
      </c>
      <c r="J326" s="8" t="s">
        <v>24</v>
      </c>
      <c r="K326" s="15">
        <f>((F326-1)*(1-(IF(G326="no",0,'results log'!$B$3)))+1)</f>
        <v>5.0999999999999996</v>
      </c>
      <c r="L326" s="15">
        <f t="shared" si="13"/>
        <v>1</v>
      </c>
      <c r="M326" s="17">
        <f>IF(ISBLANK(J326),,IF(ISBLANK(E326),,(IF(J326="WON-EW",((((E326-1)*I326)*'results log'!$B$2)+('results log'!$B$2*(E326-1))),IF(J326="WON",((((E326-1)*I326)*'results log'!$B$2)+('results log'!$B$2*(E326-1))),IF(J326="PLACED",((((E326-1)*I326)*'results log'!$B$2)-'results log'!$B$2),IF(I326=0,-'results log'!$B$2,IF(I326=0,-'results log'!$B$2,-('results log'!$B$2*2)))))))*D326))</f>
        <v>46.5</v>
      </c>
      <c r="N326" s="16">
        <f>IF(ISBLANK(J326),,IF(ISBLANK(F326),,(IF(J326="WON-EW",((((K326-1)*I326)*'results log'!$B$2)+('results log'!$B$2*(K326-1))),IF(J326="WON",((((K326-1)*I326)*'results log'!$B$2)+('results log'!$B$2*(K326-1))),IF(J326="PLACED",((((K326-1)*I326)*'results log'!$B$2)-'results log'!$B$2),IF(I326=0,-'results log'!$B$2,IF(I326=0,-'results log'!$B$2,-('results log'!$B$2*2)))))))*D326))</f>
        <v>41</v>
      </c>
      <c r="O326" s="73">
        <f>O325+'results log'!$N326</f>
        <v>1535.3999999999999</v>
      </c>
      <c r="Q326">
        <f>IF(ISBLANK(#REF!),1,IF(ISBLANK(#REF!),2,99))</f>
        <v>99</v>
      </c>
    </row>
    <row r="327" spans="1:22" ht="15" x14ac:dyDescent="0.2">
      <c r="A327" s="27">
        <v>42871</v>
      </c>
      <c r="B327" s="72" t="s">
        <v>639</v>
      </c>
      <c r="C327" s="28" t="s">
        <v>500</v>
      </c>
      <c r="D327" s="29">
        <v>2</v>
      </c>
      <c r="E327" s="29">
        <v>3.6</v>
      </c>
      <c r="F327" s="29">
        <v>3.6</v>
      </c>
      <c r="G327" s="29" t="s">
        <v>23</v>
      </c>
      <c r="H327" s="29" t="s">
        <v>23</v>
      </c>
      <c r="I327" s="29">
        <v>0</v>
      </c>
      <c r="J327" s="8" t="s">
        <v>28</v>
      </c>
      <c r="K327" s="15">
        <f>((F327-1)*(1-(IF(G327="no",0,'results log'!$B$3)))+1)</f>
        <v>3.6</v>
      </c>
      <c r="L327" s="15">
        <f t="shared" si="13"/>
        <v>2</v>
      </c>
      <c r="M327" s="17">
        <f>IF(ISBLANK(J327),,IF(ISBLANK(E327),,(IF(J327="WON-EW",((((E327-1)*I327)*'results log'!$B$2)+('results log'!$B$2*(E327-1))),IF(J327="WON",((((E327-1)*I327)*'results log'!$B$2)+('results log'!$B$2*(E327-1))),IF(J327="PLACED",((((E327-1)*I327)*'results log'!$B$2)-'results log'!$B$2),IF(I327=0,-'results log'!$B$2,IF(I327=0,-'results log'!$B$2,-('results log'!$B$2*2)))))))*D327))</f>
        <v>-20</v>
      </c>
      <c r="N327" s="16">
        <f>IF(ISBLANK(J327),,IF(ISBLANK(F327),,(IF(J327="WON-EW",((((K327-1)*I327)*'results log'!$B$2)+('results log'!$B$2*(K327-1))),IF(J327="WON",((((K327-1)*I327)*'results log'!$B$2)+('results log'!$B$2*(K327-1))),IF(J327="PLACED",((((K327-1)*I327)*'results log'!$B$2)-'results log'!$B$2),IF(I327=0,-'results log'!$B$2,IF(I327=0,-'results log'!$B$2,-('results log'!$B$2*2)))))))*D327))</f>
        <v>-20</v>
      </c>
      <c r="O327" s="73">
        <f>O326+'results log'!$N327</f>
        <v>1515.3999999999999</v>
      </c>
      <c r="Q327">
        <f>IF(ISBLANK(#REF!),1,IF(ISBLANK(#REF!),2,99))</f>
        <v>99</v>
      </c>
    </row>
    <row r="328" spans="1:22" ht="30" x14ac:dyDescent="0.2">
      <c r="A328" s="27">
        <v>42872</v>
      </c>
      <c r="B328" s="72" t="s">
        <v>640</v>
      </c>
      <c r="C328" s="28" t="s">
        <v>641</v>
      </c>
      <c r="D328" s="29">
        <v>2</v>
      </c>
      <c r="E328" s="29">
        <v>5.37</v>
      </c>
      <c r="F328" s="29">
        <v>5.37</v>
      </c>
      <c r="G328" s="29" t="s">
        <v>23</v>
      </c>
      <c r="H328" s="29" t="s">
        <v>23</v>
      </c>
      <c r="I328" s="29">
        <v>0</v>
      </c>
      <c r="J328" s="8" t="s">
        <v>24</v>
      </c>
      <c r="K328" s="15">
        <f>((F328-1)*(1-(IF(G328="no",0,'results log'!$B$3)))+1)</f>
        <v>5.37</v>
      </c>
      <c r="L328" s="15">
        <f t="shared" si="13"/>
        <v>2</v>
      </c>
      <c r="M328" s="17">
        <f>IF(ISBLANK(J328),,IF(ISBLANK(E328),,(IF(J328="WON-EW",((((E328-1)*I328)*'results log'!$B$2)+('results log'!$B$2*(E328-1))),IF(J328="WON",((((E328-1)*I328)*'results log'!$B$2)+('results log'!$B$2*(E328-1))),IF(J328="PLACED",((((E328-1)*I328)*'results log'!$B$2)-'results log'!$B$2),IF(I328=0,-'results log'!$B$2,IF(I328=0,-'results log'!$B$2,-('results log'!$B$2*2)))))))*D328))</f>
        <v>87.4</v>
      </c>
      <c r="N328" s="16">
        <f>IF(ISBLANK(J328),,IF(ISBLANK(F328),,(IF(J328="WON-EW",((((K328-1)*I328)*'results log'!$B$2)+('results log'!$B$2*(K328-1))),IF(J328="WON",((((K328-1)*I328)*'results log'!$B$2)+('results log'!$B$2*(K328-1))),IF(J328="PLACED",((((K328-1)*I328)*'results log'!$B$2)-'results log'!$B$2),IF(I328=0,-'results log'!$B$2,IF(I328=0,-'results log'!$B$2,-('results log'!$B$2*2)))))))*D328))</f>
        <v>87.4</v>
      </c>
      <c r="O328" s="73">
        <f>O327+'results log'!$N328</f>
        <v>1602.8</v>
      </c>
      <c r="Q328">
        <f>IF(ISBLANK(#REF!),1,IF(ISBLANK(#REF!),2,99))</f>
        <v>99</v>
      </c>
    </row>
    <row r="329" spans="1:22" ht="15" x14ac:dyDescent="0.2">
      <c r="A329" s="27">
        <v>42873</v>
      </c>
      <c r="B329" s="72" t="s">
        <v>642</v>
      </c>
      <c r="C329" s="28" t="s">
        <v>332</v>
      </c>
      <c r="D329" s="29">
        <v>3</v>
      </c>
      <c r="E329" s="29">
        <v>4.3499999999999996</v>
      </c>
      <c r="F329" s="29">
        <v>4</v>
      </c>
      <c r="G329" s="29" t="s">
        <v>23</v>
      </c>
      <c r="H329" s="29" t="s">
        <v>23</v>
      </c>
      <c r="I329" s="29">
        <v>0</v>
      </c>
      <c r="J329" s="8" t="s">
        <v>28</v>
      </c>
      <c r="K329" s="15">
        <f>((F329-1)*(1-(IF(G329="no",0,'results log'!$B$3)))+1)</f>
        <v>4</v>
      </c>
      <c r="L329" s="15">
        <f t="shared" si="13"/>
        <v>3</v>
      </c>
      <c r="M329" s="17">
        <f>IF(ISBLANK(J329),,IF(ISBLANK(E329),,(IF(J329="WON-EW",((((E329-1)*I329)*'results log'!$B$2)+('results log'!$B$2*(E329-1))),IF(J329="WON",((((E329-1)*I329)*'results log'!$B$2)+('results log'!$B$2*(E329-1))),IF(J329="PLACED",((((E329-1)*I329)*'results log'!$B$2)-'results log'!$B$2),IF(I329=0,-'results log'!$B$2,IF(I329=0,-'results log'!$B$2,-('results log'!$B$2*2)))))))*D329))</f>
        <v>-30</v>
      </c>
      <c r="N329" s="16">
        <f>IF(ISBLANK(J329),,IF(ISBLANK(F329),,(IF(J329="WON-EW",((((K329-1)*I329)*'results log'!$B$2)+('results log'!$B$2*(K329-1))),IF(J329="WON",((((K329-1)*I329)*'results log'!$B$2)+('results log'!$B$2*(K329-1))),IF(J329="PLACED",((((K329-1)*I329)*'results log'!$B$2)-'results log'!$B$2),IF(I329=0,-'results log'!$B$2,IF(I329=0,-'results log'!$B$2,-('results log'!$B$2*2)))))))*D329))</f>
        <v>-30</v>
      </c>
      <c r="O329" s="73">
        <f>O328+'results log'!$N329</f>
        <v>1572.8</v>
      </c>
      <c r="Q329">
        <f>IF(ISBLANK(#REF!),1,IF(ISBLANK(#REF!),2,99))</f>
        <v>99</v>
      </c>
    </row>
    <row r="330" spans="1:22" ht="15" x14ac:dyDescent="0.2">
      <c r="A330" s="27">
        <v>42874</v>
      </c>
      <c r="B330" s="72" t="s">
        <v>643</v>
      </c>
      <c r="C330" s="28" t="s">
        <v>644</v>
      </c>
      <c r="D330" s="29">
        <v>3</v>
      </c>
      <c r="E330" s="29">
        <v>3.82</v>
      </c>
      <c r="F330" s="29">
        <v>3.6</v>
      </c>
      <c r="G330" s="29" t="s">
        <v>23</v>
      </c>
      <c r="H330" s="29" t="s">
        <v>23</v>
      </c>
      <c r="I330" s="29">
        <v>0</v>
      </c>
      <c r="J330" s="8" t="s">
        <v>24</v>
      </c>
      <c r="K330" s="15">
        <f>((F330-1)*(1-(IF(G330="no",0,'results log'!$B$3)))+1)</f>
        <v>3.6</v>
      </c>
      <c r="L330" s="15">
        <f t="shared" si="13"/>
        <v>3</v>
      </c>
      <c r="M330" s="17">
        <f>IF(ISBLANK(J330),,IF(ISBLANK(E330),,(IF(J330="WON-EW",((((E330-1)*I330)*'results log'!$B$2)+('results log'!$B$2*(E330-1))),IF(J330="WON",((((E330-1)*I330)*'results log'!$B$2)+('results log'!$B$2*(E330-1))),IF(J330="PLACED",((((E330-1)*I330)*'results log'!$B$2)-'results log'!$B$2),IF(I330=0,-'results log'!$B$2,IF(I330=0,-'results log'!$B$2,-('results log'!$B$2*2)))))))*D330))</f>
        <v>84.6</v>
      </c>
      <c r="N330" s="16">
        <f>IF(ISBLANK(J330),,IF(ISBLANK(F330),,(IF(J330="WON-EW",((((K330-1)*I330)*'results log'!$B$2)+('results log'!$B$2*(K330-1))),IF(J330="WON",((((K330-1)*I330)*'results log'!$B$2)+('results log'!$B$2*(K330-1))),IF(J330="PLACED",((((K330-1)*I330)*'results log'!$B$2)-'results log'!$B$2),IF(I330=0,-'results log'!$B$2,IF(I330=0,-'results log'!$B$2,-('results log'!$B$2*2)))))))*D330))</f>
        <v>78</v>
      </c>
      <c r="O330" s="73">
        <f>O329+'results log'!$N330</f>
        <v>1650.8</v>
      </c>
      <c r="Q330">
        <f>IF(ISBLANK(#REF!),1,IF(ISBLANK(#REF!),2,99))</f>
        <v>99</v>
      </c>
    </row>
    <row r="331" spans="1:22" ht="15" x14ac:dyDescent="0.2">
      <c r="A331" s="27">
        <v>42876</v>
      </c>
      <c r="B331" s="72" t="s">
        <v>645</v>
      </c>
      <c r="C331" s="28" t="s">
        <v>646</v>
      </c>
      <c r="D331" s="29">
        <v>1</v>
      </c>
      <c r="E331" s="29">
        <v>5.5</v>
      </c>
      <c r="F331" s="29">
        <v>5</v>
      </c>
      <c r="G331" s="29" t="s">
        <v>23</v>
      </c>
      <c r="H331" s="29" t="s">
        <v>23</v>
      </c>
      <c r="I331" s="29">
        <v>0</v>
      </c>
      <c r="J331" s="8" t="s">
        <v>28</v>
      </c>
      <c r="K331" s="15">
        <f>((F331-1)*(1-(IF(G331="no",0,'results log'!$B$3)))+1)</f>
        <v>5</v>
      </c>
      <c r="L331" s="15">
        <f t="shared" ref="L331" si="14">D331*IF(H331="yes",2,1)</f>
        <v>1</v>
      </c>
      <c r="M331" s="17">
        <f>IF(ISBLANK(J331),,IF(ISBLANK(E331),,(IF(J331="WON-EW",((((E331-1)*I331)*'results log'!$B$2)+('results log'!$B$2*(E331-1))),IF(J331="WON",((((E331-1)*I331)*'results log'!$B$2)+('results log'!$B$2*(E331-1))),IF(J331="PLACED",((((E331-1)*I331)*'results log'!$B$2)-'results log'!$B$2),IF(I331=0,-'results log'!$B$2,IF(I331=0,-'results log'!$B$2,-('results log'!$B$2*2)))))))*D331))</f>
        <v>-10</v>
      </c>
      <c r="N331" s="16">
        <f>IF(ISBLANK(J331),,IF(ISBLANK(F331),,(IF(J331="WON-EW",((((K331-1)*I331)*'results log'!$B$2)+('results log'!$B$2*(K331-1))),IF(J331="WON",((((K331-1)*I331)*'results log'!$B$2)+('results log'!$B$2*(K331-1))),IF(J331="PLACED",((((K331-1)*I331)*'results log'!$B$2)-'results log'!$B$2),IF(I331=0,-'results log'!$B$2,IF(I331=0,-'results log'!$B$2,-('results log'!$B$2*2)))))))*D331))</f>
        <v>-10</v>
      </c>
      <c r="O331" s="73">
        <f>O330+'results log'!$N331</f>
        <v>1640.8</v>
      </c>
      <c r="Q331">
        <f>IF(ISBLANK(#REF!),1,IF(ISBLANK(#REF!),2,99))</f>
        <v>99</v>
      </c>
    </row>
    <row r="332" spans="1:22" ht="15" x14ac:dyDescent="0.2">
      <c r="A332" s="27">
        <v>42876</v>
      </c>
      <c r="B332" s="72" t="s">
        <v>645</v>
      </c>
      <c r="C332" s="28" t="s">
        <v>647</v>
      </c>
      <c r="D332" s="29">
        <v>1</v>
      </c>
      <c r="E332" s="29">
        <v>6</v>
      </c>
      <c r="F332" s="29">
        <v>5.5</v>
      </c>
      <c r="G332" s="29" t="s">
        <v>23</v>
      </c>
      <c r="H332" s="29" t="s">
        <v>23</v>
      </c>
      <c r="I332" s="29">
        <v>0</v>
      </c>
      <c r="J332" s="8" t="s">
        <v>28</v>
      </c>
      <c r="K332" s="15">
        <f>((F332-1)*(1-(IF(G332="no",0,'results log'!$B$3)))+1)</f>
        <v>5.5</v>
      </c>
      <c r="L332" s="15">
        <f t="shared" ref="L332" si="15">D332*IF(H332="yes",2,1)</f>
        <v>1</v>
      </c>
      <c r="M332" s="17">
        <f>IF(ISBLANK(J332),,IF(ISBLANK(E332),,(IF(J332="WON-EW",((((E332-1)*I332)*'results log'!$B$2)+('results log'!$B$2*(E332-1))),IF(J332="WON",((((E332-1)*I332)*'results log'!$B$2)+('results log'!$B$2*(E332-1))),IF(J332="PLACED",((((E332-1)*I332)*'results log'!$B$2)-'results log'!$B$2),IF(I332=0,-'results log'!$B$2,IF(I332=0,-'results log'!$B$2,-('results log'!$B$2*2)))))))*D332))</f>
        <v>-10</v>
      </c>
      <c r="N332" s="16">
        <f>IF(ISBLANK(J332),,IF(ISBLANK(F332),,(IF(J332="WON-EW",((((K332-1)*I332)*'results log'!$B$2)+('results log'!$B$2*(K332-1))),IF(J332="WON",((((K332-1)*I332)*'results log'!$B$2)+('results log'!$B$2*(K332-1))),IF(J332="PLACED",((((K332-1)*I332)*'results log'!$B$2)-'results log'!$B$2),IF(I332=0,-'results log'!$B$2,IF(I332=0,-'results log'!$B$2,-('results log'!$B$2*2)))))))*D332))</f>
        <v>-10</v>
      </c>
      <c r="O332" s="73">
        <f>O331+'results log'!$N332</f>
        <v>1630.8</v>
      </c>
      <c r="Q332">
        <f>IF(ISBLANK(#REF!),1,IF(ISBLANK(#REF!),2,99))</f>
        <v>99</v>
      </c>
    </row>
    <row r="333" spans="1:22" ht="30" x14ac:dyDescent="0.2">
      <c r="A333" s="27">
        <v>42876</v>
      </c>
      <c r="B333" s="72" t="s">
        <v>649</v>
      </c>
      <c r="C333" s="28" t="s">
        <v>648</v>
      </c>
      <c r="D333" s="29">
        <v>3</v>
      </c>
      <c r="E333" s="29">
        <v>3.11</v>
      </c>
      <c r="F333" s="29">
        <f>1.8*2.4</f>
        <v>4.32</v>
      </c>
      <c r="G333" s="29" t="s">
        <v>23</v>
      </c>
      <c r="H333" s="29" t="s">
        <v>23</v>
      </c>
      <c r="I333" s="29">
        <v>0</v>
      </c>
      <c r="J333" s="8" t="s">
        <v>28</v>
      </c>
      <c r="K333" s="15">
        <f>((F333-1)*(1-(IF(G333="no",0,'results log'!$B$3)))+1)</f>
        <v>4.32</v>
      </c>
      <c r="L333" s="15">
        <f t="shared" ref="L333" si="16">D333*IF(H333="yes",2,1)</f>
        <v>3</v>
      </c>
      <c r="M333" s="17">
        <f>IF(ISBLANK(J333),,IF(ISBLANK(E333),,(IF(J333="WON-EW",((((E333-1)*I333)*'results log'!$B$2)+('results log'!$B$2*(E333-1))),IF(J333="WON",((((E333-1)*I333)*'results log'!$B$2)+('results log'!$B$2*(E333-1))),IF(J333="PLACED",((((E333-1)*I333)*'results log'!$B$2)-'results log'!$B$2),IF(I333=0,-'results log'!$B$2,IF(I333=0,-'results log'!$B$2,-('results log'!$B$2*2)))))))*D333))</f>
        <v>-30</v>
      </c>
      <c r="N333" s="16">
        <f>IF(ISBLANK(J333),,IF(ISBLANK(F333),,(IF(J333="WON-EW",((((K333-1)*I333)*'results log'!$B$2)+('results log'!$B$2*(K333-1))),IF(J333="WON",((((K333-1)*I333)*'results log'!$B$2)+('results log'!$B$2*(K333-1))),IF(J333="PLACED",((((K333-1)*I333)*'results log'!$B$2)-'results log'!$B$2),IF(I333=0,-'results log'!$B$2,IF(I333=0,-'results log'!$B$2,-('results log'!$B$2*2)))))))*D333))</f>
        <v>-30</v>
      </c>
      <c r="O333" s="73">
        <f>O332+'results log'!$N333</f>
        <v>1600.8</v>
      </c>
      <c r="Q333">
        <f>IF(ISBLANK(#REF!),1,IF(ISBLANK(#REF!),2,99))</f>
        <v>99</v>
      </c>
      <c r="U333">
        <v>1.8</v>
      </c>
      <c r="V333">
        <v>2.4</v>
      </c>
    </row>
    <row r="334" spans="1:22" ht="15" x14ac:dyDescent="0.2">
      <c r="A334" s="27">
        <v>42877</v>
      </c>
      <c r="B334" s="72" t="s">
        <v>650</v>
      </c>
      <c r="C334" s="28" t="s">
        <v>539</v>
      </c>
      <c r="D334" s="29">
        <v>2</v>
      </c>
      <c r="E334" s="29">
        <v>3.25</v>
      </c>
      <c r="F334" s="29">
        <v>3.25</v>
      </c>
      <c r="G334" s="11" t="s">
        <v>23</v>
      </c>
      <c r="H334" s="29" t="s">
        <v>23</v>
      </c>
      <c r="I334" s="29">
        <v>0</v>
      </c>
      <c r="J334" s="8" t="s">
        <v>28</v>
      </c>
      <c r="K334" s="15">
        <f>((F334-1)*(1-(IF(G334="no",0,'results log'!$B$3)))+1)</f>
        <v>3.25</v>
      </c>
      <c r="L334" s="15">
        <f t="shared" ref="L334:L397" si="17">D334*IF(H334="yes",2,1)</f>
        <v>2</v>
      </c>
      <c r="M334" s="17">
        <f>IF(ISBLANK(J334),,IF(ISBLANK(E334),,(IF(J334="WON-EW",((((E334-1)*I334)*'results log'!$B$2)+('results log'!$B$2*(E334-1))),IF(J334="WON",((((E334-1)*I334)*'results log'!$B$2)+('results log'!$B$2*(E334-1))),IF(J334="PLACED",((((E334-1)*I334)*'results log'!$B$2)-'results log'!$B$2),IF(I334=0,-'results log'!$B$2,IF(I334=0,-'results log'!$B$2,-('results log'!$B$2*2)))))))*D334))</f>
        <v>-20</v>
      </c>
      <c r="N334" s="16">
        <f>IF(ISBLANK(J334),,IF(ISBLANK(F334),,(IF(J334="WON-EW",((((K334-1)*I334)*'results log'!$B$2)+('results log'!$B$2*(K334-1))),IF(J334="WON",((((K334-1)*I334)*'results log'!$B$2)+('results log'!$B$2*(K334-1))),IF(J334="PLACED",((((K334-1)*I334)*'results log'!$B$2)-'results log'!$B$2),IF(I334=0,-'results log'!$B$2,IF(I334=0,-'results log'!$B$2,-('results log'!$B$2*2)))))))*D334))</f>
        <v>-20</v>
      </c>
      <c r="O334" s="73">
        <f>O333+'results log'!$N334</f>
        <v>1580.8</v>
      </c>
      <c r="Q334">
        <f>IF(ISBLANK(#REF!),1,IF(ISBLANK(#REF!),2,99))</f>
        <v>99</v>
      </c>
    </row>
    <row r="335" spans="1:22" ht="15" x14ac:dyDescent="0.2">
      <c r="A335" s="27">
        <v>42877</v>
      </c>
      <c r="B335" s="72" t="s">
        <v>651</v>
      </c>
      <c r="C335" s="28" t="s">
        <v>652</v>
      </c>
      <c r="D335" s="29">
        <v>1</v>
      </c>
      <c r="E335" s="29">
        <v>7</v>
      </c>
      <c r="F335" s="29">
        <v>7</v>
      </c>
      <c r="G335" s="11" t="s">
        <v>23</v>
      </c>
      <c r="H335" s="29" t="s">
        <v>23</v>
      </c>
      <c r="I335" s="29">
        <v>0</v>
      </c>
      <c r="J335" s="8" t="s">
        <v>28</v>
      </c>
      <c r="K335" s="15">
        <f>((F335-1)*(1-(IF(G335="no",0,'results log'!$B$3)))+1)</f>
        <v>7</v>
      </c>
      <c r="L335" s="15">
        <f t="shared" si="17"/>
        <v>1</v>
      </c>
      <c r="M335" s="17">
        <f>IF(ISBLANK(J335),,IF(ISBLANK(E335),,(IF(J335="WON-EW",((((E335-1)*I335)*'results log'!$B$2)+('results log'!$B$2*(E335-1))),IF(J335="WON",((((E335-1)*I335)*'results log'!$B$2)+('results log'!$B$2*(E335-1))),IF(J335="PLACED",((((E335-1)*I335)*'results log'!$B$2)-'results log'!$B$2),IF(I335=0,-'results log'!$B$2,IF(I335=0,-'results log'!$B$2,-('results log'!$B$2*2)))))))*D335))</f>
        <v>-10</v>
      </c>
      <c r="N335" s="16">
        <f>IF(ISBLANK(J335),,IF(ISBLANK(F335),,(IF(J335="WON-EW",((((K335-1)*I335)*'results log'!$B$2)+('results log'!$B$2*(K335-1))),IF(J335="WON",((((K335-1)*I335)*'results log'!$B$2)+('results log'!$B$2*(K335-1))),IF(J335="PLACED",((((K335-1)*I335)*'results log'!$B$2)-'results log'!$B$2),IF(I335=0,-'results log'!$B$2,IF(I335=0,-'results log'!$B$2,-('results log'!$B$2*2)))))))*D335))</f>
        <v>-10</v>
      </c>
      <c r="O335" s="73">
        <f>O334+'results log'!$N335</f>
        <v>1570.8</v>
      </c>
      <c r="Q335">
        <f>IF(ISBLANK(#REF!),1,IF(ISBLANK(#REF!),2,99))</f>
        <v>99</v>
      </c>
    </row>
    <row r="336" spans="1:22" ht="15" x14ac:dyDescent="0.2">
      <c r="A336" s="27">
        <v>42877</v>
      </c>
      <c r="B336" s="72" t="s">
        <v>651</v>
      </c>
      <c r="C336" s="28" t="s">
        <v>653</v>
      </c>
      <c r="D336" s="29">
        <v>1</v>
      </c>
      <c r="E336" s="29">
        <v>6</v>
      </c>
      <c r="F336" s="29">
        <v>6.5</v>
      </c>
      <c r="G336" s="11" t="s">
        <v>23</v>
      </c>
      <c r="H336" s="29" t="s">
        <v>23</v>
      </c>
      <c r="I336" s="29">
        <v>0</v>
      </c>
      <c r="J336" s="8" t="s">
        <v>28</v>
      </c>
      <c r="K336" s="15">
        <f>((F336-1)*(1-(IF(G336="no",0,'results log'!$B$3)))+1)</f>
        <v>6.5</v>
      </c>
      <c r="L336" s="15">
        <f t="shared" si="17"/>
        <v>1</v>
      </c>
      <c r="M336" s="17">
        <f>IF(ISBLANK(J336),,IF(ISBLANK(E336),,(IF(J336="WON-EW",((((E336-1)*I336)*'results log'!$B$2)+('results log'!$B$2*(E336-1))),IF(J336="WON",((((E336-1)*I336)*'results log'!$B$2)+('results log'!$B$2*(E336-1))),IF(J336="PLACED",((((E336-1)*I336)*'results log'!$B$2)-'results log'!$B$2),IF(I336=0,-'results log'!$B$2,IF(I336=0,-'results log'!$B$2,-('results log'!$B$2*2)))))))*D336))</f>
        <v>-10</v>
      </c>
      <c r="N336" s="16">
        <f>IF(ISBLANK(J336),,IF(ISBLANK(F336),,(IF(J336="WON-EW",((((K336-1)*I336)*'results log'!$B$2)+('results log'!$B$2*(K336-1))),IF(J336="WON",((((K336-1)*I336)*'results log'!$B$2)+('results log'!$B$2*(K336-1))),IF(J336="PLACED",((((K336-1)*I336)*'results log'!$B$2)-'results log'!$B$2),IF(I336=0,-'results log'!$B$2,IF(I336=0,-'results log'!$B$2,-('results log'!$B$2*2)))))))*D336))</f>
        <v>-10</v>
      </c>
      <c r="O336" s="73">
        <f>O335+'results log'!$N336</f>
        <v>1560.8</v>
      </c>
      <c r="Q336">
        <f>IF(ISBLANK(#REF!),1,IF(ISBLANK(#REF!),2,99))</f>
        <v>99</v>
      </c>
    </row>
    <row r="337" spans="1:17" ht="15" x14ac:dyDescent="0.2">
      <c r="B337" s="72"/>
      <c r="C337" s="28"/>
      <c r="D337" s="29"/>
      <c r="E337" s="29"/>
      <c r="F337" s="29"/>
      <c r="G337" s="11"/>
      <c r="H337" s="11"/>
      <c r="I337" s="11"/>
      <c r="J337" s="8"/>
      <c r="K337" s="15">
        <f>((F337-1)*(1-(IF(G337="no",0,'results log'!$B$3)))+1)</f>
        <v>5.0000000000000044E-2</v>
      </c>
      <c r="L337" s="15">
        <f t="shared" si="17"/>
        <v>0</v>
      </c>
      <c r="M337" s="17">
        <f>IF(ISBLANK(J337),,IF(ISBLANK(E337),,(IF(J337="WON-EW",((((E337-1)*I337)*'results log'!$B$2)+('results log'!$B$2*(E337-1))),IF(J337="WON",((((E337-1)*I337)*'results log'!$B$2)+('results log'!$B$2*(E337-1))),IF(J337="PLACED",((((E337-1)*I337)*'results log'!$B$2)-'results log'!$B$2),IF(I337=0,-'results log'!$B$2,IF(I337=0,-'results log'!$B$2,-('results log'!$B$2*2)))))))*D337))</f>
        <v>0</v>
      </c>
      <c r="N337" s="16">
        <f>IF(ISBLANK(J337),,IF(ISBLANK(F337),,(IF(J337="WON-EW",((((K337-1)*I337)*'results log'!$B$2)+('results log'!$B$2*(K337-1))),IF(J337="WON",((((K337-1)*I337)*'results log'!$B$2)+('results log'!$B$2*(K337-1))),IF(J337="PLACED",((((K337-1)*I337)*'results log'!$B$2)-'results log'!$B$2),IF(I337=0,-'results log'!$B$2,IF(I337=0,-'results log'!$B$2,-('results log'!$B$2*2)))))))*D337))</f>
        <v>0</v>
      </c>
      <c r="Q337">
        <f>IF(ISBLANK(#REF!),1,IF(ISBLANK(#REF!),2,99))</f>
        <v>99</v>
      </c>
    </row>
    <row r="338" spans="1:17" ht="15" x14ac:dyDescent="0.2">
      <c r="B338" s="72"/>
      <c r="C338" s="28"/>
      <c r="D338" s="29"/>
      <c r="E338" s="29"/>
      <c r="F338" s="29"/>
      <c r="G338" s="11"/>
      <c r="H338" s="11"/>
      <c r="I338" s="11"/>
      <c r="J338" s="8"/>
      <c r="K338" s="15">
        <f>((F338-1)*(1-(IF(G338="no",0,'results log'!$B$3)))+1)</f>
        <v>5.0000000000000044E-2</v>
      </c>
      <c r="L338" s="15">
        <f t="shared" si="17"/>
        <v>0</v>
      </c>
      <c r="M338" s="17">
        <f>IF(ISBLANK(J338),,IF(ISBLANK(E338),,(IF(J338="WON-EW",((((E338-1)*I338)*'results log'!$B$2)+('results log'!$B$2*(E338-1))),IF(J338="WON",((((E338-1)*I338)*'results log'!$B$2)+('results log'!$B$2*(E338-1))),IF(J338="PLACED",((((E338-1)*I338)*'results log'!$B$2)-'results log'!$B$2),IF(I338=0,-'results log'!$B$2,IF(I338=0,-'results log'!$B$2,-('results log'!$B$2*2)))))))*D338))</f>
        <v>0</v>
      </c>
      <c r="N338" s="16">
        <f>IF(ISBLANK(J338),,IF(ISBLANK(F338),,(IF(J338="WON-EW",((((K338-1)*I338)*'results log'!$B$2)+('results log'!$B$2*(K338-1))),IF(J338="WON",((((K338-1)*I338)*'results log'!$B$2)+('results log'!$B$2*(K338-1))),IF(J338="PLACED",((((K338-1)*I338)*'results log'!$B$2)-'results log'!$B$2),IF(I338=0,-'results log'!$B$2,IF(I338=0,-'results log'!$B$2,-('results log'!$B$2*2)))))))*D338))</f>
        <v>0</v>
      </c>
      <c r="Q338">
        <f>IF(ISBLANK(#REF!),1,IF(ISBLANK(#REF!),2,99))</f>
        <v>99</v>
      </c>
    </row>
    <row r="339" spans="1:17" ht="15" x14ac:dyDescent="0.2">
      <c r="B339" s="72"/>
      <c r="C339" s="28"/>
      <c r="F339" s="29"/>
      <c r="G339" s="11"/>
      <c r="H339" s="11"/>
      <c r="I339" s="11"/>
      <c r="J339" s="8"/>
      <c r="K339" s="15">
        <f>((F339-1)*(1-(IF(G339="no",0,'results log'!$B$3)))+1)</f>
        <v>5.0000000000000044E-2</v>
      </c>
      <c r="L339" s="15">
        <f t="shared" si="17"/>
        <v>0</v>
      </c>
      <c r="M339" s="17">
        <f>IF(ISBLANK(J339),,IF(ISBLANK(E339),,(IF(J339="WON-EW",((((E339-1)*I339)*'results log'!$B$2)+('results log'!$B$2*(E339-1))),IF(J339="WON",((((E339-1)*I339)*'results log'!$B$2)+('results log'!$B$2*(E339-1))),IF(J339="PLACED",((((E339-1)*I339)*'results log'!$B$2)-'results log'!$B$2),IF(I339=0,-'results log'!$B$2,IF(I339=0,-'results log'!$B$2,-('results log'!$B$2*2)))))))*D339))</f>
        <v>0</v>
      </c>
      <c r="N339" s="16">
        <f>IF(ISBLANK(J339),,IF(ISBLANK(F339),,(IF(J339="WON-EW",((((K339-1)*I339)*'results log'!$B$2)+('results log'!$B$2*(K339-1))),IF(J339="WON",((((K339-1)*I339)*'results log'!$B$2)+('results log'!$B$2*(K339-1))),IF(J339="PLACED",((((K339-1)*I339)*'results log'!$B$2)-'results log'!$B$2),IF(I339=0,-'results log'!$B$2,IF(I339=0,-'results log'!$B$2,-('results log'!$B$2*2)))))))*D339))</f>
        <v>0</v>
      </c>
      <c r="Q339">
        <f>IF(ISBLANK(#REF!),1,IF(ISBLANK(#REF!),2,99))</f>
        <v>99</v>
      </c>
    </row>
    <row r="340" spans="1:17" ht="15" x14ac:dyDescent="0.2">
      <c r="B340" s="72"/>
      <c r="C340" s="28"/>
      <c r="G340" s="11"/>
      <c r="H340" s="11"/>
      <c r="I340" s="11"/>
      <c r="J340" s="8"/>
      <c r="K340" s="15">
        <f>((F340-1)*(1-(IF(G340="no",0,'results log'!$B$3)))+1)</f>
        <v>5.0000000000000044E-2</v>
      </c>
      <c r="L340" s="15">
        <f t="shared" si="17"/>
        <v>0</v>
      </c>
      <c r="M340" s="17">
        <f>IF(ISBLANK(J340),,IF(ISBLANK(E340),,(IF(J340="WON-EW",((((E340-1)*I340)*'results log'!$B$2)+('results log'!$B$2*(E340-1))),IF(J340="WON",((((E340-1)*I340)*'results log'!$B$2)+('results log'!$B$2*(E340-1))),IF(J340="PLACED",((((E340-1)*I340)*'results log'!$B$2)-'results log'!$B$2),IF(I340=0,-'results log'!$B$2,IF(I340=0,-'results log'!$B$2,-('results log'!$B$2*2)))))))*D340))</f>
        <v>0</v>
      </c>
      <c r="N340" s="16">
        <f>IF(ISBLANK(J340),,IF(ISBLANK(F340),,(IF(J340="WON-EW",((((K340-1)*I340)*'results log'!$B$2)+('results log'!$B$2*(K340-1))),IF(J340="WON",((((K340-1)*I340)*'results log'!$B$2)+('results log'!$B$2*(K340-1))),IF(J340="PLACED",((((K340-1)*I340)*'results log'!$B$2)-'results log'!$B$2),IF(I340=0,-'results log'!$B$2,IF(I340=0,-'results log'!$B$2,-('results log'!$B$2*2)))))))*D340))</f>
        <v>0</v>
      </c>
      <c r="Q340">
        <f>IF(ISBLANK(#REF!),1,IF(ISBLANK(#REF!),2,99))</f>
        <v>99</v>
      </c>
    </row>
    <row r="341" spans="1:17" ht="15" x14ac:dyDescent="0.2">
      <c r="B341" s="72"/>
      <c r="C341" s="28"/>
      <c r="G341" s="11"/>
      <c r="H341" s="11"/>
      <c r="I341" s="11"/>
      <c r="J341" s="8"/>
      <c r="K341" s="15">
        <f>((F341-1)*(1-(IF(G341="no",0,'results log'!$B$3)))+1)</f>
        <v>5.0000000000000044E-2</v>
      </c>
      <c r="L341" s="15">
        <f t="shared" si="17"/>
        <v>0</v>
      </c>
      <c r="M341" s="17">
        <f>IF(ISBLANK(J341),,IF(ISBLANK(E341),,(IF(J341="WON-EW",((((E341-1)*I341)*'results log'!$B$2)+('results log'!$B$2*(E341-1))),IF(J341="WON",((((E341-1)*I341)*'results log'!$B$2)+('results log'!$B$2*(E341-1))),IF(J341="PLACED",((((E341-1)*I341)*'results log'!$B$2)-'results log'!$B$2),IF(I341=0,-'results log'!$B$2,IF(I341=0,-'results log'!$B$2,-('results log'!$B$2*2)))))))*D341))</f>
        <v>0</v>
      </c>
      <c r="N341" s="16">
        <f>IF(ISBLANK(J341),,IF(ISBLANK(F341),,(IF(J341="WON-EW",((((K341-1)*I341)*'results log'!$B$2)+('results log'!$B$2*(K341-1))),IF(J341="WON",((((K341-1)*I341)*'results log'!$B$2)+('results log'!$B$2*(K341-1))),IF(J341="PLACED",((((K341-1)*I341)*'results log'!$B$2)-'results log'!$B$2),IF(I341=0,-'results log'!$B$2,IF(I341=0,-'results log'!$B$2,-('results log'!$B$2*2)))))))*D341))</f>
        <v>0</v>
      </c>
      <c r="Q341">
        <f>IF(ISBLANK(#REF!),1,IF(ISBLANK(#REF!),2,99))</f>
        <v>99</v>
      </c>
    </row>
    <row r="342" spans="1:17" ht="15" x14ac:dyDescent="0.2">
      <c r="C342" s="28"/>
      <c r="G342" s="11"/>
      <c r="H342" s="11"/>
      <c r="I342" s="11"/>
      <c r="J342" s="8"/>
      <c r="K342" s="15">
        <f>((F342-1)*(1-(IF(G342="no",0,'results log'!$B$3)))+1)</f>
        <v>5.0000000000000044E-2</v>
      </c>
      <c r="L342" s="15">
        <f t="shared" si="17"/>
        <v>0</v>
      </c>
      <c r="M342" s="17">
        <f>IF(ISBLANK(J342),,IF(ISBLANK(E342),,(IF(J342="WON-EW",((((E342-1)*I342)*'results log'!$B$2)+('results log'!$B$2*(E342-1))),IF(J342="WON",((((E342-1)*I342)*'results log'!$B$2)+('results log'!$B$2*(E342-1))),IF(J342="PLACED",((((E342-1)*I342)*'results log'!$B$2)-'results log'!$B$2),IF(I342=0,-'results log'!$B$2,IF(I342=0,-'results log'!$B$2,-('results log'!$B$2*2)))))))*D342))</f>
        <v>0</v>
      </c>
      <c r="N342" s="16">
        <f>IF(ISBLANK(J342),,IF(ISBLANK(F342),,(IF(J342="WON-EW",((((K342-1)*I342)*'results log'!$B$2)+('results log'!$B$2*(K342-1))),IF(J342="WON",((((K342-1)*I342)*'results log'!$B$2)+('results log'!$B$2*(K342-1))),IF(J342="PLACED",((((K342-1)*I342)*'results log'!$B$2)-'results log'!$B$2),IF(I342=0,-'results log'!$B$2,IF(I342=0,-'results log'!$B$2,-('results log'!$B$2*2)))))))*D342))</f>
        <v>0</v>
      </c>
      <c r="Q342">
        <f>IF(ISBLANK(#REF!),1,IF(ISBLANK(#REF!),2,99))</f>
        <v>99</v>
      </c>
    </row>
    <row r="343" spans="1:17" ht="15.75" x14ac:dyDescent="0.25">
      <c r="A343" s="26" t="s">
        <v>595</v>
      </c>
      <c r="G343" s="11"/>
      <c r="H343" s="11"/>
      <c r="I343" s="11"/>
      <c r="J343" s="8"/>
      <c r="K343" s="15">
        <f>((F343-1)*(1-(IF(G343="no",0,'results log'!$B$3)))+1)</f>
        <v>5.0000000000000044E-2</v>
      </c>
      <c r="L343" s="15">
        <f t="shared" si="17"/>
        <v>0</v>
      </c>
      <c r="M343" s="17">
        <f>IF(ISBLANK(J343),,IF(ISBLANK(E343),,(IF(J343="WON-EW",((((E343-1)*I343)*'results log'!$B$2)+('results log'!$B$2*(E343-1))),IF(J343="WON",((((E343-1)*I343)*'results log'!$B$2)+('results log'!$B$2*(E343-1))),IF(J343="PLACED",((((E343-1)*I343)*'results log'!$B$2)-'results log'!$B$2),IF(I343=0,-'results log'!$B$2,IF(I343=0,-'results log'!$B$2,-('results log'!$B$2*2)))))))*D343))</f>
        <v>0</v>
      </c>
      <c r="N343" s="16">
        <f>IF(ISBLANK(J343),,IF(ISBLANK(F343),,(IF(J343="WON-EW",((((K343-1)*I343)*'results log'!$B$2)+('results log'!$B$2*(K343-1))),IF(J343="WON",((((K343-1)*I343)*'results log'!$B$2)+('results log'!$B$2*(K343-1))),IF(J343="PLACED",((((K343-1)*I343)*'results log'!$B$2)-'results log'!$B$2),IF(I343=0,-'results log'!$B$2,IF(I343=0,-'results log'!$B$2,-('results log'!$B$2*2)))))))*D343))</f>
        <v>0</v>
      </c>
      <c r="Q343">
        <f>IF(ISBLANK(#REF!),1,IF(ISBLANK(#REF!),2,99))</f>
        <v>99</v>
      </c>
    </row>
    <row r="344" spans="1:17" ht="15.75" x14ac:dyDescent="0.25">
      <c r="A344" s="26" t="s">
        <v>596</v>
      </c>
      <c r="G344" s="11"/>
      <c r="H344" s="11"/>
      <c r="I344" s="11"/>
      <c r="J344" s="8"/>
      <c r="K344" s="15">
        <f>((F344-1)*(1-(IF(G344="no",0,'results log'!$B$3)))+1)</f>
        <v>5.0000000000000044E-2</v>
      </c>
      <c r="L344" s="15">
        <f t="shared" si="17"/>
        <v>0</v>
      </c>
      <c r="M344" s="17">
        <f>IF(ISBLANK(J344),,IF(ISBLANK(E344),,(IF(J344="WON-EW",((((E344-1)*I344)*'results log'!$B$2)+('results log'!$B$2*(E344-1))),IF(J344="WON",((((E344-1)*I344)*'results log'!$B$2)+('results log'!$B$2*(E344-1))),IF(J344="PLACED",((((E344-1)*I344)*'results log'!$B$2)-'results log'!$B$2),IF(I344=0,-'results log'!$B$2,IF(I344=0,-'results log'!$B$2,-('results log'!$B$2*2)))))))*D344))</f>
        <v>0</v>
      </c>
      <c r="N344" s="16">
        <f>IF(ISBLANK(J344),,IF(ISBLANK(F344),,(IF(J344="WON-EW",((((K344-1)*I344)*'results log'!$B$2)+('results log'!$B$2*(K344-1))),IF(J344="WON",((((K344-1)*I344)*'results log'!$B$2)+('results log'!$B$2*(K344-1))),IF(J344="PLACED",((((K344-1)*I344)*'results log'!$B$2)-'results log'!$B$2),IF(I344=0,-'results log'!$B$2,IF(I344=0,-'results log'!$B$2,-('results log'!$B$2*2)))))))*D344))</f>
        <v>0</v>
      </c>
      <c r="Q344">
        <f>IF(ISBLANK(#REF!),1,IF(ISBLANK(#REF!),2,99))</f>
        <v>99</v>
      </c>
    </row>
    <row r="345" spans="1:17" ht="15.75" x14ac:dyDescent="0.25">
      <c r="A345" s="26" t="s">
        <v>635</v>
      </c>
      <c r="G345" s="11"/>
      <c r="H345" s="11"/>
      <c r="I345" s="11"/>
      <c r="J345" s="8"/>
      <c r="K345" s="15">
        <f>((F345-1)*(1-(IF(G345="no",0,'results log'!$B$3)))+1)</f>
        <v>5.0000000000000044E-2</v>
      </c>
      <c r="L345" s="15">
        <f t="shared" si="17"/>
        <v>0</v>
      </c>
      <c r="M345" s="17">
        <f>IF(ISBLANK(J345),,IF(ISBLANK(E345),,(IF(J345="WON-EW",((((E345-1)*I345)*'results log'!$B$2)+('results log'!$B$2*(E345-1))),IF(J345="WON",((((E345-1)*I345)*'results log'!$B$2)+('results log'!$B$2*(E345-1))),IF(J345="PLACED",((((E345-1)*I345)*'results log'!$B$2)-'results log'!$B$2),IF(I345=0,-'results log'!$B$2,IF(I345=0,-'results log'!$B$2,-('results log'!$B$2*2)))))))*D345))</f>
        <v>0</v>
      </c>
      <c r="N345" s="16">
        <f>IF(ISBLANK(J345),,IF(ISBLANK(F345),,(IF(J345="WON-EW",((((K345-1)*I345)*'results log'!$B$2)+('results log'!$B$2*(K345-1))),IF(J345="WON",((((K345-1)*I345)*'results log'!$B$2)+('results log'!$B$2*(K345-1))),IF(J345="PLACED",((((K345-1)*I345)*'results log'!$B$2)-'results log'!$B$2),IF(I345=0,-'results log'!$B$2,IF(I345=0,-'results log'!$B$2,-('results log'!$B$2*2)))))))*D345))</f>
        <v>0</v>
      </c>
      <c r="Q345">
        <f>IF(ISBLANK(#REF!),1,IF(ISBLANK(#REF!),2,99))</f>
        <v>99</v>
      </c>
    </row>
    <row r="346" spans="1:17" ht="15" x14ac:dyDescent="0.2">
      <c r="G346" s="11"/>
      <c r="H346" s="11"/>
      <c r="I346" s="11"/>
      <c r="J346" s="8"/>
      <c r="K346" s="15">
        <f>((F346-1)*(1-(IF(G346="no",0,'results log'!$B$3)))+1)</f>
        <v>5.0000000000000044E-2</v>
      </c>
      <c r="L346" s="15">
        <f t="shared" si="17"/>
        <v>0</v>
      </c>
      <c r="M346" s="17">
        <f>IF(ISBLANK(J346),,IF(ISBLANK(E346),,(IF(J346="WON-EW",((((E346-1)*I346)*'results log'!$B$2)+('results log'!$B$2*(E346-1))),IF(J346="WON",((((E346-1)*I346)*'results log'!$B$2)+('results log'!$B$2*(E346-1))),IF(J346="PLACED",((((E346-1)*I346)*'results log'!$B$2)-'results log'!$B$2),IF(I346=0,-'results log'!$B$2,IF(I346=0,-'results log'!$B$2,-('results log'!$B$2*2)))))))*D346))</f>
        <v>0</v>
      </c>
      <c r="N346" s="16">
        <f>IF(ISBLANK(J346),,IF(ISBLANK(F346),,(IF(J346="WON-EW",((((K346-1)*I346)*'results log'!$B$2)+('results log'!$B$2*(K346-1))),IF(J346="WON",((((K346-1)*I346)*'results log'!$B$2)+('results log'!$B$2*(K346-1))),IF(J346="PLACED",((((K346-1)*I346)*'results log'!$B$2)-'results log'!$B$2),IF(I346=0,-'results log'!$B$2,IF(I346=0,-'results log'!$B$2,-('results log'!$B$2*2)))))))*D346))</f>
        <v>0</v>
      </c>
      <c r="Q346">
        <f>IF(ISBLANK(#REF!),1,IF(ISBLANK(#REF!),2,99))</f>
        <v>99</v>
      </c>
    </row>
    <row r="347" spans="1:17" ht="15" x14ac:dyDescent="0.2">
      <c r="G347" s="11"/>
      <c r="H347" s="11"/>
      <c r="I347" s="11"/>
      <c r="J347" s="8"/>
      <c r="K347" s="15">
        <f>((F347-1)*(1-(IF(G347="no",0,'results log'!$B$3)))+1)</f>
        <v>5.0000000000000044E-2</v>
      </c>
      <c r="L347" s="15">
        <f t="shared" si="17"/>
        <v>0</v>
      </c>
      <c r="M347" s="17">
        <f>IF(ISBLANK(J347),,IF(ISBLANK(E347),,(IF(J347="WON-EW",((((E347-1)*I347)*'results log'!$B$2)+('results log'!$B$2*(E347-1))),IF(J347="WON",((((E347-1)*I347)*'results log'!$B$2)+('results log'!$B$2*(E347-1))),IF(J347="PLACED",((((E347-1)*I347)*'results log'!$B$2)-'results log'!$B$2),IF(I347=0,-'results log'!$B$2,IF(I347=0,-'results log'!$B$2,-('results log'!$B$2*2)))))))*D347))</f>
        <v>0</v>
      </c>
      <c r="N347" s="16">
        <f>IF(ISBLANK(J347),,IF(ISBLANK(F347),,(IF(J347="WON-EW",((((K347-1)*I347)*'results log'!$B$2)+('results log'!$B$2*(K347-1))),IF(J347="WON",((((K347-1)*I347)*'results log'!$B$2)+('results log'!$B$2*(K347-1))),IF(J347="PLACED",((((K347-1)*I347)*'results log'!$B$2)-'results log'!$B$2),IF(I347=0,-'results log'!$B$2,IF(I347=0,-'results log'!$B$2,-('results log'!$B$2*2)))))))*D347))</f>
        <v>0</v>
      </c>
      <c r="Q347">
        <f>IF(ISBLANK(#REF!),1,IF(ISBLANK(#REF!),2,99))</f>
        <v>99</v>
      </c>
    </row>
    <row r="348" spans="1:17" ht="15.75" x14ac:dyDescent="0.25">
      <c r="A348" s="26" t="s">
        <v>560</v>
      </c>
      <c r="G348" s="11"/>
      <c r="H348" s="11"/>
      <c r="I348" s="11"/>
      <c r="J348" s="8"/>
      <c r="K348" s="15">
        <f>((F348-1)*(1-(IF(G348="no",0,'results log'!$B$3)))+1)</f>
        <v>5.0000000000000044E-2</v>
      </c>
      <c r="L348" s="15">
        <f t="shared" si="17"/>
        <v>0</v>
      </c>
      <c r="M348" s="17">
        <f>IF(ISBLANK(J348),,IF(ISBLANK(E348),,(IF(J348="WON-EW",((((E348-1)*I348)*'results log'!$B$2)+('results log'!$B$2*(E348-1))),IF(J348="WON",((((E348-1)*I348)*'results log'!$B$2)+('results log'!$B$2*(E348-1))),IF(J348="PLACED",((((E348-1)*I348)*'results log'!$B$2)-'results log'!$B$2),IF(I348=0,-'results log'!$B$2,IF(I348=0,-'results log'!$B$2,-('results log'!$B$2*2)))))))*D348))</f>
        <v>0</v>
      </c>
      <c r="N348" s="16">
        <f>IF(ISBLANK(J348),,IF(ISBLANK(F348),,(IF(J348="WON-EW",((((K348-1)*I348)*'results log'!$B$2)+('results log'!$B$2*(K348-1))),IF(J348="WON",((((K348-1)*I348)*'results log'!$B$2)+('results log'!$B$2*(K348-1))),IF(J348="PLACED",((((K348-1)*I348)*'results log'!$B$2)-'results log'!$B$2),IF(I348=0,-'results log'!$B$2,IF(I348=0,-'results log'!$B$2,-('results log'!$B$2*2)))))))*D348))</f>
        <v>0</v>
      </c>
      <c r="Q348">
        <f>IF(ISBLANK(#REF!),1,IF(ISBLANK(#REF!),2,99))</f>
        <v>99</v>
      </c>
    </row>
    <row r="349" spans="1:17" ht="15" x14ac:dyDescent="0.2">
      <c r="G349" s="11"/>
      <c r="H349" s="11"/>
      <c r="I349" s="11"/>
      <c r="J349" s="8"/>
      <c r="K349" s="15">
        <f>((F349-1)*(1-(IF(G349="no",0,'results log'!$B$3)))+1)</f>
        <v>5.0000000000000044E-2</v>
      </c>
      <c r="L349" s="15">
        <f t="shared" si="17"/>
        <v>0</v>
      </c>
      <c r="M349" s="17">
        <f>IF(ISBLANK(J349),,IF(ISBLANK(E349),,(IF(J349="WON-EW",((((E349-1)*I349)*'results log'!$B$2)+('results log'!$B$2*(E349-1))),IF(J349="WON",((((E349-1)*I349)*'results log'!$B$2)+('results log'!$B$2*(E349-1))),IF(J349="PLACED",((((E349-1)*I349)*'results log'!$B$2)-'results log'!$B$2),IF(I349=0,-'results log'!$B$2,IF(I349=0,-'results log'!$B$2,-('results log'!$B$2*2)))))))*D349))</f>
        <v>0</v>
      </c>
      <c r="N349" s="16">
        <f>IF(ISBLANK(J349),,IF(ISBLANK(F349),,(IF(J349="WON-EW",((((K349-1)*I349)*'results log'!$B$2)+('results log'!$B$2*(K349-1))),IF(J349="WON",((((K349-1)*I349)*'results log'!$B$2)+('results log'!$B$2*(K349-1))),IF(J349="PLACED",((((K349-1)*I349)*'results log'!$B$2)-'results log'!$B$2),IF(I349=0,-'results log'!$B$2,IF(I349=0,-'results log'!$B$2,-('results log'!$B$2*2)))))))*D349))</f>
        <v>0</v>
      </c>
      <c r="Q349">
        <f>IF(ISBLANK(#REF!),1,IF(ISBLANK(#REF!),2,99))</f>
        <v>99</v>
      </c>
    </row>
    <row r="350" spans="1:17" ht="15.75" x14ac:dyDescent="0.25">
      <c r="A350" s="26" t="s">
        <v>561</v>
      </c>
      <c r="G350" s="11"/>
      <c r="H350" s="11"/>
      <c r="I350" s="11"/>
      <c r="J350" s="8"/>
      <c r="K350" s="15">
        <f>((F350-1)*(1-(IF(G350="no",0,'results log'!$B$3)))+1)</f>
        <v>5.0000000000000044E-2</v>
      </c>
      <c r="L350" s="15">
        <f t="shared" si="17"/>
        <v>0</v>
      </c>
      <c r="M350" s="17">
        <f>IF(ISBLANK(J350),,IF(ISBLANK(E350),,(IF(J350="WON-EW",((((E350-1)*I350)*'results log'!$B$2)+('results log'!$B$2*(E350-1))),IF(J350="WON",((((E350-1)*I350)*'results log'!$B$2)+('results log'!$B$2*(E350-1))),IF(J350="PLACED",((((E350-1)*I350)*'results log'!$B$2)-'results log'!$B$2),IF(I350=0,-'results log'!$B$2,IF(I350=0,-'results log'!$B$2,-('results log'!$B$2*2)))))))*D350))</f>
        <v>0</v>
      </c>
      <c r="N350" s="16">
        <f>IF(ISBLANK(J350),,IF(ISBLANK(F350),,(IF(J350="WON-EW",((((K350-1)*I350)*'results log'!$B$2)+('results log'!$B$2*(K350-1))),IF(J350="WON",((((K350-1)*I350)*'results log'!$B$2)+('results log'!$B$2*(K350-1))),IF(J350="PLACED",((((K350-1)*I350)*'results log'!$B$2)-'results log'!$B$2),IF(I350=0,-'results log'!$B$2,IF(I350=0,-'results log'!$B$2,-('results log'!$B$2*2)))))))*D350))</f>
        <v>0</v>
      </c>
      <c r="Q350">
        <f>IF(ISBLANK(#REF!),1,IF(ISBLANK(#REF!),2,99))</f>
        <v>99</v>
      </c>
    </row>
    <row r="351" spans="1:17" ht="15" x14ac:dyDescent="0.2">
      <c r="G351" s="11"/>
      <c r="H351" s="11"/>
      <c r="I351" s="11"/>
      <c r="J351" s="8"/>
      <c r="K351" s="15">
        <f>((F351-1)*(1-(IF(G351="no",0,'results log'!$B$3)))+1)</f>
        <v>5.0000000000000044E-2</v>
      </c>
      <c r="L351" s="15">
        <f t="shared" si="17"/>
        <v>0</v>
      </c>
      <c r="M351" s="17">
        <f>IF(ISBLANK(J351),,IF(ISBLANK(E351),,(IF(J351="WON-EW",((((E351-1)*I351)*'results log'!$B$2)+('results log'!$B$2*(E351-1))),IF(J351="WON",((((E351-1)*I351)*'results log'!$B$2)+('results log'!$B$2*(E351-1))),IF(J351="PLACED",((((E351-1)*I351)*'results log'!$B$2)-'results log'!$B$2),IF(I351=0,-'results log'!$B$2,IF(I351=0,-'results log'!$B$2,-('results log'!$B$2*2)))))))*D351))</f>
        <v>0</v>
      </c>
      <c r="N351" s="16">
        <f>IF(ISBLANK(J351),,IF(ISBLANK(F351),,(IF(J351="WON-EW",((((K351-1)*I351)*'results log'!$B$2)+('results log'!$B$2*(K351-1))),IF(J351="WON",((((K351-1)*I351)*'results log'!$B$2)+('results log'!$B$2*(K351-1))),IF(J351="PLACED",((((K351-1)*I351)*'results log'!$B$2)-'results log'!$B$2),IF(I351=0,-'results log'!$B$2,IF(I351=0,-'results log'!$B$2,-('results log'!$B$2*2)))))))*D351))</f>
        <v>0</v>
      </c>
      <c r="Q351">
        <f>IF(ISBLANK(#REF!),1,IF(ISBLANK(#REF!),2,99))</f>
        <v>99</v>
      </c>
    </row>
    <row r="352" spans="1:17" ht="15.75" x14ac:dyDescent="0.25">
      <c r="A352" s="26" t="s">
        <v>562</v>
      </c>
      <c r="G352" s="11"/>
      <c r="H352" s="11"/>
      <c r="I352" s="11"/>
      <c r="J352" s="8"/>
      <c r="K352" s="15">
        <f>((F352-1)*(1-(IF(G352="no",0,'results log'!$B$3)))+1)</f>
        <v>5.0000000000000044E-2</v>
      </c>
      <c r="L352" s="15">
        <f t="shared" si="17"/>
        <v>0</v>
      </c>
      <c r="M352" s="17">
        <f>IF(ISBLANK(J352),,IF(ISBLANK(E352),,(IF(J352="WON-EW",((((E352-1)*I352)*'results log'!$B$2)+('results log'!$B$2*(E352-1))),IF(J352="WON",((((E352-1)*I352)*'results log'!$B$2)+('results log'!$B$2*(E352-1))),IF(J352="PLACED",((((E352-1)*I352)*'results log'!$B$2)-'results log'!$B$2),IF(I352=0,-'results log'!$B$2,IF(I352=0,-'results log'!$B$2,-('results log'!$B$2*2)))))))*D352))</f>
        <v>0</v>
      </c>
      <c r="N352" s="16">
        <f>IF(ISBLANK(J352),,IF(ISBLANK(F352),,(IF(J352="WON-EW",((((K352-1)*I352)*'results log'!$B$2)+('results log'!$B$2*(K352-1))),IF(J352="WON",((((K352-1)*I352)*'results log'!$B$2)+('results log'!$B$2*(K352-1))),IF(J352="PLACED",((((K352-1)*I352)*'results log'!$B$2)-'results log'!$B$2),IF(I352=0,-'results log'!$B$2,IF(I352=0,-'results log'!$B$2,-('results log'!$B$2*2)))))))*D352))</f>
        <v>0</v>
      </c>
      <c r="Q352">
        <f>IF(ISBLANK(#REF!),1,IF(ISBLANK(#REF!),2,99))</f>
        <v>99</v>
      </c>
    </row>
    <row r="353" spans="1:17" ht="15" x14ac:dyDescent="0.2">
      <c r="G353" s="11"/>
      <c r="H353" s="11"/>
      <c r="I353" s="11"/>
      <c r="J353" s="8"/>
      <c r="K353" s="15">
        <f>((F353-1)*(1-(IF(G353="no",0,'results log'!$B$3)))+1)</f>
        <v>5.0000000000000044E-2</v>
      </c>
      <c r="L353" s="15">
        <f t="shared" si="17"/>
        <v>0</v>
      </c>
      <c r="M353" s="17">
        <f>IF(ISBLANK(J353),,IF(ISBLANK(E353),,(IF(J353="WON-EW",((((E353-1)*I353)*'results log'!$B$2)+('results log'!$B$2*(E353-1))),IF(J353="WON",((((E353-1)*I353)*'results log'!$B$2)+('results log'!$B$2*(E353-1))),IF(J353="PLACED",((((E353-1)*I353)*'results log'!$B$2)-'results log'!$B$2),IF(I353=0,-'results log'!$B$2,IF(I353=0,-'results log'!$B$2,-('results log'!$B$2*2)))))))*D353))</f>
        <v>0</v>
      </c>
      <c r="N353" s="16">
        <f>IF(ISBLANK(J353),,IF(ISBLANK(F353),,(IF(J353="WON-EW",((((K353-1)*I353)*'results log'!$B$2)+('results log'!$B$2*(K353-1))),IF(J353="WON",((((K353-1)*I353)*'results log'!$B$2)+('results log'!$B$2*(K353-1))),IF(J353="PLACED",((((K353-1)*I353)*'results log'!$B$2)-'results log'!$B$2),IF(I353=0,-'results log'!$B$2,IF(I353=0,-'results log'!$B$2,-('results log'!$B$2*2)))))))*D353))</f>
        <v>0</v>
      </c>
      <c r="Q353">
        <f>IF(ISBLANK(#REF!),1,IF(ISBLANK(#REF!),2,99))</f>
        <v>99</v>
      </c>
    </row>
    <row r="354" spans="1:17" ht="15.75" x14ac:dyDescent="0.25">
      <c r="A354" s="26" t="s">
        <v>563</v>
      </c>
      <c r="G354" s="11"/>
      <c r="H354" s="11"/>
      <c r="I354" s="11"/>
      <c r="J354" s="8"/>
      <c r="K354" s="15">
        <f>((F354-1)*(1-(IF(G354="no",0,'results log'!$B$3)))+1)</f>
        <v>5.0000000000000044E-2</v>
      </c>
      <c r="L354" s="15">
        <f t="shared" si="17"/>
        <v>0</v>
      </c>
      <c r="M354" s="17">
        <f>IF(ISBLANK(J354),,IF(ISBLANK(E354),,(IF(J354="WON-EW",((((E354-1)*I354)*'results log'!$B$2)+('results log'!$B$2*(E354-1))),IF(J354="WON",((((E354-1)*I354)*'results log'!$B$2)+('results log'!$B$2*(E354-1))),IF(J354="PLACED",((((E354-1)*I354)*'results log'!$B$2)-'results log'!$B$2),IF(I354=0,-'results log'!$B$2,IF(I354=0,-'results log'!$B$2,-('results log'!$B$2*2)))))))*D354))</f>
        <v>0</v>
      </c>
      <c r="N354" s="16">
        <f>IF(ISBLANK(J354),,IF(ISBLANK(F354),,(IF(J354="WON-EW",((((K354-1)*I354)*'results log'!$B$2)+('results log'!$B$2*(K354-1))),IF(J354="WON",((((K354-1)*I354)*'results log'!$B$2)+('results log'!$B$2*(K354-1))),IF(J354="PLACED",((((K354-1)*I354)*'results log'!$B$2)-'results log'!$B$2),IF(I354=0,-'results log'!$B$2,IF(I354=0,-'results log'!$B$2,-('results log'!$B$2*2)))))))*D354))</f>
        <v>0</v>
      </c>
      <c r="Q354">
        <f>IF(ISBLANK(#REF!),1,IF(ISBLANK(#REF!),2,99))</f>
        <v>99</v>
      </c>
    </row>
    <row r="355" spans="1:17" ht="15" x14ac:dyDescent="0.2">
      <c r="G355" s="11"/>
      <c r="H355" s="11"/>
      <c r="I355" s="11"/>
      <c r="J355" s="8"/>
      <c r="K355" s="15">
        <f>((F355-1)*(1-(IF(G355="no",0,'results log'!$B$3)))+1)</f>
        <v>5.0000000000000044E-2</v>
      </c>
      <c r="L355" s="15">
        <f t="shared" si="17"/>
        <v>0</v>
      </c>
      <c r="M355" s="17">
        <f>IF(ISBLANK(J355),,IF(ISBLANK(E355),,(IF(J355="WON-EW",((((E355-1)*I355)*'results log'!$B$2)+('results log'!$B$2*(E355-1))),IF(J355="WON",((((E355-1)*I355)*'results log'!$B$2)+('results log'!$B$2*(E355-1))),IF(J355="PLACED",((((E355-1)*I355)*'results log'!$B$2)-'results log'!$B$2),IF(I355=0,-'results log'!$B$2,IF(I355=0,-'results log'!$B$2,-('results log'!$B$2*2)))))))*D355))</f>
        <v>0</v>
      </c>
      <c r="N355" s="16">
        <f>IF(ISBLANK(J355),,IF(ISBLANK(F355),,(IF(J355="WON-EW",((((K355-1)*I355)*'results log'!$B$2)+('results log'!$B$2*(K355-1))),IF(J355="WON",((((K355-1)*I355)*'results log'!$B$2)+('results log'!$B$2*(K355-1))),IF(J355="PLACED",((((K355-1)*I355)*'results log'!$B$2)-'results log'!$B$2),IF(I355=0,-'results log'!$B$2,IF(I355=0,-'results log'!$B$2,-('results log'!$B$2*2)))))))*D355))</f>
        <v>0</v>
      </c>
      <c r="Q355">
        <f>IF(ISBLANK(#REF!),1,IF(ISBLANK(#REF!),2,99))</f>
        <v>99</v>
      </c>
    </row>
    <row r="356" spans="1:17" ht="15.75" x14ac:dyDescent="0.25">
      <c r="A356" s="26" t="s">
        <v>564</v>
      </c>
      <c r="G356" s="11"/>
      <c r="H356" s="11"/>
      <c r="I356" s="11"/>
      <c r="J356" s="8"/>
      <c r="K356" s="15">
        <f>((F356-1)*(1-(IF(G356="no",0,'results log'!$B$3)))+1)</f>
        <v>5.0000000000000044E-2</v>
      </c>
      <c r="L356" s="15">
        <f t="shared" si="17"/>
        <v>0</v>
      </c>
      <c r="M356" s="17">
        <f>IF(ISBLANK(J356),,IF(ISBLANK(E356),,(IF(J356="WON-EW",((((E356-1)*I356)*'results log'!$B$2)+('results log'!$B$2*(E356-1))),IF(J356="WON",((((E356-1)*I356)*'results log'!$B$2)+('results log'!$B$2*(E356-1))),IF(J356="PLACED",((((E356-1)*I356)*'results log'!$B$2)-'results log'!$B$2),IF(I356=0,-'results log'!$B$2,IF(I356=0,-'results log'!$B$2,-('results log'!$B$2*2)))))))*D356))</f>
        <v>0</v>
      </c>
      <c r="N356" s="16">
        <f>IF(ISBLANK(J356),,IF(ISBLANK(F356),,(IF(J356="WON-EW",((((K356-1)*I356)*'results log'!$B$2)+('results log'!$B$2*(K356-1))),IF(J356="WON",((((K356-1)*I356)*'results log'!$B$2)+('results log'!$B$2*(K356-1))),IF(J356="PLACED",((((K356-1)*I356)*'results log'!$B$2)-'results log'!$B$2),IF(I356=0,-'results log'!$B$2,IF(I356=0,-'results log'!$B$2,-('results log'!$B$2*2)))))))*D356))</f>
        <v>0</v>
      </c>
      <c r="Q356">
        <f>IF(ISBLANK(#REF!),1,IF(ISBLANK(#REF!),2,99))</f>
        <v>99</v>
      </c>
    </row>
    <row r="357" spans="1:17" ht="15" x14ac:dyDescent="0.2">
      <c r="G357" s="11"/>
      <c r="H357" s="11"/>
      <c r="I357" s="11"/>
      <c r="J357" s="8"/>
      <c r="K357" s="15">
        <f>((F357-1)*(1-(IF(G357="no",0,'results log'!$B$3)))+1)</f>
        <v>5.0000000000000044E-2</v>
      </c>
      <c r="L357" s="15">
        <f t="shared" si="17"/>
        <v>0</v>
      </c>
      <c r="M357" s="17">
        <f>IF(ISBLANK(J357),,IF(ISBLANK(E357),,(IF(J357="WON-EW",((((E357-1)*I357)*'results log'!$B$2)+('results log'!$B$2*(E357-1))),IF(J357="WON",((((E357-1)*I357)*'results log'!$B$2)+('results log'!$B$2*(E357-1))),IF(J357="PLACED",((((E357-1)*I357)*'results log'!$B$2)-'results log'!$B$2),IF(I357=0,-'results log'!$B$2,IF(I357=0,-'results log'!$B$2,-('results log'!$B$2*2)))))))*D357))</f>
        <v>0</v>
      </c>
      <c r="N357" s="16">
        <f>IF(ISBLANK(J357),,IF(ISBLANK(F357),,(IF(J357="WON-EW",((((K357-1)*I357)*'results log'!$B$2)+('results log'!$B$2*(K357-1))),IF(J357="WON",((((K357-1)*I357)*'results log'!$B$2)+('results log'!$B$2*(K357-1))),IF(J357="PLACED",((((K357-1)*I357)*'results log'!$B$2)-'results log'!$B$2),IF(I357=0,-'results log'!$B$2,IF(I357=0,-'results log'!$B$2,-('results log'!$B$2*2)))))))*D357))</f>
        <v>0</v>
      </c>
      <c r="Q357">
        <f>IF(ISBLANK(#REF!),1,IF(ISBLANK(#REF!),2,99))</f>
        <v>99</v>
      </c>
    </row>
    <row r="358" spans="1:17" ht="15.75" x14ac:dyDescent="0.25">
      <c r="A358" s="26" t="s">
        <v>565</v>
      </c>
      <c r="G358" s="11"/>
      <c r="H358" s="11"/>
      <c r="I358" s="11"/>
      <c r="J358" s="8"/>
      <c r="K358" s="15">
        <f>((F358-1)*(1-(IF(G358="no",0,'results log'!$B$3)))+1)</f>
        <v>5.0000000000000044E-2</v>
      </c>
      <c r="L358" s="15">
        <f t="shared" si="17"/>
        <v>0</v>
      </c>
      <c r="M358" s="17">
        <f>IF(ISBLANK(J358),,IF(ISBLANK(E358),,(IF(J358="WON-EW",((((E358-1)*I358)*'results log'!$B$2)+('results log'!$B$2*(E358-1))),IF(J358="WON",((((E358-1)*I358)*'results log'!$B$2)+('results log'!$B$2*(E358-1))),IF(J358="PLACED",((((E358-1)*I358)*'results log'!$B$2)-'results log'!$B$2),IF(I358=0,-'results log'!$B$2,IF(I358=0,-'results log'!$B$2,-('results log'!$B$2*2)))))))*D358))</f>
        <v>0</v>
      </c>
      <c r="N358" s="16">
        <f>IF(ISBLANK(J358),,IF(ISBLANK(F358),,(IF(J358="WON-EW",((((K358-1)*I358)*'results log'!$B$2)+('results log'!$B$2*(K358-1))),IF(J358="WON",((((K358-1)*I358)*'results log'!$B$2)+('results log'!$B$2*(K358-1))),IF(J358="PLACED",((((K358-1)*I358)*'results log'!$B$2)-'results log'!$B$2),IF(I358=0,-'results log'!$B$2,IF(I358=0,-'results log'!$B$2,-('results log'!$B$2*2)))))))*D358))</f>
        <v>0</v>
      </c>
      <c r="Q358">
        <f>IF(ISBLANK(#REF!),1,IF(ISBLANK(#REF!),2,99))</f>
        <v>99</v>
      </c>
    </row>
    <row r="359" spans="1:17" ht="15" x14ac:dyDescent="0.2">
      <c r="G359" s="11"/>
      <c r="H359" s="11"/>
      <c r="I359" s="11"/>
      <c r="J359" s="8"/>
      <c r="K359" s="15">
        <f>((F359-1)*(1-(IF(G359="no",0,'results log'!$B$3)))+1)</f>
        <v>5.0000000000000044E-2</v>
      </c>
      <c r="L359" s="15">
        <f t="shared" si="17"/>
        <v>0</v>
      </c>
      <c r="M359" s="17">
        <f>IF(ISBLANK(J359),,IF(ISBLANK(E359),,(IF(J359="WON-EW",((((E359-1)*I359)*'results log'!$B$2)+('results log'!$B$2*(E359-1))),IF(J359="WON",((((E359-1)*I359)*'results log'!$B$2)+('results log'!$B$2*(E359-1))),IF(J359="PLACED",((((E359-1)*I359)*'results log'!$B$2)-'results log'!$B$2),IF(I359=0,-'results log'!$B$2,IF(I359=0,-'results log'!$B$2,-('results log'!$B$2*2)))))))*D359))</f>
        <v>0</v>
      </c>
      <c r="N359" s="16">
        <f>IF(ISBLANK(J359),,IF(ISBLANK(F359),,(IF(J359="WON-EW",((((K359-1)*I359)*'results log'!$B$2)+('results log'!$B$2*(K359-1))),IF(J359="WON",((((K359-1)*I359)*'results log'!$B$2)+('results log'!$B$2*(K359-1))),IF(J359="PLACED",((((K359-1)*I359)*'results log'!$B$2)-'results log'!$B$2),IF(I359=0,-'results log'!$B$2,IF(I359=0,-'results log'!$B$2,-('results log'!$B$2*2)))))))*D359))</f>
        <v>0</v>
      </c>
      <c r="Q359">
        <f>IF(ISBLANK(#REF!),1,IF(ISBLANK(#REF!),2,99))</f>
        <v>99</v>
      </c>
    </row>
    <row r="360" spans="1:17" ht="15.75" x14ac:dyDescent="0.25">
      <c r="A360" s="26"/>
      <c r="G360" s="11"/>
      <c r="H360" s="11"/>
      <c r="I360" s="11"/>
      <c r="J360" s="8"/>
      <c r="K360" s="15">
        <f>((F360-1)*(1-(IF(G360="no",0,'results log'!$B$3)))+1)</f>
        <v>5.0000000000000044E-2</v>
      </c>
      <c r="L360" s="15">
        <f t="shared" si="17"/>
        <v>0</v>
      </c>
      <c r="M360" s="17">
        <f>IF(ISBLANK(J360),,IF(ISBLANK(E360),,(IF(J360="WON-EW",((((E360-1)*I360)*'results log'!$B$2)+('results log'!$B$2*(E360-1))),IF(J360="WON",((((E360-1)*I360)*'results log'!$B$2)+('results log'!$B$2*(E360-1))),IF(J360="PLACED",((((E360-1)*I360)*'results log'!$B$2)-'results log'!$B$2),IF(I360=0,-'results log'!$B$2,IF(I360=0,-'results log'!$B$2,-('results log'!$B$2*2)))))))*D360))</f>
        <v>0</v>
      </c>
      <c r="N360" s="16">
        <f>IF(ISBLANK(J360),,IF(ISBLANK(F360),,(IF(J360="WON-EW",((((K360-1)*I360)*'results log'!$B$2)+('results log'!$B$2*(K360-1))),IF(J360="WON",((((K360-1)*I360)*'results log'!$B$2)+('results log'!$B$2*(K360-1))),IF(J360="PLACED",((((K360-1)*I360)*'results log'!$B$2)-'results log'!$B$2),IF(I360=0,-'results log'!$B$2,IF(I360=0,-'results log'!$B$2,-('results log'!$B$2*2)))))))*D360))</f>
        <v>0</v>
      </c>
      <c r="Q360">
        <f>IF(ISBLANK(#REF!),1,IF(ISBLANK(#REF!),2,99))</f>
        <v>99</v>
      </c>
    </row>
    <row r="361" spans="1:17" ht="15" x14ac:dyDescent="0.2">
      <c r="G361" s="11"/>
      <c r="H361" s="11"/>
      <c r="I361" s="11"/>
      <c r="J361" s="8"/>
      <c r="K361" s="15">
        <f>((F361-1)*(1-(IF(G361="no",0,'results log'!$B$3)))+1)</f>
        <v>5.0000000000000044E-2</v>
      </c>
      <c r="L361" s="15">
        <f t="shared" si="17"/>
        <v>0</v>
      </c>
      <c r="M361" s="17">
        <f>IF(ISBLANK(J361),,IF(ISBLANK(E361),,(IF(J361="WON-EW",((((E361-1)*I361)*'results log'!$B$2)+('results log'!$B$2*(E361-1))),IF(J361="WON",((((E361-1)*I361)*'results log'!$B$2)+('results log'!$B$2*(E361-1))),IF(J361="PLACED",((((E361-1)*I361)*'results log'!$B$2)-'results log'!$B$2),IF(I361=0,-'results log'!$B$2,IF(I361=0,-'results log'!$B$2,-('results log'!$B$2*2)))))))*D361))</f>
        <v>0</v>
      </c>
      <c r="N361" s="16">
        <f>IF(ISBLANK(J361),,IF(ISBLANK(F361),,(IF(J361="WON-EW",((((K361-1)*I361)*'results log'!$B$2)+('results log'!$B$2*(K361-1))),IF(J361="WON",((((K361-1)*I361)*'results log'!$B$2)+('results log'!$B$2*(K361-1))),IF(J361="PLACED",((((K361-1)*I361)*'results log'!$B$2)-'results log'!$B$2),IF(I361=0,-'results log'!$B$2,IF(I361=0,-'results log'!$B$2,-('results log'!$B$2*2)))))))*D361))</f>
        <v>0</v>
      </c>
      <c r="Q361">
        <f>IF(ISBLANK(#REF!),1,IF(ISBLANK(#REF!),2,99))</f>
        <v>99</v>
      </c>
    </row>
    <row r="362" spans="1:17" ht="15.75" x14ac:dyDescent="0.25">
      <c r="A362" s="26" t="s">
        <v>566</v>
      </c>
      <c r="G362" s="11"/>
      <c r="H362" s="11"/>
      <c r="I362" s="11"/>
      <c r="J362" s="8"/>
      <c r="K362" s="15">
        <f>((F362-1)*(1-(IF(G362="no",0,'results log'!$B$3)))+1)</f>
        <v>5.0000000000000044E-2</v>
      </c>
      <c r="L362" s="15">
        <f t="shared" si="17"/>
        <v>0</v>
      </c>
      <c r="M362" s="17">
        <f>IF(ISBLANK(J362),,IF(ISBLANK(E362),,(IF(J362="WON-EW",((((E362-1)*I362)*'results log'!$B$2)+('results log'!$B$2*(E362-1))),IF(J362="WON",((((E362-1)*I362)*'results log'!$B$2)+('results log'!$B$2*(E362-1))),IF(J362="PLACED",((((E362-1)*I362)*'results log'!$B$2)-'results log'!$B$2),IF(I362=0,-'results log'!$B$2,IF(I362=0,-'results log'!$B$2,-('results log'!$B$2*2)))))))*D362))</f>
        <v>0</v>
      </c>
      <c r="N362" s="16">
        <f>IF(ISBLANK(J362),,IF(ISBLANK(F362),,(IF(J362="WON-EW",((((K362-1)*I362)*'results log'!$B$2)+('results log'!$B$2*(K362-1))),IF(J362="WON",((((K362-1)*I362)*'results log'!$B$2)+('results log'!$B$2*(K362-1))),IF(J362="PLACED",((((K362-1)*I362)*'results log'!$B$2)-'results log'!$B$2),IF(I362=0,-'results log'!$B$2,IF(I362=0,-'results log'!$B$2,-('results log'!$B$2*2)))))))*D362))</f>
        <v>0</v>
      </c>
      <c r="Q362">
        <f>IF(ISBLANK(#REF!),1,IF(ISBLANK(#REF!),2,99))</f>
        <v>99</v>
      </c>
    </row>
    <row r="363" spans="1:17" ht="15.75" x14ac:dyDescent="0.25">
      <c r="A363" s="26" t="s">
        <v>567</v>
      </c>
      <c r="G363" s="11"/>
      <c r="H363" s="11"/>
      <c r="I363" s="11"/>
      <c r="J363" s="8"/>
      <c r="K363" s="15">
        <f>((F363-1)*(1-(IF(G363="no",0,'results log'!$B$3)))+1)</f>
        <v>5.0000000000000044E-2</v>
      </c>
      <c r="L363" s="15">
        <f t="shared" si="17"/>
        <v>0</v>
      </c>
      <c r="M363" s="17">
        <f>IF(ISBLANK(J363),,IF(ISBLANK(E363),,(IF(J363="WON-EW",((((E363-1)*I363)*'results log'!$B$2)+('results log'!$B$2*(E363-1))),IF(J363="WON",((((E363-1)*I363)*'results log'!$B$2)+('results log'!$B$2*(E363-1))),IF(J363="PLACED",((((E363-1)*I363)*'results log'!$B$2)-'results log'!$B$2),IF(I363=0,-'results log'!$B$2,IF(I363=0,-'results log'!$B$2,-('results log'!$B$2*2)))))))*D363))</f>
        <v>0</v>
      </c>
      <c r="N363" s="16">
        <f>IF(ISBLANK(J363),,IF(ISBLANK(F363),,(IF(J363="WON-EW",((((K363-1)*I363)*'results log'!$B$2)+('results log'!$B$2*(K363-1))),IF(J363="WON",((((K363-1)*I363)*'results log'!$B$2)+('results log'!$B$2*(K363-1))),IF(J363="PLACED",((((K363-1)*I363)*'results log'!$B$2)-'results log'!$B$2),IF(I363=0,-'results log'!$B$2,IF(I363=0,-'results log'!$B$2,-('results log'!$B$2*2)))))))*D363))</f>
        <v>0</v>
      </c>
      <c r="Q363">
        <f>IF(ISBLANK(#REF!),1,IF(ISBLANK(#REF!),2,99))</f>
        <v>99</v>
      </c>
    </row>
    <row r="364" spans="1:17" ht="15.75" x14ac:dyDescent="0.25">
      <c r="A364" s="26" t="s">
        <v>568</v>
      </c>
      <c r="G364" s="11"/>
      <c r="H364" s="11"/>
      <c r="I364" s="11"/>
      <c r="J364" s="8"/>
      <c r="K364" s="15">
        <f>((F364-1)*(1-(IF(G364="no",0,'results log'!$B$3)))+1)</f>
        <v>5.0000000000000044E-2</v>
      </c>
      <c r="L364" s="15">
        <f t="shared" si="17"/>
        <v>0</v>
      </c>
      <c r="M364" s="17">
        <f>IF(ISBLANK(J364),,IF(ISBLANK(E364),,(IF(J364="WON-EW",((((E364-1)*I364)*'results log'!$B$2)+('results log'!$B$2*(E364-1))),IF(J364="WON",((((E364-1)*I364)*'results log'!$B$2)+('results log'!$B$2*(E364-1))),IF(J364="PLACED",((((E364-1)*I364)*'results log'!$B$2)-'results log'!$B$2),IF(I364=0,-'results log'!$B$2,IF(I364=0,-'results log'!$B$2,-('results log'!$B$2*2)))))))*D364))</f>
        <v>0</v>
      </c>
      <c r="N364" s="16">
        <f>IF(ISBLANK(J364),,IF(ISBLANK(F364),,(IF(J364="WON-EW",((((K364-1)*I364)*'results log'!$B$2)+('results log'!$B$2*(K364-1))),IF(J364="WON",((((K364-1)*I364)*'results log'!$B$2)+('results log'!$B$2*(K364-1))),IF(J364="PLACED",((((K364-1)*I364)*'results log'!$B$2)-'results log'!$B$2),IF(I364=0,-'results log'!$B$2,IF(I364=0,-'results log'!$B$2,-('results log'!$B$2*2)))))))*D364))</f>
        <v>0</v>
      </c>
      <c r="Q364">
        <f>IF(ISBLANK(#REF!),1,IF(ISBLANK(#REF!),2,99))</f>
        <v>99</v>
      </c>
    </row>
    <row r="365" spans="1:17" ht="15.75" x14ac:dyDescent="0.25">
      <c r="A365" s="26" t="s">
        <v>569</v>
      </c>
      <c r="G365" s="11"/>
      <c r="H365" s="11"/>
      <c r="I365" s="11"/>
      <c r="J365" s="8"/>
      <c r="K365" s="15">
        <f>((F365-1)*(1-(IF(G365="no",0,'results log'!$B$3)))+1)</f>
        <v>5.0000000000000044E-2</v>
      </c>
      <c r="L365" s="15">
        <f t="shared" si="17"/>
        <v>0</v>
      </c>
      <c r="M365" s="17">
        <f>IF(ISBLANK(J365),,IF(ISBLANK(E365),,(IF(J365="WON-EW",((((E365-1)*I365)*'results log'!$B$2)+('results log'!$B$2*(E365-1))),IF(J365="WON",((((E365-1)*I365)*'results log'!$B$2)+('results log'!$B$2*(E365-1))),IF(J365="PLACED",((((E365-1)*I365)*'results log'!$B$2)-'results log'!$B$2),IF(I365=0,-'results log'!$B$2,IF(I365=0,-'results log'!$B$2,-('results log'!$B$2*2)))))))*D365))</f>
        <v>0</v>
      </c>
      <c r="N365" s="16">
        <f>IF(ISBLANK(J365),,IF(ISBLANK(F365),,(IF(J365="WON-EW",((((K365-1)*I365)*'results log'!$B$2)+('results log'!$B$2*(K365-1))),IF(J365="WON",((((K365-1)*I365)*'results log'!$B$2)+('results log'!$B$2*(K365-1))),IF(J365="PLACED",((((K365-1)*I365)*'results log'!$B$2)-'results log'!$B$2),IF(I365=0,-'results log'!$B$2,IF(I365=0,-'results log'!$B$2,-('results log'!$B$2*2)))))))*D365))</f>
        <v>0</v>
      </c>
      <c r="Q365">
        <f>IF(ISBLANK(#REF!),1,IF(ISBLANK(#REF!),2,99))</f>
        <v>99</v>
      </c>
    </row>
    <row r="366" spans="1:17" ht="15" x14ac:dyDescent="0.2">
      <c r="G366" s="11"/>
      <c r="H366" s="11"/>
      <c r="I366" s="11"/>
      <c r="J366" s="8"/>
      <c r="K366" s="15">
        <f>((F366-1)*(1-(IF(G366="no",0,'results log'!$B$3)))+1)</f>
        <v>5.0000000000000044E-2</v>
      </c>
      <c r="L366" s="15">
        <f t="shared" si="17"/>
        <v>0</v>
      </c>
      <c r="M366" s="17">
        <f>IF(ISBLANK(J366),,IF(ISBLANK(E366),,(IF(J366="WON-EW",((((E366-1)*I366)*'results log'!$B$2)+('results log'!$B$2*(E366-1))),IF(J366="WON",((((E366-1)*I366)*'results log'!$B$2)+('results log'!$B$2*(E366-1))),IF(J366="PLACED",((((E366-1)*I366)*'results log'!$B$2)-'results log'!$B$2),IF(I366=0,-'results log'!$B$2,IF(I366=0,-'results log'!$B$2,-('results log'!$B$2*2)))))))*D366))</f>
        <v>0</v>
      </c>
      <c r="N366" s="16">
        <f>IF(ISBLANK(J366),,IF(ISBLANK(F366),,(IF(J366="WON-EW",((((K366-1)*I366)*'results log'!$B$2)+('results log'!$B$2*(K366-1))),IF(J366="WON",((((K366-1)*I366)*'results log'!$B$2)+('results log'!$B$2*(K366-1))),IF(J366="PLACED",((((K366-1)*I366)*'results log'!$B$2)-'results log'!$B$2),IF(I366=0,-'results log'!$B$2,IF(I366=0,-'results log'!$B$2,-('results log'!$B$2*2)))))))*D366))</f>
        <v>0</v>
      </c>
      <c r="Q366">
        <f>IF(ISBLANK(#REF!),1,IF(ISBLANK(#REF!),2,99))</f>
        <v>99</v>
      </c>
    </row>
    <row r="367" spans="1:17" ht="15.75" x14ac:dyDescent="0.25">
      <c r="A367" s="26" t="s">
        <v>570</v>
      </c>
      <c r="G367" s="11"/>
      <c r="H367" s="11"/>
      <c r="I367" s="11"/>
      <c r="J367" s="8"/>
      <c r="K367" s="15">
        <f>((F367-1)*(1-(IF(G367="no",0,'results log'!$B$3)))+1)</f>
        <v>5.0000000000000044E-2</v>
      </c>
      <c r="L367" s="15">
        <f t="shared" si="17"/>
        <v>0</v>
      </c>
      <c r="M367" s="17">
        <f>IF(ISBLANK(J367),,IF(ISBLANK(E367),,(IF(J367="WON-EW",((((E367-1)*I367)*'results log'!$B$2)+('results log'!$B$2*(E367-1))),IF(J367="WON",((((E367-1)*I367)*'results log'!$B$2)+('results log'!$B$2*(E367-1))),IF(J367="PLACED",((((E367-1)*I367)*'results log'!$B$2)-'results log'!$B$2),IF(I367=0,-'results log'!$B$2,IF(I367=0,-'results log'!$B$2,-('results log'!$B$2*2)))))))*D367))</f>
        <v>0</v>
      </c>
      <c r="N367" s="16">
        <f>IF(ISBLANK(J367),,IF(ISBLANK(F367),,(IF(J367="WON-EW",((((K367-1)*I367)*'results log'!$B$2)+('results log'!$B$2*(K367-1))),IF(J367="WON",((((K367-1)*I367)*'results log'!$B$2)+('results log'!$B$2*(K367-1))),IF(J367="PLACED",((((K367-1)*I367)*'results log'!$B$2)-'results log'!$B$2),IF(I367=0,-'results log'!$B$2,IF(I367=0,-'results log'!$B$2,-('results log'!$B$2*2)))))))*D367))</f>
        <v>0</v>
      </c>
      <c r="Q367">
        <f>IF(ISBLANK(#REF!),1,IF(ISBLANK(#REF!),2,99))</f>
        <v>99</v>
      </c>
    </row>
    <row r="368" spans="1:17" ht="15.75" x14ac:dyDescent="0.25">
      <c r="A368" s="26" t="s">
        <v>571</v>
      </c>
      <c r="G368" s="11"/>
      <c r="H368" s="11"/>
      <c r="I368" s="11"/>
      <c r="J368" s="8"/>
      <c r="K368" s="15">
        <f>((F368-1)*(1-(IF(G368="no",0,'results log'!$B$3)))+1)</f>
        <v>5.0000000000000044E-2</v>
      </c>
      <c r="L368" s="15">
        <f t="shared" si="17"/>
        <v>0</v>
      </c>
      <c r="M368" s="17">
        <f>IF(ISBLANK(J368),,IF(ISBLANK(E368),,(IF(J368="WON-EW",((((E368-1)*I368)*'results log'!$B$2)+('results log'!$B$2*(E368-1))),IF(J368="WON",((((E368-1)*I368)*'results log'!$B$2)+('results log'!$B$2*(E368-1))),IF(J368="PLACED",((((E368-1)*I368)*'results log'!$B$2)-'results log'!$B$2),IF(I368=0,-'results log'!$B$2,IF(I368=0,-'results log'!$B$2,-('results log'!$B$2*2)))))))*D368))</f>
        <v>0</v>
      </c>
      <c r="N368" s="16">
        <f>IF(ISBLANK(J368),,IF(ISBLANK(F368),,(IF(J368="WON-EW",((((K368-1)*I368)*'results log'!$B$2)+('results log'!$B$2*(K368-1))),IF(J368="WON",((((K368-1)*I368)*'results log'!$B$2)+('results log'!$B$2*(K368-1))),IF(J368="PLACED",((((K368-1)*I368)*'results log'!$B$2)-'results log'!$B$2),IF(I368=0,-'results log'!$B$2,IF(I368=0,-'results log'!$B$2,-('results log'!$B$2*2)))))))*D368))</f>
        <v>0</v>
      </c>
      <c r="Q368">
        <f>IF(ISBLANK(#REF!),1,IF(ISBLANK(#REF!),2,99))</f>
        <v>99</v>
      </c>
    </row>
    <row r="369" spans="1:17" ht="15" x14ac:dyDescent="0.2">
      <c r="G369" s="11"/>
      <c r="H369" s="11"/>
      <c r="I369" s="11"/>
      <c r="J369" s="8"/>
      <c r="K369" s="15">
        <f>((F369-1)*(1-(IF(G369="no",0,'results log'!$B$3)))+1)</f>
        <v>5.0000000000000044E-2</v>
      </c>
      <c r="L369" s="15">
        <f t="shared" si="17"/>
        <v>0</v>
      </c>
      <c r="M369" s="17">
        <f>IF(ISBLANK(J369),,IF(ISBLANK(E369),,(IF(J369="WON-EW",((((E369-1)*I369)*'results log'!$B$2)+('results log'!$B$2*(E369-1))),IF(J369="WON",((((E369-1)*I369)*'results log'!$B$2)+('results log'!$B$2*(E369-1))),IF(J369="PLACED",((((E369-1)*I369)*'results log'!$B$2)-'results log'!$B$2),IF(I369=0,-'results log'!$B$2,IF(I369=0,-'results log'!$B$2,-('results log'!$B$2*2)))))))*D369))</f>
        <v>0</v>
      </c>
      <c r="N369" s="16">
        <f>IF(ISBLANK(J369),,IF(ISBLANK(F369),,(IF(J369="WON-EW",((((K369-1)*I369)*'results log'!$B$2)+('results log'!$B$2*(K369-1))),IF(J369="WON",((((K369-1)*I369)*'results log'!$B$2)+('results log'!$B$2*(K369-1))),IF(J369="PLACED",((((K369-1)*I369)*'results log'!$B$2)-'results log'!$B$2),IF(I369=0,-'results log'!$B$2,IF(I369=0,-'results log'!$B$2,-('results log'!$B$2*2)))))))*D369))</f>
        <v>0</v>
      </c>
      <c r="Q369">
        <f>IF(ISBLANK(#REF!),1,IF(ISBLANK(#REF!),2,99))</f>
        <v>99</v>
      </c>
    </row>
    <row r="370" spans="1:17" ht="15.75" x14ac:dyDescent="0.25">
      <c r="A370" s="26" t="s">
        <v>617</v>
      </c>
      <c r="G370" s="11"/>
      <c r="H370" s="11"/>
      <c r="I370" s="11"/>
      <c r="J370" s="8"/>
      <c r="K370" s="15">
        <f>((F370-1)*(1-(IF(G370="no",0,'results log'!$B$3)))+1)</f>
        <v>5.0000000000000044E-2</v>
      </c>
      <c r="L370" s="15">
        <f t="shared" si="17"/>
        <v>0</v>
      </c>
      <c r="M370" s="17">
        <f>IF(ISBLANK(J370),,IF(ISBLANK(E370),,(IF(J370="WON-EW",((((E370-1)*I370)*'results log'!$B$2)+('results log'!$B$2*(E370-1))),IF(J370="WON",((((E370-1)*I370)*'results log'!$B$2)+('results log'!$B$2*(E370-1))),IF(J370="PLACED",((((E370-1)*I370)*'results log'!$B$2)-'results log'!$B$2),IF(I370=0,-'results log'!$B$2,IF(I370=0,-'results log'!$B$2,-('results log'!$B$2*2)))))))*D370))</f>
        <v>0</v>
      </c>
      <c r="N370" s="16">
        <f>IF(ISBLANK(J370),,IF(ISBLANK(F370),,(IF(J370="WON-EW",((((K370-1)*I370)*'results log'!$B$2)+('results log'!$B$2*(K370-1))),IF(J370="WON",((((K370-1)*I370)*'results log'!$B$2)+('results log'!$B$2*(K370-1))),IF(J370="PLACED",((((K370-1)*I370)*'results log'!$B$2)-'results log'!$B$2),IF(I370=0,-'results log'!$B$2,IF(I370=0,-'results log'!$B$2,-('results log'!$B$2*2)))))))*D370))</f>
        <v>0</v>
      </c>
      <c r="Q370">
        <f>IF(ISBLANK(#REF!),1,IF(ISBLANK(#REF!),2,99))</f>
        <v>99</v>
      </c>
    </row>
    <row r="371" spans="1:17" ht="15" x14ac:dyDescent="0.2">
      <c r="G371" s="11"/>
      <c r="H371" s="11"/>
      <c r="I371" s="11"/>
      <c r="J371" s="8"/>
      <c r="K371" s="15">
        <f>((F371-1)*(1-(IF(G371="no",0,'results log'!$B$3)))+1)</f>
        <v>5.0000000000000044E-2</v>
      </c>
      <c r="L371" s="15">
        <f t="shared" si="17"/>
        <v>0</v>
      </c>
      <c r="M371" s="17">
        <f>IF(ISBLANK(J371),,IF(ISBLANK(E371),,(IF(J371="WON-EW",((((E371-1)*I371)*'results log'!$B$2)+('results log'!$B$2*(E371-1))),IF(J371="WON",((((E371-1)*I371)*'results log'!$B$2)+('results log'!$B$2*(E371-1))),IF(J371="PLACED",((((E371-1)*I371)*'results log'!$B$2)-'results log'!$B$2),IF(I371=0,-'results log'!$B$2,IF(I371=0,-'results log'!$B$2,-('results log'!$B$2*2)))))))*D371))</f>
        <v>0</v>
      </c>
      <c r="N371" s="16">
        <f>IF(ISBLANK(J371),,IF(ISBLANK(F371),,(IF(J371="WON-EW",((((K371-1)*I371)*'results log'!$B$2)+('results log'!$B$2*(K371-1))),IF(J371="WON",((((K371-1)*I371)*'results log'!$B$2)+('results log'!$B$2*(K371-1))),IF(J371="PLACED",((((K371-1)*I371)*'results log'!$B$2)-'results log'!$B$2),IF(I371=0,-'results log'!$B$2,IF(I371=0,-'results log'!$B$2,-('results log'!$B$2*2)))))))*D371))</f>
        <v>0</v>
      </c>
      <c r="Q371">
        <f>IF(ISBLANK(#REF!),1,IF(ISBLANK(#REF!),2,99))</f>
        <v>99</v>
      </c>
    </row>
    <row r="372" spans="1:17" ht="15" x14ac:dyDescent="0.2">
      <c r="G372" s="11"/>
      <c r="H372" s="11"/>
      <c r="I372" s="11"/>
      <c r="J372" s="8"/>
      <c r="K372" s="15">
        <f>((F372-1)*(1-(IF(G372="no",0,'results log'!$B$3)))+1)</f>
        <v>5.0000000000000044E-2</v>
      </c>
      <c r="L372" s="15">
        <f t="shared" si="17"/>
        <v>0</v>
      </c>
      <c r="M372" s="17">
        <f>IF(ISBLANK(J372),,IF(ISBLANK(E372),,(IF(J372="WON-EW",((((E372-1)*I372)*'results log'!$B$2)+('results log'!$B$2*(E372-1))),IF(J372="WON",((((E372-1)*I372)*'results log'!$B$2)+('results log'!$B$2*(E372-1))),IF(J372="PLACED",((((E372-1)*I372)*'results log'!$B$2)-'results log'!$B$2),IF(I372=0,-'results log'!$B$2,IF(I372=0,-'results log'!$B$2,-('results log'!$B$2*2)))))))*D372))</f>
        <v>0</v>
      </c>
      <c r="N372" s="16">
        <f>IF(ISBLANK(J372),,IF(ISBLANK(F372),,(IF(J372="WON-EW",((((K372-1)*I372)*'results log'!$B$2)+('results log'!$B$2*(K372-1))),IF(J372="WON",((((K372-1)*I372)*'results log'!$B$2)+('results log'!$B$2*(K372-1))),IF(J372="PLACED",((((K372-1)*I372)*'results log'!$B$2)-'results log'!$B$2),IF(I372=0,-'results log'!$B$2,IF(I372=0,-'results log'!$B$2,-('results log'!$B$2*2)))))))*D372))</f>
        <v>0</v>
      </c>
      <c r="Q372">
        <f>IF(ISBLANK(#REF!),1,IF(ISBLANK(#REF!),2,99))</f>
        <v>99</v>
      </c>
    </row>
    <row r="373" spans="1:17" ht="15" x14ac:dyDescent="0.2">
      <c r="G373" s="11"/>
      <c r="H373" s="11"/>
      <c r="I373" s="11"/>
      <c r="J373" s="8"/>
      <c r="K373" s="15">
        <f>((F373-1)*(1-(IF(G373="no",0,'results log'!$B$3)))+1)</f>
        <v>5.0000000000000044E-2</v>
      </c>
      <c r="L373" s="15">
        <f t="shared" si="17"/>
        <v>0</v>
      </c>
      <c r="M373" s="17">
        <f>IF(ISBLANK(J373),,IF(ISBLANK(E373),,(IF(J373="WON-EW",((((E373-1)*I373)*'results log'!$B$2)+('results log'!$B$2*(E373-1))),IF(J373="WON",((((E373-1)*I373)*'results log'!$B$2)+('results log'!$B$2*(E373-1))),IF(J373="PLACED",((((E373-1)*I373)*'results log'!$B$2)-'results log'!$B$2),IF(I373=0,-'results log'!$B$2,IF(I373=0,-'results log'!$B$2,-('results log'!$B$2*2)))))))*D373))</f>
        <v>0</v>
      </c>
      <c r="N373" s="16">
        <f>IF(ISBLANK(J373),,IF(ISBLANK(F373),,(IF(J373="WON-EW",((((K373-1)*I373)*'results log'!$B$2)+('results log'!$B$2*(K373-1))),IF(J373="WON",((((K373-1)*I373)*'results log'!$B$2)+('results log'!$B$2*(K373-1))),IF(J373="PLACED",((((K373-1)*I373)*'results log'!$B$2)-'results log'!$B$2),IF(I373=0,-'results log'!$B$2,IF(I373=0,-'results log'!$B$2,-('results log'!$B$2*2)))))))*D373))</f>
        <v>0</v>
      </c>
      <c r="Q373">
        <f>IF(ISBLANK(#REF!),1,IF(ISBLANK(#REF!),2,99))</f>
        <v>99</v>
      </c>
    </row>
    <row r="374" spans="1:17" ht="15" x14ac:dyDescent="0.2">
      <c r="G374" s="11"/>
      <c r="H374" s="11"/>
      <c r="I374" s="11"/>
      <c r="J374" s="8"/>
      <c r="K374" s="15">
        <f>((F374-1)*(1-(IF(G374="no",0,'results log'!$B$3)))+1)</f>
        <v>5.0000000000000044E-2</v>
      </c>
      <c r="L374" s="15">
        <f t="shared" si="17"/>
        <v>0</v>
      </c>
      <c r="M374" s="17">
        <f>IF(ISBLANK(J374),,IF(ISBLANK(E374),,(IF(J374="WON-EW",((((E374-1)*I374)*'results log'!$B$2)+('results log'!$B$2*(E374-1))),IF(J374="WON",((((E374-1)*I374)*'results log'!$B$2)+('results log'!$B$2*(E374-1))),IF(J374="PLACED",((((E374-1)*I374)*'results log'!$B$2)-'results log'!$B$2),IF(I374=0,-'results log'!$B$2,IF(I374=0,-'results log'!$B$2,-('results log'!$B$2*2)))))))*D374))</f>
        <v>0</v>
      </c>
      <c r="N374" s="16">
        <f>IF(ISBLANK(J374),,IF(ISBLANK(F374),,(IF(J374="WON-EW",((((K374-1)*I374)*'results log'!$B$2)+('results log'!$B$2*(K374-1))),IF(J374="WON",((((K374-1)*I374)*'results log'!$B$2)+('results log'!$B$2*(K374-1))),IF(J374="PLACED",((((K374-1)*I374)*'results log'!$B$2)-'results log'!$B$2),IF(I374=0,-'results log'!$B$2,IF(I374=0,-'results log'!$B$2,-('results log'!$B$2*2)))))))*D374))</f>
        <v>0</v>
      </c>
      <c r="Q374">
        <f>IF(ISBLANK(#REF!),1,IF(ISBLANK(#REF!),2,99))</f>
        <v>99</v>
      </c>
    </row>
    <row r="375" spans="1:17" ht="15" x14ac:dyDescent="0.2">
      <c r="G375" s="11"/>
      <c r="H375" s="11"/>
      <c r="I375" s="11"/>
      <c r="J375" s="8"/>
      <c r="K375" s="15">
        <f>((F375-1)*(1-(IF(G375="no",0,'results log'!$B$3)))+1)</f>
        <v>5.0000000000000044E-2</v>
      </c>
      <c r="L375" s="15">
        <f t="shared" si="17"/>
        <v>0</v>
      </c>
      <c r="M375" s="17">
        <f>IF(ISBLANK(J375),,IF(ISBLANK(E375),,(IF(J375="WON-EW",((((E375-1)*I375)*'results log'!$B$2)+('results log'!$B$2*(E375-1))),IF(J375="WON",((((E375-1)*I375)*'results log'!$B$2)+('results log'!$B$2*(E375-1))),IF(J375="PLACED",((((E375-1)*I375)*'results log'!$B$2)-'results log'!$B$2),IF(I375=0,-'results log'!$B$2,IF(I375=0,-'results log'!$B$2,-('results log'!$B$2*2)))))))*D375))</f>
        <v>0</v>
      </c>
      <c r="N375" s="16">
        <f>IF(ISBLANK(J375),,IF(ISBLANK(F375),,(IF(J375="WON-EW",((((K375-1)*I375)*'results log'!$B$2)+('results log'!$B$2*(K375-1))),IF(J375="WON",((((K375-1)*I375)*'results log'!$B$2)+('results log'!$B$2*(K375-1))),IF(J375="PLACED",((((K375-1)*I375)*'results log'!$B$2)-'results log'!$B$2),IF(I375=0,-'results log'!$B$2,IF(I375=0,-'results log'!$B$2,-('results log'!$B$2*2)))))))*D375))</f>
        <v>0</v>
      </c>
      <c r="Q375">
        <f>IF(ISBLANK(#REF!),1,IF(ISBLANK(#REF!),2,99))</f>
        <v>99</v>
      </c>
    </row>
    <row r="376" spans="1:17" ht="15" x14ac:dyDescent="0.2">
      <c r="G376" s="11"/>
      <c r="H376" s="11"/>
      <c r="I376" s="11"/>
      <c r="J376" s="8"/>
      <c r="K376" s="15">
        <f>((F376-1)*(1-(IF(G376="no",0,'results log'!$B$3)))+1)</f>
        <v>5.0000000000000044E-2</v>
      </c>
      <c r="L376" s="15">
        <f t="shared" si="17"/>
        <v>0</v>
      </c>
      <c r="M376" s="17">
        <f>IF(ISBLANK(J376),,IF(ISBLANK(E376),,(IF(J376="WON-EW",((((E376-1)*I376)*'results log'!$B$2)+('results log'!$B$2*(E376-1))),IF(J376="WON",((((E376-1)*I376)*'results log'!$B$2)+('results log'!$B$2*(E376-1))),IF(J376="PLACED",((((E376-1)*I376)*'results log'!$B$2)-'results log'!$B$2),IF(I376=0,-'results log'!$B$2,IF(I376=0,-'results log'!$B$2,-('results log'!$B$2*2)))))))*D376))</f>
        <v>0</v>
      </c>
      <c r="N376" s="16">
        <f>IF(ISBLANK(J376),,IF(ISBLANK(F376),,(IF(J376="WON-EW",((((K376-1)*I376)*'results log'!$B$2)+('results log'!$B$2*(K376-1))),IF(J376="WON",((((K376-1)*I376)*'results log'!$B$2)+('results log'!$B$2*(K376-1))),IF(J376="PLACED",((((K376-1)*I376)*'results log'!$B$2)-'results log'!$B$2),IF(I376=0,-'results log'!$B$2,IF(I376=0,-'results log'!$B$2,-('results log'!$B$2*2)))))))*D376))</f>
        <v>0</v>
      </c>
      <c r="Q376">
        <f>IF(ISBLANK(#REF!),1,IF(ISBLANK(#REF!),2,99))</f>
        <v>99</v>
      </c>
    </row>
    <row r="377" spans="1:17" ht="15" x14ac:dyDescent="0.2">
      <c r="G377" s="11"/>
      <c r="H377" s="11"/>
      <c r="I377" s="11"/>
      <c r="J377" s="8"/>
      <c r="K377" s="15">
        <f>((F377-1)*(1-(IF(G377="no",0,'results log'!$B$3)))+1)</f>
        <v>5.0000000000000044E-2</v>
      </c>
      <c r="L377" s="15">
        <f t="shared" si="17"/>
        <v>0</v>
      </c>
      <c r="M377" s="17">
        <f>IF(ISBLANK(J377),,IF(ISBLANK(E377),,(IF(J377="WON-EW",((((E377-1)*I377)*'results log'!$B$2)+('results log'!$B$2*(E377-1))),IF(J377="WON",((((E377-1)*I377)*'results log'!$B$2)+('results log'!$B$2*(E377-1))),IF(J377="PLACED",((((E377-1)*I377)*'results log'!$B$2)-'results log'!$B$2),IF(I377=0,-'results log'!$B$2,IF(I377=0,-'results log'!$B$2,-('results log'!$B$2*2)))))))*D377))</f>
        <v>0</v>
      </c>
      <c r="N377" s="16">
        <f>IF(ISBLANK(J377),,IF(ISBLANK(F377),,(IF(J377="WON-EW",((((K377-1)*I377)*'results log'!$B$2)+('results log'!$B$2*(K377-1))),IF(J377="WON",((((K377-1)*I377)*'results log'!$B$2)+('results log'!$B$2*(K377-1))),IF(J377="PLACED",((((K377-1)*I377)*'results log'!$B$2)-'results log'!$B$2),IF(I377=0,-'results log'!$B$2,IF(I377=0,-'results log'!$B$2,-('results log'!$B$2*2)))))))*D377))</f>
        <v>0</v>
      </c>
      <c r="Q377">
        <f>IF(ISBLANK(#REF!),1,IF(ISBLANK(#REF!),2,99))</f>
        <v>99</v>
      </c>
    </row>
    <row r="378" spans="1:17" ht="15" x14ac:dyDescent="0.2">
      <c r="G378" s="11"/>
      <c r="H378" s="11"/>
      <c r="I378" s="11"/>
      <c r="J378" s="8"/>
      <c r="K378" s="15">
        <f>((F378-1)*(1-(IF(G378="no",0,'results log'!$B$3)))+1)</f>
        <v>5.0000000000000044E-2</v>
      </c>
      <c r="L378" s="15">
        <f t="shared" si="17"/>
        <v>0</v>
      </c>
      <c r="M378" s="17">
        <f>IF(ISBLANK(J378),,IF(ISBLANK(E378),,(IF(J378="WON-EW",((((E378-1)*I378)*'results log'!$B$2)+('results log'!$B$2*(E378-1))),IF(J378="WON",((((E378-1)*I378)*'results log'!$B$2)+('results log'!$B$2*(E378-1))),IF(J378="PLACED",((((E378-1)*I378)*'results log'!$B$2)-'results log'!$B$2),IF(I378=0,-'results log'!$B$2,IF(I378=0,-'results log'!$B$2,-('results log'!$B$2*2)))))))*D378))</f>
        <v>0</v>
      </c>
      <c r="N378" s="16">
        <f>IF(ISBLANK(J378),,IF(ISBLANK(F378),,(IF(J378="WON-EW",((((K378-1)*I378)*'results log'!$B$2)+('results log'!$B$2*(K378-1))),IF(J378="WON",((((K378-1)*I378)*'results log'!$B$2)+('results log'!$B$2*(K378-1))),IF(J378="PLACED",((((K378-1)*I378)*'results log'!$B$2)-'results log'!$B$2),IF(I378=0,-'results log'!$B$2,IF(I378=0,-'results log'!$B$2,-('results log'!$B$2*2)))))))*D378))</f>
        <v>0</v>
      </c>
      <c r="Q378">
        <f>IF(ISBLANK(#REF!),1,IF(ISBLANK(#REF!),2,99))</f>
        <v>99</v>
      </c>
    </row>
    <row r="379" spans="1:17" ht="15" x14ac:dyDescent="0.2">
      <c r="G379" s="11"/>
      <c r="H379" s="11"/>
      <c r="I379" s="11"/>
      <c r="J379" s="8"/>
      <c r="K379" s="15">
        <f>((F379-1)*(1-(IF(G379="no",0,'results log'!$B$3)))+1)</f>
        <v>5.0000000000000044E-2</v>
      </c>
      <c r="L379" s="15">
        <f t="shared" si="17"/>
        <v>0</v>
      </c>
      <c r="M379" s="17">
        <f>IF(ISBLANK(J379),,IF(ISBLANK(E379),,(IF(J379="WON-EW",((((E379-1)*I379)*'results log'!$B$2)+('results log'!$B$2*(E379-1))),IF(J379="WON",((((E379-1)*I379)*'results log'!$B$2)+('results log'!$B$2*(E379-1))),IF(J379="PLACED",((((E379-1)*I379)*'results log'!$B$2)-'results log'!$B$2),IF(I379=0,-'results log'!$B$2,IF(I379=0,-'results log'!$B$2,-('results log'!$B$2*2)))))))*D379))</f>
        <v>0</v>
      </c>
      <c r="N379" s="16">
        <f>IF(ISBLANK(J379),,IF(ISBLANK(F379),,(IF(J379="WON-EW",((((K379-1)*I379)*'results log'!$B$2)+('results log'!$B$2*(K379-1))),IF(J379="WON",((((K379-1)*I379)*'results log'!$B$2)+('results log'!$B$2*(K379-1))),IF(J379="PLACED",((((K379-1)*I379)*'results log'!$B$2)-'results log'!$B$2),IF(I379=0,-'results log'!$B$2,IF(I379=0,-'results log'!$B$2,-('results log'!$B$2*2)))))))*D379))</f>
        <v>0</v>
      </c>
      <c r="Q379">
        <f>IF(ISBLANK(#REF!),1,IF(ISBLANK(#REF!),2,99))</f>
        <v>99</v>
      </c>
    </row>
    <row r="380" spans="1:17" ht="15" x14ac:dyDescent="0.2">
      <c r="G380" s="11"/>
      <c r="H380" s="11"/>
      <c r="I380" s="11"/>
      <c r="J380" s="8"/>
      <c r="K380" s="15">
        <f>((F380-1)*(1-(IF(G380="no",0,'results log'!$B$3)))+1)</f>
        <v>5.0000000000000044E-2</v>
      </c>
      <c r="L380" s="15">
        <f t="shared" si="17"/>
        <v>0</v>
      </c>
      <c r="M380" s="17">
        <f>IF(ISBLANK(J380),,IF(ISBLANK(E380),,(IF(J380="WON-EW",((((E380-1)*I380)*'results log'!$B$2)+('results log'!$B$2*(E380-1))),IF(J380="WON",((((E380-1)*I380)*'results log'!$B$2)+('results log'!$B$2*(E380-1))),IF(J380="PLACED",((((E380-1)*I380)*'results log'!$B$2)-'results log'!$B$2),IF(I380=0,-'results log'!$B$2,IF(I380=0,-'results log'!$B$2,-('results log'!$B$2*2)))))))*D380))</f>
        <v>0</v>
      </c>
      <c r="N380" s="16">
        <f>IF(ISBLANK(J380),,IF(ISBLANK(F380),,(IF(J380="WON-EW",((((K380-1)*I380)*'results log'!$B$2)+('results log'!$B$2*(K380-1))),IF(J380="WON",((((K380-1)*I380)*'results log'!$B$2)+('results log'!$B$2*(K380-1))),IF(J380="PLACED",((((K380-1)*I380)*'results log'!$B$2)-'results log'!$B$2),IF(I380=0,-'results log'!$B$2,IF(I380=0,-'results log'!$B$2,-('results log'!$B$2*2)))))))*D380))</f>
        <v>0</v>
      </c>
      <c r="Q380">
        <f>IF(ISBLANK(#REF!),1,IF(ISBLANK(#REF!),2,99))</f>
        <v>99</v>
      </c>
    </row>
    <row r="381" spans="1:17" ht="15" x14ac:dyDescent="0.2">
      <c r="G381" s="11"/>
      <c r="H381" s="11"/>
      <c r="I381" s="11"/>
      <c r="J381" s="8"/>
      <c r="K381" s="15">
        <f>((F381-1)*(1-(IF(G381="no",0,'results log'!$B$3)))+1)</f>
        <v>5.0000000000000044E-2</v>
      </c>
      <c r="L381" s="15">
        <f t="shared" si="17"/>
        <v>0</v>
      </c>
      <c r="M381" s="17">
        <f>IF(ISBLANK(J381),,IF(ISBLANK(E381),,(IF(J381="WON-EW",((((E381-1)*I381)*'results log'!$B$2)+('results log'!$B$2*(E381-1))),IF(J381="WON",((((E381-1)*I381)*'results log'!$B$2)+('results log'!$B$2*(E381-1))),IF(J381="PLACED",((((E381-1)*I381)*'results log'!$B$2)-'results log'!$B$2),IF(I381=0,-'results log'!$B$2,IF(I381=0,-'results log'!$B$2,-('results log'!$B$2*2)))))))*D381))</f>
        <v>0</v>
      </c>
      <c r="N381" s="16">
        <f>IF(ISBLANK(J381),,IF(ISBLANK(F381),,(IF(J381="WON-EW",((((K381-1)*I381)*'results log'!$B$2)+('results log'!$B$2*(K381-1))),IF(J381="WON",((((K381-1)*I381)*'results log'!$B$2)+('results log'!$B$2*(K381-1))),IF(J381="PLACED",((((K381-1)*I381)*'results log'!$B$2)-'results log'!$B$2),IF(I381=0,-'results log'!$B$2,IF(I381=0,-'results log'!$B$2,-('results log'!$B$2*2)))))))*D381))</f>
        <v>0</v>
      </c>
      <c r="Q381">
        <f>IF(ISBLANK(#REF!),1,IF(ISBLANK(#REF!),2,99))</f>
        <v>99</v>
      </c>
    </row>
    <row r="382" spans="1:17" ht="15" x14ac:dyDescent="0.2">
      <c r="G382" s="11"/>
      <c r="H382" s="11"/>
      <c r="I382" s="11"/>
      <c r="J382" s="8"/>
      <c r="K382" s="15">
        <f>((F382-1)*(1-(IF(G382="no",0,'results log'!$B$3)))+1)</f>
        <v>5.0000000000000044E-2</v>
      </c>
      <c r="L382" s="15">
        <f t="shared" si="17"/>
        <v>0</v>
      </c>
      <c r="M382" s="17">
        <f>IF(ISBLANK(J382),,IF(ISBLANK(E382),,(IF(J382="WON-EW",((((E382-1)*I382)*'results log'!$B$2)+('results log'!$B$2*(E382-1))),IF(J382="WON",((((E382-1)*I382)*'results log'!$B$2)+('results log'!$B$2*(E382-1))),IF(J382="PLACED",((((E382-1)*I382)*'results log'!$B$2)-'results log'!$B$2),IF(I382=0,-'results log'!$B$2,IF(I382=0,-'results log'!$B$2,-('results log'!$B$2*2)))))))*D382))</f>
        <v>0</v>
      </c>
      <c r="N382" s="16">
        <f>IF(ISBLANK(J382),,IF(ISBLANK(F382),,(IF(J382="WON-EW",((((K382-1)*I382)*'results log'!$B$2)+('results log'!$B$2*(K382-1))),IF(J382="WON",((((K382-1)*I382)*'results log'!$B$2)+('results log'!$B$2*(K382-1))),IF(J382="PLACED",((((K382-1)*I382)*'results log'!$B$2)-'results log'!$B$2),IF(I382=0,-'results log'!$B$2,IF(I382=0,-'results log'!$B$2,-('results log'!$B$2*2)))))))*D382))</f>
        <v>0</v>
      </c>
      <c r="Q382">
        <f>IF(ISBLANK(#REF!),1,IF(ISBLANK(#REF!),2,99))</f>
        <v>99</v>
      </c>
    </row>
    <row r="383" spans="1:17" ht="15" x14ac:dyDescent="0.2">
      <c r="G383" s="11"/>
      <c r="H383" s="11"/>
      <c r="I383" s="11"/>
      <c r="J383" s="8"/>
      <c r="K383" s="15">
        <f>((F383-1)*(1-(IF(G383="no",0,'results log'!$B$3)))+1)</f>
        <v>5.0000000000000044E-2</v>
      </c>
      <c r="L383" s="15">
        <f t="shared" si="17"/>
        <v>0</v>
      </c>
      <c r="M383" s="17">
        <f>IF(ISBLANK(J383),,IF(ISBLANK(E383),,(IF(J383="WON-EW",((((E383-1)*I383)*'results log'!$B$2)+('results log'!$B$2*(E383-1))),IF(J383="WON",((((E383-1)*I383)*'results log'!$B$2)+('results log'!$B$2*(E383-1))),IF(J383="PLACED",((((E383-1)*I383)*'results log'!$B$2)-'results log'!$B$2),IF(I383=0,-'results log'!$B$2,IF(I383=0,-'results log'!$B$2,-('results log'!$B$2*2)))))))*D383))</f>
        <v>0</v>
      </c>
      <c r="N383" s="16">
        <f>IF(ISBLANK(J383),,IF(ISBLANK(F383),,(IF(J383="WON-EW",((((K383-1)*I383)*'results log'!$B$2)+('results log'!$B$2*(K383-1))),IF(J383="WON",((((K383-1)*I383)*'results log'!$B$2)+('results log'!$B$2*(K383-1))),IF(J383="PLACED",((((K383-1)*I383)*'results log'!$B$2)-'results log'!$B$2),IF(I383=0,-'results log'!$B$2,IF(I383=0,-'results log'!$B$2,-('results log'!$B$2*2)))))))*D383))</f>
        <v>0</v>
      </c>
      <c r="Q383">
        <f>IF(ISBLANK(#REF!),1,IF(ISBLANK(#REF!),2,99))</f>
        <v>99</v>
      </c>
    </row>
    <row r="384" spans="1:17" ht="15" x14ac:dyDescent="0.2">
      <c r="G384" s="11"/>
      <c r="H384" s="11"/>
      <c r="I384" s="11"/>
      <c r="J384" s="8"/>
      <c r="K384" s="15">
        <f>((F384-1)*(1-(IF(G384="no",0,'results log'!$B$3)))+1)</f>
        <v>5.0000000000000044E-2</v>
      </c>
      <c r="L384" s="15">
        <f t="shared" si="17"/>
        <v>0</v>
      </c>
      <c r="M384" s="17">
        <f>IF(ISBLANK(J384),,IF(ISBLANK(E384),,(IF(J384="WON-EW",((((E384-1)*I384)*'results log'!$B$2)+('results log'!$B$2*(E384-1))),IF(J384="WON",((((E384-1)*I384)*'results log'!$B$2)+('results log'!$B$2*(E384-1))),IF(J384="PLACED",((((E384-1)*I384)*'results log'!$B$2)-'results log'!$B$2),IF(I384=0,-'results log'!$B$2,IF(I384=0,-'results log'!$B$2,-('results log'!$B$2*2)))))))*D384))</f>
        <v>0</v>
      </c>
      <c r="N384" s="16">
        <f>IF(ISBLANK(J384),,IF(ISBLANK(F384),,(IF(J384="WON-EW",((((K384-1)*I384)*'results log'!$B$2)+('results log'!$B$2*(K384-1))),IF(J384="WON",((((K384-1)*I384)*'results log'!$B$2)+('results log'!$B$2*(K384-1))),IF(J384="PLACED",((((K384-1)*I384)*'results log'!$B$2)-'results log'!$B$2),IF(I384=0,-'results log'!$B$2,IF(I384=0,-'results log'!$B$2,-('results log'!$B$2*2)))))))*D384))</f>
        <v>0</v>
      </c>
      <c r="Q384">
        <f>IF(ISBLANK(#REF!),1,IF(ISBLANK(#REF!),2,99))</f>
        <v>99</v>
      </c>
    </row>
    <row r="385" spans="7:17" ht="15" x14ac:dyDescent="0.2">
      <c r="G385" s="11"/>
      <c r="H385" s="11"/>
      <c r="I385" s="11"/>
      <c r="J385" s="8"/>
      <c r="K385" s="15">
        <f>((F385-1)*(1-(IF(G385="no",0,'results log'!$B$3)))+1)</f>
        <v>5.0000000000000044E-2</v>
      </c>
      <c r="L385" s="15">
        <f t="shared" si="17"/>
        <v>0</v>
      </c>
      <c r="M385" s="17">
        <f>IF(ISBLANK(J385),,IF(ISBLANK(E385),,(IF(J385="WON-EW",((((E385-1)*I385)*'results log'!$B$2)+('results log'!$B$2*(E385-1))),IF(J385="WON",((((E385-1)*I385)*'results log'!$B$2)+('results log'!$B$2*(E385-1))),IF(J385="PLACED",((((E385-1)*I385)*'results log'!$B$2)-'results log'!$B$2),IF(I385=0,-'results log'!$B$2,IF(I385=0,-'results log'!$B$2,-('results log'!$B$2*2)))))))*D385))</f>
        <v>0</v>
      </c>
      <c r="N385" s="16">
        <f>IF(ISBLANK(J385),,IF(ISBLANK(F385),,(IF(J385="WON-EW",((((K385-1)*I385)*'results log'!$B$2)+('results log'!$B$2*(K385-1))),IF(J385="WON",((((K385-1)*I385)*'results log'!$B$2)+('results log'!$B$2*(K385-1))),IF(J385="PLACED",((((K385-1)*I385)*'results log'!$B$2)-'results log'!$B$2),IF(I385=0,-'results log'!$B$2,IF(I385=0,-'results log'!$B$2,-('results log'!$B$2*2)))))))*D385))</f>
        <v>0</v>
      </c>
      <c r="Q385">
        <f>IF(ISBLANK(#REF!),1,IF(ISBLANK(#REF!),2,99))</f>
        <v>99</v>
      </c>
    </row>
    <row r="386" spans="7:17" ht="15" x14ac:dyDescent="0.2">
      <c r="G386" s="11"/>
      <c r="H386" s="11"/>
      <c r="I386" s="11"/>
      <c r="J386" s="8"/>
      <c r="K386" s="15">
        <f>((F386-1)*(1-(IF(G386="no",0,'results log'!$B$3)))+1)</f>
        <v>5.0000000000000044E-2</v>
      </c>
      <c r="L386" s="15">
        <f t="shared" si="17"/>
        <v>0</v>
      </c>
      <c r="M386" s="17">
        <f>IF(ISBLANK(J386),,IF(ISBLANK(E386),,(IF(J386="WON-EW",((((E386-1)*I386)*'results log'!$B$2)+('results log'!$B$2*(E386-1))),IF(J386="WON",((((E386-1)*I386)*'results log'!$B$2)+('results log'!$B$2*(E386-1))),IF(J386="PLACED",((((E386-1)*I386)*'results log'!$B$2)-'results log'!$B$2),IF(I386=0,-'results log'!$B$2,IF(I386=0,-'results log'!$B$2,-('results log'!$B$2*2)))))))*D386))</f>
        <v>0</v>
      </c>
      <c r="N386" s="16">
        <f>IF(ISBLANK(J386),,IF(ISBLANK(F386),,(IF(J386="WON-EW",((((K386-1)*I386)*'results log'!$B$2)+('results log'!$B$2*(K386-1))),IF(J386="WON",((((K386-1)*I386)*'results log'!$B$2)+('results log'!$B$2*(K386-1))),IF(J386="PLACED",((((K386-1)*I386)*'results log'!$B$2)-'results log'!$B$2),IF(I386=0,-'results log'!$B$2,IF(I386=0,-'results log'!$B$2,-('results log'!$B$2*2)))))))*D386))</f>
        <v>0</v>
      </c>
      <c r="Q386">
        <f>IF(ISBLANK(#REF!),1,IF(ISBLANK(#REF!),2,99))</f>
        <v>99</v>
      </c>
    </row>
    <row r="387" spans="7:17" ht="15" x14ac:dyDescent="0.2">
      <c r="G387" s="11"/>
      <c r="H387" s="11"/>
      <c r="I387" s="11"/>
      <c r="J387" s="8"/>
      <c r="K387" s="15">
        <f>((F387-1)*(1-(IF(G387="no",0,'results log'!$B$3)))+1)</f>
        <v>5.0000000000000044E-2</v>
      </c>
      <c r="L387" s="15">
        <f t="shared" si="17"/>
        <v>0</v>
      </c>
      <c r="M387" s="17">
        <f>IF(ISBLANK(J387),,IF(ISBLANK(E387),,(IF(J387="WON-EW",((((E387-1)*I387)*'results log'!$B$2)+('results log'!$B$2*(E387-1))),IF(J387="WON",((((E387-1)*I387)*'results log'!$B$2)+('results log'!$B$2*(E387-1))),IF(J387="PLACED",((((E387-1)*I387)*'results log'!$B$2)-'results log'!$B$2),IF(I387=0,-'results log'!$B$2,IF(I387=0,-'results log'!$B$2,-('results log'!$B$2*2)))))))*D387))</f>
        <v>0</v>
      </c>
      <c r="N387" s="16">
        <f>IF(ISBLANK(J387),,IF(ISBLANK(F387),,(IF(J387="WON-EW",((((K387-1)*I387)*'results log'!$B$2)+('results log'!$B$2*(K387-1))),IF(J387="WON",((((K387-1)*I387)*'results log'!$B$2)+('results log'!$B$2*(K387-1))),IF(J387="PLACED",((((K387-1)*I387)*'results log'!$B$2)-'results log'!$B$2),IF(I387=0,-'results log'!$B$2,IF(I387=0,-'results log'!$B$2,-('results log'!$B$2*2)))))))*D387))</f>
        <v>0</v>
      </c>
      <c r="Q387">
        <f>IF(ISBLANK(#REF!),1,IF(ISBLANK(#REF!),2,99))</f>
        <v>99</v>
      </c>
    </row>
    <row r="388" spans="7:17" ht="15" x14ac:dyDescent="0.2">
      <c r="G388" s="11"/>
      <c r="H388" s="11"/>
      <c r="I388" s="11"/>
      <c r="J388" s="8"/>
      <c r="K388" s="15">
        <f>((F388-1)*(1-(IF(G388="no",0,'results log'!$B$3)))+1)</f>
        <v>5.0000000000000044E-2</v>
      </c>
      <c r="L388" s="15">
        <f t="shared" si="17"/>
        <v>0</v>
      </c>
      <c r="M388" s="17">
        <f>IF(ISBLANK(J388),,IF(ISBLANK(E388),,(IF(J388="WON-EW",((((E388-1)*I388)*'results log'!$B$2)+('results log'!$B$2*(E388-1))),IF(J388="WON",((((E388-1)*I388)*'results log'!$B$2)+('results log'!$B$2*(E388-1))),IF(J388="PLACED",((((E388-1)*I388)*'results log'!$B$2)-'results log'!$B$2),IF(I388=0,-'results log'!$B$2,IF(I388=0,-'results log'!$B$2,-('results log'!$B$2*2)))))))*D388))</f>
        <v>0</v>
      </c>
      <c r="N388" s="16">
        <f>IF(ISBLANK(J388),,IF(ISBLANK(F388),,(IF(J388="WON-EW",((((K388-1)*I388)*'results log'!$B$2)+('results log'!$B$2*(K388-1))),IF(J388="WON",((((K388-1)*I388)*'results log'!$B$2)+('results log'!$B$2*(K388-1))),IF(J388="PLACED",((((K388-1)*I388)*'results log'!$B$2)-'results log'!$B$2),IF(I388=0,-'results log'!$B$2,IF(I388=0,-'results log'!$B$2,-('results log'!$B$2*2)))))))*D388))</f>
        <v>0</v>
      </c>
      <c r="Q388">
        <f>IF(ISBLANK(#REF!),1,IF(ISBLANK(#REF!),2,99))</f>
        <v>99</v>
      </c>
    </row>
    <row r="389" spans="7:17" ht="15" x14ac:dyDescent="0.2">
      <c r="G389" s="11"/>
      <c r="H389" s="11"/>
      <c r="I389" s="11"/>
      <c r="J389" s="8"/>
      <c r="K389" s="15">
        <f>((F389-1)*(1-(IF(G389="no",0,'results log'!$B$3)))+1)</f>
        <v>5.0000000000000044E-2</v>
      </c>
      <c r="L389" s="15">
        <f t="shared" si="17"/>
        <v>0</v>
      </c>
      <c r="M389" s="17">
        <f>IF(ISBLANK(J389),,IF(ISBLANK(E389),,(IF(J389="WON-EW",((((E389-1)*I389)*'results log'!$B$2)+('results log'!$B$2*(E389-1))),IF(J389="WON",((((E389-1)*I389)*'results log'!$B$2)+('results log'!$B$2*(E389-1))),IF(J389="PLACED",((((E389-1)*I389)*'results log'!$B$2)-'results log'!$B$2),IF(I389=0,-'results log'!$B$2,IF(I389=0,-'results log'!$B$2,-('results log'!$B$2*2)))))))*D389))</f>
        <v>0</v>
      </c>
      <c r="N389" s="16">
        <f>IF(ISBLANK(J389),,IF(ISBLANK(F389),,(IF(J389="WON-EW",((((K389-1)*I389)*'results log'!$B$2)+('results log'!$B$2*(K389-1))),IF(J389="WON",((((K389-1)*I389)*'results log'!$B$2)+('results log'!$B$2*(K389-1))),IF(J389="PLACED",((((K389-1)*I389)*'results log'!$B$2)-'results log'!$B$2),IF(I389=0,-'results log'!$B$2,IF(I389=0,-'results log'!$B$2,-('results log'!$B$2*2)))))))*D389))</f>
        <v>0</v>
      </c>
      <c r="Q389">
        <f>IF(ISBLANK(#REF!),1,IF(ISBLANK(#REF!),2,99))</f>
        <v>99</v>
      </c>
    </row>
    <row r="390" spans="7:17" ht="15" x14ac:dyDescent="0.2">
      <c r="G390" s="11"/>
      <c r="H390" s="11"/>
      <c r="I390" s="11"/>
      <c r="J390" s="8"/>
      <c r="K390" s="15">
        <f>((F390-1)*(1-(IF(G390="no",0,'results log'!$B$3)))+1)</f>
        <v>5.0000000000000044E-2</v>
      </c>
      <c r="L390" s="15">
        <f t="shared" si="17"/>
        <v>0</v>
      </c>
      <c r="M390" s="17">
        <f>IF(ISBLANK(J390),,IF(ISBLANK(E390),,(IF(J390="WON-EW",((((E390-1)*I390)*'results log'!$B$2)+('results log'!$B$2*(E390-1))),IF(J390="WON",((((E390-1)*I390)*'results log'!$B$2)+('results log'!$B$2*(E390-1))),IF(J390="PLACED",((((E390-1)*I390)*'results log'!$B$2)-'results log'!$B$2),IF(I390=0,-'results log'!$B$2,IF(I390=0,-'results log'!$B$2,-('results log'!$B$2*2)))))))*D390))</f>
        <v>0</v>
      </c>
      <c r="N390" s="16">
        <f>IF(ISBLANK(J390),,IF(ISBLANK(F390),,(IF(J390="WON-EW",((((K390-1)*I390)*'results log'!$B$2)+('results log'!$B$2*(K390-1))),IF(J390="WON",((((K390-1)*I390)*'results log'!$B$2)+('results log'!$B$2*(K390-1))),IF(J390="PLACED",((((K390-1)*I390)*'results log'!$B$2)-'results log'!$B$2),IF(I390=0,-'results log'!$B$2,IF(I390=0,-'results log'!$B$2,-('results log'!$B$2*2)))))))*D390))</f>
        <v>0</v>
      </c>
      <c r="Q390">
        <f>IF(ISBLANK(#REF!),1,IF(ISBLANK(#REF!),2,99))</f>
        <v>99</v>
      </c>
    </row>
    <row r="391" spans="7:17" ht="15" x14ac:dyDescent="0.2">
      <c r="G391" s="11"/>
      <c r="H391" s="11"/>
      <c r="I391" s="11"/>
      <c r="J391" s="8"/>
      <c r="K391" s="15">
        <f>((F391-1)*(1-(IF(G391="no",0,'results log'!$B$3)))+1)</f>
        <v>5.0000000000000044E-2</v>
      </c>
      <c r="L391" s="15">
        <f t="shared" si="17"/>
        <v>0</v>
      </c>
      <c r="M391" s="17">
        <f>IF(ISBLANK(J391),,IF(ISBLANK(E391),,(IF(J391="WON-EW",((((E391-1)*I391)*'results log'!$B$2)+('results log'!$B$2*(E391-1))),IF(J391="WON",((((E391-1)*I391)*'results log'!$B$2)+('results log'!$B$2*(E391-1))),IF(J391="PLACED",((((E391-1)*I391)*'results log'!$B$2)-'results log'!$B$2),IF(I391=0,-'results log'!$B$2,IF(I391=0,-'results log'!$B$2,-('results log'!$B$2*2)))))))*D391))</f>
        <v>0</v>
      </c>
      <c r="N391" s="16">
        <f>IF(ISBLANK(J391),,IF(ISBLANK(F391),,(IF(J391="WON-EW",((((K391-1)*I391)*'results log'!$B$2)+('results log'!$B$2*(K391-1))),IF(J391="WON",((((K391-1)*I391)*'results log'!$B$2)+('results log'!$B$2*(K391-1))),IF(J391="PLACED",((((K391-1)*I391)*'results log'!$B$2)-'results log'!$B$2),IF(I391=0,-'results log'!$B$2,IF(I391=0,-'results log'!$B$2,-('results log'!$B$2*2)))))))*D391))</f>
        <v>0</v>
      </c>
      <c r="Q391">
        <f>IF(ISBLANK(#REF!),1,IF(ISBLANK(#REF!),2,99))</f>
        <v>99</v>
      </c>
    </row>
    <row r="392" spans="7:17" ht="15" x14ac:dyDescent="0.2">
      <c r="G392" s="11"/>
      <c r="H392" s="11"/>
      <c r="I392" s="11"/>
      <c r="J392" s="8"/>
      <c r="K392" s="15">
        <f>((F392-1)*(1-(IF(G392="no",0,'results log'!$B$3)))+1)</f>
        <v>5.0000000000000044E-2</v>
      </c>
      <c r="L392" s="15">
        <f t="shared" si="17"/>
        <v>0</v>
      </c>
      <c r="M392" s="17">
        <f>IF(ISBLANK(J392),,IF(ISBLANK(E392),,(IF(J392="WON-EW",((((E392-1)*I392)*'results log'!$B$2)+('results log'!$B$2*(E392-1))),IF(J392="WON",((((E392-1)*I392)*'results log'!$B$2)+('results log'!$B$2*(E392-1))),IF(J392="PLACED",((((E392-1)*I392)*'results log'!$B$2)-'results log'!$B$2),IF(I392=0,-'results log'!$B$2,IF(I392=0,-'results log'!$B$2,-('results log'!$B$2*2)))))))*D392))</f>
        <v>0</v>
      </c>
      <c r="N392" s="16">
        <f>IF(ISBLANK(J392),,IF(ISBLANK(F392),,(IF(J392="WON-EW",((((K392-1)*I392)*'results log'!$B$2)+('results log'!$B$2*(K392-1))),IF(J392="WON",((((K392-1)*I392)*'results log'!$B$2)+('results log'!$B$2*(K392-1))),IF(J392="PLACED",((((K392-1)*I392)*'results log'!$B$2)-'results log'!$B$2),IF(I392=0,-'results log'!$B$2,IF(I392=0,-'results log'!$B$2,-('results log'!$B$2*2)))))))*D392))</f>
        <v>0</v>
      </c>
      <c r="Q392">
        <f>IF(ISBLANK(#REF!),1,IF(ISBLANK(#REF!),2,99))</f>
        <v>99</v>
      </c>
    </row>
    <row r="393" spans="7:17" ht="15" x14ac:dyDescent="0.2">
      <c r="G393" s="11"/>
      <c r="H393" s="11"/>
      <c r="I393" s="11"/>
      <c r="J393" s="8"/>
      <c r="K393" s="15">
        <f>((F393-1)*(1-(IF(G393="no",0,'results log'!$B$3)))+1)</f>
        <v>5.0000000000000044E-2</v>
      </c>
      <c r="L393" s="15">
        <f t="shared" si="17"/>
        <v>0</v>
      </c>
      <c r="M393" s="17">
        <f>IF(ISBLANK(J393),,IF(ISBLANK(E393),,(IF(J393="WON-EW",((((E393-1)*I393)*'results log'!$B$2)+('results log'!$B$2*(E393-1))),IF(J393="WON",((((E393-1)*I393)*'results log'!$B$2)+('results log'!$B$2*(E393-1))),IF(J393="PLACED",((((E393-1)*I393)*'results log'!$B$2)-'results log'!$B$2),IF(I393=0,-'results log'!$B$2,IF(I393=0,-'results log'!$B$2,-('results log'!$B$2*2)))))))*D393))</f>
        <v>0</v>
      </c>
      <c r="N393" s="16">
        <f>IF(ISBLANK(J393),,IF(ISBLANK(F393),,(IF(J393="WON-EW",((((K393-1)*I393)*'results log'!$B$2)+('results log'!$B$2*(K393-1))),IF(J393="WON",((((K393-1)*I393)*'results log'!$B$2)+('results log'!$B$2*(K393-1))),IF(J393="PLACED",((((K393-1)*I393)*'results log'!$B$2)-'results log'!$B$2),IF(I393=0,-'results log'!$B$2,IF(I393=0,-'results log'!$B$2,-('results log'!$B$2*2)))))))*D393))</f>
        <v>0</v>
      </c>
      <c r="Q393">
        <f>IF(ISBLANK(#REF!),1,IF(ISBLANK(#REF!),2,99))</f>
        <v>99</v>
      </c>
    </row>
    <row r="394" spans="7:17" ht="15" x14ac:dyDescent="0.2">
      <c r="G394" s="11"/>
      <c r="H394" s="11"/>
      <c r="I394" s="11"/>
      <c r="J394" s="8"/>
      <c r="K394" s="15">
        <f>((F394-1)*(1-(IF(G394="no",0,'results log'!$B$3)))+1)</f>
        <v>5.0000000000000044E-2</v>
      </c>
      <c r="L394" s="15">
        <f t="shared" si="17"/>
        <v>0</v>
      </c>
      <c r="M394" s="17">
        <f>IF(ISBLANK(J394),,IF(ISBLANK(E394),,(IF(J394="WON-EW",((((E394-1)*I394)*'results log'!$B$2)+('results log'!$B$2*(E394-1))),IF(J394="WON",((((E394-1)*I394)*'results log'!$B$2)+('results log'!$B$2*(E394-1))),IF(J394="PLACED",((((E394-1)*I394)*'results log'!$B$2)-'results log'!$B$2),IF(I394=0,-'results log'!$B$2,IF(I394=0,-'results log'!$B$2,-('results log'!$B$2*2)))))))*D394))</f>
        <v>0</v>
      </c>
      <c r="N394" s="16">
        <f>IF(ISBLANK(J394),,IF(ISBLANK(F394),,(IF(J394="WON-EW",((((K394-1)*I394)*'results log'!$B$2)+('results log'!$B$2*(K394-1))),IF(J394="WON",((((K394-1)*I394)*'results log'!$B$2)+('results log'!$B$2*(K394-1))),IF(J394="PLACED",((((K394-1)*I394)*'results log'!$B$2)-'results log'!$B$2),IF(I394=0,-'results log'!$B$2,IF(I394=0,-'results log'!$B$2,-('results log'!$B$2*2)))))))*D394))</f>
        <v>0</v>
      </c>
      <c r="Q394">
        <f>IF(ISBLANK(#REF!),1,IF(ISBLANK(#REF!),2,99))</f>
        <v>99</v>
      </c>
    </row>
    <row r="395" spans="7:17" ht="15" x14ac:dyDescent="0.2">
      <c r="G395" s="11"/>
      <c r="H395" s="11"/>
      <c r="I395" s="11"/>
      <c r="J395" s="8"/>
      <c r="K395" s="15">
        <f>((F395-1)*(1-(IF(G395="no",0,'results log'!$B$3)))+1)</f>
        <v>5.0000000000000044E-2</v>
      </c>
      <c r="L395" s="15">
        <f t="shared" si="17"/>
        <v>0</v>
      </c>
      <c r="M395" s="17">
        <f>IF(ISBLANK(J395),,IF(ISBLANK(E395),,(IF(J395="WON-EW",((((E395-1)*I395)*'results log'!$B$2)+('results log'!$B$2*(E395-1))),IF(J395="WON",((((E395-1)*I395)*'results log'!$B$2)+('results log'!$B$2*(E395-1))),IF(J395="PLACED",((((E395-1)*I395)*'results log'!$B$2)-'results log'!$B$2),IF(I395=0,-'results log'!$B$2,IF(I395=0,-'results log'!$B$2,-('results log'!$B$2*2)))))))*D395))</f>
        <v>0</v>
      </c>
      <c r="N395" s="16">
        <f>IF(ISBLANK(J395),,IF(ISBLANK(F395),,(IF(J395="WON-EW",((((K395-1)*I395)*'results log'!$B$2)+('results log'!$B$2*(K395-1))),IF(J395="WON",((((K395-1)*I395)*'results log'!$B$2)+('results log'!$B$2*(K395-1))),IF(J395="PLACED",((((K395-1)*I395)*'results log'!$B$2)-'results log'!$B$2),IF(I395=0,-'results log'!$B$2,IF(I395=0,-'results log'!$B$2,-('results log'!$B$2*2)))))))*D395))</f>
        <v>0</v>
      </c>
      <c r="Q395">
        <f>IF(ISBLANK(#REF!),1,IF(ISBLANK(#REF!),2,99))</f>
        <v>99</v>
      </c>
    </row>
    <row r="396" spans="7:17" ht="15" x14ac:dyDescent="0.2">
      <c r="G396" s="11"/>
      <c r="H396" s="11"/>
      <c r="I396" s="11"/>
      <c r="J396" s="8"/>
      <c r="K396" s="15">
        <f>((F396-1)*(1-(IF(G396="no",0,'results log'!$B$3)))+1)</f>
        <v>5.0000000000000044E-2</v>
      </c>
      <c r="L396" s="15">
        <f t="shared" si="17"/>
        <v>0</v>
      </c>
      <c r="M396" s="17">
        <f>IF(ISBLANK(J396),,IF(ISBLANK(E396),,(IF(J396="WON-EW",((((E396-1)*I396)*'results log'!$B$2)+('results log'!$B$2*(E396-1))),IF(J396="WON",((((E396-1)*I396)*'results log'!$B$2)+('results log'!$B$2*(E396-1))),IF(J396="PLACED",((((E396-1)*I396)*'results log'!$B$2)-'results log'!$B$2),IF(I396=0,-'results log'!$B$2,IF(I396=0,-'results log'!$B$2,-('results log'!$B$2*2)))))))*D396))</f>
        <v>0</v>
      </c>
      <c r="N396" s="16">
        <f>IF(ISBLANK(J396),,IF(ISBLANK(F396),,(IF(J396="WON-EW",((((K396-1)*I396)*'results log'!$B$2)+('results log'!$B$2*(K396-1))),IF(J396="WON",((((K396-1)*I396)*'results log'!$B$2)+('results log'!$B$2*(K396-1))),IF(J396="PLACED",((((K396-1)*I396)*'results log'!$B$2)-'results log'!$B$2),IF(I396=0,-'results log'!$B$2,IF(I396=0,-'results log'!$B$2,-('results log'!$B$2*2)))))))*D396))</f>
        <v>0</v>
      </c>
      <c r="Q396">
        <f>IF(ISBLANK(#REF!),1,IF(ISBLANK(#REF!),2,99))</f>
        <v>99</v>
      </c>
    </row>
    <row r="397" spans="7:17" ht="15" x14ac:dyDescent="0.2">
      <c r="G397" s="11"/>
      <c r="H397" s="11"/>
      <c r="I397" s="11"/>
      <c r="J397" s="8"/>
      <c r="K397" s="15">
        <f>((F397-1)*(1-(IF(G397="no",0,'results log'!$B$3)))+1)</f>
        <v>5.0000000000000044E-2</v>
      </c>
      <c r="L397" s="15">
        <f t="shared" si="17"/>
        <v>0</v>
      </c>
      <c r="M397" s="17">
        <f>IF(ISBLANK(J397),,IF(ISBLANK(E397),,(IF(J397="WON-EW",((((E397-1)*I397)*'results log'!$B$2)+('results log'!$B$2*(E397-1))),IF(J397="WON",((((E397-1)*I397)*'results log'!$B$2)+('results log'!$B$2*(E397-1))),IF(J397="PLACED",((((E397-1)*I397)*'results log'!$B$2)-'results log'!$B$2),IF(I397=0,-'results log'!$B$2,IF(I397=0,-'results log'!$B$2,-('results log'!$B$2*2)))))))*D397))</f>
        <v>0</v>
      </c>
      <c r="N397" s="16">
        <f>IF(ISBLANK(J397),,IF(ISBLANK(F397),,(IF(J397="WON-EW",((((K397-1)*I397)*'results log'!$B$2)+('results log'!$B$2*(K397-1))),IF(J397="WON",((((K397-1)*I397)*'results log'!$B$2)+('results log'!$B$2*(K397-1))),IF(J397="PLACED",((((K397-1)*I397)*'results log'!$B$2)-'results log'!$B$2),IF(I397=0,-'results log'!$B$2,IF(I397=0,-'results log'!$B$2,-('results log'!$B$2*2)))))))*D397))</f>
        <v>0</v>
      </c>
      <c r="Q397">
        <f>IF(ISBLANK(#REF!),1,IF(ISBLANK(#REF!),2,99))</f>
        <v>99</v>
      </c>
    </row>
    <row r="398" spans="7:17" ht="15" x14ac:dyDescent="0.2">
      <c r="G398" s="11"/>
      <c r="H398" s="11"/>
      <c r="I398" s="11"/>
      <c r="J398" s="8"/>
      <c r="K398" s="15">
        <f>((F398-1)*(1-(IF(G398="no",0,'results log'!$B$3)))+1)</f>
        <v>5.0000000000000044E-2</v>
      </c>
      <c r="L398" s="15">
        <f t="shared" ref="L398:L461" si="18">D398*IF(H398="yes",2,1)</f>
        <v>0</v>
      </c>
      <c r="M398" s="17">
        <f>IF(ISBLANK(J398),,IF(ISBLANK(E398),,(IF(J398="WON-EW",((((E398-1)*I398)*'results log'!$B$2)+('results log'!$B$2*(E398-1))),IF(J398="WON",((((E398-1)*I398)*'results log'!$B$2)+('results log'!$B$2*(E398-1))),IF(J398="PLACED",((((E398-1)*I398)*'results log'!$B$2)-'results log'!$B$2),IF(I398=0,-'results log'!$B$2,IF(I398=0,-'results log'!$B$2,-('results log'!$B$2*2)))))))*D398))</f>
        <v>0</v>
      </c>
      <c r="N398" s="16">
        <f>IF(ISBLANK(J398),,IF(ISBLANK(F398),,(IF(J398="WON-EW",((((K398-1)*I398)*'results log'!$B$2)+('results log'!$B$2*(K398-1))),IF(J398="WON",((((K398-1)*I398)*'results log'!$B$2)+('results log'!$B$2*(K398-1))),IF(J398="PLACED",((((K398-1)*I398)*'results log'!$B$2)-'results log'!$B$2),IF(I398=0,-'results log'!$B$2,IF(I398=0,-'results log'!$B$2,-('results log'!$B$2*2)))))))*D398))</f>
        <v>0</v>
      </c>
      <c r="Q398">
        <f>IF(ISBLANK(#REF!),1,IF(ISBLANK(#REF!),2,99))</f>
        <v>99</v>
      </c>
    </row>
    <row r="399" spans="7:17" ht="15" x14ac:dyDescent="0.2">
      <c r="G399" s="11"/>
      <c r="H399" s="11"/>
      <c r="I399" s="11"/>
      <c r="J399" s="8"/>
      <c r="K399" s="15">
        <f>((F399-1)*(1-(IF(G399="no",0,'results log'!$B$3)))+1)</f>
        <v>5.0000000000000044E-2</v>
      </c>
      <c r="L399" s="15">
        <f t="shared" si="18"/>
        <v>0</v>
      </c>
      <c r="M399" s="17">
        <f>IF(ISBLANK(J399),,IF(ISBLANK(E399),,(IF(J399="WON-EW",((((E399-1)*I399)*'results log'!$B$2)+('results log'!$B$2*(E399-1))),IF(J399="WON",((((E399-1)*I399)*'results log'!$B$2)+('results log'!$B$2*(E399-1))),IF(J399="PLACED",((((E399-1)*I399)*'results log'!$B$2)-'results log'!$B$2),IF(I399=0,-'results log'!$B$2,IF(I399=0,-'results log'!$B$2,-('results log'!$B$2*2)))))))*D399))</f>
        <v>0</v>
      </c>
      <c r="N399" s="16">
        <f>IF(ISBLANK(J399),,IF(ISBLANK(F399),,(IF(J399="WON-EW",((((K399-1)*I399)*'results log'!$B$2)+('results log'!$B$2*(K399-1))),IF(J399="WON",((((K399-1)*I399)*'results log'!$B$2)+('results log'!$B$2*(K399-1))),IF(J399="PLACED",((((K399-1)*I399)*'results log'!$B$2)-'results log'!$B$2),IF(I399=0,-'results log'!$B$2,IF(I399=0,-'results log'!$B$2,-('results log'!$B$2*2)))))))*D399))</f>
        <v>0</v>
      </c>
      <c r="Q399">
        <f>IF(ISBLANK(#REF!),1,IF(ISBLANK(#REF!),2,99))</f>
        <v>99</v>
      </c>
    </row>
    <row r="400" spans="7:17" ht="15" x14ac:dyDescent="0.2">
      <c r="G400" s="11"/>
      <c r="H400" s="11"/>
      <c r="I400" s="11"/>
      <c r="J400" s="8"/>
      <c r="K400" s="15">
        <f>((F400-1)*(1-(IF(G400="no",0,'results log'!$B$3)))+1)</f>
        <v>5.0000000000000044E-2</v>
      </c>
      <c r="L400" s="15">
        <f t="shared" si="18"/>
        <v>0</v>
      </c>
      <c r="M400" s="17">
        <f>IF(ISBLANK(J400),,IF(ISBLANK(E400),,(IF(J400="WON-EW",((((E400-1)*I400)*'results log'!$B$2)+('results log'!$B$2*(E400-1))),IF(J400="WON",((((E400-1)*I400)*'results log'!$B$2)+('results log'!$B$2*(E400-1))),IF(J400="PLACED",((((E400-1)*I400)*'results log'!$B$2)-'results log'!$B$2),IF(I400=0,-'results log'!$B$2,IF(I400=0,-'results log'!$B$2,-('results log'!$B$2*2)))))))*D400))</f>
        <v>0</v>
      </c>
      <c r="N400" s="16">
        <f>IF(ISBLANK(J400),,IF(ISBLANK(F400),,(IF(J400="WON-EW",((((K400-1)*I400)*'results log'!$B$2)+('results log'!$B$2*(K400-1))),IF(J400="WON",((((K400-1)*I400)*'results log'!$B$2)+('results log'!$B$2*(K400-1))),IF(J400="PLACED",((((K400-1)*I400)*'results log'!$B$2)-'results log'!$B$2),IF(I400=0,-'results log'!$B$2,IF(I400=0,-'results log'!$B$2,-('results log'!$B$2*2)))))))*D400))</f>
        <v>0</v>
      </c>
      <c r="Q400">
        <f>IF(ISBLANK(#REF!),1,IF(ISBLANK(#REF!),2,99))</f>
        <v>99</v>
      </c>
    </row>
    <row r="401" spans="7:17" ht="15" x14ac:dyDescent="0.2">
      <c r="G401" s="11"/>
      <c r="H401" s="11"/>
      <c r="I401" s="11"/>
      <c r="J401" s="8"/>
      <c r="K401" s="15">
        <f>((F401-1)*(1-(IF(G401="no",0,'results log'!$B$3)))+1)</f>
        <v>5.0000000000000044E-2</v>
      </c>
      <c r="L401" s="15">
        <f t="shared" si="18"/>
        <v>0</v>
      </c>
      <c r="M401" s="17">
        <f>IF(ISBLANK(J401),,IF(ISBLANK(E401),,(IF(J401="WON-EW",((((E401-1)*I401)*'results log'!$B$2)+('results log'!$B$2*(E401-1))),IF(J401="WON",((((E401-1)*I401)*'results log'!$B$2)+('results log'!$B$2*(E401-1))),IF(J401="PLACED",((((E401-1)*I401)*'results log'!$B$2)-'results log'!$B$2),IF(I401=0,-'results log'!$B$2,IF(I401=0,-'results log'!$B$2,-('results log'!$B$2*2)))))))*D401))</f>
        <v>0</v>
      </c>
      <c r="N401" s="16">
        <f>IF(ISBLANK(J401),,IF(ISBLANK(F401),,(IF(J401="WON-EW",((((K401-1)*I401)*'results log'!$B$2)+('results log'!$B$2*(K401-1))),IF(J401="WON",((((K401-1)*I401)*'results log'!$B$2)+('results log'!$B$2*(K401-1))),IF(J401="PLACED",((((K401-1)*I401)*'results log'!$B$2)-'results log'!$B$2),IF(I401=0,-'results log'!$B$2,IF(I401=0,-'results log'!$B$2,-('results log'!$B$2*2)))))))*D401))</f>
        <v>0</v>
      </c>
      <c r="Q401">
        <f>IF(ISBLANK(#REF!),1,IF(ISBLANK(#REF!),2,99))</f>
        <v>99</v>
      </c>
    </row>
    <row r="402" spans="7:17" ht="15" x14ac:dyDescent="0.2">
      <c r="G402" s="11"/>
      <c r="H402" s="11"/>
      <c r="I402" s="11"/>
      <c r="J402" s="8"/>
      <c r="K402" s="15">
        <f>((F402-1)*(1-(IF(G402="no",0,'results log'!$B$3)))+1)</f>
        <v>5.0000000000000044E-2</v>
      </c>
      <c r="L402" s="15">
        <f t="shared" si="18"/>
        <v>0</v>
      </c>
      <c r="M402" s="17">
        <f>IF(ISBLANK(J402),,IF(ISBLANK(E402),,(IF(J402="WON-EW",((((E402-1)*I402)*'results log'!$B$2)+('results log'!$B$2*(E402-1))),IF(J402="WON",((((E402-1)*I402)*'results log'!$B$2)+('results log'!$B$2*(E402-1))),IF(J402="PLACED",((((E402-1)*I402)*'results log'!$B$2)-'results log'!$B$2),IF(I402=0,-'results log'!$B$2,IF(I402=0,-'results log'!$B$2,-('results log'!$B$2*2)))))))*D402))</f>
        <v>0</v>
      </c>
      <c r="N402" s="16">
        <f>IF(ISBLANK(J402),,IF(ISBLANK(F402),,(IF(J402="WON-EW",((((K402-1)*I402)*'results log'!$B$2)+('results log'!$B$2*(K402-1))),IF(J402="WON",((((K402-1)*I402)*'results log'!$B$2)+('results log'!$B$2*(K402-1))),IF(J402="PLACED",((((K402-1)*I402)*'results log'!$B$2)-'results log'!$B$2),IF(I402=0,-'results log'!$B$2,IF(I402=0,-'results log'!$B$2,-('results log'!$B$2*2)))))))*D402))</f>
        <v>0</v>
      </c>
      <c r="Q402">
        <f>IF(ISBLANK(#REF!),1,IF(ISBLANK(#REF!),2,99))</f>
        <v>99</v>
      </c>
    </row>
    <row r="403" spans="7:17" ht="15" x14ac:dyDescent="0.2">
      <c r="G403" s="11"/>
      <c r="H403" s="11"/>
      <c r="I403" s="11"/>
      <c r="J403" s="8"/>
      <c r="K403" s="15">
        <f>((F403-1)*(1-(IF(G403="no",0,'results log'!$B$3)))+1)</f>
        <v>5.0000000000000044E-2</v>
      </c>
      <c r="L403" s="15">
        <f t="shared" si="18"/>
        <v>0</v>
      </c>
      <c r="M403" s="17">
        <f>IF(ISBLANK(J403),,IF(ISBLANK(E403),,(IF(J403="WON-EW",((((E403-1)*I403)*'results log'!$B$2)+('results log'!$B$2*(E403-1))),IF(J403="WON",((((E403-1)*I403)*'results log'!$B$2)+('results log'!$B$2*(E403-1))),IF(J403="PLACED",((((E403-1)*I403)*'results log'!$B$2)-'results log'!$B$2),IF(I403=0,-'results log'!$B$2,IF(I403=0,-'results log'!$B$2,-('results log'!$B$2*2)))))))*D403))</f>
        <v>0</v>
      </c>
      <c r="N403" s="16">
        <f>IF(ISBLANK(J403),,IF(ISBLANK(F403),,(IF(J403="WON-EW",((((K403-1)*I403)*'results log'!$B$2)+('results log'!$B$2*(K403-1))),IF(J403="WON",((((K403-1)*I403)*'results log'!$B$2)+('results log'!$B$2*(K403-1))),IF(J403="PLACED",((((K403-1)*I403)*'results log'!$B$2)-'results log'!$B$2),IF(I403=0,-'results log'!$B$2,IF(I403=0,-'results log'!$B$2,-('results log'!$B$2*2)))))))*D403))</f>
        <v>0</v>
      </c>
      <c r="Q403">
        <f>IF(ISBLANK(#REF!),1,IF(ISBLANK(#REF!),2,99))</f>
        <v>99</v>
      </c>
    </row>
    <row r="404" spans="7:17" ht="15" x14ac:dyDescent="0.2">
      <c r="G404" s="11"/>
      <c r="H404" s="11"/>
      <c r="I404" s="11"/>
      <c r="J404" s="8"/>
      <c r="K404" s="15">
        <f>((F404-1)*(1-(IF(G404="no",0,'results log'!$B$3)))+1)</f>
        <v>5.0000000000000044E-2</v>
      </c>
      <c r="L404" s="15">
        <f t="shared" si="18"/>
        <v>0</v>
      </c>
      <c r="M404" s="17">
        <f>IF(ISBLANK(J404),,IF(ISBLANK(E404),,(IF(J404="WON-EW",((((E404-1)*I404)*'results log'!$B$2)+('results log'!$B$2*(E404-1))),IF(J404="WON",((((E404-1)*I404)*'results log'!$B$2)+('results log'!$B$2*(E404-1))),IF(J404="PLACED",((((E404-1)*I404)*'results log'!$B$2)-'results log'!$B$2),IF(I404=0,-'results log'!$B$2,IF(I404=0,-'results log'!$B$2,-('results log'!$B$2*2)))))))*D404))</f>
        <v>0</v>
      </c>
      <c r="N404" s="16">
        <f>IF(ISBLANK(J404),,IF(ISBLANK(F404),,(IF(J404="WON-EW",((((K404-1)*I404)*'results log'!$B$2)+('results log'!$B$2*(K404-1))),IF(J404="WON",((((K404-1)*I404)*'results log'!$B$2)+('results log'!$B$2*(K404-1))),IF(J404="PLACED",((((K404-1)*I404)*'results log'!$B$2)-'results log'!$B$2),IF(I404=0,-'results log'!$B$2,IF(I404=0,-'results log'!$B$2,-('results log'!$B$2*2)))))))*D404))</f>
        <v>0</v>
      </c>
      <c r="Q404">
        <f>IF(ISBLANK(#REF!),1,IF(ISBLANK(#REF!),2,99))</f>
        <v>99</v>
      </c>
    </row>
    <row r="405" spans="7:17" ht="15" x14ac:dyDescent="0.2">
      <c r="G405" s="11"/>
      <c r="H405" s="11"/>
      <c r="I405" s="11"/>
      <c r="J405" s="8"/>
      <c r="K405" s="15">
        <f>((F405-1)*(1-(IF(G405="no",0,'results log'!$B$3)))+1)</f>
        <v>5.0000000000000044E-2</v>
      </c>
      <c r="L405" s="15">
        <f t="shared" si="18"/>
        <v>0</v>
      </c>
      <c r="M405" s="17">
        <f>IF(ISBLANK(J405),,IF(ISBLANK(E405),,(IF(J405="WON-EW",((((E405-1)*I405)*'results log'!$B$2)+('results log'!$B$2*(E405-1))),IF(J405="WON",((((E405-1)*I405)*'results log'!$B$2)+('results log'!$B$2*(E405-1))),IF(J405="PLACED",((((E405-1)*I405)*'results log'!$B$2)-'results log'!$B$2),IF(I405=0,-'results log'!$B$2,IF(I405=0,-'results log'!$B$2,-('results log'!$B$2*2)))))))*D405))</f>
        <v>0</v>
      </c>
      <c r="N405" s="16">
        <f>IF(ISBLANK(J405),,IF(ISBLANK(F405),,(IF(J405="WON-EW",((((K405-1)*I405)*'results log'!$B$2)+('results log'!$B$2*(K405-1))),IF(J405="WON",((((K405-1)*I405)*'results log'!$B$2)+('results log'!$B$2*(K405-1))),IF(J405="PLACED",((((K405-1)*I405)*'results log'!$B$2)-'results log'!$B$2),IF(I405=0,-'results log'!$B$2,IF(I405=0,-'results log'!$B$2,-('results log'!$B$2*2)))))))*D405))</f>
        <v>0</v>
      </c>
      <c r="Q405">
        <f>IF(ISBLANK(#REF!),1,IF(ISBLANK(#REF!),2,99))</f>
        <v>99</v>
      </c>
    </row>
    <row r="406" spans="7:17" ht="15" x14ac:dyDescent="0.2">
      <c r="G406" s="11"/>
      <c r="H406" s="11"/>
      <c r="I406" s="11"/>
      <c r="J406" s="8"/>
      <c r="K406" s="15">
        <f>((F406-1)*(1-(IF(G406="no",0,'results log'!$B$3)))+1)</f>
        <v>5.0000000000000044E-2</v>
      </c>
      <c r="L406" s="15">
        <f t="shared" si="18"/>
        <v>0</v>
      </c>
      <c r="M406" s="17">
        <f>IF(ISBLANK(J406),,IF(ISBLANK(E406),,(IF(J406="WON-EW",((((E406-1)*I406)*'results log'!$B$2)+('results log'!$B$2*(E406-1))),IF(J406="WON",((((E406-1)*I406)*'results log'!$B$2)+('results log'!$B$2*(E406-1))),IF(J406="PLACED",((((E406-1)*I406)*'results log'!$B$2)-'results log'!$B$2),IF(I406=0,-'results log'!$B$2,IF(I406=0,-'results log'!$B$2,-('results log'!$B$2*2)))))))*D406))</f>
        <v>0</v>
      </c>
      <c r="N406" s="16">
        <f>IF(ISBLANK(J406),,IF(ISBLANK(F406),,(IF(J406="WON-EW",((((K406-1)*I406)*'results log'!$B$2)+('results log'!$B$2*(K406-1))),IF(J406="WON",((((K406-1)*I406)*'results log'!$B$2)+('results log'!$B$2*(K406-1))),IF(J406="PLACED",((((K406-1)*I406)*'results log'!$B$2)-'results log'!$B$2),IF(I406=0,-'results log'!$B$2,IF(I406=0,-'results log'!$B$2,-('results log'!$B$2*2)))))))*D406))</f>
        <v>0</v>
      </c>
      <c r="Q406">
        <f>IF(ISBLANK(#REF!),1,IF(ISBLANK(#REF!),2,99))</f>
        <v>99</v>
      </c>
    </row>
    <row r="407" spans="7:17" ht="15" x14ac:dyDescent="0.2">
      <c r="G407" s="11"/>
      <c r="H407" s="11"/>
      <c r="I407" s="11"/>
      <c r="J407" s="8"/>
      <c r="K407" s="15">
        <f>((F407-1)*(1-(IF(G407="no",0,'results log'!$B$3)))+1)</f>
        <v>5.0000000000000044E-2</v>
      </c>
      <c r="L407" s="15">
        <f t="shared" si="18"/>
        <v>0</v>
      </c>
      <c r="M407" s="17">
        <f>IF(ISBLANK(J407),,IF(ISBLANK(E407),,(IF(J407="WON-EW",((((E407-1)*I407)*'results log'!$B$2)+('results log'!$B$2*(E407-1))),IF(J407="WON",((((E407-1)*I407)*'results log'!$B$2)+('results log'!$B$2*(E407-1))),IF(J407="PLACED",((((E407-1)*I407)*'results log'!$B$2)-'results log'!$B$2),IF(I407=0,-'results log'!$B$2,IF(I407=0,-'results log'!$B$2,-('results log'!$B$2*2)))))))*D407))</f>
        <v>0</v>
      </c>
      <c r="N407" s="16">
        <f>IF(ISBLANK(J407),,IF(ISBLANK(F407),,(IF(J407="WON-EW",((((K407-1)*I407)*'results log'!$B$2)+('results log'!$B$2*(K407-1))),IF(J407="WON",((((K407-1)*I407)*'results log'!$B$2)+('results log'!$B$2*(K407-1))),IF(J407="PLACED",((((K407-1)*I407)*'results log'!$B$2)-'results log'!$B$2),IF(I407=0,-'results log'!$B$2,IF(I407=0,-'results log'!$B$2,-('results log'!$B$2*2)))))))*D407))</f>
        <v>0</v>
      </c>
      <c r="Q407">
        <f>IF(ISBLANK(#REF!),1,IF(ISBLANK(#REF!),2,99))</f>
        <v>99</v>
      </c>
    </row>
    <row r="408" spans="7:17" ht="15" x14ac:dyDescent="0.2">
      <c r="G408" s="11"/>
      <c r="H408" s="11"/>
      <c r="I408" s="11"/>
      <c r="J408" s="8"/>
      <c r="K408" s="15">
        <f>((F408-1)*(1-(IF(G408="no",0,'results log'!$B$3)))+1)</f>
        <v>5.0000000000000044E-2</v>
      </c>
      <c r="L408" s="15">
        <f t="shared" si="18"/>
        <v>0</v>
      </c>
      <c r="M408" s="17">
        <f>IF(ISBLANK(J408),,IF(ISBLANK(E408),,(IF(J408="WON-EW",((((E408-1)*I408)*'results log'!$B$2)+('results log'!$B$2*(E408-1))),IF(J408="WON",((((E408-1)*I408)*'results log'!$B$2)+('results log'!$B$2*(E408-1))),IF(J408="PLACED",((((E408-1)*I408)*'results log'!$B$2)-'results log'!$B$2),IF(I408=0,-'results log'!$B$2,IF(I408=0,-'results log'!$B$2,-('results log'!$B$2*2)))))))*D408))</f>
        <v>0</v>
      </c>
      <c r="N408" s="16">
        <f>IF(ISBLANK(J408),,IF(ISBLANK(F408),,(IF(J408="WON-EW",((((K408-1)*I408)*'results log'!$B$2)+('results log'!$B$2*(K408-1))),IF(J408="WON",((((K408-1)*I408)*'results log'!$B$2)+('results log'!$B$2*(K408-1))),IF(J408="PLACED",((((K408-1)*I408)*'results log'!$B$2)-'results log'!$B$2),IF(I408=0,-'results log'!$B$2,IF(I408=0,-'results log'!$B$2,-('results log'!$B$2*2)))))))*D408))</f>
        <v>0</v>
      </c>
      <c r="Q408">
        <f>IF(ISBLANK(#REF!),1,IF(ISBLANK(#REF!),2,99))</f>
        <v>99</v>
      </c>
    </row>
    <row r="409" spans="7:17" ht="15" x14ac:dyDescent="0.2">
      <c r="G409" s="11"/>
      <c r="H409" s="11"/>
      <c r="I409" s="11"/>
      <c r="J409" s="8"/>
      <c r="K409" s="15">
        <f>((F409-1)*(1-(IF(G409="no",0,'results log'!$B$3)))+1)</f>
        <v>5.0000000000000044E-2</v>
      </c>
      <c r="L409" s="15">
        <f t="shared" si="18"/>
        <v>0</v>
      </c>
      <c r="M409" s="17">
        <f>IF(ISBLANK(J409),,IF(ISBLANK(E409),,(IF(J409="WON-EW",((((E409-1)*I409)*'results log'!$B$2)+('results log'!$B$2*(E409-1))),IF(J409="WON",((((E409-1)*I409)*'results log'!$B$2)+('results log'!$B$2*(E409-1))),IF(J409="PLACED",((((E409-1)*I409)*'results log'!$B$2)-'results log'!$B$2),IF(I409=0,-'results log'!$B$2,IF(I409=0,-'results log'!$B$2,-('results log'!$B$2*2)))))))*D409))</f>
        <v>0</v>
      </c>
      <c r="N409" s="16">
        <f>IF(ISBLANK(J409),,IF(ISBLANK(F409),,(IF(J409="WON-EW",((((K409-1)*I409)*'results log'!$B$2)+('results log'!$B$2*(K409-1))),IF(J409="WON",((((K409-1)*I409)*'results log'!$B$2)+('results log'!$B$2*(K409-1))),IF(J409="PLACED",((((K409-1)*I409)*'results log'!$B$2)-'results log'!$B$2),IF(I409=0,-'results log'!$B$2,IF(I409=0,-'results log'!$B$2,-('results log'!$B$2*2)))))))*D409))</f>
        <v>0</v>
      </c>
      <c r="Q409">
        <f>IF(ISBLANK(#REF!),1,IF(ISBLANK(#REF!),2,99))</f>
        <v>99</v>
      </c>
    </row>
    <row r="410" spans="7:17" ht="15" x14ac:dyDescent="0.2">
      <c r="G410" s="11"/>
      <c r="H410" s="11"/>
      <c r="I410" s="11"/>
      <c r="J410" s="8"/>
      <c r="K410" s="15">
        <f>((F410-1)*(1-(IF(G410="no",0,'results log'!$B$3)))+1)</f>
        <v>5.0000000000000044E-2</v>
      </c>
      <c r="L410" s="15">
        <f t="shared" si="18"/>
        <v>0</v>
      </c>
      <c r="M410" s="17">
        <f>IF(ISBLANK(J410),,IF(ISBLANK(E410),,(IF(J410="WON-EW",((((E410-1)*I410)*'results log'!$B$2)+('results log'!$B$2*(E410-1))),IF(J410="WON",((((E410-1)*I410)*'results log'!$B$2)+('results log'!$B$2*(E410-1))),IF(J410="PLACED",((((E410-1)*I410)*'results log'!$B$2)-'results log'!$B$2),IF(I410=0,-'results log'!$B$2,IF(I410=0,-'results log'!$B$2,-('results log'!$B$2*2)))))))*D410))</f>
        <v>0</v>
      </c>
      <c r="N410" s="16">
        <f>IF(ISBLANK(J410),,IF(ISBLANK(F410),,(IF(J410="WON-EW",((((K410-1)*I410)*'results log'!$B$2)+('results log'!$B$2*(K410-1))),IF(J410="WON",((((K410-1)*I410)*'results log'!$B$2)+('results log'!$B$2*(K410-1))),IF(J410="PLACED",((((K410-1)*I410)*'results log'!$B$2)-'results log'!$B$2),IF(I410=0,-'results log'!$B$2,IF(I410=0,-'results log'!$B$2,-('results log'!$B$2*2)))))))*D410))</f>
        <v>0</v>
      </c>
      <c r="Q410">
        <f>IF(ISBLANK(#REF!),1,IF(ISBLANK(#REF!),2,99))</f>
        <v>99</v>
      </c>
    </row>
    <row r="411" spans="7:17" ht="15" x14ac:dyDescent="0.2">
      <c r="G411" s="11"/>
      <c r="H411" s="11"/>
      <c r="I411" s="11"/>
      <c r="J411" s="8"/>
      <c r="K411" s="15">
        <f>((F411-1)*(1-(IF(G411="no",0,'results log'!$B$3)))+1)</f>
        <v>5.0000000000000044E-2</v>
      </c>
      <c r="L411" s="15">
        <f t="shared" si="18"/>
        <v>0</v>
      </c>
      <c r="M411" s="17">
        <f>IF(ISBLANK(J411),,IF(ISBLANK(E411),,(IF(J411="WON-EW",((((E411-1)*I411)*'results log'!$B$2)+('results log'!$B$2*(E411-1))),IF(J411="WON",((((E411-1)*I411)*'results log'!$B$2)+('results log'!$B$2*(E411-1))),IF(J411="PLACED",((((E411-1)*I411)*'results log'!$B$2)-'results log'!$B$2),IF(I411=0,-'results log'!$B$2,IF(I411=0,-'results log'!$B$2,-('results log'!$B$2*2)))))))*D411))</f>
        <v>0</v>
      </c>
      <c r="N411" s="16">
        <f>IF(ISBLANK(J411),,IF(ISBLANK(F411),,(IF(J411="WON-EW",((((K411-1)*I411)*'results log'!$B$2)+('results log'!$B$2*(K411-1))),IF(J411="WON",((((K411-1)*I411)*'results log'!$B$2)+('results log'!$B$2*(K411-1))),IF(J411="PLACED",((((K411-1)*I411)*'results log'!$B$2)-'results log'!$B$2),IF(I411=0,-'results log'!$B$2,IF(I411=0,-'results log'!$B$2,-('results log'!$B$2*2)))))))*D411))</f>
        <v>0</v>
      </c>
      <c r="Q411">
        <f>IF(ISBLANK(#REF!),1,IF(ISBLANK(#REF!),2,99))</f>
        <v>99</v>
      </c>
    </row>
    <row r="412" spans="7:17" ht="15" x14ac:dyDescent="0.2">
      <c r="G412" s="11"/>
      <c r="H412" s="11"/>
      <c r="I412" s="11"/>
      <c r="J412" s="8"/>
      <c r="K412" s="15">
        <f>((F412-1)*(1-(IF(G412="no",0,'results log'!$B$3)))+1)</f>
        <v>5.0000000000000044E-2</v>
      </c>
      <c r="L412" s="15">
        <f t="shared" si="18"/>
        <v>0</v>
      </c>
      <c r="M412" s="17">
        <f>IF(ISBLANK(J412),,IF(ISBLANK(E412),,(IF(J412="WON-EW",((((E412-1)*I412)*'results log'!$B$2)+('results log'!$B$2*(E412-1))),IF(J412="WON",((((E412-1)*I412)*'results log'!$B$2)+('results log'!$B$2*(E412-1))),IF(J412="PLACED",((((E412-1)*I412)*'results log'!$B$2)-'results log'!$B$2),IF(I412=0,-'results log'!$B$2,IF(I412=0,-'results log'!$B$2,-('results log'!$B$2*2)))))))*D412))</f>
        <v>0</v>
      </c>
      <c r="N412" s="16">
        <f>IF(ISBLANK(J412),,IF(ISBLANK(F412),,(IF(J412="WON-EW",((((K412-1)*I412)*'results log'!$B$2)+('results log'!$B$2*(K412-1))),IF(J412="WON",((((K412-1)*I412)*'results log'!$B$2)+('results log'!$B$2*(K412-1))),IF(J412="PLACED",((((K412-1)*I412)*'results log'!$B$2)-'results log'!$B$2),IF(I412=0,-'results log'!$B$2,IF(I412=0,-'results log'!$B$2,-('results log'!$B$2*2)))))))*D412))</f>
        <v>0</v>
      </c>
      <c r="Q412">
        <f>IF(ISBLANK(#REF!),1,IF(ISBLANK(#REF!),2,99))</f>
        <v>99</v>
      </c>
    </row>
    <row r="413" spans="7:17" ht="15" x14ac:dyDescent="0.2">
      <c r="G413" s="11"/>
      <c r="H413" s="11"/>
      <c r="I413" s="11"/>
      <c r="J413" s="8"/>
      <c r="K413" s="15">
        <f>((F413-1)*(1-(IF(G413="no",0,'results log'!$B$3)))+1)</f>
        <v>5.0000000000000044E-2</v>
      </c>
      <c r="L413" s="15">
        <f t="shared" si="18"/>
        <v>0</v>
      </c>
      <c r="M413" s="17">
        <f>IF(ISBLANK(J413),,IF(ISBLANK(E413),,(IF(J413="WON-EW",((((E413-1)*I413)*'results log'!$B$2)+('results log'!$B$2*(E413-1))),IF(J413="WON",((((E413-1)*I413)*'results log'!$B$2)+('results log'!$B$2*(E413-1))),IF(J413="PLACED",((((E413-1)*I413)*'results log'!$B$2)-'results log'!$B$2),IF(I413=0,-'results log'!$B$2,IF(I413=0,-'results log'!$B$2,-('results log'!$B$2*2)))))))*D413))</f>
        <v>0</v>
      </c>
      <c r="N413" s="16">
        <f>IF(ISBLANK(J413),,IF(ISBLANK(F413),,(IF(J413="WON-EW",((((K413-1)*I413)*'results log'!$B$2)+('results log'!$B$2*(K413-1))),IF(J413="WON",((((K413-1)*I413)*'results log'!$B$2)+('results log'!$B$2*(K413-1))),IF(J413="PLACED",((((K413-1)*I413)*'results log'!$B$2)-'results log'!$B$2),IF(I413=0,-'results log'!$B$2,IF(I413=0,-'results log'!$B$2,-('results log'!$B$2*2)))))))*D413))</f>
        <v>0</v>
      </c>
      <c r="Q413">
        <f>IF(ISBLANK(#REF!),1,IF(ISBLANK(#REF!),2,99))</f>
        <v>99</v>
      </c>
    </row>
    <row r="414" spans="7:17" ht="15" x14ac:dyDescent="0.2">
      <c r="G414" s="11"/>
      <c r="H414" s="11"/>
      <c r="I414" s="11"/>
      <c r="J414" s="8"/>
      <c r="K414" s="15">
        <f>((F414-1)*(1-(IF(G414="no",0,'results log'!$B$3)))+1)</f>
        <v>5.0000000000000044E-2</v>
      </c>
      <c r="L414" s="15">
        <f t="shared" si="18"/>
        <v>0</v>
      </c>
      <c r="M414" s="17">
        <f>IF(ISBLANK(J414),,IF(ISBLANK(E414),,(IF(J414="WON-EW",((((E414-1)*I414)*'results log'!$B$2)+('results log'!$B$2*(E414-1))),IF(J414="WON",((((E414-1)*I414)*'results log'!$B$2)+('results log'!$B$2*(E414-1))),IF(J414="PLACED",((((E414-1)*I414)*'results log'!$B$2)-'results log'!$B$2),IF(I414=0,-'results log'!$B$2,IF(I414=0,-'results log'!$B$2,-('results log'!$B$2*2)))))))*D414))</f>
        <v>0</v>
      </c>
      <c r="N414" s="16">
        <f>IF(ISBLANK(J414),,IF(ISBLANK(F414),,(IF(J414="WON-EW",((((K414-1)*I414)*'results log'!$B$2)+('results log'!$B$2*(K414-1))),IF(J414="WON",((((K414-1)*I414)*'results log'!$B$2)+('results log'!$B$2*(K414-1))),IF(J414="PLACED",((((K414-1)*I414)*'results log'!$B$2)-'results log'!$B$2),IF(I414=0,-'results log'!$B$2,IF(I414=0,-'results log'!$B$2,-('results log'!$B$2*2)))))))*D414))</f>
        <v>0</v>
      </c>
      <c r="Q414">
        <f>IF(ISBLANK(#REF!),1,IF(ISBLANK(#REF!),2,99))</f>
        <v>99</v>
      </c>
    </row>
    <row r="415" spans="7:17" ht="15" x14ac:dyDescent="0.2">
      <c r="G415" s="11"/>
      <c r="H415" s="11"/>
      <c r="I415" s="11"/>
      <c r="J415" s="8"/>
      <c r="K415" s="15">
        <f>((F415-1)*(1-(IF(G415="no",0,'results log'!$B$3)))+1)</f>
        <v>5.0000000000000044E-2</v>
      </c>
      <c r="L415" s="15">
        <f t="shared" si="18"/>
        <v>0</v>
      </c>
      <c r="M415" s="17">
        <f>IF(ISBLANK(J415),,IF(ISBLANK(E415),,(IF(J415="WON-EW",((((E415-1)*I415)*'results log'!$B$2)+('results log'!$B$2*(E415-1))),IF(J415="WON",((((E415-1)*I415)*'results log'!$B$2)+('results log'!$B$2*(E415-1))),IF(J415="PLACED",((((E415-1)*I415)*'results log'!$B$2)-'results log'!$B$2),IF(I415=0,-'results log'!$B$2,IF(I415=0,-'results log'!$B$2,-('results log'!$B$2*2)))))))*D415))</f>
        <v>0</v>
      </c>
      <c r="N415" s="16">
        <f>IF(ISBLANK(J415),,IF(ISBLANK(F415),,(IF(J415="WON-EW",((((K415-1)*I415)*'results log'!$B$2)+('results log'!$B$2*(K415-1))),IF(J415="WON",((((K415-1)*I415)*'results log'!$B$2)+('results log'!$B$2*(K415-1))),IF(J415="PLACED",((((K415-1)*I415)*'results log'!$B$2)-'results log'!$B$2),IF(I415=0,-'results log'!$B$2,IF(I415=0,-'results log'!$B$2,-('results log'!$B$2*2)))))))*D415))</f>
        <v>0</v>
      </c>
      <c r="Q415">
        <f>IF(ISBLANK(#REF!),1,IF(ISBLANK(#REF!),2,99))</f>
        <v>99</v>
      </c>
    </row>
    <row r="416" spans="7:17" ht="15" x14ac:dyDescent="0.2">
      <c r="G416" s="11"/>
      <c r="H416" s="11"/>
      <c r="I416" s="11"/>
      <c r="J416" s="8"/>
      <c r="K416" s="15">
        <f>((F416-1)*(1-(IF(G416="no",0,'results log'!$B$3)))+1)</f>
        <v>5.0000000000000044E-2</v>
      </c>
      <c r="L416" s="15">
        <f t="shared" si="18"/>
        <v>0</v>
      </c>
      <c r="M416" s="17">
        <f>IF(ISBLANK(J416),,IF(ISBLANK(E416),,(IF(J416="WON-EW",((((E416-1)*I416)*'results log'!$B$2)+('results log'!$B$2*(E416-1))),IF(J416="WON",((((E416-1)*I416)*'results log'!$B$2)+('results log'!$B$2*(E416-1))),IF(J416="PLACED",((((E416-1)*I416)*'results log'!$B$2)-'results log'!$B$2),IF(I416=0,-'results log'!$B$2,IF(I416=0,-'results log'!$B$2,-('results log'!$B$2*2)))))))*D416))</f>
        <v>0</v>
      </c>
      <c r="N416" s="16">
        <f>IF(ISBLANK(J416),,IF(ISBLANK(F416),,(IF(J416="WON-EW",((((K416-1)*I416)*'results log'!$B$2)+('results log'!$B$2*(K416-1))),IF(J416="WON",((((K416-1)*I416)*'results log'!$B$2)+('results log'!$B$2*(K416-1))),IF(J416="PLACED",((((K416-1)*I416)*'results log'!$B$2)-'results log'!$B$2),IF(I416=0,-'results log'!$B$2,IF(I416=0,-'results log'!$B$2,-('results log'!$B$2*2)))))))*D416))</f>
        <v>0</v>
      </c>
      <c r="Q416">
        <f>IF(ISBLANK(#REF!),1,IF(ISBLANK(#REF!),2,99))</f>
        <v>99</v>
      </c>
    </row>
    <row r="417" spans="7:17" ht="15" x14ac:dyDescent="0.2">
      <c r="G417" s="11"/>
      <c r="H417" s="11"/>
      <c r="I417" s="11"/>
      <c r="J417" s="8"/>
      <c r="K417" s="15">
        <f>((F417-1)*(1-(IF(G417="no",0,'results log'!$B$3)))+1)</f>
        <v>5.0000000000000044E-2</v>
      </c>
      <c r="L417" s="15">
        <f t="shared" si="18"/>
        <v>0</v>
      </c>
      <c r="M417" s="17">
        <f>IF(ISBLANK(J417),,IF(ISBLANK(E417),,(IF(J417="WON-EW",((((E417-1)*I417)*'results log'!$B$2)+('results log'!$B$2*(E417-1))),IF(J417="WON",((((E417-1)*I417)*'results log'!$B$2)+('results log'!$B$2*(E417-1))),IF(J417="PLACED",((((E417-1)*I417)*'results log'!$B$2)-'results log'!$B$2),IF(I417=0,-'results log'!$B$2,IF(I417=0,-'results log'!$B$2,-('results log'!$B$2*2)))))))*D417))</f>
        <v>0</v>
      </c>
      <c r="N417" s="16">
        <f>IF(ISBLANK(J417),,IF(ISBLANK(F417),,(IF(J417="WON-EW",((((K417-1)*I417)*'results log'!$B$2)+('results log'!$B$2*(K417-1))),IF(J417="WON",((((K417-1)*I417)*'results log'!$B$2)+('results log'!$B$2*(K417-1))),IF(J417="PLACED",((((K417-1)*I417)*'results log'!$B$2)-'results log'!$B$2),IF(I417=0,-'results log'!$B$2,IF(I417=0,-'results log'!$B$2,-('results log'!$B$2*2)))))))*D417))</f>
        <v>0</v>
      </c>
      <c r="Q417">
        <f>IF(ISBLANK(#REF!),1,IF(ISBLANK(#REF!),2,99))</f>
        <v>99</v>
      </c>
    </row>
    <row r="418" spans="7:17" ht="15" x14ac:dyDescent="0.2">
      <c r="G418" s="11"/>
      <c r="H418" s="11"/>
      <c r="I418" s="11"/>
      <c r="J418" s="8"/>
      <c r="K418" s="15">
        <f>((F418-1)*(1-(IF(G418="no",0,'results log'!$B$3)))+1)</f>
        <v>5.0000000000000044E-2</v>
      </c>
      <c r="L418" s="15">
        <f t="shared" si="18"/>
        <v>0</v>
      </c>
      <c r="M418" s="17">
        <f>IF(ISBLANK(J418),,IF(ISBLANK(E418),,(IF(J418="WON-EW",((((E418-1)*I418)*'results log'!$B$2)+('results log'!$B$2*(E418-1))),IF(J418="WON",((((E418-1)*I418)*'results log'!$B$2)+('results log'!$B$2*(E418-1))),IF(J418="PLACED",((((E418-1)*I418)*'results log'!$B$2)-'results log'!$B$2),IF(I418=0,-'results log'!$B$2,IF(I418=0,-'results log'!$B$2,-('results log'!$B$2*2)))))))*D418))</f>
        <v>0</v>
      </c>
      <c r="N418" s="16">
        <f>IF(ISBLANK(J418),,IF(ISBLANK(F418),,(IF(J418="WON-EW",((((K418-1)*I418)*'results log'!$B$2)+('results log'!$B$2*(K418-1))),IF(J418="WON",((((K418-1)*I418)*'results log'!$B$2)+('results log'!$B$2*(K418-1))),IF(J418="PLACED",((((K418-1)*I418)*'results log'!$B$2)-'results log'!$B$2),IF(I418=0,-'results log'!$B$2,IF(I418=0,-'results log'!$B$2,-('results log'!$B$2*2)))))))*D418))</f>
        <v>0</v>
      </c>
      <c r="Q418">
        <f>IF(ISBLANK(#REF!),1,IF(ISBLANK(#REF!),2,99))</f>
        <v>99</v>
      </c>
    </row>
    <row r="419" spans="7:17" ht="15" x14ac:dyDescent="0.2">
      <c r="G419" s="11"/>
      <c r="H419" s="11"/>
      <c r="I419" s="11"/>
      <c r="J419" s="8"/>
      <c r="K419" s="15">
        <f>((F419-1)*(1-(IF(G419="no",0,'results log'!$B$3)))+1)</f>
        <v>5.0000000000000044E-2</v>
      </c>
      <c r="L419" s="15">
        <f t="shared" si="18"/>
        <v>0</v>
      </c>
      <c r="M419" s="17">
        <f>IF(ISBLANK(J419),,IF(ISBLANK(E419),,(IF(J419="WON-EW",((((E419-1)*I419)*'results log'!$B$2)+('results log'!$B$2*(E419-1))),IF(J419="WON",((((E419-1)*I419)*'results log'!$B$2)+('results log'!$B$2*(E419-1))),IF(J419="PLACED",((((E419-1)*I419)*'results log'!$B$2)-'results log'!$B$2),IF(I419=0,-'results log'!$B$2,IF(I419=0,-'results log'!$B$2,-('results log'!$B$2*2)))))))*D419))</f>
        <v>0</v>
      </c>
      <c r="N419" s="16">
        <f>IF(ISBLANK(J419),,IF(ISBLANK(F419),,(IF(J419="WON-EW",((((K419-1)*I419)*'results log'!$B$2)+('results log'!$B$2*(K419-1))),IF(J419="WON",((((K419-1)*I419)*'results log'!$B$2)+('results log'!$B$2*(K419-1))),IF(J419="PLACED",((((K419-1)*I419)*'results log'!$B$2)-'results log'!$B$2),IF(I419=0,-'results log'!$B$2,IF(I419=0,-'results log'!$B$2,-('results log'!$B$2*2)))))))*D419))</f>
        <v>0</v>
      </c>
      <c r="Q419">
        <f>IF(ISBLANK(#REF!),1,IF(ISBLANK(#REF!),2,99))</f>
        <v>99</v>
      </c>
    </row>
    <row r="420" spans="7:17" ht="15" x14ac:dyDescent="0.2">
      <c r="G420" s="11"/>
      <c r="H420" s="11"/>
      <c r="I420" s="11"/>
      <c r="J420" s="8"/>
      <c r="K420" s="15">
        <f>((F420-1)*(1-(IF(G420="no",0,'results log'!$B$3)))+1)</f>
        <v>5.0000000000000044E-2</v>
      </c>
      <c r="L420" s="15">
        <f t="shared" si="18"/>
        <v>0</v>
      </c>
      <c r="M420" s="17">
        <f>IF(ISBLANK(J420),,IF(ISBLANK(E420),,(IF(J420="WON-EW",((((E420-1)*I420)*'results log'!$B$2)+('results log'!$B$2*(E420-1))),IF(J420="WON",((((E420-1)*I420)*'results log'!$B$2)+('results log'!$B$2*(E420-1))),IF(J420="PLACED",((((E420-1)*I420)*'results log'!$B$2)-'results log'!$B$2),IF(I420=0,-'results log'!$B$2,IF(I420=0,-'results log'!$B$2,-('results log'!$B$2*2)))))))*D420))</f>
        <v>0</v>
      </c>
      <c r="N420" s="16">
        <f>IF(ISBLANK(J420),,IF(ISBLANK(F420),,(IF(J420="WON-EW",((((K420-1)*I420)*'results log'!$B$2)+('results log'!$B$2*(K420-1))),IF(J420="WON",((((K420-1)*I420)*'results log'!$B$2)+('results log'!$B$2*(K420-1))),IF(J420="PLACED",((((K420-1)*I420)*'results log'!$B$2)-'results log'!$B$2),IF(I420=0,-'results log'!$B$2,IF(I420=0,-'results log'!$B$2,-('results log'!$B$2*2)))))))*D420))</f>
        <v>0</v>
      </c>
      <c r="Q420">
        <f>IF(ISBLANK(#REF!),1,IF(ISBLANK(#REF!),2,99))</f>
        <v>99</v>
      </c>
    </row>
    <row r="421" spans="7:17" ht="15" x14ac:dyDescent="0.2">
      <c r="G421" s="11"/>
      <c r="H421" s="11"/>
      <c r="I421" s="11"/>
      <c r="J421" s="8"/>
      <c r="K421" s="15">
        <f>((F421-1)*(1-(IF(G421="no",0,'results log'!$B$3)))+1)</f>
        <v>5.0000000000000044E-2</v>
      </c>
      <c r="L421" s="15">
        <f t="shared" si="18"/>
        <v>0</v>
      </c>
      <c r="M421" s="17">
        <f>IF(ISBLANK(J421),,IF(ISBLANK(E421),,(IF(J421="WON-EW",((((E421-1)*I421)*'results log'!$B$2)+('results log'!$B$2*(E421-1))),IF(J421="WON",((((E421-1)*I421)*'results log'!$B$2)+('results log'!$B$2*(E421-1))),IF(J421="PLACED",((((E421-1)*I421)*'results log'!$B$2)-'results log'!$B$2),IF(I421=0,-'results log'!$B$2,IF(I421=0,-'results log'!$B$2,-('results log'!$B$2*2)))))))*D421))</f>
        <v>0</v>
      </c>
      <c r="N421" s="16">
        <f>IF(ISBLANK(J421),,IF(ISBLANK(F421),,(IF(J421="WON-EW",((((K421-1)*I421)*'results log'!$B$2)+('results log'!$B$2*(K421-1))),IF(J421="WON",((((K421-1)*I421)*'results log'!$B$2)+('results log'!$B$2*(K421-1))),IF(J421="PLACED",((((K421-1)*I421)*'results log'!$B$2)-'results log'!$B$2),IF(I421=0,-'results log'!$B$2,IF(I421=0,-'results log'!$B$2,-('results log'!$B$2*2)))))))*D421))</f>
        <v>0</v>
      </c>
      <c r="Q421">
        <f>IF(ISBLANK(#REF!),1,IF(ISBLANK(#REF!),2,99))</f>
        <v>99</v>
      </c>
    </row>
    <row r="422" spans="7:17" ht="15" x14ac:dyDescent="0.2">
      <c r="G422" s="11"/>
      <c r="H422" s="11"/>
      <c r="I422" s="11"/>
      <c r="J422" s="8"/>
      <c r="K422" s="15">
        <f>((F422-1)*(1-(IF(G422="no",0,'results log'!$B$3)))+1)</f>
        <v>5.0000000000000044E-2</v>
      </c>
      <c r="L422" s="15">
        <f t="shared" si="18"/>
        <v>0</v>
      </c>
      <c r="M422" s="17">
        <f>IF(ISBLANK(J422),,IF(ISBLANK(E422),,(IF(J422="WON-EW",((((E422-1)*I422)*'results log'!$B$2)+('results log'!$B$2*(E422-1))),IF(J422="WON",((((E422-1)*I422)*'results log'!$B$2)+('results log'!$B$2*(E422-1))),IF(J422="PLACED",((((E422-1)*I422)*'results log'!$B$2)-'results log'!$B$2),IF(I422=0,-'results log'!$B$2,IF(I422=0,-'results log'!$B$2,-('results log'!$B$2*2)))))))*D422))</f>
        <v>0</v>
      </c>
      <c r="N422" s="16">
        <f>IF(ISBLANK(J422),,IF(ISBLANK(F422),,(IF(J422="WON-EW",((((K422-1)*I422)*'results log'!$B$2)+('results log'!$B$2*(K422-1))),IF(J422="WON",((((K422-1)*I422)*'results log'!$B$2)+('results log'!$B$2*(K422-1))),IF(J422="PLACED",((((K422-1)*I422)*'results log'!$B$2)-'results log'!$B$2),IF(I422=0,-'results log'!$B$2,IF(I422=0,-'results log'!$B$2,-('results log'!$B$2*2)))))))*D422))</f>
        <v>0</v>
      </c>
      <c r="Q422">
        <f>IF(ISBLANK(#REF!),1,IF(ISBLANK(#REF!),2,99))</f>
        <v>99</v>
      </c>
    </row>
    <row r="423" spans="7:17" ht="15" x14ac:dyDescent="0.2">
      <c r="G423" s="11"/>
      <c r="H423" s="11"/>
      <c r="I423" s="11"/>
      <c r="J423" s="8"/>
      <c r="K423" s="15">
        <f>((F423-1)*(1-(IF(G423="no",0,'results log'!$B$3)))+1)</f>
        <v>5.0000000000000044E-2</v>
      </c>
      <c r="L423" s="15">
        <f t="shared" si="18"/>
        <v>0</v>
      </c>
      <c r="M423" s="17">
        <f>IF(ISBLANK(J423),,IF(ISBLANK(E423),,(IF(J423="WON-EW",((((E423-1)*I423)*'results log'!$B$2)+('results log'!$B$2*(E423-1))),IF(J423="WON",((((E423-1)*I423)*'results log'!$B$2)+('results log'!$B$2*(E423-1))),IF(J423="PLACED",((((E423-1)*I423)*'results log'!$B$2)-'results log'!$B$2),IF(I423=0,-'results log'!$B$2,IF(I423=0,-'results log'!$B$2,-('results log'!$B$2*2)))))))*D423))</f>
        <v>0</v>
      </c>
      <c r="N423" s="16">
        <f>IF(ISBLANK(J423),,IF(ISBLANK(F423),,(IF(J423="WON-EW",((((K423-1)*I423)*'results log'!$B$2)+('results log'!$B$2*(K423-1))),IF(J423="WON",((((K423-1)*I423)*'results log'!$B$2)+('results log'!$B$2*(K423-1))),IF(J423="PLACED",((((K423-1)*I423)*'results log'!$B$2)-'results log'!$B$2),IF(I423=0,-'results log'!$B$2,IF(I423=0,-'results log'!$B$2,-('results log'!$B$2*2)))))))*D423))</f>
        <v>0</v>
      </c>
      <c r="Q423">
        <f>IF(ISBLANK(#REF!),1,IF(ISBLANK(#REF!),2,99))</f>
        <v>99</v>
      </c>
    </row>
    <row r="424" spans="7:17" ht="15" x14ac:dyDescent="0.2">
      <c r="G424" s="11"/>
      <c r="H424" s="11"/>
      <c r="I424" s="11"/>
      <c r="J424" s="8"/>
      <c r="K424" s="15">
        <f>((F424-1)*(1-(IF(G424="no",0,'results log'!$B$3)))+1)</f>
        <v>5.0000000000000044E-2</v>
      </c>
      <c r="L424" s="15">
        <f t="shared" si="18"/>
        <v>0</v>
      </c>
      <c r="M424" s="17">
        <f>IF(ISBLANK(J424),,IF(ISBLANK(E424),,(IF(J424="WON-EW",((((E424-1)*I424)*'results log'!$B$2)+('results log'!$B$2*(E424-1))),IF(J424="WON",((((E424-1)*I424)*'results log'!$B$2)+('results log'!$B$2*(E424-1))),IF(J424="PLACED",((((E424-1)*I424)*'results log'!$B$2)-'results log'!$B$2),IF(I424=0,-'results log'!$B$2,IF(I424=0,-'results log'!$B$2,-('results log'!$B$2*2)))))))*D424))</f>
        <v>0</v>
      </c>
      <c r="N424" s="16">
        <f>IF(ISBLANK(J424),,IF(ISBLANK(F424),,(IF(J424="WON-EW",((((K424-1)*I424)*'results log'!$B$2)+('results log'!$B$2*(K424-1))),IF(J424="WON",((((K424-1)*I424)*'results log'!$B$2)+('results log'!$B$2*(K424-1))),IF(J424="PLACED",((((K424-1)*I424)*'results log'!$B$2)-'results log'!$B$2),IF(I424=0,-'results log'!$B$2,IF(I424=0,-'results log'!$B$2,-('results log'!$B$2*2)))))))*D424))</f>
        <v>0</v>
      </c>
      <c r="Q424">
        <f>IF(ISBLANK(#REF!),1,IF(ISBLANK(#REF!),2,99))</f>
        <v>99</v>
      </c>
    </row>
    <row r="425" spans="7:17" ht="15" x14ac:dyDescent="0.2">
      <c r="G425" s="11"/>
      <c r="H425" s="11"/>
      <c r="I425" s="11"/>
      <c r="J425" s="8"/>
      <c r="K425" s="15">
        <f>((F425-1)*(1-(IF(G425="no",0,'results log'!$B$3)))+1)</f>
        <v>5.0000000000000044E-2</v>
      </c>
      <c r="L425" s="15">
        <f t="shared" si="18"/>
        <v>0</v>
      </c>
      <c r="M425" s="17">
        <f>IF(ISBLANK(J425),,IF(ISBLANK(E425),,(IF(J425="WON-EW",((((E425-1)*I425)*'results log'!$B$2)+('results log'!$B$2*(E425-1))),IF(J425="WON",((((E425-1)*I425)*'results log'!$B$2)+('results log'!$B$2*(E425-1))),IF(J425="PLACED",((((E425-1)*I425)*'results log'!$B$2)-'results log'!$B$2),IF(I425=0,-'results log'!$B$2,IF(I425=0,-'results log'!$B$2,-('results log'!$B$2*2)))))))*D425))</f>
        <v>0</v>
      </c>
      <c r="N425" s="16">
        <f>IF(ISBLANK(J425),,IF(ISBLANK(F425),,(IF(J425="WON-EW",((((K425-1)*I425)*'results log'!$B$2)+('results log'!$B$2*(K425-1))),IF(J425="WON",((((K425-1)*I425)*'results log'!$B$2)+('results log'!$B$2*(K425-1))),IF(J425="PLACED",((((K425-1)*I425)*'results log'!$B$2)-'results log'!$B$2),IF(I425=0,-'results log'!$B$2,IF(I425=0,-'results log'!$B$2,-('results log'!$B$2*2)))))))*D425))</f>
        <v>0</v>
      </c>
      <c r="Q425">
        <f>IF(ISBLANK(#REF!),1,IF(ISBLANK(#REF!),2,99))</f>
        <v>99</v>
      </c>
    </row>
    <row r="426" spans="7:17" ht="15" x14ac:dyDescent="0.2">
      <c r="G426" s="11"/>
      <c r="H426" s="11"/>
      <c r="I426" s="11"/>
      <c r="J426" s="8"/>
      <c r="K426" s="15">
        <f>((F426-1)*(1-(IF(G426="no",0,'results log'!$B$3)))+1)</f>
        <v>5.0000000000000044E-2</v>
      </c>
      <c r="L426" s="15">
        <f t="shared" si="18"/>
        <v>0</v>
      </c>
      <c r="M426" s="17">
        <f>IF(ISBLANK(J426),,IF(ISBLANK(E426),,(IF(J426="WON-EW",((((E426-1)*I426)*'results log'!$B$2)+('results log'!$B$2*(E426-1))),IF(J426="WON",((((E426-1)*I426)*'results log'!$B$2)+('results log'!$B$2*(E426-1))),IF(J426="PLACED",((((E426-1)*I426)*'results log'!$B$2)-'results log'!$B$2),IF(I426=0,-'results log'!$B$2,IF(I426=0,-'results log'!$B$2,-('results log'!$B$2*2)))))))*D426))</f>
        <v>0</v>
      </c>
      <c r="N426" s="16">
        <f>IF(ISBLANK(J426),,IF(ISBLANK(F426),,(IF(J426="WON-EW",((((K426-1)*I426)*'results log'!$B$2)+('results log'!$B$2*(K426-1))),IF(J426="WON",((((K426-1)*I426)*'results log'!$B$2)+('results log'!$B$2*(K426-1))),IF(J426="PLACED",((((K426-1)*I426)*'results log'!$B$2)-'results log'!$B$2),IF(I426=0,-'results log'!$B$2,IF(I426=0,-'results log'!$B$2,-('results log'!$B$2*2)))))))*D426))</f>
        <v>0</v>
      </c>
      <c r="Q426">
        <f>IF(ISBLANK(#REF!),1,IF(ISBLANK(#REF!),2,99))</f>
        <v>99</v>
      </c>
    </row>
    <row r="427" spans="7:17" ht="15" x14ac:dyDescent="0.2">
      <c r="G427" s="11"/>
      <c r="H427" s="11"/>
      <c r="I427" s="11"/>
      <c r="J427" s="8"/>
      <c r="K427" s="15">
        <f>((F427-1)*(1-(IF(G427="no",0,'results log'!$B$3)))+1)</f>
        <v>5.0000000000000044E-2</v>
      </c>
      <c r="L427" s="15">
        <f t="shared" si="18"/>
        <v>0</v>
      </c>
      <c r="M427" s="17">
        <f>IF(ISBLANK(J427),,IF(ISBLANK(E427),,(IF(J427="WON-EW",((((E427-1)*I427)*'results log'!$B$2)+('results log'!$B$2*(E427-1))),IF(J427="WON",((((E427-1)*I427)*'results log'!$B$2)+('results log'!$B$2*(E427-1))),IF(J427="PLACED",((((E427-1)*I427)*'results log'!$B$2)-'results log'!$B$2),IF(I427=0,-'results log'!$B$2,IF(I427=0,-'results log'!$B$2,-('results log'!$B$2*2)))))))*D427))</f>
        <v>0</v>
      </c>
      <c r="N427" s="16">
        <f>IF(ISBLANK(J427),,IF(ISBLANK(F427),,(IF(J427="WON-EW",((((K427-1)*I427)*'results log'!$B$2)+('results log'!$B$2*(K427-1))),IF(J427="WON",((((K427-1)*I427)*'results log'!$B$2)+('results log'!$B$2*(K427-1))),IF(J427="PLACED",((((K427-1)*I427)*'results log'!$B$2)-'results log'!$B$2),IF(I427=0,-'results log'!$B$2,IF(I427=0,-'results log'!$B$2,-('results log'!$B$2*2)))))))*D427))</f>
        <v>0</v>
      </c>
      <c r="Q427">
        <f>IF(ISBLANK(#REF!),1,IF(ISBLANK(#REF!),2,99))</f>
        <v>99</v>
      </c>
    </row>
    <row r="428" spans="7:17" ht="15" x14ac:dyDescent="0.2">
      <c r="G428" s="11"/>
      <c r="H428" s="11"/>
      <c r="I428" s="11"/>
      <c r="J428" s="8"/>
      <c r="K428" s="15">
        <f>((F428-1)*(1-(IF(G428="no",0,'results log'!$B$3)))+1)</f>
        <v>5.0000000000000044E-2</v>
      </c>
      <c r="L428" s="15">
        <f t="shared" si="18"/>
        <v>0</v>
      </c>
      <c r="M428" s="17">
        <f>IF(ISBLANK(J428),,IF(ISBLANK(E428),,(IF(J428="WON-EW",((((E428-1)*I428)*'results log'!$B$2)+('results log'!$B$2*(E428-1))),IF(J428="WON",((((E428-1)*I428)*'results log'!$B$2)+('results log'!$B$2*(E428-1))),IF(J428="PLACED",((((E428-1)*I428)*'results log'!$B$2)-'results log'!$B$2),IF(I428=0,-'results log'!$B$2,IF(I428=0,-'results log'!$B$2,-('results log'!$B$2*2)))))))*D428))</f>
        <v>0</v>
      </c>
      <c r="N428" s="16">
        <f>IF(ISBLANK(J428),,IF(ISBLANK(F428),,(IF(J428="WON-EW",((((K428-1)*I428)*'results log'!$B$2)+('results log'!$B$2*(K428-1))),IF(J428="WON",((((K428-1)*I428)*'results log'!$B$2)+('results log'!$B$2*(K428-1))),IF(J428="PLACED",((((K428-1)*I428)*'results log'!$B$2)-'results log'!$B$2),IF(I428=0,-'results log'!$B$2,IF(I428=0,-'results log'!$B$2,-('results log'!$B$2*2)))))))*D428))</f>
        <v>0</v>
      </c>
      <c r="Q428">
        <f>IF(ISBLANK(#REF!),1,IF(ISBLANK(#REF!),2,99))</f>
        <v>99</v>
      </c>
    </row>
    <row r="429" spans="7:17" ht="15" x14ac:dyDescent="0.2">
      <c r="G429" s="11"/>
      <c r="H429" s="11"/>
      <c r="I429" s="11"/>
      <c r="J429" s="8"/>
      <c r="K429" s="15">
        <f>((F429-1)*(1-(IF(G429="no",0,'results log'!$B$3)))+1)</f>
        <v>5.0000000000000044E-2</v>
      </c>
      <c r="L429" s="15">
        <f t="shared" si="18"/>
        <v>0</v>
      </c>
      <c r="M429" s="17">
        <f>IF(ISBLANK(J429),,IF(ISBLANK(E429),,(IF(J429="WON-EW",((((E429-1)*I429)*'results log'!$B$2)+('results log'!$B$2*(E429-1))),IF(J429="WON",((((E429-1)*I429)*'results log'!$B$2)+('results log'!$B$2*(E429-1))),IF(J429="PLACED",((((E429-1)*I429)*'results log'!$B$2)-'results log'!$B$2),IF(I429=0,-'results log'!$B$2,IF(I429=0,-'results log'!$B$2,-('results log'!$B$2*2)))))))*D429))</f>
        <v>0</v>
      </c>
      <c r="N429" s="16">
        <f>IF(ISBLANK(J429),,IF(ISBLANK(F429),,(IF(J429="WON-EW",((((K429-1)*I429)*'results log'!$B$2)+('results log'!$B$2*(K429-1))),IF(J429="WON",((((K429-1)*I429)*'results log'!$B$2)+('results log'!$B$2*(K429-1))),IF(J429="PLACED",((((K429-1)*I429)*'results log'!$B$2)-'results log'!$B$2),IF(I429=0,-'results log'!$B$2,IF(I429=0,-'results log'!$B$2,-('results log'!$B$2*2)))))))*D429))</f>
        <v>0</v>
      </c>
      <c r="Q429">
        <f>IF(ISBLANK(#REF!),1,IF(ISBLANK(#REF!),2,99))</f>
        <v>99</v>
      </c>
    </row>
    <row r="430" spans="7:17" ht="15" x14ac:dyDescent="0.2">
      <c r="G430" s="11"/>
      <c r="H430" s="11"/>
      <c r="I430" s="11"/>
      <c r="J430" s="8"/>
      <c r="K430" s="15">
        <f>((F430-1)*(1-(IF(G430="no",0,'results log'!$B$3)))+1)</f>
        <v>5.0000000000000044E-2</v>
      </c>
      <c r="L430" s="15">
        <f t="shared" si="18"/>
        <v>0</v>
      </c>
      <c r="M430" s="17">
        <f>IF(ISBLANK(J430),,IF(ISBLANK(E430),,(IF(J430="WON-EW",((((E430-1)*I430)*'results log'!$B$2)+('results log'!$B$2*(E430-1))),IF(J430="WON",((((E430-1)*I430)*'results log'!$B$2)+('results log'!$B$2*(E430-1))),IF(J430="PLACED",((((E430-1)*I430)*'results log'!$B$2)-'results log'!$B$2),IF(I430=0,-'results log'!$B$2,IF(I430=0,-'results log'!$B$2,-('results log'!$B$2*2)))))))*D430))</f>
        <v>0</v>
      </c>
      <c r="N430" s="16">
        <f>IF(ISBLANK(J430),,IF(ISBLANK(F430),,(IF(J430="WON-EW",((((K430-1)*I430)*'results log'!$B$2)+('results log'!$B$2*(K430-1))),IF(J430="WON",((((K430-1)*I430)*'results log'!$B$2)+('results log'!$B$2*(K430-1))),IF(J430="PLACED",((((K430-1)*I430)*'results log'!$B$2)-'results log'!$B$2),IF(I430=0,-'results log'!$B$2,IF(I430=0,-'results log'!$B$2,-('results log'!$B$2*2)))))))*D430))</f>
        <v>0</v>
      </c>
      <c r="Q430">
        <f>IF(ISBLANK(#REF!),1,IF(ISBLANK(#REF!),2,99))</f>
        <v>99</v>
      </c>
    </row>
    <row r="431" spans="7:17" ht="15" x14ac:dyDescent="0.2">
      <c r="G431" s="11"/>
      <c r="H431" s="11"/>
      <c r="I431" s="11"/>
      <c r="J431" s="8"/>
      <c r="K431" s="15">
        <f>((F431-1)*(1-(IF(G431="no",0,'results log'!$B$3)))+1)</f>
        <v>5.0000000000000044E-2</v>
      </c>
      <c r="L431" s="15">
        <f t="shared" si="18"/>
        <v>0</v>
      </c>
      <c r="M431" s="17">
        <f>IF(ISBLANK(J431),,IF(ISBLANK(E431),,(IF(J431="WON-EW",((((E431-1)*I431)*'results log'!$B$2)+('results log'!$B$2*(E431-1))),IF(J431="WON",((((E431-1)*I431)*'results log'!$B$2)+('results log'!$B$2*(E431-1))),IF(J431="PLACED",((((E431-1)*I431)*'results log'!$B$2)-'results log'!$B$2),IF(I431=0,-'results log'!$B$2,IF(I431=0,-'results log'!$B$2,-('results log'!$B$2*2)))))))*D431))</f>
        <v>0</v>
      </c>
      <c r="N431" s="16">
        <f>IF(ISBLANK(J431),,IF(ISBLANK(F431),,(IF(J431="WON-EW",((((K431-1)*I431)*'results log'!$B$2)+('results log'!$B$2*(K431-1))),IF(J431="WON",((((K431-1)*I431)*'results log'!$B$2)+('results log'!$B$2*(K431-1))),IF(J431="PLACED",((((K431-1)*I431)*'results log'!$B$2)-'results log'!$B$2),IF(I431=0,-'results log'!$B$2,IF(I431=0,-'results log'!$B$2,-('results log'!$B$2*2)))))))*D431))</f>
        <v>0</v>
      </c>
      <c r="Q431">
        <f>IF(ISBLANK(#REF!),1,IF(ISBLANK(#REF!),2,99))</f>
        <v>99</v>
      </c>
    </row>
    <row r="432" spans="7:17" ht="15" x14ac:dyDescent="0.2">
      <c r="G432" s="11"/>
      <c r="H432" s="11"/>
      <c r="I432" s="11"/>
      <c r="J432" s="8"/>
      <c r="K432" s="15">
        <f>((F432-1)*(1-(IF(G432="no",0,'results log'!$B$3)))+1)</f>
        <v>5.0000000000000044E-2</v>
      </c>
      <c r="L432" s="15">
        <f t="shared" si="18"/>
        <v>0</v>
      </c>
      <c r="M432" s="17">
        <f>IF(ISBLANK(J432),,IF(ISBLANK(E432),,(IF(J432="WON-EW",((((E432-1)*I432)*'results log'!$B$2)+('results log'!$B$2*(E432-1))),IF(J432="WON",((((E432-1)*I432)*'results log'!$B$2)+('results log'!$B$2*(E432-1))),IF(J432="PLACED",((((E432-1)*I432)*'results log'!$B$2)-'results log'!$B$2),IF(I432=0,-'results log'!$B$2,IF(I432=0,-'results log'!$B$2,-('results log'!$B$2*2)))))))*D432))</f>
        <v>0</v>
      </c>
      <c r="N432" s="16">
        <f>IF(ISBLANK(J432),,IF(ISBLANK(F432),,(IF(J432="WON-EW",((((K432-1)*I432)*'results log'!$B$2)+('results log'!$B$2*(K432-1))),IF(J432="WON",((((K432-1)*I432)*'results log'!$B$2)+('results log'!$B$2*(K432-1))),IF(J432="PLACED",((((K432-1)*I432)*'results log'!$B$2)-'results log'!$B$2),IF(I432=0,-'results log'!$B$2,IF(I432=0,-'results log'!$B$2,-('results log'!$B$2*2)))))))*D432))</f>
        <v>0</v>
      </c>
      <c r="Q432">
        <f>IF(ISBLANK(#REF!),1,IF(ISBLANK(#REF!),2,99))</f>
        <v>99</v>
      </c>
    </row>
    <row r="433" spans="7:17" ht="15" x14ac:dyDescent="0.2">
      <c r="G433" s="11"/>
      <c r="H433" s="11"/>
      <c r="I433" s="11"/>
      <c r="J433" s="8"/>
      <c r="K433" s="15">
        <f>((F433-1)*(1-(IF(G433="no",0,'results log'!$B$3)))+1)</f>
        <v>5.0000000000000044E-2</v>
      </c>
      <c r="L433" s="15">
        <f t="shared" si="18"/>
        <v>0</v>
      </c>
      <c r="M433" s="17">
        <f>IF(ISBLANK(J433),,IF(ISBLANK(E433),,(IF(J433="WON-EW",((((E433-1)*I433)*'results log'!$B$2)+('results log'!$B$2*(E433-1))),IF(J433="WON",((((E433-1)*I433)*'results log'!$B$2)+('results log'!$B$2*(E433-1))),IF(J433="PLACED",((((E433-1)*I433)*'results log'!$B$2)-'results log'!$B$2),IF(I433=0,-'results log'!$B$2,IF(I433=0,-'results log'!$B$2,-('results log'!$B$2*2)))))))*D433))</f>
        <v>0</v>
      </c>
      <c r="N433" s="16">
        <f>IF(ISBLANK(J433),,IF(ISBLANK(F433),,(IF(J433="WON-EW",((((K433-1)*I433)*'results log'!$B$2)+('results log'!$B$2*(K433-1))),IF(J433="WON",((((K433-1)*I433)*'results log'!$B$2)+('results log'!$B$2*(K433-1))),IF(J433="PLACED",((((K433-1)*I433)*'results log'!$B$2)-'results log'!$B$2),IF(I433=0,-'results log'!$B$2,IF(I433=0,-'results log'!$B$2,-('results log'!$B$2*2)))))))*D433))</f>
        <v>0</v>
      </c>
      <c r="Q433">
        <f>IF(ISBLANK(#REF!),1,IF(ISBLANK(#REF!),2,99))</f>
        <v>99</v>
      </c>
    </row>
    <row r="434" spans="7:17" ht="15" x14ac:dyDescent="0.2">
      <c r="G434" s="11"/>
      <c r="H434" s="11"/>
      <c r="I434" s="11"/>
      <c r="J434" s="8"/>
      <c r="K434" s="15">
        <f>((F434-1)*(1-(IF(G434="no",0,'results log'!$B$3)))+1)</f>
        <v>5.0000000000000044E-2</v>
      </c>
      <c r="L434" s="15">
        <f t="shared" si="18"/>
        <v>0</v>
      </c>
      <c r="M434" s="17">
        <f>IF(ISBLANK(J434),,IF(ISBLANK(E434),,(IF(J434="WON-EW",((((E434-1)*I434)*'results log'!$B$2)+('results log'!$B$2*(E434-1))),IF(J434="WON",((((E434-1)*I434)*'results log'!$B$2)+('results log'!$B$2*(E434-1))),IF(J434="PLACED",((((E434-1)*I434)*'results log'!$B$2)-'results log'!$B$2),IF(I434=0,-'results log'!$B$2,IF(I434=0,-'results log'!$B$2,-('results log'!$B$2*2)))))))*D434))</f>
        <v>0</v>
      </c>
      <c r="N434" s="16">
        <f>IF(ISBLANK(J434),,IF(ISBLANK(F434),,(IF(J434="WON-EW",((((K434-1)*I434)*'results log'!$B$2)+('results log'!$B$2*(K434-1))),IF(J434="WON",((((K434-1)*I434)*'results log'!$B$2)+('results log'!$B$2*(K434-1))),IF(J434="PLACED",((((K434-1)*I434)*'results log'!$B$2)-'results log'!$B$2),IF(I434=0,-'results log'!$B$2,IF(I434=0,-'results log'!$B$2,-('results log'!$B$2*2)))))))*D434))</f>
        <v>0</v>
      </c>
      <c r="Q434">
        <f>IF(ISBLANK(#REF!),1,IF(ISBLANK(#REF!),2,99))</f>
        <v>99</v>
      </c>
    </row>
    <row r="435" spans="7:17" ht="15" x14ac:dyDescent="0.2">
      <c r="G435" s="11"/>
      <c r="H435" s="11"/>
      <c r="I435" s="11"/>
      <c r="J435" s="8"/>
      <c r="K435" s="15">
        <f>((F435-1)*(1-(IF(G435="no",0,'results log'!$B$3)))+1)</f>
        <v>5.0000000000000044E-2</v>
      </c>
      <c r="L435" s="15">
        <f t="shared" si="18"/>
        <v>0</v>
      </c>
      <c r="M435" s="17">
        <f>IF(ISBLANK(J435),,IF(ISBLANK(E435),,(IF(J435="WON-EW",((((E435-1)*I435)*'results log'!$B$2)+('results log'!$B$2*(E435-1))),IF(J435="WON",((((E435-1)*I435)*'results log'!$B$2)+('results log'!$B$2*(E435-1))),IF(J435="PLACED",((((E435-1)*I435)*'results log'!$B$2)-'results log'!$B$2),IF(I435=0,-'results log'!$B$2,IF(I435=0,-'results log'!$B$2,-('results log'!$B$2*2)))))))*D435))</f>
        <v>0</v>
      </c>
      <c r="N435" s="16">
        <f>IF(ISBLANK(J435),,IF(ISBLANK(F435),,(IF(J435="WON-EW",((((K435-1)*I435)*'results log'!$B$2)+('results log'!$B$2*(K435-1))),IF(J435="WON",((((K435-1)*I435)*'results log'!$B$2)+('results log'!$B$2*(K435-1))),IF(J435="PLACED",((((K435-1)*I435)*'results log'!$B$2)-'results log'!$B$2),IF(I435=0,-'results log'!$B$2,IF(I435=0,-'results log'!$B$2,-('results log'!$B$2*2)))))))*D435))</f>
        <v>0</v>
      </c>
      <c r="Q435">
        <f>IF(ISBLANK(#REF!),1,IF(ISBLANK(#REF!),2,99))</f>
        <v>99</v>
      </c>
    </row>
    <row r="436" spans="7:17" ht="15" x14ac:dyDescent="0.2">
      <c r="G436" s="11"/>
      <c r="H436" s="11"/>
      <c r="I436" s="11"/>
      <c r="J436" s="8"/>
      <c r="K436" s="15">
        <f>((F436-1)*(1-(IF(G436="no",0,'results log'!$B$3)))+1)</f>
        <v>5.0000000000000044E-2</v>
      </c>
      <c r="L436" s="15">
        <f t="shared" si="18"/>
        <v>0</v>
      </c>
      <c r="M436" s="17">
        <f>IF(ISBLANK(J436),,IF(ISBLANK(E436),,(IF(J436="WON-EW",((((E436-1)*I436)*'results log'!$B$2)+('results log'!$B$2*(E436-1))),IF(J436="WON",((((E436-1)*I436)*'results log'!$B$2)+('results log'!$B$2*(E436-1))),IF(J436="PLACED",((((E436-1)*I436)*'results log'!$B$2)-'results log'!$B$2),IF(I436=0,-'results log'!$B$2,IF(I436=0,-'results log'!$B$2,-('results log'!$B$2*2)))))))*D436))</f>
        <v>0</v>
      </c>
      <c r="N436" s="16">
        <f>IF(ISBLANK(J436),,IF(ISBLANK(F436),,(IF(J436="WON-EW",((((K436-1)*I436)*'results log'!$B$2)+('results log'!$B$2*(K436-1))),IF(J436="WON",((((K436-1)*I436)*'results log'!$B$2)+('results log'!$B$2*(K436-1))),IF(J436="PLACED",((((K436-1)*I436)*'results log'!$B$2)-'results log'!$B$2),IF(I436=0,-'results log'!$B$2,IF(I436=0,-'results log'!$B$2,-('results log'!$B$2*2)))))))*D436))</f>
        <v>0</v>
      </c>
      <c r="Q436">
        <f>IF(ISBLANK(#REF!),1,IF(ISBLANK(#REF!),2,99))</f>
        <v>99</v>
      </c>
    </row>
    <row r="437" spans="7:17" ht="15" x14ac:dyDescent="0.2">
      <c r="G437" s="11"/>
      <c r="H437" s="11"/>
      <c r="I437" s="11"/>
      <c r="J437" s="8"/>
      <c r="K437" s="15">
        <f>((F437-1)*(1-(IF(G437="no",0,'results log'!$B$3)))+1)</f>
        <v>5.0000000000000044E-2</v>
      </c>
      <c r="L437" s="15">
        <f t="shared" si="18"/>
        <v>0</v>
      </c>
      <c r="M437" s="17">
        <f>IF(ISBLANK(J437),,IF(ISBLANK(E437),,(IF(J437="WON-EW",((((E437-1)*I437)*'results log'!$B$2)+('results log'!$B$2*(E437-1))),IF(J437="WON",((((E437-1)*I437)*'results log'!$B$2)+('results log'!$B$2*(E437-1))),IF(J437="PLACED",((((E437-1)*I437)*'results log'!$B$2)-'results log'!$B$2),IF(I437=0,-'results log'!$B$2,IF(I437=0,-'results log'!$B$2,-('results log'!$B$2*2)))))))*D437))</f>
        <v>0</v>
      </c>
      <c r="N437" s="16">
        <f>IF(ISBLANK(J437),,IF(ISBLANK(F437),,(IF(J437="WON-EW",((((K437-1)*I437)*'results log'!$B$2)+('results log'!$B$2*(K437-1))),IF(J437="WON",((((K437-1)*I437)*'results log'!$B$2)+('results log'!$B$2*(K437-1))),IF(J437="PLACED",((((K437-1)*I437)*'results log'!$B$2)-'results log'!$B$2),IF(I437=0,-'results log'!$B$2,IF(I437=0,-'results log'!$B$2,-('results log'!$B$2*2)))))))*D437))</f>
        <v>0</v>
      </c>
      <c r="Q437">
        <f>IF(ISBLANK(#REF!),1,IF(ISBLANK(#REF!),2,99))</f>
        <v>99</v>
      </c>
    </row>
    <row r="438" spans="7:17" ht="15" x14ac:dyDescent="0.2">
      <c r="G438" s="11"/>
      <c r="H438" s="11"/>
      <c r="I438" s="11"/>
      <c r="J438" s="8"/>
      <c r="K438" s="15">
        <f>((F438-1)*(1-(IF(G438="no",0,'results log'!$B$3)))+1)</f>
        <v>5.0000000000000044E-2</v>
      </c>
      <c r="L438" s="15">
        <f t="shared" si="18"/>
        <v>0</v>
      </c>
      <c r="M438" s="17">
        <f>IF(ISBLANK(J438),,IF(ISBLANK(E438),,(IF(J438="WON-EW",((((E438-1)*I438)*'results log'!$B$2)+('results log'!$B$2*(E438-1))),IF(J438="WON",((((E438-1)*I438)*'results log'!$B$2)+('results log'!$B$2*(E438-1))),IF(J438="PLACED",((((E438-1)*I438)*'results log'!$B$2)-'results log'!$B$2),IF(I438=0,-'results log'!$B$2,IF(I438=0,-'results log'!$B$2,-('results log'!$B$2*2)))))))*D438))</f>
        <v>0</v>
      </c>
      <c r="N438" s="16">
        <f>IF(ISBLANK(J438),,IF(ISBLANK(F438),,(IF(J438="WON-EW",((((K438-1)*I438)*'results log'!$B$2)+('results log'!$B$2*(K438-1))),IF(J438="WON",((((K438-1)*I438)*'results log'!$B$2)+('results log'!$B$2*(K438-1))),IF(J438="PLACED",((((K438-1)*I438)*'results log'!$B$2)-'results log'!$B$2),IF(I438=0,-'results log'!$B$2,IF(I438=0,-'results log'!$B$2,-('results log'!$B$2*2)))))))*D438))</f>
        <v>0</v>
      </c>
      <c r="Q438">
        <f>IF(ISBLANK(#REF!),1,IF(ISBLANK(#REF!),2,99))</f>
        <v>99</v>
      </c>
    </row>
    <row r="439" spans="7:17" ht="15" x14ac:dyDescent="0.2">
      <c r="G439" s="11"/>
      <c r="H439" s="11"/>
      <c r="I439" s="11"/>
      <c r="J439" s="8"/>
      <c r="K439" s="15">
        <f>((F439-1)*(1-(IF(G439="no",0,'results log'!$B$3)))+1)</f>
        <v>5.0000000000000044E-2</v>
      </c>
      <c r="L439" s="15">
        <f t="shared" si="18"/>
        <v>0</v>
      </c>
      <c r="M439" s="17">
        <f>IF(ISBLANK(J439),,IF(ISBLANK(E439),,(IF(J439="WON-EW",((((E439-1)*I439)*'results log'!$B$2)+('results log'!$B$2*(E439-1))),IF(J439="WON",((((E439-1)*I439)*'results log'!$B$2)+('results log'!$B$2*(E439-1))),IF(J439="PLACED",((((E439-1)*I439)*'results log'!$B$2)-'results log'!$B$2),IF(I439=0,-'results log'!$B$2,IF(I439=0,-'results log'!$B$2,-('results log'!$B$2*2)))))))*D439))</f>
        <v>0</v>
      </c>
      <c r="N439" s="16">
        <f>IF(ISBLANK(J439),,IF(ISBLANK(F439),,(IF(J439="WON-EW",((((K439-1)*I439)*'results log'!$B$2)+('results log'!$B$2*(K439-1))),IF(J439="WON",((((K439-1)*I439)*'results log'!$B$2)+('results log'!$B$2*(K439-1))),IF(J439="PLACED",((((K439-1)*I439)*'results log'!$B$2)-'results log'!$B$2),IF(I439=0,-'results log'!$B$2,IF(I439=0,-'results log'!$B$2,-('results log'!$B$2*2)))))))*D439))</f>
        <v>0</v>
      </c>
      <c r="Q439">
        <f>IF(ISBLANK(#REF!),1,IF(ISBLANK(#REF!),2,99))</f>
        <v>99</v>
      </c>
    </row>
    <row r="440" spans="7:17" ht="15" x14ac:dyDescent="0.2">
      <c r="G440" s="11"/>
      <c r="H440" s="11"/>
      <c r="I440" s="11"/>
      <c r="J440" s="8"/>
      <c r="K440" s="15">
        <f>((F440-1)*(1-(IF(G440="no",0,'results log'!$B$3)))+1)</f>
        <v>5.0000000000000044E-2</v>
      </c>
      <c r="L440" s="15">
        <f t="shared" si="18"/>
        <v>0</v>
      </c>
      <c r="M440" s="17">
        <f>IF(ISBLANK(J440),,IF(ISBLANK(E440),,(IF(J440="WON-EW",((((E440-1)*I440)*'results log'!$B$2)+('results log'!$B$2*(E440-1))),IF(J440="WON",((((E440-1)*I440)*'results log'!$B$2)+('results log'!$B$2*(E440-1))),IF(J440="PLACED",((((E440-1)*I440)*'results log'!$B$2)-'results log'!$B$2),IF(I440=0,-'results log'!$B$2,IF(I440=0,-'results log'!$B$2,-('results log'!$B$2*2)))))))*D440))</f>
        <v>0</v>
      </c>
      <c r="N440" s="16">
        <f>IF(ISBLANK(J440),,IF(ISBLANK(F440),,(IF(J440="WON-EW",((((K440-1)*I440)*'results log'!$B$2)+('results log'!$B$2*(K440-1))),IF(J440="WON",((((K440-1)*I440)*'results log'!$B$2)+('results log'!$B$2*(K440-1))),IF(J440="PLACED",((((K440-1)*I440)*'results log'!$B$2)-'results log'!$B$2),IF(I440=0,-'results log'!$B$2,IF(I440=0,-'results log'!$B$2,-('results log'!$B$2*2)))))))*D440))</f>
        <v>0</v>
      </c>
      <c r="Q440">
        <f>IF(ISBLANK(#REF!),1,IF(ISBLANK(#REF!),2,99))</f>
        <v>99</v>
      </c>
    </row>
    <row r="441" spans="7:17" ht="15" x14ac:dyDescent="0.2">
      <c r="G441" s="11"/>
      <c r="H441" s="11"/>
      <c r="I441" s="11"/>
      <c r="J441" s="8"/>
      <c r="K441" s="15">
        <f>((F441-1)*(1-(IF(G441="no",0,'results log'!$B$3)))+1)</f>
        <v>5.0000000000000044E-2</v>
      </c>
      <c r="L441" s="15">
        <f t="shared" si="18"/>
        <v>0</v>
      </c>
      <c r="M441" s="17">
        <f>IF(ISBLANK(J441),,IF(ISBLANK(E441),,(IF(J441="WON-EW",((((E441-1)*I441)*'results log'!$B$2)+('results log'!$B$2*(E441-1))),IF(J441="WON",((((E441-1)*I441)*'results log'!$B$2)+('results log'!$B$2*(E441-1))),IF(J441="PLACED",((((E441-1)*I441)*'results log'!$B$2)-'results log'!$B$2),IF(I441=0,-'results log'!$B$2,IF(I441=0,-'results log'!$B$2,-('results log'!$B$2*2)))))))*D441))</f>
        <v>0</v>
      </c>
      <c r="N441" s="16">
        <f>IF(ISBLANK(J441),,IF(ISBLANK(F441),,(IF(J441="WON-EW",((((K441-1)*I441)*'results log'!$B$2)+('results log'!$B$2*(K441-1))),IF(J441="WON",((((K441-1)*I441)*'results log'!$B$2)+('results log'!$B$2*(K441-1))),IF(J441="PLACED",((((K441-1)*I441)*'results log'!$B$2)-'results log'!$B$2),IF(I441=0,-'results log'!$B$2,IF(I441=0,-'results log'!$B$2,-('results log'!$B$2*2)))))))*D441))</f>
        <v>0</v>
      </c>
      <c r="Q441">
        <f>IF(ISBLANK(#REF!),1,IF(ISBLANK(#REF!),2,99))</f>
        <v>99</v>
      </c>
    </row>
    <row r="442" spans="7:17" ht="15" x14ac:dyDescent="0.2">
      <c r="G442" s="11"/>
      <c r="H442" s="11"/>
      <c r="I442" s="11"/>
      <c r="J442" s="8"/>
      <c r="K442" s="15">
        <f>((F442-1)*(1-(IF(G442="no",0,'results log'!$B$3)))+1)</f>
        <v>5.0000000000000044E-2</v>
      </c>
      <c r="L442" s="15">
        <f t="shared" si="18"/>
        <v>0</v>
      </c>
      <c r="M442" s="17">
        <f>IF(ISBLANK(J442),,IF(ISBLANK(E442),,(IF(J442="WON-EW",((((E442-1)*I442)*'results log'!$B$2)+('results log'!$B$2*(E442-1))),IF(J442="WON",((((E442-1)*I442)*'results log'!$B$2)+('results log'!$B$2*(E442-1))),IF(J442="PLACED",((((E442-1)*I442)*'results log'!$B$2)-'results log'!$B$2),IF(I442=0,-'results log'!$B$2,IF(I442=0,-'results log'!$B$2,-('results log'!$B$2*2)))))))*D442))</f>
        <v>0</v>
      </c>
      <c r="N442" s="16">
        <f>IF(ISBLANK(J442),,IF(ISBLANK(F442),,(IF(J442="WON-EW",((((K442-1)*I442)*'results log'!$B$2)+('results log'!$B$2*(K442-1))),IF(J442="WON",((((K442-1)*I442)*'results log'!$B$2)+('results log'!$B$2*(K442-1))),IF(J442="PLACED",((((K442-1)*I442)*'results log'!$B$2)-'results log'!$B$2),IF(I442=0,-'results log'!$B$2,IF(I442=0,-'results log'!$B$2,-('results log'!$B$2*2)))))))*D442))</f>
        <v>0</v>
      </c>
      <c r="Q442">
        <f>IF(ISBLANK(#REF!),1,IF(ISBLANK(#REF!),2,99))</f>
        <v>99</v>
      </c>
    </row>
    <row r="443" spans="7:17" ht="15" x14ac:dyDescent="0.2">
      <c r="G443" s="11"/>
      <c r="H443" s="11"/>
      <c r="I443" s="11"/>
      <c r="J443" s="8"/>
      <c r="K443" s="15">
        <f>((F443-1)*(1-(IF(G443="no",0,'results log'!$B$3)))+1)</f>
        <v>5.0000000000000044E-2</v>
      </c>
      <c r="L443" s="15">
        <f t="shared" si="18"/>
        <v>0</v>
      </c>
      <c r="M443" s="17">
        <f>IF(ISBLANK(J443),,IF(ISBLANK(E443),,(IF(J443="WON-EW",((((E443-1)*I443)*'results log'!$B$2)+('results log'!$B$2*(E443-1))),IF(J443="WON",((((E443-1)*I443)*'results log'!$B$2)+('results log'!$B$2*(E443-1))),IF(J443="PLACED",((((E443-1)*I443)*'results log'!$B$2)-'results log'!$B$2),IF(I443=0,-'results log'!$B$2,IF(I443=0,-'results log'!$B$2,-('results log'!$B$2*2)))))))*D443))</f>
        <v>0</v>
      </c>
      <c r="N443" s="16">
        <f>IF(ISBLANK(J443),,IF(ISBLANK(F443),,(IF(J443="WON-EW",((((K443-1)*I443)*'results log'!$B$2)+('results log'!$B$2*(K443-1))),IF(J443="WON",((((K443-1)*I443)*'results log'!$B$2)+('results log'!$B$2*(K443-1))),IF(J443="PLACED",((((K443-1)*I443)*'results log'!$B$2)-'results log'!$B$2),IF(I443=0,-'results log'!$B$2,IF(I443=0,-'results log'!$B$2,-('results log'!$B$2*2)))))))*D443))</f>
        <v>0</v>
      </c>
      <c r="Q443">
        <f>IF(ISBLANK(#REF!),1,IF(ISBLANK(#REF!),2,99))</f>
        <v>99</v>
      </c>
    </row>
    <row r="444" spans="7:17" ht="15" x14ac:dyDescent="0.2">
      <c r="G444" s="11"/>
      <c r="H444" s="11"/>
      <c r="I444" s="11"/>
      <c r="J444" s="8"/>
      <c r="K444" s="15">
        <f>((F444-1)*(1-(IF(G444="no",0,'results log'!$B$3)))+1)</f>
        <v>5.0000000000000044E-2</v>
      </c>
      <c r="L444" s="15">
        <f t="shared" si="18"/>
        <v>0</v>
      </c>
      <c r="M444" s="17">
        <f>IF(ISBLANK(J444),,IF(ISBLANK(E444),,(IF(J444="WON-EW",((((E444-1)*I444)*'results log'!$B$2)+('results log'!$B$2*(E444-1))),IF(J444="WON",((((E444-1)*I444)*'results log'!$B$2)+('results log'!$B$2*(E444-1))),IF(J444="PLACED",((((E444-1)*I444)*'results log'!$B$2)-'results log'!$B$2),IF(I444=0,-'results log'!$B$2,IF(I444=0,-'results log'!$B$2,-('results log'!$B$2*2)))))))*D444))</f>
        <v>0</v>
      </c>
      <c r="N444" s="16">
        <f>IF(ISBLANK(J444),,IF(ISBLANK(F444),,(IF(J444="WON-EW",((((K444-1)*I444)*'results log'!$B$2)+('results log'!$B$2*(K444-1))),IF(J444="WON",((((K444-1)*I444)*'results log'!$B$2)+('results log'!$B$2*(K444-1))),IF(J444="PLACED",((((K444-1)*I444)*'results log'!$B$2)-'results log'!$B$2),IF(I444=0,-'results log'!$B$2,IF(I444=0,-'results log'!$B$2,-('results log'!$B$2*2)))))))*D444))</f>
        <v>0</v>
      </c>
      <c r="Q444">
        <f>IF(ISBLANK(#REF!),1,IF(ISBLANK(#REF!),2,99))</f>
        <v>99</v>
      </c>
    </row>
    <row r="445" spans="7:17" ht="15" x14ac:dyDescent="0.2">
      <c r="G445" s="11"/>
      <c r="H445" s="11"/>
      <c r="I445" s="11"/>
      <c r="J445" s="8"/>
      <c r="K445" s="15">
        <f>((F445-1)*(1-(IF(G445="no",0,'results log'!$B$3)))+1)</f>
        <v>5.0000000000000044E-2</v>
      </c>
      <c r="L445" s="15">
        <f t="shared" si="18"/>
        <v>0</v>
      </c>
      <c r="M445" s="17">
        <f>IF(ISBLANK(J445),,IF(ISBLANK(E445),,(IF(J445="WON-EW",((((E445-1)*I445)*'results log'!$B$2)+('results log'!$B$2*(E445-1))),IF(J445="WON",((((E445-1)*I445)*'results log'!$B$2)+('results log'!$B$2*(E445-1))),IF(J445="PLACED",((((E445-1)*I445)*'results log'!$B$2)-'results log'!$B$2),IF(I445=0,-'results log'!$B$2,IF(I445=0,-'results log'!$B$2,-('results log'!$B$2*2)))))))*D445))</f>
        <v>0</v>
      </c>
      <c r="N445" s="16">
        <f>IF(ISBLANK(J445),,IF(ISBLANK(F445),,(IF(J445="WON-EW",((((K445-1)*I445)*'results log'!$B$2)+('results log'!$B$2*(K445-1))),IF(J445="WON",((((K445-1)*I445)*'results log'!$B$2)+('results log'!$B$2*(K445-1))),IF(J445="PLACED",((((K445-1)*I445)*'results log'!$B$2)-'results log'!$B$2),IF(I445=0,-'results log'!$B$2,IF(I445=0,-'results log'!$B$2,-('results log'!$B$2*2)))))))*D445))</f>
        <v>0</v>
      </c>
      <c r="Q445">
        <f>IF(ISBLANK(#REF!),1,IF(ISBLANK(#REF!),2,99))</f>
        <v>99</v>
      </c>
    </row>
    <row r="446" spans="7:17" ht="15" x14ac:dyDescent="0.2">
      <c r="G446" s="11"/>
      <c r="H446" s="11"/>
      <c r="I446" s="11"/>
      <c r="J446" s="8"/>
      <c r="K446" s="15">
        <f>((F446-1)*(1-(IF(G446="no",0,'results log'!$B$3)))+1)</f>
        <v>5.0000000000000044E-2</v>
      </c>
      <c r="L446" s="15">
        <f t="shared" si="18"/>
        <v>0</v>
      </c>
      <c r="M446" s="17">
        <f>IF(ISBLANK(J446),,IF(ISBLANK(E446),,(IF(J446="WON-EW",((((E446-1)*I446)*'results log'!$B$2)+('results log'!$B$2*(E446-1))),IF(J446="WON",((((E446-1)*I446)*'results log'!$B$2)+('results log'!$B$2*(E446-1))),IF(J446="PLACED",((((E446-1)*I446)*'results log'!$B$2)-'results log'!$B$2),IF(I446=0,-'results log'!$B$2,IF(I446=0,-'results log'!$B$2,-('results log'!$B$2*2)))))))*D446))</f>
        <v>0</v>
      </c>
      <c r="N446" s="16">
        <f>IF(ISBLANK(J446),,IF(ISBLANK(F446),,(IF(J446="WON-EW",((((K446-1)*I446)*'results log'!$B$2)+('results log'!$B$2*(K446-1))),IF(J446="WON",((((K446-1)*I446)*'results log'!$B$2)+('results log'!$B$2*(K446-1))),IF(J446="PLACED",((((K446-1)*I446)*'results log'!$B$2)-'results log'!$B$2),IF(I446=0,-'results log'!$B$2,IF(I446=0,-'results log'!$B$2,-('results log'!$B$2*2)))))))*D446))</f>
        <v>0</v>
      </c>
      <c r="Q446">
        <f>IF(ISBLANK(#REF!),1,IF(ISBLANK(#REF!),2,99))</f>
        <v>99</v>
      </c>
    </row>
    <row r="447" spans="7:17" ht="15" x14ac:dyDescent="0.2">
      <c r="G447" s="11"/>
      <c r="H447" s="11"/>
      <c r="I447" s="11"/>
      <c r="J447" s="8"/>
      <c r="K447" s="15">
        <f>((F447-1)*(1-(IF(G447="no",0,'results log'!$B$3)))+1)</f>
        <v>5.0000000000000044E-2</v>
      </c>
      <c r="L447" s="15">
        <f t="shared" si="18"/>
        <v>0</v>
      </c>
      <c r="M447" s="17">
        <f>IF(ISBLANK(J447),,IF(ISBLANK(E447),,(IF(J447="WON-EW",((((E447-1)*I447)*'results log'!$B$2)+('results log'!$B$2*(E447-1))),IF(J447="WON",((((E447-1)*I447)*'results log'!$B$2)+('results log'!$B$2*(E447-1))),IF(J447="PLACED",((((E447-1)*I447)*'results log'!$B$2)-'results log'!$B$2),IF(I447=0,-'results log'!$B$2,IF(I447=0,-'results log'!$B$2,-('results log'!$B$2*2)))))))*D447))</f>
        <v>0</v>
      </c>
      <c r="N447" s="16">
        <f>IF(ISBLANK(J447),,IF(ISBLANK(F447),,(IF(J447="WON-EW",((((K447-1)*I447)*'results log'!$B$2)+('results log'!$B$2*(K447-1))),IF(J447="WON",((((K447-1)*I447)*'results log'!$B$2)+('results log'!$B$2*(K447-1))),IF(J447="PLACED",((((K447-1)*I447)*'results log'!$B$2)-'results log'!$B$2),IF(I447=0,-'results log'!$B$2,IF(I447=0,-'results log'!$B$2,-('results log'!$B$2*2)))))))*D447))</f>
        <v>0</v>
      </c>
      <c r="Q447">
        <f>IF(ISBLANK(#REF!),1,IF(ISBLANK(#REF!),2,99))</f>
        <v>99</v>
      </c>
    </row>
    <row r="448" spans="7:17" ht="15" x14ac:dyDescent="0.2">
      <c r="G448" s="11"/>
      <c r="H448" s="11"/>
      <c r="I448" s="11"/>
      <c r="J448" s="8"/>
      <c r="K448" s="15">
        <f>((F448-1)*(1-(IF(G448="no",0,'results log'!$B$3)))+1)</f>
        <v>5.0000000000000044E-2</v>
      </c>
      <c r="L448" s="15">
        <f t="shared" si="18"/>
        <v>0</v>
      </c>
      <c r="M448" s="17">
        <f>IF(ISBLANK(J448),,IF(ISBLANK(E448),,(IF(J448="WON-EW",((((E448-1)*I448)*'results log'!$B$2)+('results log'!$B$2*(E448-1))),IF(J448="WON",((((E448-1)*I448)*'results log'!$B$2)+('results log'!$B$2*(E448-1))),IF(J448="PLACED",((((E448-1)*I448)*'results log'!$B$2)-'results log'!$B$2),IF(I448=0,-'results log'!$B$2,IF(I448=0,-'results log'!$B$2,-('results log'!$B$2*2)))))))*D448))</f>
        <v>0</v>
      </c>
      <c r="N448" s="16">
        <f>IF(ISBLANK(J448),,IF(ISBLANK(F448),,(IF(J448="WON-EW",((((K448-1)*I448)*'results log'!$B$2)+('results log'!$B$2*(K448-1))),IF(J448="WON",((((K448-1)*I448)*'results log'!$B$2)+('results log'!$B$2*(K448-1))),IF(J448="PLACED",((((K448-1)*I448)*'results log'!$B$2)-'results log'!$B$2),IF(I448=0,-'results log'!$B$2,IF(I448=0,-'results log'!$B$2,-('results log'!$B$2*2)))))))*D448))</f>
        <v>0</v>
      </c>
      <c r="Q448">
        <f>IF(ISBLANK(#REF!),1,IF(ISBLANK(#REF!),2,99))</f>
        <v>99</v>
      </c>
    </row>
    <row r="449" spans="7:17" ht="15" x14ac:dyDescent="0.2">
      <c r="G449" s="11"/>
      <c r="H449" s="11"/>
      <c r="I449" s="11"/>
      <c r="J449" s="8"/>
      <c r="K449" s="15">
        <f>((F449-1)*(1-(IF(G449="no",0,'results log'!$B$3)))+1)</f>
        <v>5.0000000000000044E-2</v>
      </c>
      <c r="L449" s="15">
        <f t="shared" si="18"/>
        <v>0</v>
      </c>
      <c r="M449" s="17">
        <f>IF(ISBLANK(J449),,IF(ISBLANK(E449),,(IF(J449="WON-EW",((((E449-1)*I449)*'results log'!$B$2)+('results log'!$B$2*(E449-1))),IF(J449="WON",((((E449-1)*I449)*'results log'!$B$2)+('results log'!$B$2*(E449-1))),IF(J449="PLACED",((((E449-1)*I449)*'results log'!$B$2)-'results log'!$B$2),IF(I449=0,-'results log'!$B$2,IF(I449=0,-'results log'!$B$2,-('results log'!$B$2*2)))))))*D449))</f>
        <v>0</v>
      </c>
      <c r="N449" s="16">
        <f>IF(ISBLANK(J449),,IF(ISBLANK(F449),,(IF(J449="WON-EW",((((K449-1)*I449)*'results log'!$B$2)+('results log'!$B$2*(K449-1))),IF(J449="WON",((((K449-1)*I449)*'results log'!$B$2)+('results log'!$B$2*(K449-1))),IF(J449="PLACED",((((K449-1)*I449)*'results log'!$B$2)-'results log'!$B$2),IF(I449=0,-'results log'!$B$2,IF(I449=0,-'results log'!$B$2,-('results log'!$B$2*2)))))))*D449))</f>
        <v>0</v>
      </c>
      <c r="Q449">
        <f>IF(ISBLANK(#REF!),1,IF(ISBLANK(#REF!),2,99))</f>
        <v>99</v>
      </c>
    </row>
    <row r="450" spans="7:17" ht="15" x14ac:dyDescent="0.2">
      <c r="G450" s="11"/>
      <c r="H450" s="11"/>
      <c r="I450" s="11"/>
      <c r="J450" s="8"/>
      <c r="K450" s="15">
        <f>((F450-1)*(1-(IF(G450="no",0,'results log'!$B$3)))+1)</f>
        <v>5.0000000000000044E-2</v>
      </c>
      <c r="L450" s="15">
        <f t="shared" si="18"/>
        <v>0</v>
      </c>
      <c r="M450" s="17">
        <f>IF(ISBLANK(J450),,IF(ISBLANK(E450),,(IF(J450="WON-EW",((((E450-1)*I450)*'results log'!$B$2)+('results log'!$B$2*(E450-1))),IF(J450="WON",((((E450-1)*I450)*'results log'!$B$2)+('results log'!$B$2*(E450-1))),IF(J450="PLACED",((((E450-1)*I450)*'results log'!$B$2)-'results log'!$B$2),IF(I450=0,-'results log'!$B$2,IF(I450=0,-'results log'!$B$2,-('results log'!$B$2*2)))))))*D450))</f>
        <v>0</v>
      </c>
      <c r="N450" s="16">
        <f>IF(ISBLANK(J450),,IF(ISBLANK(F450),,(IF(J450="WON-EW",((((K450-1)*I450)*'results log'!$B$2)+('results log'!$B$2*(K450-1))),IF(J450="WON",((((K450-1)*I450)*'results log'!$B$2)+('results log'!$B$2*(K450-1))),IF(J450="PLACED",((((K450-1)*I450)*'results log'!$B$2)-'results log'!$B$2),IF(I450=0,-'results log'!$B$2,IF(I450=0,-'results log'!$B$2,-('results log'!$B$2*2)))))))*D450))</f>
        <v>0</v>
      </c>
      <c r="Q450">
        <f>IF(ISBLANK(#REF!),1,IF(ISBLANK(#REF!),2,99))</f>
        <v>99</v>
      </c>
    </row>
    <row r="451" spans="7:17" ht="15" x14ac:dyDescent="0.2">
      <c r="G451" s="11"/>
      <c r="H451" s="11"/>
      <c r="I451" s="11"/>
      <c r="J451" s="8"/>
      <c r="K451" s="15">
        <f>((F451-1)*(1-(IF(G451="no",0,'results log'!$B$3)))+1)</f>
        <v>5.0000000000000044E-2</v>
      </c>
      <c r="L451" s="15">
        <f t="shared" si="18"/>
        <v>0</v>
      </c>
      <c r="M451" s="17">
        <f>IF(ISBLANK(J451),,IF(ISBLANK(E451),,(IF(J451="WON-EW",((((E451-1)*I451)*'results log'!$B$2)+('results log'!$B$2*(E451-1))),IF(J451="WON",((((E451-1)*I451)*'results log'!$B$2)+('results log'!$B$2*(E451-1))),IF(J451="PLACED",((((E451-1)*I451)*'results log'!$B$2)-'results log'!$B$2),IF(I451=0,-'results log'!$B$2,IF(I451=0,-'results log'!$B$2,-('results log'!$B$2*2)))))))*D451))</f>
        <v>0</v>
      </c>
      <c r="N451" s="16">
        <f>IF(ISBLANK(J451),,IF(ISBLANK(F451),,(IF(J451="WON-EW",((((K451-1)*I451)*'results log'!$B$2)+('results log'!$B$2*(K451-1))),IF(J451="WON",((((K451-1)*I451)*'results log'!$B$2)+('results log'!$B$2*(K451-1))),IF(J451="PLACED",((((K451-1)*I451)*'results log'!$B$2)-'results log'!$B$2),IF(I451=0,-'results log'!$B$2,IF(I451=0,-'results log'!$B$2,-('results log'!$B$2*2)))))))*D451))</f>
        <v>0</v>
      </c>
      <c r="Q451">
        <f>IF(ISBLANK(#REF!),1,IF(ISBLANK(#REF!),2,99))</f>
        <v>99</v>
      </c>
    </row>
    <row r="452" spans="7:17" ht="15" x14ac:dyDescent="0.2">
      <c r="G452" s="11"/>
      <c r="H452" s="11"/>
      <c r="I452" s="11"/>
      <c r="J452" s="8"/>
      <c r="K452" s="15">
        <f>((F452-1)*(1-(IF(G452="no",0,'results log'!$B$3)))+1)</f>
        <v>5.0000000000000044E-2</v>
      </c>
      <c r="L452" s="15">
        <f t="shared" si="18"/>
        <v>0</v>
      </c>
      <c r="M452" s="17">
        <f>IF(ISBLANK(J452),,IF(ISBLANK(E452),,(IF(J452="WON-EW",((((E452-1)*I452)*'results log'!$B$2)+('results log'!$B$2*(E452-1))),IF(J452="WON",((((E452-1)*I452)*'results log'!$B$2)+('results log'!$B$2*(E452-1))),IF(J452="PLACED",((((E452-1)*I452)*'results log'!$B$2)-'results log'!$B$2),IF(I452=0,-'results log'!$B$2,IF(I452=0,-'results log'!$B$2,-('results log'!$B$2*2)))))))*D452))</f>
        <v>0</v>
      </c>
      <c r="N452" s="16">
        <f>IF(ISBLANK(J452),,IF(ISBLANK(F452),,(IF(J452="WON-EW",((((K452-1)*I452)*'results log'!$B$2)+('results log'!$B$2*(K452-1))),IF(J452="WON",((((K452-1)*I452)*'results log'!$B$2)+('results log'!$B$2*(K452-1))),IF(J452="PLACED",((((K452-1)*I452)*'results log'!$B$2)-'results log'!$B$2),IF(I452=0,-'results log'!$B$2,IF(I452=0,-'results log'!$B$2,-('results log'!$B$2*2)))))))*D452))</f>
        <v>0</v>
      </c>
      <c r="Q452">
        <f>IF(ISBLANK(#REF!),1,IF(ISBLANK(#REF!),2,99))</f>
        <v>99</v>
      </c>
    </row>
    <row r="453" spans="7:17" ht="15" x14ac:dyDescent="0.2">
      <c r="G453" s="11"/>
      <c r="H453" s="11"/>
      <c r="I453" s="11"/>
      <c r="J453" s="8"/>
      <c r="K453" s="15">
        <f>((F453-1)*(1-(IF(G453="no",0,'results log'!$B$3)))+1)</f>
        <v>5.0000000000000044E-2</v>
      </c>
      <c r="L453" s="15">
        <f t="shared" si="18"/>
        <v>0</v>
      </c>
      <c r="M453" s="17">
        <f>IF(ISBLANK(J453),,IF(ISBLANK(E453),,(IF(J453="WON-EW",((((E453-1)*I453)*'results log'!$B$2)+('results log'!$B$2*(E453-1))),IF(J453="WON",((((E453-1)*I453)*'results log'!$B$2)+('results log'!$B$2*(E453-1))),IF(J453="PLACED",((((E453-1)*I453)*'results log'!$B$2)-'results log'!$B$2),IF(I453=0,-'results log'!$B$2,IF(I453=0,-'results log'!$B$2,-('results log'!$B$2*2)))))))*D453))</f>
        <v>0</v>
      </c>
      <c r="N453" s="16">
        <f>IF(ISBLANK(J453),,IF(ISBLANK(F453),,(IF(J453="WON-EW",((((K453-1)*I453)*'results log'!$B$2)+('results log'!$B$2*(K453-1))),IF(J453="WON",((((K453-1)*I453)*'results log'!$B$2)+('results log'!$B$2*(K453-1))),IF(J453="PLACED",((((K453-1)*I453)*'results log'!$B$2)-'results log'!$B$2),IF(I453=0,-'results log'!$B$2,IF(I453=0,-'results log'!$B$2,-('results log'!$B$2*2)))))))*D453))</f>
        <v>0</v>
      </c>
      <c r="Q453">
        <f>IF(ISBLANK(#REF!),1,IF(ISBLANK(#REF!),2,99))</f>
        <v>99</v>
      </c>
    </row>
    <row r="454" spans="7:17" ht="15" x14ac:dyDescent="0.2">
      <c r="G454" s="11"/>
      <c r="H454" s="11"/>
      <c r="I454" s="11"/>
      <c r="J454" s="8"/>
      <c r="K454" s="15">
        <f>((F454-1)*(1-(IF(G454="no",0,'results log'!$B$3)))+1)</f>
        <v>5.0000000000000044E-2</v>
      </c>
      <c r="L454" s="15">
        <f t="shared" si="18"/>
        <v>0</v>
      </c>
      <c r="M454" s="17">
        <f>IF(ISBLANK(J454),,IF(ISBLANK(E454),,(IF(J454="WON-EW",((((E454-1)*I454)*'results log'!$B$2)+('results log'!$B$2*(E454-1))),IF(J454="WON",((((E454-1)*I454)*'results log'!$B$2)+('results log'!$B$2*(E454-1))),IF(J454="PLACED",((((E454-1)*I454)*'results log'!$B$2)-'results log'!$B$2),IF(I454=0,-'results log'!$B$2,IF(I454=0,-'results log'!$B$2,-('results log'!$B$2*2)))))))*D454))</f>
        <v>0</v>
      </c>
      <c r="N454" s="16">
        <f>IF(ISBLANK(J454),,IF(ISBLANK(F454),,(IF(J454="WON-EW",((((K454-1)*I454)*'results log'!$B$2)+('results log'!$B$2*(K454-1))),IF(J454="WON",((((K454-1)*I454)*'results log'!$B$2)+('results log'!$B$2*(K454-1))),IF(J454="PLACED",((((K454-1)*I454)*'results log'!$B$2)-'results log'!$B$2),IF(I454=0,-'results log'!$B$2,IF(I454=0,-'results log'!$B$2,-('results log'!$B$2*2)))))))*D454))</f>
        <v>0</v>
      </c>
      <c r="Q454">
        <f>IF(ISBLANK(#REF!),1,IF(ISBLANK(#REF!),2,99))</f>
        <v>99</v>
      </c>
    </row>
    <row r="455" spans="7:17" ht="15" x14ac:dyDescent="0.2">
      <c r="G455" s="11"/>
      <c r="H455" s="11"/>
      <c r="I455" s="11"/>
      <c r="J455" s="8"/>
      <c r="K455" s="15">
        <f>((F455-1)*(1-(IF(G455="no",0,'results log'!$B$3)))+1)</f>
        <v>5.0000000000000044E-2</v>
      </c>
      <c r="L455" s="15">
        <f t="shared" si="18"/>
        <v>0</v>
      </c>
      <c r="M455" s="17">
        <f>IF(ISBLANK(J455),,IF(ISBLANK(E455),,(IF(J455="WON-EW",((((E455-1)*I455)*'results log'!$B$2)+('results log'!$B$2*(E455-1))),IF(J455="WON",((((E455-1)*I455)*'results log'!$B$2)+('results log'!$B$2*(E455-1))),IF(J455="PLACED",((((E455-1)*I455)*'results log'!$B$2)-'results log'!$B$2),IF(I455=0,-'results log'!$B$2,IF(I455=0,-'results log'!$B$2,-('results log'!$B$2*2)))))))*D455))</f>
        <v>0</v>
      </c>
      <c r="N455" s="16">
        <f>IF(ISBLANK(J455),,IF(ISBLANK(F455),,(IF(J455="WON-EW",((((K455-1)*I455)*'results log'!$B$2)+('results log'!$B$2*(K455-1))),IF(J455="WON",((((K455-1)*I455)*'results log'!$B$2)+('results log'!$B$2*(K455-1))),IF(J455="PLACED",((((K455-1)*I455)*'results log'!$B$2)-'results log'!$B$2),IF(I455=0,-'results log'!$B$2,IF(I455=0,-'results log'!$B$2,-('results log'!$B$2*2)))))))*D455))</f>
        <v>0</v>
      </c>
      <c r="Q455">
        <f>IF(ISBLANK(#REF!),1,IF(ISBLANK(#REF!),2,99))</f>
        <v>99</v>
      </c>
    </row>
    <row r="456" spans="7:17" ht="15" x14ac:dyDescent="0.2">
      <c r="G456" s="11"/>
      <c r="H456" s="11"/>
      <c r="I456" s="11"/>
      <c r="J456" s="8"/>
      <c r="K456" s="15">
        <f>((F456-1)*(1-(IF(G456="no",0,'results log'!$B$3)))+1)</f>
        <v>5.0000000000000044E-2</v>
      </c>
      <c r="L456" s="15">
        <f t="shared" si="18"/>
        <v>0</v>
      </c>
      <c r="M456" s="17">
        <f>IF(ISBLANK(J456),,IF(ISBLANK(E456),,(IF(J456="WON-EW",((((E456-1)*I456)*'results log'!$B$2)+('results log'!$B$2*(E456-1))),IF(J456="WON",((((E456-1)*I456)*'results log'!$B$2)+('results log'!$B$2*(E456-1))),IF(J456="PLACED",((((E456-1)*I456)*'results log'!$B$2)-'results log'!$B$2),IF(I456=0,-'results log'!$B$2,IF(I456=0,-'results log'!$B$2,-('results log'!$B$2*2)))))))*D456))</f>
        <v>0</v>
      </c>
      <c r="N456" s="16">
        <f>IF(ISBLANK(J456),,IF(ISBLANK(F456),,(IF(J456="WON-EW",((((K456-1)*I456)*'results log'!$B$2)+('results log'!$B$2*(K456-1))),IF(J456="WON",((((K456-1)*I456)*'results log'!$B$2)+('results log'!$B$2*(K456-1))),IF(J456="PLACED",((((K456-1)*I456)*'results log'!$B$2)-'results log'!$B$2),IF(I456=0,-'results log'!$B$2,IF(I456=0,-'results log'!$B$2,-('results log'!$B$2*2)))))))*D456))</f>
        <v>0</v>
      </c>
      <c r="Q456">
        <f>IF(ISBLANK(#REF!),1,IF(ISBLANK(#REF!),2,99))</f>
        <v>99</v>
      </c>
    </row>
    <row r="457" spans="7:17" ht="15" x14ac:dyDescent="0.2">
      <c r="G457" s="11"/>
      <c r="H457" s="11"/>
      <c r="I457" s="11"/>
      <c r="J457" s="8"/>
      <c r="K457" s="15">
        <f>((F457-1)*(1-(IF(G457="no",0,'results log'!$B$3)))+1)</f>
        <v>5.0000000000000044E-2</v>
      </c>
      <c r="L457" s="15">
        <f t="shared" si="18"/>
        <v>0</v>
      </c>
      <c r="M457" s="17">
        <f>IF(ISBLANK(J457),,IF(ISBLANK(E457),,(IF(J457="WON-EW",((((E457-1)*I457)*'results log'!$B$2)+('results log'!$B$2*(E457-1))),IF(J457="WON",((((E457-1)*I457)*'results log'!$B$2)+('results log'!$B$2*(E457-1))),IF(J457="PLACED",((((E457-1)*I457)*'results log'!$B$2)-'results log'!$B$2),IF(I457=0,-'results log'!$B$2,IF(I457=0,-'results log'!$B$2,-('results log'!$B$2*2)))))))*D457))</f>
        <v>0</v>
      </c>
      <c r="N457" s="16">
        <f>IF(ISBLANK(J457),,IF(ISBLANK(F457),,(IF(J457="WON-EW",((((K457-1)*I457)*'results log'!$B$2)+('results log'!$B$2*(K457-1))),IF(J457="WON",((((K457-1)*I457)*'results log'!$B$2)+('results log'!$B$2*(K457-1))),IF(J457="PLACED",((((K457-1)*I457)*'results log'!$B$2)-'results log'!$B$2),IF(I457=0,-'results log'!$B$2,IF(I457=0,-'results log'!$B$2,-('results log'!$B$2*2)))))))*D457))</f>
        <v>0</v>
      </c>
      <c r="Q457">
        <f>IF(ISBLANK(#REF!),1,IF(ISBLANK(#REF!),2,99))</f>
        <v>99</v>
      </c>
    </row>
    <row r="458" spans="7:17" ht="15" x14ac:dyDescent="0.2">
      <c r="G458" s="11"/>
      <c r="H458" s="11"/>
      <c r="I458" s="11"/>
      <c r="J458" s="8"/>
      <c r="K458" s="15">
        <f>((F458-1)*(1-(IF(G458="no",0,'results log'!$B$3)))+1)</f>
        <v>5.0000000000000044E-2</v>
      </c>
      <c r="L458" s="15">
        <f t="shared" si="18"/>
        <v>0</v>
      </c>
      <c r="M458" s="17">
        <f>IF(ISBLANK(J458),,IF(ISBLANK(E458),,(IF(J458="WON-EW",((((E458-1)*I458)*'results log'!$B$2)+('results log'!$B$2*(E458-1))),IF(J458="WON",((((E458-1)*I458)*'results log'!$B$2)+('results log'!$B$2*(E458-1))),IF(J458="PLACED",((((E458-1)*I458)*'results log'!$B$2)-'results log'!$B$2),IF(I458=0,-'results log'!$B$2,IF(I458=0,-'results log'!$B$2,-('results log'!$B$2*2)))))))*D458))</f>
        <v>0</v>
      </c>
      <c r="N458" s="16">
        <f>IF(ISBLANK(J458),,IF(ISBLANK(F458),,(IF(J458="WON-EW",((((K458-1)*I458)*'results log'!$B$2)+('results log'!$B$2*(K458-1))),IF(J458="WON",((((K458-1)*I458)*'results log'!$B$2)+('results log'!$B$2*(K458-1))),IF(J458="PLACED",((((K458-1)*I458)*'results log'!$B$2)-'results log'!$B$2),IF(I458=0,-'results log'!$B$2,IF(I458=0,-'results log'!$B$2,-('results log'!$B$2*2)))))))*D458))</f>
        <v>0</v>
      </c>
      <c r="Q458">
        <f>IF(ISBLANK(#REF!),1,IF(ISBLANK(#REF!),2,99))</f>
        <v>99</v>
      </c>
    </row>
    <row r="459" spans="7:17" ht="15" x14ac:dyDescent="0.2">
      <c r="G459" s="11"/>
      <c r="H459" s="11"/>
      <c r="I459" s="11"/>
      <c r="J459" s="8"/>
      <c r="K459" s="15">
        <f>((F459-1)*(1-(IF(G459="no",0,'results log'!$B$3)))+1)</f>
        <v>5.0000000000000044E-2</v>
      </c>
      <c r="L459" s="15">
        <f t="shared" si="18"/>
        <v>0</v>
      </c>
      <c r="M459" s="17">
        <f>IF(ISBLANK(J459),,IF(ISBLANK(E459),,(IF(J459="WON-EW",((((E459-1)*I459)*'results log'!$B$2)+('results log'!$B$2*(E459-1))),IF(J459="WON",((((E459-1)*I459)*'results log'!$B$2)+('results log'!$B$2*(E459-1))),IF(J459="PLACED",((((E459-1)*I459)*'results log'!$B$2)-'results log'!$B$2),IF(I459=0,-'results log'!$B$2,IF(I459=0,-'results log'!$B$2,-('results log'!$B$2*2)))))))*D459))</f>
        <v>0</v>
      </c>
      <c r="N459" s="16">
        <f>IF(ISBLANK(J459),,IF(ISBLANK(F459),,(IF(J459="WON-EW",((((K459-1)*I459)*'results log'!$B$2)+('results log'!$B$2*(K459-1))),IF(J459="WON",((((K459-1)*I459)*'results log'!$B$2)+('results log'!$B$2*(K459-1))),IF(J459="PLACED",((((K459-1)*I459)*'results log'!$B$2)-'results log'!$B$2),IF(I459=0,-'results log'!$B$2,IF(I459=0,-'results log'!$B$2,-('results log'!$B$2*2)))))))*D459))</f>
        <v>0</v>
      </c>
      <c r="Q459">
        <f>IF(ISBLANK(#REF!),1,IF(ISBLANK(#REF!),2,99))</f>
        <v>99</v>
      </c>
    </row>
    <row r="460" spans="7:17" ht="15" x14ac:dyDescent="0.2">
      <c r="G460" s="11"/>
      <c r="H460" s="11"/>
      <c r="I460" s="11"/>
      <c r="J460" s="8"/>
      <c r="K460" s="15">
        <f>((F460-1)*(1-(IF(G460="no",0,'results log'!$B$3)))+1)</f>
        <v>5.0000000000000044E-2</v>
      </c>
      <c r="L460" s="15">
        <f t="shared" si="18"/>
        <v>0</v>
      </c>
      <c r="M460" s="17">
        <f>IF(ISBLANK(J460),,IF(ISBLANK(E460),,(IF(J460="WON-EW",((((E460-1)*I460)*'results log'!$B$2)+('results log'!$B$2*(E460-1))),IF(J460="WON",((((E460-1)*I460)*'results log'!$B$2)+('results log'!$B$2*(E460-1))),IF(J460="PLACED",((((E460-1)*I460)*'results log'!$B$2)-'results log'!$B$2),IF(I460=0,-'results log'!$B$2,IF(I460=0,-'results log'!$B$2,-('results log'!$B$2*2)))))))*D460))</f>
        <v>0</v>
      </c>
      <c r="N460" s="16">
        <f>IF(ISBLANK(J460),,IF(ISBLANK(F460),,(IF(J460="WON-EW",((((K460-1)*I460)*'results log'!$B$2)+('results log'!$B$2*(K460-1))),IF(J460="WON",((((K460-1)*I460)*'results log'!$B$2)+('results log'!$B$2*(K460-1))),IF(J460="PLACED",((((K460-1)*I460)*'results log'!$B$2)-'results log'!$B$2),IF(I460=0,-'results log'!$B$2,IF(I460=0,-'results log'!$B$2,-('results log'!$B$2*2)))))))*D460))</f>
        <v>0</v>
      </c>
      <c r="Q460">
        <f>IF(ISBLANK(#REF!),1,IF(ISBLANK(#REF!),2,99))</f>
        <v>99</v>
      </c>
    </row>
    <row r="461" spans="7:17" ht="15" x14ac:dyDescent="0.2">
      <c r="G461" s="11"/>
      <c r="H461" s="11"/>
      <c r="I461" s="11"/>
      <c r="J461" s="8"/>
      <c r="K461" s="15">
        <f>((F461-1)*(1-(IF(G461="no",0,'results log'!$B$3)))+1)</f>
        <v>5.0000000000000044E-2</v>
      </c>
      <c r="L461" s="15">
        <f t="shared" si="18"/>
        <v>0</v>
      </c>
      <c r="M461" s="17">
        <f>IF(ISBLANK(J461),,IF(ISBLANK(E461),,(IF(J461="WON-EW",((((E461-1)*I461)*'results log'!$B$2)+('results log'!$B$2*(E461-1))),IF(J461="WON",((((E461-1)*I461)*'results log'!$B$2)+('results log'!$B$2*(E461-1))),IF(J461="PLACED",((((E461-1)*I461)*'results log'!$B$2)-'results log'!$B$2),IF(I461=0,-'results log'!$B$2,IF(I461=0,-'results log'!$B$2,-('results log'!$B$2*2)))))))*D461))</f>
        <v>0</v>
      </c>
      <c r="N461" s="16">
        <f>IF(ISBLANK(J461),,IF(ISBLANK(F461),,(IF(J461="WON-EW",((((K461-1)*I461)*'results log'!$B$2)+('results log'!$B$2*(K461-1))),IF(J461="WON",((((K461-1)*I461)*'results log'!$B$2)+('results log'!$B$2*(K461-1))),IF(J461="PLACED",((((K461-1)*I461)*'results log'!$B$2)-'results log'!$B$2),IF(I461=0,-'results log'!$B$2,IF(I461=0,-'results log'!$B$2,-('results log'!$B$2*2)))))))*D461))</f>
        <v>0</v>
      </c>
      <c r="Q461">
        <f>IF(ISBLANK(#REF!),1,IF(ISBLANK(#REF!),2,99))</f>
        <v>99</v>
      </c>
    </row>
    <row r="462" spans="7:17" ht="15" x14ac:dyDescent="0.2">
      <c r="G462" s="11"/>
      <c r="H462" s="11"/>
      <c r="I462" s="11"/>
      <c r="J462" s="8"/>
      <c r="K462" s="15">
        <f>((F462-1)*(1-(IF(G462="no",0,'results log'!$B$3)))+1)</f>
        <v>5.0000000000000044E-2</v>
      </c>
      <c r="L462" s="15">
        <f t="shared" ref="L462:L525" si="19">D462*IF(H462="yes",2,1)</f>
        <v>0</v>
      </c>
      <c r="M462" s="17">
        <f>IF(ISBLANK(J462),,IF(ISBLANK(E462),,(IF(J462="WON-EW",((((E462-1)*I462)*'results log'!$B$2)+('results log'!$B$2*(E462-1))),IF(J462="WON",((((E462-1)*I462)*'results log'!$B$2)+('results log'!$B$2*(E462-1))),IF(J462="PLACED",((((E462-1)*I462)*'results log'!$B$2)-'results log'!$B$2),IF(I462=0,-'results log'!$B$2,IF(I462=0,-'results log'!$B$2,-('results log'!$B$2*2)))))))*D462))</f>
        <v>0</v>
      </c>
      <c r="N462" s="16">
        <f>IF(ISBLANK(J462),,IF(ISBLANK(F462),,(IF(J462="WON-EW",((((K462-1)*I462)*'results log'!$B$2)+('results log'!$B$2*(K462-1))),IF(J462="WON",((((K462-1)*I462)*'results log'!$B$2)+('results log'!$B$2*(K462-1))),IF(J462="PLACED",((((K462-1)*I462)*'results log'!$B$2)-'results log'!$B$2),IF(I462=0,-'results log'!$B$2,IF(I462=0,-'results log'!$B$2,-('results log'!$B$2*2)))))))*D462))</f>
        <v>0</v>
      </c>
      <c r="Q462">
        <f>IF(ISBLANK(#REF!),1,IF(ISBLANK(#REF!),2,99))</f>
        <v>99</v>
      </c>
    </row>
    <row r="463" spans="7:17" ht="15" x14ac:dyDescent="0.2">
      <c r="G463" s="11"/>
      <c r="H463" s="11"/>
      <c r="I463" s="11"/>
      <c r="J463" s="8"/>
      <c r="K463" s="15">
        <f>((F463-1)*(1-(IF(G463="no",0,'results log'!$B$3)))+1)</f>
        <v>5.0000000000000044E-2</v>
      </c>
      <c r="L463" s="15">
        <f t="shared" si="19"/>
        <v>0</v>
      </c>
      <c r="M463" s="17">
        <f>IF(ISBLANK(J463),,IF(ISBLANK(E463),,(IF(J463="WON-EW",((((E463-1)*I463)*'results log'!$B$2)+('results log'!$B$2*(E463-1))),IF(J463="WON",((((E463-1)*I463)*'results log'!$B$2)+('results log'!$B$2*(E463-1))),IF(J463="PLACED",((((E463-1)*I463)*'results log'!$B$2)-'results log'!$B$2),IF(I463=0,-'results log'!$B$2,IF(I463=0,-'results log'!$B$2,-('results log'!$B$2*2)))))))*D463))</f>
        <v>0</v>
      </c>
      <c r="N463" s="16">
        <f>IF(ISBLANK(J463),,IF(ISBLANK(F463),,(IF(J463="WON-EW",((((K463-1)*I463)*'results log'!$B$2)+('results log'!$B$2*(K463-1))),IF(J463="WON",((((K463-1)*I463)*'results log'!$B$2)+('results log'!$B$2*(K463-1))),IF(J463="PLACED",((((K463-1)*I463)*'results log'!$B$2)-'results log'!$B$2),IF(I463=0,-'results log'!$B$2,IF(I463=0,-'results log'!$B$2,-('results log'!$B$2*2)))))))*D463))</f>
        <v>0</v>
      </c>
      <c r="Q463">
        <f>IF(ISBLANK(#REF!),1,IF(ISBLANK(#REF!),2,99))</f>
        <v>99</v>
      </c>
    </row>
    <row r="464" spans="7:17" ht="15" x14ac:dyDescent="0.2">
      <c r="G464" s="11"/>
      <c r="H464" s="11"/>
      <c r="I464" s="11"/>
      <c r="J464" s="8"/>
      <c r="K464" s="15">
        <f>((F464-1)*(1-(IF(G464="no",0,'results log'!$B$3)))+1)</f>
        <v>5.0000000000000044E-2</v>
      </c>
      <c r="L464" s="15">
        <f t="shared" si="19"/>
        <v>0</v>
      </c>
      <c r="M464" s="17">
        <f>IF(ISBLANK(J464),,IF(ISBLANK(E464),,(IF(J464="WON-EW",((((E464-1)*I464)*'results log'!$B$2)+('results log'!$B$2*(E464-1))),IF(J464="WON",((((E464-1)*I464)*'results log'!$B$2)+('results log'!$B$2*(E464-1))),IF(J464="PLACED",((((E464-1)*I464)*'results log'!$B$2)-'results log'!$B$2),IF(I464=0,-'results log'!$B$2,IF(I464=0,-'results log'!$B$2,-('results log'!$B$2*2)))))))*D464))</f>
        <v>0</v>
      </c>
      <c r="N464" s="16">
        <f>IF(ISBLANK(J464),,IF(ISBLANK(F464),,(IF(J464="WON-EW",((((K464-1)*I464)*'results log'!$B$2)+('results log'!$B$2*(K464-1))),IF(J464="WON",((((K464-1)*I464)*'results log'!$B$2)+('results log'!$B$2*(K464-1))),IF(J464="PLACED",((((K464-1)*I464)*'results log'!$B$2)-'results log'!$B$2),IF(I464=0,-'results log'!$B$2,IF(I464=0,-'results log'!$B$2,-('results log'!$B$2*2)))))))*D464))</f>
        <v>0</v>
      </c>
      <c r="Q464">
        <f>IF(ISBLANK(#REF!),1,IF(ISBLANK(#REF!),2,99))</f>
        <v>99</v>
      </c>
    </row>
    <row r="465" spans="7:17" ht="15" x14ac:dyDescent="0.2">
      <c r="G465" s="11"/>
      <c r="H465" s="11"/>
      <c r="I465" s="11"/>
      <c r="J465" s="8"/>
      <c r="K465" s="15">
        <f>((F465-1)*(1-(IF(G465="no",0,'results log'!$B$3)))+1)</f>
        <v>5.0000000000000044E-2</v>
      </c>
      <c r="L465" s="15">
        <f t="shared" si="19"/>
        <v>0</v>
      </c>
      <c r="M465" s="17">
        <f>IF(ISBLANK(J465),,IF(ISBLANK(E465),,(IF(J465="WON-EW",((((E465-1)*I465)*'results log'!$B$2)+('results log'!$B$2*(E465-1))),IF(J465="WON",((((E465-1)*I465)*'results log'!$B$2)+('results log'!$B$2*(E465-1))),IF(J465="PLACED",((((E465-1)*I465)*'results log'!$B$2)-'results log'!$B$2),IF(I465=0,-'results log'!$B$2,IF(I465=0,-'results log'!$B$2,-('results log'!$B$2*2)))))))*D465))</f>
        <v>0</v>
      </c>
      <c r="N465" s="16">
        <f>IF(ISBLANK(J465),,IF(ISBLANK(F465),,(IF(J465="WON-EW",((((K465-1)*I465)*'results log'!$B$2)+('results log'!$B$2*(K465-1))),IF(J465="WON",((((K465-1)*I465)*'results log'!$B$2)+('results log'!$B$2*(K465-1))),IF(J465="PLACED",((((K465-1)*I465)*'results log'!$B$2)-'results log'!$B$2),IF(I465=0,-'results log'!$B$2,IF(I465=0,-'results log'!$B$2,-('results log'!$B$2*2)))))))*D465))</f>
        <v>0</v>
      </c>
      <c r="Q465">
        <f>IF(ISBLANK(#REF!),1,IF(ISBLANK(#REF!),2,99))</f>
        <v>99</v>
      </c>
    </row>
    <row r="466" spans="7:17" ht="15" x14ac:dyDescent="0.2">
      <c r="G466" s="11"/>
      <c r="H466" s="11"/>
      <c r="I466" s="11"/>
      <c r="J466" s="8"/>
      <c r="K466" s="15">
        <f>((F466-1)*(1-(IF(G466="no",0,'results log'!$B$3)))+1)</f>
        <v>5.0000000000000044E-2</v>
      </c>
      <c r="L466" s="15">
        <f t="shared" si="19"/>
        <v>0</v>
      </c>
      <c r="M466" s="17">
        <f>IF(ISBLANK(J466),,IF(ISBLANK(E466),,(IF(J466="WON-EW",((((E466-1)*I466)*'results log'!$B$2)+('results log'!$B$2*(E466-1))),IF(J466="WON",((((E466-1)*I466)*'results log'!$B$2)+('results log'!$B$2*(E466-1))),IF(J466="PLACED",((((E466-1)*I466)*'results log'!$B$2)-'results log'!$B$2),IF(I466=0,-'results log'!$B$2,IF(I466=0,-'results log'!$B$2,-('results log'!$B$2*2)))))))*D466))</f>
        <v>0</v>
      </c>
      <c r="N466" s="16">
        <f>IF(ISBLANK(J466),,IF(ISBLANK(F466),,(IF(J466="WON-EW",((((K466-1)*I466)*'results log'!$B$2)+('results log'!$B$2*(K466-1))),IF(J466="WON",((((K466-1)*I466)*'results log'!$B$2)+('results log'!$B$2*(K466-1))),IF(J466="PLACED",((((K466-1)*I466)*'results log'!$B$2)-'results log'!$B$2),IF(I466=0,-'results log'!$B$2,IF(I466=0,-'results log'!$B$2,-('results log'!$B$2*2)))))))*D466))</f>
        <v>0</v>
      </c>
      <c r="Q466">
        <f>IF(ISBLANK(#REF!),1,IF(ISBLANK(#REF!),2,99))</f>
        <v>99</v>
      </c>
    </row>
    <row r="467" spans="7:17" ht="15" x14ac:dyDescent="0.2">
      <c r="G467" s="11"/>
      <c r="H467" s="11"/>
      <c r="I467" s="11"/>
      <c r="J467" s="8"/>
      <c r="K467" s="15">
        <f>((F467-1)*(1-(IF(G467="no",0,'results log'!$B$3)))+1)</f>
        <v>5.0000000000000044E-2</v>
      </c>
      <c r="L467" s="15">
        <f t="shared" si="19"/>
        <v>0</v>
      </c>
      <c r="M467" s="17">
        <f>IF(ISBLANK(J467),,IF(ISBLANK(E467),,(IF(J467="WON-EW",((((E467-1)*I467)*'results log'!$B$2)+('results log'!$B$2*(E467-1))),IF(J467="WON",((((E467-1)*I467)*'results log'!$B$2)+('results log'!$B$2*(E467-1))),IF(J467="PLACED",((((E467-1)*I467)*'results log'!$B$2)-'results log'!$B$2),IF(I467=0,-'results log'!$B$2,IF(I467=0,-'results log'!$B$2,-('results log'!$B$2*2)))))))*D467))</f>
        <v>0</v>
      </c>
      <c r="N467" s="16">
        <f>IF(ISBLANK(J467),,IF(ISBLANK(F467),,(IF(J467="WON-EW",((((K467-1)*I467)*'results log'!$B$2)+('results log'!$B$2*(K467-1))),IF(J467="WON",((((K467-1)*I467)*'results log'!$B$2)+('results log'!$B$2*(K467-1))),IF(J467="PLACED",((((K467-1)*I467)*'results log'!$B$2)-'results log'!$B$2),IF(I467=0,-'results log'!$B$2,IF(I467=0,-'results log'!$B$2,-('results log'!$B$2*2)))))))*D467))</f>
        <v>0</v>
      </c>
      <c r="Q467">
        <f>IF(ISBLANK(#REF!),1,IF(ISBLANK(#REF!),2,99))</f>
        <v>99</v>
      </c>
    </row>
    <row r="468" spans="7:17" ht="15" x14ac:dyDescent="0.2">
      <c r="G468" s="11"/>
      <c r="H468" s="11"/>
      <c r="I468" s="11"/>
      <c r="J468" s="8"/>
      <c r="K468" s="15">
        <f>((F468-1)*(1-(IF(G468="no",0,'results log'!$B$3)))+1)</f>
        <v>5.0000000000000044E-2</v>
      </c>
      <c r="L468" s="15">
        <f t="shared" si="19"/>
        <v>0</v>
      </c>
      <c r="M468" s="17">
        <f>IF(ISBLANK(J468),,IF(ISBLANK(E468),,(IF(J468="WON-EW",((((E468-1)*I468)*'results log'!$B$2)+('results log'!$B$2*(E468-1))),IF(J468="WON",((((E468-1)*I468)*'results log'!$B$2)+('results log'!$B$2*(E468-1))),IF(J468="PLACED",((((E468-1)*I468)*'results log'!$B$2)-'results log'!$B$2),IF(I468=0,-'results log'!$B$2,IF(I468=0,-'results log'!$B$2,-('results log'!$B$2*2)))))))*D468))</f>
        <v>0</v>
      </c>
      <c r="N468" s="16">
        <f>IF(ISBLANK(J468),,IF(ISBLANK(F468),,(IF(J468="WON-EW",((((K468-1)*I468)*'results log'!$B$2)+('results log'!$B$2*(K468-1))),IF(J468="WON",((((K468-1)*I468)*'results log'!$B$2)+('results log'!$B$2*(K468-1))),IF(J468="PLACED",((((K468-1)*I468)*'results log'!$B$2)-'results log'!$B$2),IF(I468=0,-'results log'!$B$2,IF(I468=0,-'results log'!$B$2,-('results log'!$B$2*2)))))))*D468))</f>
        <v>0</v>
      </c>
      <c r="Q468">
        <f>IF(ISBLANK(#REF!),1,IF(ISBLANK(#REF!),2,99))</f>
        <v>99</v>
      </c>
    </row>
    <row r="469" spans="7:17" ht="15" x14ac:dyDescent="0.2">
      <c r="G469" s="11"/>
      <c r="H469" s="11"/>
      <c r="I469" s="11"/>
      <c r="J469" s="8"/>
      <c r="K469" s="15">
        <f>((F469-1)*(1-(IF(G469="no",0,'results log'!$B$3)))+1)</f>
        <v>5.0000000000000044E-2</v>
      </c>
      <c r="L469" s="15">
        <f t="shared" si="19"/>
        <v>0</v>
      </c>
      <c r="M469" s="17">
        <f>IF(ISBLANK(J469),,IF(ISBLANK(E469),,(IF(J469="WON-EW",((((E469-1)*I469)*'results log'!$B$2)+('results log'!$B$2*(E469-1))),IF(J469="WON",((((E469-1)*I469)*'results log'!$B$2)+('results log'!$B$2*(E469-1))),IF(J469="PLACED",((((E469-1)*I469)*'results log'!$B$2)-'results log'!$B$2),IF(I469=0,-'results log'!$B$2,IF(I469=0,-'results log'!$B$2,-('results log'!$B$2*2)))))))*D469))</f>
        <v>0</v>
      </c>
      <c r="N469" s="16">
        <f>IF(ISBLANK(J469),,IF(ISBLANK(F469),,(IF(J469="WON-EW",((((K469-1)*I469)*'results log'!$B$2)+('results log'!$B$2*(K469-1))),IF(J469="WON",((((K469-1)*I469)*'results log'!$B$2)+('results log'!$B$2*(K469-1))),IF(J469="PLACED",((((K469-1)*I469)*'results log'!$B$2)-'results log'!$B$2),IF(I469=0,-'results log'!$B$2,IF(I469=0,-'results log'!$B$2,-('results log'!$B$2*2)))))))*D469))</f>
        <v>0</v>
      </c>
      <c r="Q469">
        <f>IF(ISBLANK(#REF!),1,IF(ISBLANK(#REF!),2,99))</f>
        <v>99</v>
      </c>
    </row>
    <row r="470" spans="7:17" ht="15" x14ac:dyDescent="0.2">
      <c r="G470" s="11"/>
      <c r="H470" s="11"/>
      <c r="I470" s="11"/>
      <c r="J470" s="8"/>
      <c r="K470" s="15">
        <f>((F470-1)*(1-(IF(G470="no",0,'results log'!$B$3)))+1)</f>
        <v>5.0000000000000044E-2</v>
      </c>
      <c r="L470" s="15">
        <f t="shared" si="19"/>
        <v>0</v>
      </c>
      <c r="M470" s="17">
        <f>IF(ISBLANK(J470),,IF(ISBLANK(E470),,(IF(J470="WON-EW",((((E470-1)*I470)*'results log'!$B$2)+('results log'!$B$2*(E470-1))),IF(J470="WON",((((E470-1)*I470)*'results log'!$B$2)+('results log'!$B$2*(E470-1))),IF(J470="PLACED",((((E470-1)*I470)*'results log'!$B$2)-'results log'!$B$2),IF(I470=0,-'results log'!$B$2,IF(I470=0,-'results log'!$B$2,-('results log'!$B$2*2)))))))*D470))</f>
        <v>0</v>
      </c>
      <c r="N470" s="16">
        <f>IF(ISBLANK(J470),,IF(ISBLANK(F470),,(IF(J470="WON-EW",((((K470-1)*I470)*'results log'!$B$2)+('results log'!$B$2*(K470-1))),IF(J470="WON",((((K470-1)*I470)*'results log'!$B$2)+('results log'!$B$2*(K470-1))),IF(J470="PLACED",((((K470-1)*I470)*'results log'!$B$2)-'results log'!$B$2),IF(I470=0,-'results log'!$B$2,IF(I470=0,-'results log'!$B$2,-('results log'!$B$2*2)))))))*D470))</f>
        <v>0</v>
      </c>
      <c r="Q470">
        <f>IF(ISBLANK(#REF!),1,IF(ISBLANK(#REF!),2,99))</f>
        <v>99</v>
      </c>
    </row>
    <row r="471" spans="7:17" ht="15" x14ac:dyDescent="0.2">
      <c r="G471" s="11"/>
      <c r="H471" s="11"/>
      <c r="I471" s="11"/>
      <c r="J471" s="8"/>
      <c r="K471" s="15">
        <f>((F471-1)*(1-(IF(G471="no",0,'results log'!$B$3)))+1)</f>
        <v>5.0000000000000044E-2</v>
      </c>
      <c r="L471" s="15">
        <f t="shared" si="19"/>
        <v>0</v>
      </c>
      <c r="M471" s="17">
        <f>IF(ISBLANK(J471),,IF(ISBLANK(E471),,(IF(J471="WON-EW",((((E471-1)*I471)*'results log'!$B$2)+('results log'!$B$2*(E471-1))),IF(J471="WON",((((E471-1)*I471)*'results log'!$B$2)+('results log'!$B$2*(E471-1))),IF(J471="PLACED",((((E471-1)*I471)*'results log'!$B$2)-'results log'!$B$2),IF(I471=0,-'results log'!$B$2,IF(I471=0,-'results log'!$B$2,-('results log'!$B$2*2)))))))*D471))</f>
        <v>0</v>
      </c>
      <c r="N471" s="16">
        <f>IF(ISBLANK(J471),,IF(ISBLANK(F471),,(IF(J471="WON-EW",((((K471-1)*I471)*'results log'!$B$2)+('results log'!$B$2*(K471-1))),IF(J471="WON",((((K471-1)*I471)*'results log'!$B$2)+('results log'!$B$2*(K471-1))),IF(J471="PLACED",((((K471-1)*I471)*'results log'!$B$2)-'results log'!$B$2),IF(I471=0,-'results log'!$B$2,IF(I471=0,-'results log'!$B$2,-('results log'!$B$2*2)))))))*D471))</f>
        <v>0</v>
      </c>
      <c r="Q471">
        <f>IF(ISBLANK(#REF!),1,IF(ISBLANK(#REF!),2,99))</f>
        <v>99</v>
      </c>
    </row>
    <row r="472" spans="7:17" ht="15" x14ac:dyDescent="0.2">
      <c r="G472" s="11"/>
      <c r="H472" s="11"/>
      <c r="I472" s="11"/>
      <c r="J472" s="8"/>
      <c r="K472" s="15">
        <f>((F472-1)*(1-(IF(G472="no",0,'results log'!$B$3)))+1)</f>
        <v>5.0000000000000044E-2</v>
      </c>
      <c r="L472" s="15">
        <f t="shared" si="19"/>
        <v>0</v>
      </c>
      <c r="M472" s="17">
        <f>IF(ISBLANK(J472),,IF(ISBLANK(E472),,(IF(J472="WON-EW",((((E472-1)*I472)*'results log'!$B$2)+('results log'!$B$2*(E472-1))),IF(J472="WON",((((E472-1)*I472)*'results log'!$B$2)+('results log'!$B$2*(E472-1))),IF(J472="PLACED",((((E472-1)*I472)*'results log'!$B$2)-'results log'!$B$2),IF(I472=0,-'results log'!$B$2,IF(I472=0,-'results log'!$B$2,-('results log'!$B$2*2)))))))*D472))</f>
        <v>0</v>
      </c>
      <c r="N472" s="16">
        <f>IF(ISBLANK(J472),,IF(ISBLANK(F472),,(IF(J472="WON-EW",((((K472-1)*I472)*'results log'!$B$2)+('results log'!$B$2*(K472-1))),IF(J472="WON",((((K472-1)*I472)*'results log'!$B$2)+('results log'!$B$2*(K472-1))),IF(J472="PLACED",((((K472-1)*I472)*'results log'!$B$2)-'results log'!$B$2),IF(I472=0,-'results log'!$B$2,IF(I472=0,-'results log'!$B$2,-('results log'!$B$2*2)))))))*D472))</f>
        <v>0</v>
      </c>
      <c r="Q472">
        <f>IF(ISBLANK(#REF!),1,IF(ISBLANK(#REF!),2,99))</f>
        <v>99</v>
      </c>
    </row>
    <row r="473" spans="7:17" ht="15" x14ac:dyDescent="0.2">
      <c r="G473" s="11"/>
      <c r="H473" s="11"/>
      <c r="I473" s="11"/>
      <c r="J473" s="8"/>
      <c r="K473" s="15">
        <f>((F473-1)*(1-(IF(G473="no",0,'results log'!$B$3)))+1)</f>
        <v>5.0000000000000044E-2</v>
      </c>
      <c r="L473" s="15">
        <f t="shared" si="19"/>
        <v>0</v>
      </c>
      <c r="M473" s="17">
        <f>IF(ISBLANK(J473),,IF(ISBLANK(E473),,(IF(J473="WON-EW",((((E473-1)*I473)*'results log'!$B$2)+('results log'!$B$2*(E473-1))),IF(J473="WON",((((E473-1)*I473)*'results log'!$B$2)+('results log'!$B$2*(E473-1))),IF(J473="PLACED",((((E473-1)*I473)*'results log'!$B$2)-'results log'!$B$2),IF(I473=0,-'results log'!$B$2,IF(I473=0,-'results log'!$B$2,-('results log'!$B$2*2)))))))*D473))</f>
        <v>0</v>
      </c>
      <c r="N473" s="16">
        <f>IF(ISBLANK(J473),,IF(ISBLANK(F473),,(IF(J473="WON-EW",((((K473-1)*I473)*'results log'!$B$2)+('results log'!$B$2*(K473-1))),IF(J473="WON",((((K473-1)*I473)*'results log'!$B$2)+('results log'!$B$2*(K473-1))),IF(J473="PLACED",((((K473-1)*I473)*'results log'!$B$2)-'results log'!$B$2),IF(I473=0,-'results log'!$B$2,IF(I473=0,-'results log'!$B$2,-('results log'!$B$2*2)))))))*D473))</f>
        <v>0</v>
      </c>
      <c r="Q473">
        <f>IF(ISBLANK(#REF!),1,IF(ISBLANK(#REF!),2,99))</f>
        <v>99</v>
      </c>
    </row>
    <row r="474" spans="7:17" ht="15" x14ac:dyDescent="0.2">
      <c r="G474" s="11"/>
      <c r="H474" s="11"/>
      <c r="I474" s="11"/>
      <c r="J474" s="8"/>
      <c r="K474" s="15">
        <f>((F474-1)*(1-(IF(G474="no",0,'results log'!$B$3)))+1)</f>
        <v>5.0000000000000044E-2</v>
      </c>
      <c r="L474" s="15">
        <f t="shared" si="19"/>
        <v>0</v>
      </c>
      <c r="M474" s="17">
        <f>IF(ISBLANK(J474),,IF(ISBLANK(E474),,(IF(J474="WON-EW",((((E474-1)*I474)*'results log'!$B$2)+('results log'!$B$2*(E474-1))),IF(J474="WON",((((E474-1)*I474)*'results log'!$B$2)+('results log'!$B$2*(E474-1))),IF(J474="PLACED",((((E474-1)*I474)*'results log'!$B$2)-'results log'!$B$2),IF(I474=0,-'results log'!$B$2,IF(I474=0,-'results log'!$B$2,-('results log'!$B$2*2)))))))*D474))</f>
        <v>0</v>
      </c>
      <c r="N474" s="16">
        <f>IF(ISBLANK(J474),,IF(ISBLANK(F474),,(IF(J474="WON-EW",((((K474-1)*I474)*'results log'!$B$2)+('results log'!$B$2*(K474-1))),IF(J474="WON",((((K474-1)*I474)*'results log'!$B$2)+('results log'!$B$2*(K474-1))),IF(J474="PLACED",((((K474-1)*I474)*'results log'!$B$2)-'results log'!$B$2),IF(I474=0,-'results log'!$B$2,IF(I474=0,-'results log'!$B$2,-('results log'!$B$2*2)))))))*D474))</f>
        <v>0</v>
      </c>
      <c r="Q474">
        <f>IF(ISBLANK(#REF!),1,IF(ISBLANK(#REF!),2,99))</f>
        <v>99</v>
      </c>
    </row>
    <row r="475" spans="7:17" ht="15" x14ac:dyDescent="0.2">
      <c r="G475" s="11"/>
      <c r="H475" s="11"/>
      <c r="I475" s="11"/>
      <c r="J475" s="8"/>
      <c r="K475" s="15">
        <f>((F475-1)*(1-(IF(G475="no",0,'results log'!$B$3)))+1)</f>
        <v>5.0000000000000044E-2</v>
      </c>
      <c r="L475" s="15">
        <f t="shared" si="19"/>
        <v>0</v>
      </c>
      <c r="M475" s="17">
        <f>IF(ISBLANK(J475),,IF(ISBLANK(E475),,(IF(J475="WON-EW",((((E475-1)*I475)*'results log'!$B$2)+('results log'!$B$2*(E475-1))),IF(J475="WON",((((E475-1)*I475)*'results log'!$B$2)+('results log'!$B$2*(E475-1))),IF(J475="PLACED",((((E475-1)*I475)*'results log'!$B$2)-'results log'!$B$2),IF(I475=0,-'results log'!$B$2,IF(I475=0,-'results log'!$B$2,-('results log'!$B$2*2)))))))*D475))</f>
        <v>0</v>
      </c>
      <c r="N475" s="16">
        <f>IF(ISBLANK(J475),,IF(ISBLANK(F475),,(IF(J475="WON-EW",((((K475-1)*I475)*'results log'!$B$2)+('results log'!$B$2*(K475-1))),IF(J475="WON",((((K475-1)*I475)*'results log'!$B$2)+('results log'!$B$2*(K475-1))),IF(J475="PLACED",((((K475-1)*I475)*'results log'!$B$2)-'results log'!$B$2),IF(I475=0,-'results log'!$B$2,IF(I475=0,-'results log'!$B$2,-('results log'!$B$2*2)))))))*D475))</f>
        <v>0</v>
      </c>
      <c r="Q475">
        <f>IF(ISBLANK(#REF!),1,IF(ISBLANK(#REF!),2,99))</f>
        <v>99</v>
      </c>
    </row>
    <row r="476" spans="7:17" ht="15" x14ac:dyDescent="0.2">
      <c r="G476" s="11"/>
      <c r="H476" s="11"/>
      <c r="I476" s="11"/>
      <c r="J476" s="8"/>
      <c r="K476" s="15">
        <f>((F476-1)*(1-(IF(G476="no",0,'results log'!$B$3)))+1)</f>
        <v>5.0000000000000044E-2</v>
      </c>
      <c r="L476" s="15">
        <f t="shared" si="19"/>
        <v>0</v>
      </c>
      <c r="M476" s="17">
        <f>IF(ISBLANK(J476),,IF(ISBLANK(E476),,(IF(J476="WON-EW",((((E476-1)*I476)*'results log'!$B$2)+('results log'!$B$2*(E476-1))),IF(J476="WON",((((E476-1)*I476)*'results log'!$B$2)+('results log'!$B$2*(E476-1))),IF(J476="PLACED",((((E476-1)*I476)*'results log'!$B$2)-'results log'!$B$2),IF(I476=0,-'results log'!$B$2,IF(I476=0,-'results log'!$B$2,-('results log'!$B$2*2)))))))*D476))</f>
        <v>0</v>
      </c>
      <c r="N476" s="16">
        <f>IF(ISBLANK(J476),,IF(ISBLANK(F476),,(IF(J476="WON-EW",((((K476-1)*I476)*'results log'!$B$2)+('results log'!$B$2*(K476-1))),IF(J476="WON",((((K476-1)*I476)*'results log'!$B$2)+('results log'!$B$2*(K476-1))),IF(J476="PLACED",((((K476-1)*I476)*'results log'!$B$2)-'results log'!$B$2),IF(I476=0,-'results log'!$B$2,IF(I476=0,-'results log'!$B$2,-('results log'!$B$2*2)))))))*D476))</f>
        <v>0</v>
      </c>
      <c r="Q476">
        <f>IF(ISBLANK(#REF!),1,IF(ISBLANK(#REF!),2,99))</f>
        <v>99</v>
      </c>
    </row>
    <row r="477" spans="7:17" ht="15" x14ac:dyDescent="0.2">
      <c r="G477" s="11"/>
      <c r="H477" s="11"/>
      <c r="I477" s="11"/>
      <c r="J477" s="8"/>
      <c r="K477" s="15">
        <f>((F477-1)*(1-(IF(G477="no",0,'results log'!$B$3)))+1)</f>
        <v>5.0000000000000044E-2</v>
      </c>
      <c r="L477" s="15">
        <f t="shared" si="19"/>
        <v>0</v>
      </c>
      <c r="M477" s="17">
        <f>IF(ISBLANK(J477),,IF(ISBLANK(E477),,(IF(J477="WON-EW",((((E477-1)*I477)*'results log'!$B$2)+('results log'!$B$2*(E477-1))),IF(J477="WON",((((E477-1)*I477)*'results log'!$B$2)+('results log'!$B$2*(E477-1))),IF(J477="PLACED",((((E477-1)*I477)*'results log'!$B$2)-'results log'!$B$2),IF(I477=0,-'results log'!$B$2,IF(I477=0,-'results log'!$B$2,-('results log'!$B$2*2)))))))*D477))</f>
        <v>0</v>
      </c>
      <c r="N477" s="16">
        <f>IF(ISBLANK(J477),,IF(ISBLANK(F477),,(IF(J477="WON-EW",((((K477-1)*I477)*'results log'!$B$2)+('results log'!$B$2*(K477-1))),IF(J477="WON",((((K477-1)*I477)*'results log'!$B$2)+('results log'!$B$2*(K477-1))),IF(J477="PLACED",((((K477-1)*I477)*'results log'!$B$2)-'results log'!$B$2),IF(I477=0,-'results log'!$B$2,IF(I477=0,-'results log'!$B$2,-('results log'!$B$2*2)))))))*D477))</f>
        <v>0</v>
      </c>
      <c r="Q477">
        <f>IF(ISBLANK(#REF!),1,IF(ISBLANK(#REF!),2,99))</f>
        <v>99</v>
      </c>
    </row>
    <row r="478" spans="7:17" ht="15" x14ac:dyDescent="0.2">
      <c r="G478" s="11"/>
      <c r="H478" s="11"/>
      <c r="I478" s="11"/>
      <c r="J478" s="8"/>
      <c r="K478" s="15">
        <f>((F478-1)*(1-(IF(G478="no",0,'results log'!$B$3)))+1)</f>
        <v>5.0000000000000044E-2</v>
      </c>
      <c r="L478" s="15">
        <f t="shared" si="19"/>
        <v>0</v>
      </c>
      <c r="M478" s="17">
        <f>IF(ISBLANK(J478),,IF(ISBLANK(E478),,(IF(J478="WON-EW",((((E478-1)*I478)*'results log'!$B$2)+('results log'!$B$2*(E478-1))),IF(J478="WON",((((E478-1)*I478)*'results log'!$B$2)+('results log'!$B$2*(E478-1))),IF(J478="PLACED",((((E478-1)*I478)*'results log'!$B$2)-'results log'!$B$2),IF(I478=0,-'results log'!$B$2,IF(I478=0,-'results log'!$B$2,-('results log'!$B$2*2)))))))*D478))</f>
        <v>0</v>
      </c>
      <c r="N478" s="16">
        <f>IF(ISBLANK(J478),,IF(ISBLANK(F478),,(IF(J478="WON-EW",((((K478-1)*I478)*'results log'!$B$2)+('results log'!$B$2*(K478-1))),IF(J478="WON",((((K478-1)*I478)*'results log'!$B$2)+('results log'!$B$2*(K478-1))),IF(J478="PLACED",((((K478-1)*I478)*'results log'!$B$2)-'results log'!$B$2),IF(I478=0,-'results log'!$B$2,IF(I478=0,-'results log'!$B$2,-('results log'!$B$2*2)))))))*D478))</f>
        <v>0</v>
      </c>
      <c r="Q478">
        <f>IF(ISBLANK(#REF!),1,IF(ISBLANK(#REF!),2,99))</f>
        <v>99</v>
      </c>
    </row>
    <row r="479" spans="7:17" ht="15" x14ac:dyDescent="0.2">
      <c r="G479" s="11"/>
      <c r="H479" s="11"/>
      <c r="I479" s="11"/>
      <c r="J479" s="8"/>
      <c r="K479" s="15">
        <f>((F479-1)*(1-(IF(G479="no",0,'results log'!$B$3)))+1)</f>
        <v>5.0000000000000044E-2</v>
      </c>
      <c r="L479" s="15">
        <f t="shared" si="19"/>
        <v>0</v>
      </c>
      <c r="M479" s="17">
        <f>IF(ISBLANK(J479),,IF(ISBLANK(E479),,(IF(J479="WON-EW",((((E479-1)*I479)*'results log'!$B$2)+('results log'!$B$2*(E479-1))),IF(J479="WON",((((E479-1)*I479)*'results log'!$B$2)+('results log'!$B$2*(E479-1))),IF(J479="PLACED",((((E479-1)*I479)*'results log'!$B$2)-'results log'!$B$2),IF(I479=0,-'results log'!$B$2,IF(I479=0,-'results log'!$B$2,-('results log'!$B$2*2)))))))*D479))</f>
        <v>0</v>
      </c>
      <c r="N479" s="16">
        <f>IF(ISBLANK(J479),,IF(ISBLANK(F479),,(IF(J479="WON-EW",((((K479-1)*I479)*'results log'!$B$2)+('results log'!$B$2*(K479-1))),IF(J479="WON",((((K479-1)*I479)*'results log'!$B$2)+('results log'!$B$2*(K479-1))),IF(J479="PLACED",((((K479-1)*I479)*'results log'!$B$2)-'results log'!$B$2),IF(I479=0,-'results log'!$B$2,IF(I479=0,-'results log'!$B$2,-('results log'!$B$2*2)))))))*D479))</f>
        <v>0</v>
      </c>
      <c r="Q479">
        <f>IF(ISBLANK(#REF!),1,IF(ISBLANK(#REF!),2,99))</f>
        <v>99</v>
      </c>
    </row>
    <row r="480" spans="7:17" ht="15" x14ac:dyDescent="0.2">
      <c r="G480" s="11"/>
      <c r="H480" s="11"/>
      <c r="I480" s="11"/>
      <c r="J480" s="8"/>
      <c r="K480" s="15">
        <f>((F480-1)*(1-(IF(G480="no",0,'results log'!$B$3)))+1)</f>
        <v>5.0000000000000044E-2</v>
      </c>
      <c r="L480" s="15">
        <f t="shared" si="19"/>
        <v>0</v>
      </c>
      <c r="M480" s="17">
        <f>IF(ISBLANK(J480),,IF(ISBLANK(E480),,(IF(J480="WON-EW",((((E480-1)*I480)*'results log'!$B$2)+('results log'!$B$2*(E480-1))),IF(J480="WON",((((E480-1)*I480)*'results log'!$B$2)+('results log'!$B$2*(E480-1))),IF(J480="PLACED",((((E480-1)*I480)*'results log'!$B$2)-'results log'!$B$2),IF(I480=0,-'results log'!$B$2,IF(I480=0,-'results log'!$B$2,-('results log'!$B$2*2)))))))*D480))</f>
        <v>0</v>
      </c>
      <c r="N480" s="16">
        <f>IF(ISBLANK(J480),,IF(ISBLANK(F480),,(IF(J480="WON-EW",((((K480-1)*I480)*'results log'!$B$2)+('results log'!$B$2*(K480-1))),IF(J480="WON",((((K480-1)*I480)*'results log'!$B$2)+('results log'!$B$2*(K480-1))),IF(J480="PLACED",((((K480-1)*I480)*'results log'!$B$2)-'results log'!$B$2),IF(I480=0,-'results log'!$B$2,IF(I480=0,-'results log'!$B$2,-('results log'!$B$2*2)))))))*D480))</f>
        <v>0</v>
      </c>
      <c r="Q480">
        <f>IF(ISBLANK(#REF!),1,IF(ISBLANK(#REF!),2,99))</f>
        <v>99</v>
      </c>
    </row>
    <row r="481" spans="7:17" ht="15" x14ac:dyDescent="0.2">
      <c r="G481" s="11"/>
      <c r="H481" s="11"/>
      <c r="I481" s="11"/>
      <c r="J481" s="8"/>
      <c r="K481" s="15">
        <f>((F481-1)*(1-(IF(G481="no",0,'results log'!$B$3)))+1)</f>
        <v>5.0000000000000044E-2</v>
      </c>
      <c r="L481" s="15">
        <f t="shared" si="19"/>
        <v>0</v>
      </c>
      <c r="M481" s="17">
        <f>IF(ISBLANK(J481),,IF(ISBLANK(E481),,(IF(J481="WON-EW",((((E481-1)*I481)*'results log'!$B$2)+('results log'!$B$2*(E481-1))),IF(J481="WON",((((E481-1)*I481)*'results log'!$B$2)+('results log'!$B$2*(E481-1))),IF(J481="PLACED",((((E481-1)*I481)*'results log'!$B$2)-'results log'!$B$2),IF(I481=0,-'results log'!$B$2,IF(I481=0,-'results log'!$B$2,-('results log'!$B$2*2)))))))*D481))</f>
        <v>0</v>
      </c>
      <c r="N481" s="16">
        <f>IF(ISBLANK(J481),,IF(ISBLANK(F481),,(IF(J481="WON-EW",((((K481-1)*I481)*'results log'!$B$2)+('results log'!$B$2*(K481-1))),IF(J481="WON",((((K481-1)*I481)*'results log'!$B$2)+('results log'!$B$2*(K481-1))),IF(J481="PLACED",((((K481-1)*I481)*'results log'!$B$2)-'results log'!$B$2),IF(I481=0,-'results log'!$B$2,IF(I481=0,-'results log'!$B$2,-('results log'!$B$2*2)))))))*D481))</f>
        <v>0</v>
      </c>
      <c r="Q481">
        <f>IF(ISBLANK(#REF!),1,IF(ISBLANK(#REF!),2,99))</f>
        <v>99</v>
      </c>
    </row>
    <row r="482" spans="7:17" ht="15" x14ac:dyDescent="0.2">
      <c r="G482" s="11"/>
      <c r="H482" s="11"/>
      <c r="I482" s="11"/>
      <c r="J482" s="8"/>
      <c r="K482" s="15">
        <f>((F482-1)*(1-(IF(G482="no",0,'results log'!$B$3)))+1)</f>
        <v>5.0000000000000044E-2</v>
      </c>
      <c r="L482" s="15">
        <f t="shared" si="19"/>
        <v>0</v>
      </c>
      <c r="M482" s="17">
        <f>IF(ISBLANK(J482),,IF(ISBLANK(E482),,(IF(J482="WON-EW",((((E482-1)*I482)*'results log'!$B$2)+('results log'!$B$2*(E482-1))),IF(J482="WON",((((E482-1)*I482)*'results log'!$B$2)+('results log'!$B$2*(E482-1))),IF(J482="PLACED",((((E482-1)*I482)*'results log'!$B$2)-'results log'!$B$2),IF(I482=0,-'results log'!$B$2,IF(I482=0,-'results log'!$B$2,-('results log'!$B$2*2)))))))*D482))</f>
        <v>0</v>
      </c>
      <c r="N482" s="16">
        <f>IF(ISBLANK(J482),,IF(ISBLANK(F482),,(IF(J482="WON-EW",((((K482-1)*I482)*'results log'!$B$2)+('results log'!$B$2*(K482-1))),IF(J482="WON",((((K482-1)*I482)*'results log'!$B$2)+('results log'!$B$2*(K482-1))),IF(J482="PLACED",((((K482-1)*I482)*'results log'!$B$2)-'results log'!$B$2),IF(I482=0,-'results log'!$B$2,IF(I482=0,-'results log'!$B$2,-('results log'!$B$2*2)))))))*D482))</f>
        <v>0</v>
      </c>
      <c r="Q482">
        <f>IF(ISBLANK(#REF!),1,IF(ISBLANK(#REF!),2,99))</f>
        <v>99</v>
      </c>
    </row>
    <row r="483" spans="7:17" ht="15" x14ac:dyDescent="0.2">
      <c r="G483" s="11"/>
      <c r="H483" s="11"/>
      <c r="I483" s="11"/>
      <c r="J483" s="8"/>
      <c r="K483" s="15">
        <f>((F483-1)*(1-(IF(G483="no",0,'results log'!$B$3)))+1)</f>
        <v>5.0000000000000044E-2</v>
      </c>
      <c r="L483" s="15">
        <f t="shared" si="19"/>
        <v>0</v>
      </c>
      <c r="M483" s="17">
        <f>IF(ISBLANK(J483),,IF(ISBLANK(E483),,(IF(J483="WON-EW",((((E483-1)*I483)*'results log'!$B$2)+('results log'!$B$2*(E483-1))),IF(J483="WON",((((E483-1)*I483)*'results log'!$B$2)+('results log'!$B$2*(E483-1))),IF(J483="PLACED",((((E483-1)*I483)*'results log'!$B$2)-'results log'!$B$2),IF(I483=0,-'results log'!$B$2,IF(I483=0,-'results log'!$B$2,-('results log'!$B$2*2)))))))*D483))</f>
        <v>0</v>
      </c>
      <c r="N483" s="16">
        <f>IF(ISBLANK(J483),,IF(ISBLANK(F483),,(IF(J483="WON-EW",((((K483-1)*I483)*'results log'!$B$2)+('results log'!$B$2*(K483-1))),IF(J483="WON",((((K483-1)*I483)*'results log'!$B$2)+('results log'!$B$2*(K483-1))),IF(J483="PLACED",((((K483-1)*I483)*'results log'!$B$2)-'results log'!$B$2),IF(I483=0,-'results log'!$B$2,IF(I483=0,-'results log'!$B$2,-('results log'!$B$2*2)))))))*D483))</f>
        <v>0</v>
      </c>
      <c r="Q483">
        <f>IF(ISBLANK(#REF!),1,IF(ISBLANK(#REF!),2,99))</f>
        <v>99</v>
      </c>
    </row>
    <row r="484" spans="7:17" ht="15" x14ac:dyDescent="0.2">
      <c r="G484" s="11"/>
      <c r="H484" s="11"/>
      <c r="I484" s="11"/>
      <c r="J484" s="8"/>
      <c r="K484" s="15">
        <f>((F484-1)*(1-(IF(G484="no",0,'results log'!$B$3)))+1)</f>
        <v>5.0000000000000044E-2</v>
      </c>
      <c r="L484" s="15">
        <f t="shared" si="19"/>
        <v>0</v>
      </c>
      <c r="M484" s="17">
        <f>IF(ISBLANK(J484),,IF(ISBLANK(E484),,(IF(J484="WON-EW",((((E484-1)*I484)*'results log'!$B$2)+('results log'!$B$2*(E484-1))),IF(J484="WON",((((E484-1)*I484)*'results log'!$B$2)+('results log'!$B$2*(E484-1))),IF(J484="PLACED",((((E484-1)*I484)*'results log'!$B$2)-'results log'!$B$2),IF(I484=0,-'results log'!$B$2,IF(I484=0,-'results log'!$B$2,-('results log'!$B$2*2)))))))*D484))</f>
        <v>0</v>
      </c>
      <c r="N484" s="16">
        <f>IF(ISBLANK(J484),,IF(ISBLANK(F484),,(IF(J484="WON-EW",((((K484-1)*I484)*'results log'!$B$2)+('results log'!$B$2*(K484-1))),IF(J484="WON",((((K484-1)*I484)*'results log'!$B$2)+('results log'!$B$2*(K484-1))),IF(J484="PLACED",((((K484-1)*I484)*'results log'!$B$2)-'results log'!$B$2),IF(I484=0,-'results log'!$B$2,IF(I484=0,-'results log'!$B$2,-('results log'!$B$2*2)))))))*D484))</f>
        <v>0</v>
      </c>
      <c r="Q484">
        <f>IF(ISBLANK(#REF!),1,IF(ISBLANK(#REF!),2,99))</f>
        <v>99</v>
      </c>
    </row>
    <row r="485" spans="7:17" ht="15" x14ac:dyDescent="0.2">
      <c r="G485" s="11"/>
      <c r="H485" s="11"/>
      <c r="I485" s="11"/>
      <c r="J485" s="8"/>
      <c r="K485" s="15">
        <f>((F485-1)*(1-(IF(G485="no",0,'results log'!$B$3)))+1)</f>
        <v>5.0000000000000044E-2</v>
      </c>
      <c r="L485" s="15">
        <f t="shared" si="19"/>
        <v>0</v>
      </c>
      <c r="M485" s="17">
        <f>IF(ISBLANK(J485),,IF(ISBLANK(E485),,(IF(J485="WON-EW",((((E485-1)*I485)*'results log'!$B$2)+('results log'!$B$2*(E485-1))),IF(J485="WON",((((E485-1)*I485)*'results log'!$B$2)+('results log'!$B$2*(E485-1))),IF(J485="PLACED",((((E485-1)*I485)*'results log'!$B$2)-'results log'!$B$2),IF(I485=0,-'results log'!$B$2,IF(I485=0,-'results log'!$B$2,-('results log'!$B$2*2)))))))*D485))</f>
        <v>0</v>
      </c>
      <c r="N485" s="16">
        <f>IF(ISBLANK(J485),,IF(ISBLANK(F485),,(IF(J485="WON-EW",((((K485-1)*I485)*'results log'!$B$2)+('results log'!$B$2*(K485-1))),IF(J485="WON",((((K485-1)*I485)*'results log'!$B$2)+('results log'!$B$2*(K485-1))),IF(J485="PLACED",((((K485-1)*I485)*'results log'!$B$2)-'results log'!$B$2),IF(I485=0,-'results log'!$B$2,IF(I485=0,-'results log'!$B$2,-('results log'!$B$2*2)))))))*D485))</f>
        <v>0</v>
      </c>
      <c r="Q485">
        <f>IF(ISBLANK(#REF!),1,IF(ISBLANK(#REF!),2,99))</f>
        <v>99</v>
      </c>
    </row>
    <row r="486" spans="7:17" ht="15" x14ac:dyDescent="0.2">
      <c r="G486" s="11"/>
      <c r="H486" s="11"/>
      <c r="I486" s="11"/>
      <c r="J486" s="8"/>
      <c r="K486" s="15">
        <f>((F486-1)*(1-(IF(G486="no",0,'results log'!$B$3)))+1)</f>
        <v>5.0000000000000044E-2</v>
      </c>
      <c r="L486" s="15">
        <f t="shared" si="19"/>
        <v>0</v>
      </c>
      <c r="M486" s="17">
        <f>IF(ISBLANK(J486),,IF(ISBLANK(E486),,(IF(J486="WON-EW",((((E486-1)*I486)*'results log'!$B$2)+('results log'!$B$2*(E486-1))),IF(J486="WON",((((E486-1)*I486)*'results log'!$B$2)+('results log'!$B$2*(E486-1))),IF(J486="PLACED",((((E486-1)*I486)*'results log'!$B$2)-'results log'!$B$2),IF(I486=0,-'results log'!$B$2,IF(I486=0,-'results log'!$B$2,-('results log'!$B$2*2)))))))*D486))</f>
        <v>0</v>
      </c>
      <c r="N486" s="16">
        <f>IF(ISBLANK(J486),,IF(ISBLANK(F486),,(IF(J486="WON-EW",((((K486-1)*I486)*'results log'!$B$2)+('results log'!$B$2*(K486-1))),IF(J486="WON",((((K486-1)*I486)*'results log'!$B$2)+('results log'!$B$2*(K486-1))),IF(J486="PLACED",((((K486-1)*I486)*'results log'!$B$2)-'results log'!$B$2),IF(I486=0,-'results log'!$B$2,IF(I486=0,-'results log'!$B$2,-('results log'!$B$2*2)))))))*D486))</f>
        <v>0</v>
      </c>
      <c r="Q486">
        <f>IF(ISBLANK(#REF!),1,IF(ISBLANK(#REF!),2,99))</f>
        <v>99</v>
      </c>
    </row>
    <row r="487" spans="7:17" ht="15" x14ac:dyDescent="0.2">
      <c r="G487" s="11"/>
      <c r="H487" s="11"/>
      <c r="I487" s="11"/>
      <c r="J487" s="8"/>
      <c r="K487" s="15">
        <f>((F487-1)*(1-(IF(G487="no",0,'results log'!$B$3)))+1)</f>
        <v>5.0000000000000044E-2</v>
      </c>
      <c r="L487" s="15">
        <f t="shared" si="19"/>
        <v>0</v>
      </c>
      <c r="M487" s="17">
        <f>IF(ISBLANK(J487),,IF(ISBLANK(E487),,(IF(J487="WON-EW",((((E487-1)*I487)*'results log'!$B$2)+('results log'!$B$2*(E487-1))),IF(J487="WON",((((E487-1)*I487)*'results log'!$B$2)+('results log'!$B$2*(E487-1))),IF(J487="PLACED",((((E487-1)*I487)*'results log'!$B$2)-'results log'!$B$2),IF(I487=0,-'results log'!$B$2,IF(I487=0,-'results log'!$B$2,-('results log'!$B$2*2)))))))*D487))</f>
        <v>0</v>
      </c>
      <c r="N487" s="16">
        <f>IF(ISBLANK(J487),,IF(ISBLANK(F487),,(IF(J487="WON-EW",((((K487-1)*I487)*'results log'!$B$2)+('results log'!$B$2*(K487-1))),IF(J487="WON",((((K487-1)*I487)*'results log'!$B$2)+('results log'!$B$2*(K487-1))),IF(J487="PLACED",((((K487-1)*I487)*'results log'!$B$2)-'results log'!$B$2),IF(I487=0,-'results log'!$B$2,IF(I487=0,-'results log'!$B$2,-('results log'!$B$2*2)))))))*D487))</f>
        <v>0</v>
      </c>
      <c r="Q487">
        <f>IF(ISBLANK(#REF!),1,IF(ISBLANK(#REF!),2,99))</f>
        <v>99</v>
      </c>
    </row>
    <row r="488" spans="7:17" ht="15" x14ac:dyDescent="0.2">
      <c r="G488" s="11"/>
      <c r="H488" s="11"/>
      <c r="I488" s="11"/>
      <c r="J488" s="8"/>
      <c r="K488" s="15">
        <f>((F488-1)*(1-(IF(G488="no",0,'results log'!$B$3)))+1)</f>
        <v>5.0000000000000044E-2</v>
      </c>
      <c r="L488" s="15">
        <f t="shared" si="19"/>
        <v>0</v>
      </c>
      <c r="M488" s="17">
        <f>IF(ISBLANK(J488),,IF(ISBLANK(E488),,(IF(J488="WON-EW",((((E488-1)*I488)*'results log'!$B$2)+('results log'!$B$2*(E488-1))),IF(J488="WON",((((E488-1)*I488)*'results log'!$B$2)+('results log'!$B$2*(E488-1))),IF(J488="PLACED",((((E488-1)*I488)*'results log'!$B$2)-'results log'!$B$2),IF(I488=0,-'results log'!$B$2,IF(I488=0,-'results log'!$B$2,-('results log'!$B$2*2)))))))*D488))</f>
        <v>0</v>
      </c>
      <c r="N488" s="16">
        <f>IF(ISBLANK(J488),,IF(ISBLANK(F488),,(IF(J488="WON-EW",((((K488-1)*I488)*'results log'!$B$2)+('results log'!$B$2*(K488-1))),IF(J488="WON",((((K488-1)*I488)*'results log'!$B$2)+('results log'!$B$2*(K488-1))),IF(J488="PLACED",((((K488-1)*I488)*'results log'!$B$2)-'results log'!$B$2),IF(I488=0,-'results log'!$B$2,IF(I488=0,-'results log'!$B$2,-('results log'!$B$2*2)))))))*D488))</f>
        <v>0</v>
      </c>
      <c r="Q488">
        <f>IF(ISBLANK(#REF!),1,IF(ISBLANK(#REF!),2,99))</f>
        <v>99</v>
      </c>
    </row>
    <row r="489" spans="7:17" ht="15" x14ac:dyDescent="0.2">
      <c r="G489" s="11"/>
      <c r="H489" s="11"/>
      <c r="I489" s="11"/>
      <c r="J489" s="8"/>
      <c r="K489" s="15">
        <f>((F489-1)*(1-(IF(G489="no",0,'results log'!$B$3)))+1)</f>
        <v>5.0000000000000044E-2</v>
      </c>
      <c r="L489" s="15">
        <f t="shared" si="19"/>
        <v>0</v>
      </c>
      <c r="M489" s="17">
        <f>IF(ISBLANK(J489),,IF(ISBLANK(E489),,(IF(J489="WON-EW",((((E489-1)*I489)*'results log'!$B$2)+('results log'!$B$2*(E489-1))),IF(J489="WON",((((E489-1)*I489)*'results log'!$B$2)+('results log'!$B$2*(E489-1))),IF(J489="PLACED",((((E489-1)*I489)*'results log'!$B$2)-'results log'!$B$2),IF(I489=0,-'results log'!$B$2,IF(I489=0,-'results log'!$B$2,-('results log'!$B$2*2)))))))*D489))</f>
        <v>0</v>
      </c>
      <c r="N489" s="16">
        <f>IF(ISBLANK(J489),,IF(ISBLANK(F489),,(IF(J489="WON-EW",((((K489-1)*I489)*'results log'!$B$2)+('results log'!$B$2*(K489-1))),IF(J489="WON",((((K489-1)*I489)*'results log'!$B$2)+('results log'!$B$2*(K489-1))),IF(J489="PLACED",((((K489-1)*I489)*'results log'!$B$2)-'results log'!$B$2),IF(I489=0,-'results log'!$B$2,IF(I489=0,-'results log'!$B$2,-('results log'!$B$2*2)))))))*D489))</f>
        <v>0</v>
      </c>
      <c r="Q489">
        <f>IF(ISBLANK(#REF!),1,IF(ISBLANK(#REF!),2,99))</f>
        <v>99</v>
      </c>
    </row>
    <row r="490" spans="7:17" ht="15" x14ac:dyDescent="0.2">
      <c r="G490" s="11"/>
      <c r="H490" s="11"/>
      <c r="I490" s="11"/>
      <c r="J490" s="8"/>
      <c r="K490" s="15">
        <f>((F490-1)*(1-(IF(G490="no",0,'results log'!$B$3)))+1)</f>
        <v>5.0000000000000044E-2</v>
      </c>
      <c r="L490" s="15">
        <f t="shared" si="19"/>
        <v>0</v>
      </c>
      <c r="M490" s="17">
        <f>IF(ISBLANK(J490),,IF(ISBLANK(E490),,(IF(J490="WON-EW",((((E490-1)*I490)*'results log'!$B$2)+('results log'!$B$2*(E490-1))),IF(J490="WON",((((E490-1)*I490)*'results log'!$B$2)+('results log'!$B$2*(E490-1))),IF(J490="PLACED",((((E490-1)*I490)*'results log'!$B$2)-'results log'!$B$2),IF(I490=0,-'results log'!$B$2,IF(I490=0,-'results log'!$B$2,-('results log'!$B$2*2)))))))*D490))</f>
        <v>0</v>
      </c>
      <c r="N490" s="16">
        <f>IF(ISBLANK(J490),,IF(ISBLANK(F490),,(IF(J490="WON-EW",((((K490-1)*I490)*'results log'!$B$2)+('results log'!$B$2*(K490-1))),IF(J490="WON",((((K490-1)*I490)*'results log'!$B$2)+('results log'!$B$2*(K490-1))),IF(J490="PLACED",((((K490-1)*I490)*'results log'!$B$2)-'results log'!$B$2),IF(I490=0,-'results log'!$B$2,IF(I490=0,-'results log'!$B$2,-('results log'!$B$2*2)))))))*D490))</f>
        <v>0</v>
      </c>
      <c r="Q490">
        <f>IF(ISBLANK(#REF!),1,IF(ISBLANK(#REF!),2,99))</f>
        <v>99</v>
      </c>
    </row>
    <row r="491" spans="7:17" ht="15" x14ac:dyDescent="0.2">
      <c r="G491" s="11"/>
      <c r="H491" s="11"/>
      <c r="I491" s="11"/>
      <c r="J491" s="8"/>
      <c r="K491" s="15">
        <f>((F491-1)*(1-(IF(G491="no",0,'results log'!$B$3)))+1)</f>
        <v>5.0000000000000044E-2</v>
      </c>
      <c r="L491" s="15">
        <f t="shared" si="19"/>
        <v>0</v>
      </c>
      <c r="M491" s="17">
        <f>IF(ISBLANK(J491),,IF(ISBLANK(E491),,(IF(J491="WON-EW",((((E491-1)*I491)*'results log'!$B$2)+('results log'!$B$2*(E491-1))),IF(J491="WON",((((E491-1)*I491)*'results log'!$B$2)+('results log'!$B$2*(E491-1))),IF(J491="PLACED",((((E491-1)*I491)*'results log'!$B$2)-'results log'!$B$2),IF(I491=0,-'results log'!$B$2,IF(I491=0,-'results log'!$B$2,-('results log'!$B$2*2)))))))*D491))</f>
        <v>0</v>
      </c>
      <c r="N491" s="16">
        <f>IF(ISBLANK(J491),,IF(ISBLANK(F491),,(IF(J491="WON-EW",((((K491-1)*I491)*'results log'!$B$2)+('results log'!$B$2*(K491-1))),IF(J491="WON",((((K491-1)*I491)*'results log'!$B$2)+('results log'!$B$2*(K491-1))),IF(J491="PLACED",((((K491-1)*I491)*'results log'!$B$2)-'results log'!$B$2),IF(I491=0,-'results log'!$B$2,IF(I491=0,-'results log'!$B$2,-('results log'!$B$2*2)))))))*D491))</f>
        <v>0</v>
      </c>
      <c r="Q491">
        <f>IF(ISBLANK(#REF!),1,IF(ISBLANK(#REF!),2,99))</f>
        <v>99</v>
      </c>
    </row>
    <row r="492" spans="7:17" ht="15" x14ac:dyDescent="0.2">
      <c r="G492" s="11"/>
      <c r="H492" s="11"/>
      <c r="I492" s="11"/>
      <c r="J492" s="8"/>
      <c r="K492" s="15">
        <f>((F492-1)*(1-(IF(G492="no",0,'results log'!$B$3)))+1)</f>
        <v>5.0000000000000044E-2</v>
      </c>
      <c r="L492" s="15">
        <f t="shared" si="19"/>
        <v>0</v>
      </c>
      <c r="M492" s="17">
        <f>IF(ISBLANK(J492),,IF(ISBLANK(E492),,(IF(J492="WON-EW",((((E492-1)*I492)*'results log'!$B$2)+('results log'!$B$2*(E492-1))),IF(J492="WON",((((E492-1)*I492)*'results log'!$B$2)+('results log'!$B$2*(E492-1))),IF(J492="PLACED",((((E492-1)*I492)*'results log'!$B$2)-'results log'!$B$2),IF(I492=0,-'results log'!$B$2,IF(I492=0,-'results log'!$B$2,-('results log'!$B$2*2)))))))*D492))</f>
        <v>0</v>
      </c>
      <c r="N492" s="16">
        <f>IF(ISBLANK(J492),,IF(ISBLANK(F492),,(IF(J492="WON-EW",((((K492-1)*I492)*'results log'!$B$2)+('results log'!$B$2*(K492-1))),IF(J492="WON",((((K492-1)*I492)*'results log'!$B$2)+('results log'!$B$2*(K492-1))),IF(J492="PLACED",((((K492-1)*I492)*'results log'!$B$2)-'results log'!$B$2),IF(I492=0,-'results log'!$B$2,IF(I492=0,-'results log'!$B$2,-('results log'!$B$2*2)))))))*D492))</f>
        <v>0</v>
      </c>
      <c r="Q492">
        <f>IF(ISBLANK(#REF!),1,IF(ISBLANK(#REF!),2,99))</f>
        <v>99</v>
      </c>
    </row>
    <row r="493" spans="7:17" ht="15" x14ac:dyDescent="0.2">
      <c r="G493" s="11"/>
      <c r="H493" s="11"/>
      <c r="I493" s="11"/>
      <c r="J493" s="8"/>
      <c r="K493" s="15">
        <f>((F493-1)*(1-(IF(G493="no",0,'results log'!$B$3)))+1)</f>
        <v>5.0000000000000044E-2</v>
      </c>
      <c r="L493" s="15">
        <f t="shared" si="19"/>
        <v>0</v>
      </c>
      <c r="M493" s="17">
        <f>IF(ISBLANK(J493),,IF(ISBLANK(E493),,(IF(J493="WON-EW",((((E493-1)*I493)*'results log'!$B$2)+('results log'!$B$2*(E493-1))),IF(J493="WON",((((E493-1)*I493)*'results log'!$B$2)+('results log'!$B$2*(E493-1))),IF(J493="PLACED",((((E493-1)*I493)*'results log'!$B$2)-'results log'!$B$2),IF(I493=0,-'results log'!$B$2,IF(I493=0,-'results log'!$B$2,-('results log'!$B$2*2)))))))*D493))</f>
        <v>0</v>
      </c>
      <c r="N493" s="16">
        <f>IF(ISBLANK(J493),,IF(ISBLANK(F493),,(IF(J493="WON-EW",((((K493-1)*I493)*'results log'!$B$2)+('results log'!$B$2*(K493-1))),IF(J493="WON",((((K493-1)*I493)*'results log'!$B$2)+('results log'!$B$2*(K493-1))),IF(J493="PLACED",((((K493-1)*I493)*'results log'!$B$2)-'results log'!$B$2),IF(I493=0,-'results log'!$B$2,IF(I493=0,-'results log'!$B$2,-('results log'!$B$2*2)))))))*D493))</f>
        <v>0</v>
      </c>
      <c r="Q493">
        <f>IF(ISBLANK(#REF!),1,IF(ISBLANK(#REF!),2,99))</f>
        <v>99</v>
      </c>
    </row>
    <row r="494" spans="7:17" ht="15" x14ac:dyDescent="0.2">
      <c r="G494" s="11"/>
      <c r="H494" s="11"/>
      <c r="I494" s="11"/>
      <c r="J494" s="8"/>
      <c r="K494" s="15">
        <f>((F494-1)*(1-(IF(G494="no",0,'results log'!$B$3)))+1)</f>
        <v>5.0000000000000044E-2</v>
      </c>
      <c r="L494" s="15">
        <f t="shared" si="19"/>
        <v>0</v>
      </c>
      <c r="M494" s="17">
        <f>IF(ISBLANK(J494),,IF(ISBLANK(E494),,(IF(J494="WON-EW",((((E494-1)*I494)*'results log'!$B$2)+('results log'!$B$2*(E494-1))),IF(J494="WON",((((E494-1)*I494)*'results log'!$B$2)+('results log'!$B$2*(E494-1))),IF(J494="PLACED",((((E494-1)*I494)*'results log'!$B$2)-'results log'!$B$2),IF(I494=0,-'results log'!$B$2,IF(I494=0,-'results log'!$B$2,-('results log'!$B$2*2)))))))*D494))</f>
        <v>0</v>
      </c>
      <c r="N494" s="16">
        <f>IF(ISBLANK(J494),,IF(ISBLANK(F494),,(IF(J494="WON-EW",((((K494-1)*I494)*'results log'!$B$2)+('results log'!$B$2*(K494-1))),IF(J494="WON",((((K494-1)*I494)*'results log'!$B$2)+('results log'!$B$2*(K494-1))),IF(J494="PLACED",((((K494-1)*I494)*'results log'!$B$2)-'results log'!$B$2),IF(I494=0,-'results log'!$B$2,IF(I494=0,-'results log'!$B$2,-('results log'!$B$2*2)))))))*D494))</f>
        <v>0</v>
      </c>
      <c r="Q494">
        <f>IF(ISBLANK(#REF!),1,IF(ISBLANK(#REF!),2,99))</f>
        <v>99</v>
      </c>
    </row>
    <row r="495" spans="7:17" ht="15" x14ac:dyDescent="0.2">
      <c r="G495" s="11"/>
      <c r="H495" s="11"/>
      <c r="I495" s="11"/>
      <c r="J495" s="8"/>
      <c r="K495" s="15">
        <f>((F495-1)*(1-(IF(G495="no",0,'results log'!$B$3)))+1)</f>
        <v>5.0000000000000044E-2</v>
      </c>
      <c r="L495" s="15">
        <f t="shared" si="19"/>
        <v>0</v>
      </c>
      <c r="M495" s="17">
        <f>IF(ISBLANK(J495),,IF(ISBLANK(E495),,(IF(J495="WON-EW",((((E495-1)*I495)*'results log'!$B$2)+('results log'!$B$2*(E495-1))),IF(J495="WON",((((E495-1)*I495)*'results log'!$B$2)+('results log'!$B$2*(E495-1))),IF(J495="PLACED",((((E495-1)*I495)*'results log'!$B$2)-'results log'!$B$2),IF(I495=0,-'results log'!$B$2,IF(I495=0,-'results log'!$B$2,-('results log'!$B$2*2)))))))*D495))</f>
        <v>0</v>
      </c>
      <c r="N495" s="16">
        <f>IF(ISBLANK(J495),,IF(ISBLANK(F495),,(IF(J495="WON-EW",((((K495-1)*I495)*'results log'!$B$2)+('results log'!$B$2*(K495-1))),IF(J495="WON",((((K495-1)*I495)*'results log'!$B$2)+('results log'!$B$2*(K495-1))),IF(J495="PLACED",((((K495-1)*I495)*'results log'!$B$2)-'results log'!$B$2),IF(I495=0,-'results log'!$B$2,IF(I495=0,-'results log'!$B$2,-('results log'!$B$2*2)))))))*D495))</f>
        <v>0</v>
      </c>
      <c r="Q495">
        <f>IF(ISBLANK(#REF!),1,IF(ISBLANK(#REF!),2,99))</f>
        <v>99</v>
      </c>
    </row>
    <row r="496" spans="7:17" ht="15" x14ac:dyDescent="0.2">
      <c r="G496" s="11"/>
      <c r="H496" s="11"/>
      <c r="I496" s="11"/>
      <c r="J496" s="8"/>
      <c r="K496" s="15">
        <f>((F496-1)*(1-(IF(G496="no",0,'results log'!$B$3)))+1)</f>
        <v>5.0000000000000044E-2</v>
      </c>
      <c r="L496" s="15">
        <f t="shared" si="19"/>
        <v>0</v>
      </c>
      <c r="M496" s="17">
        <f>IF(ISBLANK(J496),,IF(ISBLANK(E496),,(IF(J496="WON-EW",((((E496-1)*I496)*'results log'!$B$2)+('results log'!$B$2*(E496-1))),IF(J496="WON",((((E496-1)*I496)*'results log'!$B$2)+('results log'!$B$2*(E496-1))),IF(J496="PLACED",((((E496-1)*I496)*'results log'!$B$2)-'results log'!$B$2),IF(I496=0,-'results log'!$B$2,IF(I496=0,-'results log'!$B$2,-('results log'!$B$2*2)))))))*D496))</f>
        <v>0</v>
      </c>
      <c r="N496" s="16">
        <f>IF(ISBLANK(J496),,IF(ISBLANK(F496),,(IF(J496="WON-EW",((((K496-1)*I496)*'results log'!$B$2)+('results log'!$B$2*(K496-1))),IF(J496="WON",((((K496-1)*I496)*'results log'!$B$2)+('results log'!$B$2*(K496-1))),IF(J496="PLACED",((((K496-1)*I496)*'results log'!$B$2)-'results log'!$B$2),IF(I496=0,-'results log'!$B$2,IF(I496=0,-'results log'!$B$2,-('results log'!$B$2*2)))))))*D496))</f>
        <v>0</v>
      </c>
      <c r="Q496">
        <f>IF(ISBLANK(#REF!),1,IF(ISBLANK(#REF!),2,99))</f>
        <v>99</v>
      </c>
    </row>
    <row r="497" spans="7:17" ht="15" x14ac:dyDescent="0.2">
      <c r="G497" s="11"/>
      <c r="H497" s="11"/>
      <c r="I497" s="11"/>
      <c r="J497" s="8"/>
      <c r="K497" s="15">
        <f>((F497-1)*(1-(IF(G497="no",0,'results log'!$B$3)))+1)</f>
        <v>5.0000000000000044E-2</v>
      </c>
      <c r="L497" s="15">
        <f t="shared" si="19"/>
        <v>0</v>
      </c>
      <c r="M497" s="17">
        <f>IF(ISBLANK(J497),,IF(ISBLANK(E497),,(IF(J497="WON-EW",((((E497-1)*I497)*'results log'!$B$2)+('results log'!$B$2*(E497-1))),IF(J497="WON",((((E497-1)*I497)*'results log'!$B$2)+('results log'!$B$2*(E497-1))),IF(J497="PLACED",((((E497-1)*I497)*'results log'!$B$2)-'results log'!$B$2),IF(I497=0,-'results log'!$B$2,IF(I497=0,-'results log'!$B$2,-('results log'!$B$2*2)))))))*D497))</f>
        <v>0</v>
      </c>
      <c r="N497" s="16">
        <f>IF(ISBLANK(J497),,IF(ISBLANK(F497),,(IF(J497="WON-EW",((((K497-1)*I497)*'results log'!$B$2)+('results log'!$B$2*(K497-1))),IF(J497="WON",((((K497-1)*I497)*'results log'!$B$2)+('results log'!$B$2*(K497-1))),IF(J497="PLACED",((((K497-1)*I497)*'results log'!$B$2)-'results log'!$B$2),IF(I497=0,-'results log'!$B$2,IF(I497=0,-'results log'!$B$2,-('results log'!$B$2*2)))))))*D497))</f>
        <v>0</v>
      </c>
      <c r="Q497">
        <f>IF(ISBLANK(#REF!),1,IF(ISBLANK(#REF!),2,99))</f>
        <v>99</v>
      </c>
    </row>
    <row r="498" spans="7:17" ht="15" x14ac:dyDescent="0.2">
      <c r="G498" s="11"/>
      <c r="H498" s="11"/>
      <c r="I498" s="11"/>
      <c r="J498" s="8"/>
      <c r="K498" s="15">
        <f>((F498-1)*(1-(IF(G498="no",0,'results log'!$B$3)))+1)</f>
        <v>5.0000000000000044E-2</v>
      </c>
      <c r="L498" s="15">
        <f t="shared" si="19"/>
        <v>0</v>
      </c>
      <c r="M498" s="17">
        <f>IF(ISBLANK(J498),,IF(ISBLANK(E498),,(IF(J498="WON-EW",((((E498-1)*I498)*'results log'!$B$2)+('results log'!$B$2*(E498-1))),IF(J498="WON",((((E498-1)*I498)*'results log'!$B$2)+('results log'!$B$2*(E498-1))),IF(J498="PLACED",((((E498-1)*I498)*'results log'!$B$2)-'results log'!$B$2),IF(I498=0,-'results log'!$B$2,IF(I498=0,-'results log'!$B$2,-('results log'!$B$2*2)))))))*D498))</f>
        <v>0</v>
      </c>
      <c r="N498" s="16">
        <f>IF(ISBLANK(J498),,IF(ISBLANK(F498),,(IF(J498="WON-EW",((((K498-1)*I498)*'results log'!$B$2)+('results log'!$B$2*(K498-1))),IF(J498="WON",((((K498-1)*I498)*'results log'!$B$2)+('results log'!$B$2*(K498-1))),IF(J498="PLACED",((((K498-1)*I498)*'results log'!$B$2)-'results log'!$B$2),IF(I498=0,-'results log'!$B$2,IF(I498=0,-'results log'!$B$2,-('results log'!$B$2*2)))))))*D498))</f>
        <v>0</v>
      </c>
      <c r="Q498">
        <f>IF(ISBLANK(#REF!),1,IF(ISBLANK(#REF!),2,99))</f>
        <v>99</v>
      </c>
    </row>
    <row r="499" spans="7:17" ht="15" x14ac:dyDescent="0.2">
      <c r="G499" s="11"/>
      <c r="H499" s="11"/>
      <c r="I499" s="11"/>
      <c r="J499" s="8"/>
      <c r="K499" s="15">
        <f>((F499-1)*(1-(IF(G499="no",0,'results log'!$B$3)))+1)</f>
        <v>5.0000000000000044E-2</v>
      </c>
      <c r="L499" s="15">
        <f t="shared" si="19"/>
        <v>0</v>
      </c>
      <c r="M499" s="17">
        <f>IF(ISBLANK(J499),,IF(ISBLANK(E499),,(IF(J499="WON-EW",((((E499-1)*I499)*'results log'!$B$2)+('results log'!$B$2*(E499-1))),IF(J499="WON",((((E499-1)*I499)*'results log'!$B$2)+('results log'!$B$2*(E499-1))),IF(J499="PLACED",((((E499-1)*I499)*'results log'!$B$2)-'results log'!$B$2),IF(I499=0,-'results log'!$B$2,IF(I499=0,-'results log'!$B$2,-('results log'!$B$2*2)))))))*D499))</f>
        <v>0</v>
      </c>
      <c r="N499" s="16">
        <f>IF(ISBLANK(J499),,IF(ISBLANK(F499),,(IF(J499="WON-EW",((((K499-1)*I499)*'results log'!$B$2)+('results log'!$B$2*(K499-1))),IF(J499="WON",((((K499-1)*I499)*'results log'!$B$2)+('results log'!$B$2*(K499-1))),IF(J499="PLACED",((((K499-1)*I499)*'results log'!$B$2)-'results log'!$B$2),IF(I499=0,-'results log'!$B$2,IF(I499=0,-'results log'!$B$2,-('results log'!$B$2*2)))))))*D499))</f>
        <v>0</v>
      </c>
      <c r="Q499">
        <f>IF(ISBLANK(#REF!),1,IF(ISBLANK(#REF!),2,99))</f>
        <v>99</v>
      </c>
    </row>
    <row r="500" spans="7:17" ht="15" x14ac:dyDescent="0.2">
      <c r="G500" s="11"/>
      <c r="H500" s="11"/>
      <c r="I500" s="11"/>
      <c r="J500" s="8"/>
      <c r="K500" s="15">
        <f>((F500-1)*(1-(IF(G500="no",0,'results log'!$B$3)))+1)</f>
        <v>5.0000000000000044E-2</v>
      </c>
      <c r="L500" s="15">
        <f t="shared" si="19"/>
        <v>0</v>
      </c>
      <c r="M500" s="17">
        <f>IF(ISBLANK(J500),,IF(ISBLANK(E500),,(IF(J500="WON-EW",((((E500-1)*I500)*'results log'!$B$2)+('results log'!$B$2*(E500-1))),IF(J500="WON",((((E500-1)*I500)*'results log'!$B$2)+('results log'!$B$2*(E500-1))),IF(J500="PLACED",((((E500-1)*I500)*'results log'!$B$2)-'results log'!$B$2),IF(I500=0,-'results log'!$B$2,IF(I500=0,-'results log'!$B$2,-('results log'!$B$2*2)))))))*D500))</f>
        <v>0</v>
      </c>
      <c r="N500" s="16">
        <f>IF(ISBLANK(J500),,IF(ISBLANK(F500),,(IF(J500="WON-EW",((((K500-1)*I500)*'results log'!$B$2)+('results log'!$B$2*(K500-1))),IF(J500="WON",((((K500-1)*I500)*'results log'!$B$2)+('results log'!$B$2*(K500-1))),IF(J500="PLACED",((((K500-1)*I500)*'results log'!$B$2)-'results log'!$B$2),IF(I500=0,-'results log'!$B$2,IF(I500=0,-'results log'!$B$2,-('results log'!$B$2*2)))))))*D500))</f>
        <v>0</v>
      </c>
      <c r="Q500">
        <f>IF(ISBLANK(#REF!),1,IF(ISBLANK(#REF!),2,99))</f>
        <v>99</v>
      </c>
    </row>
    <row r="501" spans="7:17" ht="15" x14ac:dyDescent="0.2">
      <c r="G501" s="11"/>
      <c r="H501" s="11"/>
      <c r="I501" s="11"/>
      <c r="J501" s="8"/>
      <c r="K501" s="15">
        <f>((F501-1)*(1-(IF(G501="no",0,'results log'!$B$3)))+1)</f>
        <v>5.0000000000000044E-2</v>
      </c>
      <c r="L501" s="15">
        <f t="shared" si="19"/>
        <v>0</v>
      </c>
      <c r="M501" s="17">
        <f>IF(ISBLANK(J501),,IF(ISBLANK(E501),,(IF(J501="WON-EW",((((E501-1)*I501)*'results log'!$B$2)+('results log'!$B$2*(E501-1))),IF(J501="WON",((((E501-1)*I501)*'results log'!$B$2)+('results log'!$B$2*(E501-1))),IF(J501="PLACED",((((E501-1)*I501)*'results log'!$B$2)-'results log'!$B$2),IF(I501=0,-'results log'!$B$2,IF(I501=0,-'results log'!$B$2,-('results log'!$B$2*2)))))))*D501))</f>
        <v>0</v>
      </c>
      <c r="N501" s="16">
        <f>IF(ISBLANK(J501),,IF(ISBLANK(F501),,(IF(J501="WON-EW",((((K501-1)*I501)*'results log'!$B$2)+('results log'!$B$2*(K501-1))),IF(J501="WON",((((K501-1)*I501)*'results log'!$B$2)+('results log'!$B$2*(K501-1))),IF(J501="PLACED",((((K501-1)*I501)*'results log'!$B$2)-'results log'!$B$2),IF(I501=0,-'results log'!$B$2,IF(I501=0,-'results log'!$B$2,-('results log'!$B$2*2)))))))*D501))</f>
        <v>0</v>
      </c>
      <c r="Q501">
        <f>IF(ISBLANK(#REF!),1,IF(ISBLANK(#REF!),2,99))</f>
        <v>99</v>
      </c>
    </row>
    <row r="502" spans="7:17" ht="15" x14ac:dyDescent="0.2">
      <c r="G502" s="11"/>
      <c r="H502" s="11"/>
      <c r="I502" s="11"/>
      <c r="J502" s="8"/>
      <c r="K502" s="15">
        <f>((F502-1)*(1-(IF(G502="no",0,'results log'!$B$3)))+1)</f>
        <v>5.0000000000000044E-2</v>
      </c>
      <c r="L502" s="15">
        <f t="shared" si="19"/>
        <v>0</v>
      </c>
      <c r="M502" s="17">
        <f>IF(ISBLANK(J502),,IF(ISBLANK(E502),,(IF(J502="WON-EW",((((E502-1)*I502)*'results log'!$B$2)+('results log'!$B$2*(E502-1))),IF(J502="WON",((((E502-1)*I502)*'results log'!$B$2)+('results log'!$B$2*(E502-1))),IF(J502="PLACED",((((E502-1)*I502)*'results log'!$B$2)-'results log'!$B$2),IF(I502=0,-'results log'!$B$2,IF(I502=0,-'results log'!$B$2,-('results log'!$B$2*2)))))))*D502))</f>
        <v>0</v>
      </c>
      <c r="N502" s="16">
        <f>IF(ISBLANK(J502),,IF(ISBLANK(F502),,(IF(J502="WON-EW",((((K502-1)*I502)*'results log'!$B$2)+('results log'!$B$2*(K502-1))),IF(J502="WON",((((K502-1)*I502)*'results log'!$B$2)+('results log'!$B$2*(K502-1))),IF(J502="PLACED",((((K502-1)*I502)*'results log'!$B$2)-'results log'!$B$2),IF(I502=0,-'results log'!$B$2,IF(I502=0,-'results log'!$B$2,-('results log'!$B$2*2)))))))*D502))</f>
        <v>0</v>
      </c>
      <c r="Q502">
        <f>IF(ISBLANK(#REF!),1,IF(ISBLANK(#REF!),2,99))</f>
        <v>99</v>
      </c>
    </row>
    <row r="503" spans="7:17" ht="15" x14ac:dyDescent="0.2">
      <c r="G503" s="11"/>
      <c r="H503" s="11"/>
      <c r="I503" s="11"/>
      <c r="J503" s="8"/>
      <c r="K503" s="15">
        <f>((F503-1)*(1-(IF(G503="no",0,'results log'!$B$3)))+1)</f>
        <v>5.0000000000000044E-2</v>
      </c>
      <c r="L503" s="15">
        <f t="shared" si="19"/>
        <v>0</v>
      </c>
      <c r="M503" s="17">
        <f>IF(ISBLANK(J503),,IF(ISBLANK(E503),,(IF(J503="WON-EW",((((E503-1)*I503)*'results log'!$B$2)+('results log'!$B$2*(E503-1))),IF(J503="WON",((((E503-1)*I503)*'results log'!$B$2)+('results log'!$B$2*(E503-1))),IF(J503="PLACED",((((E503-1)*I503)*'results log'!$B$2)-'results log'!$B$2),IF(I503=0,-'results log'!$B$2,IF(I503=0,-'results log'!$B$2,-('results log'!$B$2*2)))))))*D503))</f>
        <v>0</v>
      </c>
      <c r="N503" s="16">
        <f>IF(ISBLANK(J503),,IF(ISBLANK(F503),,(IF(J503="WON-EW",((((K503-1)*I503)*'results log'!$B$2)+('results log'!$B$2*(K503-1))),IF(J503="WON",((((K503-1)*I503)*'results log'!$B$2)+('results log'!$B$2*(K503-1))),IF(J503="PLACED",((((K503-1)*I503)*'results log'!$B$2)-'results log'!$B$2),IF(I503=0,-'results log'!$B$2,IF(I503=0,-'results log'!$B$2,-('results log'!$B$2*2)))))))*D503))</f>
        <v>0</v>
      </c>
      <c r="Q503">
        <f>IF(ISBLANK(#REF!),1,IF(ISBLANK(#REF!),2,99))</f>
        <v>99</v>
      </c>
    </row>
    <row r="504" spans="7:17" ht="15" x14ac:dyDescent="0.2">
      <c r="G504" s="11"/>
      <c r="H504" s="11"/>
      <c r="I504" s="11"/>
      <c r="J504" s="8"/>
      <c r="K504" s="15">
        <f>((F504-1)*(1-(IF(G504="no",0,'results log'!$B$3)))+1)</f>
        <v>5.0000000000000044E-2</v>
      </c>
      <c r="L504" s="15">
        <f t="shared" si="19"/>
        <v>0</v>
      </c>
      <c r="M504" s="17">
        <f>IF(ISBLANK(J504),,IF(ISBLANK(E504),,(IF(J504="WON-EW",((((E504-1)*I504)*'results log'!$B$2)+('results log'!$B$2*(E504-1))),IF(J504="WON",((((E504-1)*I504)*'results log'!$B$2)+('results log'!$B$2*(E504-1))),IF(J504="PLACED",((((E504-1)*I504)*'results log'!$B$2)-'results log'!$B$2),IF(I504=0,-'results log'!$B$2,IF(I504=0,-'results log'!$B$2,-('results log'!$B$2*2)))))))*D504))</f>
        <v>0</v>
      </c>
      <c r="N504" s="16">
        <f>IF(ISBLANK(J504),,IF(ISBLANK(F504),,(IF(J504="WON-EW",((((K504-1)*I504)*'results log'!$B$2)+('results log'!$B$2*(K504-1))),IF(J504="WON",((((K504-1)*I504)*'results log'!$B$2)+('results log'!$B$2*(K504-1))),IF(J504="PLACED",((((K504-1)*I504)*'results log'!$B$2)-'results log'!$B$2),IF(I504=0,-'results log'!$B$2,IF(I504=0,-'results log'!$B$2,-('results log'!$B$2*2)))))))*D504))</f>
        <v>0</v>
      </c>
      <c r="Q504">
        <f>IF(ISBLANK(#REF!),1,IF(ISBLANK(#REF!),2,99))</f>
        <v>99</v>
      </c>
    </row>
    <row r="505" spans="7:17" ht="15" x14ac:dyDescent="0.2">
      <c r="G505" s="11"/>
      <c r="H505" s="11"/>
      <c r="I505" s="11"/>
      <c r="J505" s="8"/>
      <c r="K505" s="15">
        <f>((F505-1)*(1-(IF(G505="no",0,'results log'!$B$3)))+1)</f>
        <v>5.0000000000000044E-2</v>
      </c>
      <c r="L505" s="15">
        <f t="shared" si="19"/>
        <v>0</v>
      </c>
      <c r="M505" s="17">
        <f>IF(ISBLANK(J505),,IF(ISBLANK(E505),,(IF(J505="WON-EW",((((E505-1)*I505)*'results log'!$B$2)+('results log'!$B$2*(E505-1))),IF(J505="WON",((((E505-1)*I505)*'results log'!$B$2)+('results log'!$B$2*(E505-1))),IF(J505="PLACED",((((E505-1)*I505)*'results log'!$B$2)-'results log'!$B$2),IF(I505=0,-'results log'!$B$2,IF(I505=0,-'results log'!$B$2,-('results log'!$B$2*2)))))))*D505))</f>
        <v>0</v>
      </c>
      <c r="N505" s="16">
        <f>IF(ISBLANK(J505),,IF(ISBLANK(F505),,(IF(J505="WON-EW",((((K505-1)*I505)*'results log'!$B$2)+('results log'!$B$2*(K505-1))),IF(J505="WON",((((K505-1)*I505)*'results log'!$B$2)+('results log'!$B$2*(K505-1))),IF(J505="PLACED",((((K505-1)*I505)*'results log'!$B$2)-'results log'!$B$2),IF(I505=0,-'results log'!$B$2,IF(I505=0,-'results log'!$B$2,-('results log'!$B$2*2)))))))*D505))</f>
        <v>0</v>
      </c>
      <c r="Q505">
        <f>IF(ISBLANK(#REF!),1,IF(ISBLANK(#REF!),2,99))</f>
        <v>99</v>
      </c>
    </row>
    <row r="506" spans="7:17" ht="15" x14ac:dyDescent="0.2">
      <c r="G506" s="11"/>
      <c r="H506" s="11"/>
      <c r="I506" s="11"/>
      <c r="J506" s="8"/>
      <c r="K506" s="15">
        <f>((F506-1)*(1-(IF(G506="no",0,'results log'!$B$3)))+1)</f>
        <v>5.0000000000000044E-2</v>
      </c>
      <c r="L506" s="15">
        <f t="shared" si="19"/>
        <v>0</v>
      </c>
      <c r="M506" s="17">
        <f>IF(ISBLANK(J506),,IF(ISBLANK(E506),,(IF(J506="WON-EW",((((E506-1)*I506)*'results log'!$B$2)+('results log'!$B$2*(E506-1))),IF(J506="WON",((((E506-1)*I506)*'results log'!$B$2)+('results log'!$B$2*(E506-1))),IF(J506="PLACED",((((E506-1)*I506)*'results log'!$B$2)-'results log'!$B$2),IF(I506=0,-'results log'!$B$2,IF(I506=0,-'results log'!$B$2,-('results log'!$B$2*2)))))))*D506))</f>
        <v>0</v>
      </c>
      <c r="N506" s="16">
        <f>IF(ISBLANK(J506),,IF(ISBLANK(F506),,(IF(J506="WON-EW",((((K506-1)*I506)*'results log'!$B$2)+('results log'!$B$2*(K506-1))),IF(J506="WON",((((K506-1)*I506)*'results log'!$B$2)+('results log'!$B$2*(K506-1))),IF(J506="PLACED",((((K506-1)*I506)*'results log'!$B$2)-'results log'!$B$2),IF(I506=0,-'results log'!$B$2,IF(I506=0,-'results log'!$B$2,-('results log'!$B$2*2)))))))*D506))</f>
        <v>0</v>
      </c>
      <c r="Q506">
        <f>IF(ISBLANK(#REF!),1,IF(ISBLANK(#REF!),2,99))</f>
        <v>99</v>
      </c>
    </row>
    <row r="507" spans="7:17" ht="15" x14ac:dyDescent="0.2">
      <c r="G507" s="11"/>
      <c r="H507" s="11"/>
      <c r="I507" s="11"/>
      <c r="J507" s="8"/>
      <c r="K507" s="15">
        <f>((F507-1)*(1-(IF(G507="no",0,'results log'!$B$3)))+1)</f>
        <v>5.0000000000000044E-2</v>
      </c>
      <c r="L507" s="15">
        <f t="shared" si="19"/>
        <v>0</v>
      </c>
      <c r="M507" s="17">
        <f>IF(ISBLANK(J507),,IF(ISBLANK(E507),,(IF(J507="WON-EW",((((E507-1)*I507)*'results log'!$B$2)+('results log'!$B$2*(E507-1))),IF(J507="WON",((((E507-1)*I507)*'results log'!$B$2)+('results log'!$B$2*(E507-1))),IF(J507="PLACED",((((E507-1)*I507)*'results log'!$B$2)-'results log'!$B$2),IF(I507=0,-'results log'!$B$2,IF(I507=0,-'results log'!$B$2,-('results log'!$B$2*2)))))))*D507))</f>
        <v>0</v>
      </c>
      <c r="N507" s="16">
        <f>IF(ISBLANK(J507),,IF(ISBLANK(F507),,(IF(J507="WON-EW",((((K507-1)*I507)*'results log'!$B$2)+('results log'!$B$2*(K507-1))),IF(J507="WON",((((K507-1)*I507)*'results log'!$B$2)+('results log'!$B$2*(K507-1))),IF(J507="PLACED",((((K507-1)*I507)*'results log'!$B$2)-'results log'!$B$2),IF(I507=0,-'results log'!$B$2,IF(I507=0,-'results log'!$B$2,-('results log'!$B$2*2)))))))*D507))</f>
        <v>0</v>
      </c>
      <c r="Q507">
        <f>IF(ISBLANK(#REF!),1,IF(ISBLANK(#REF!),2,99))</f>
        <v>99</v>
      </c>
    </row>
    <row r="508" spans="7:17" ht="15" x14ac:dyDescent="0.2">
      <c r="G508" s="11"/>
      <c r="H508" s="11"/>
      <c r="I508" s="11"/>
      <c r="J508" s="8"/>
      <c r="K508" s="15">
        <f>((F508-1)*(1-(IF(G508="no",0,'results log'!$B$3)))+1)</f>
        <v>5.0000000000000044E-2</v>
      </c>
      <c r="L508" s="15">
        <f t="shared" si="19"/>
        <v>0</v>
      </c>
      <c r="M508" s="17">
        <f>IF(ISBLANK(J508),,IF(ISBLANK(E508),,(IF(J508="WON-EW",((((E508-1)*I508)*'results log'!$B$2)+('results log'!$B$2*(E508-1))),IF(J508="WON",((((E508-1)*I508)*'results log'!$B$2)+('results log'!$B$2*(E508-1))),IF(J508="PLACED",((((E508-1)*I508)*'results log'!$B$2)-'results log'!$B$2),IF(I508=0,-'results log'!$B$2,IF(I508=0,-'results log'!$B$2,-('results log'!$B$2*2)))))))*D508))</f>
        <v>0</v>
      </c>
      <c r="N508" s="16">
        <f>IF(ISBLANK(J508),,IF(ISBLANK(F508),,(IF(J508="WON-EW",((((K508-1)*I508)*'results log'!$B$2)+('results log'!$B$2*(K508-1))),IF(J508="WON",((((K508-1)*I508)*'results log'!$B$2)+('results log'!$B$2*(K508-1))),IF(J508="PLACED",((((K508-1)*I508)*'results log'!$B$2)-'results log'!$B$2),IF(I508=0,-'results log'!$B$2,IF(I508=0,-'results log'!$B$2,-('results log'!$B$2*2)))))))*D508))</f>
        <v>0</v>
      </c>
      <c r="Q508">
        <f>IF(ISBLANK(#REF!),1,IF(ISBLANK(#REF!),2,99))</f>
        <v>99</v>
      </c>
    </row>
    <row r="509" spans="7:17" ht="15" x14ac:dyDescent="0.2">
      <c r="G509" s="11"/>
      <c r="H509" s="11"/>
      <c r="I509" s="11"/>
      <c r="J509" s="8"/>
      <c r="K509" s="15">
        <f>((F509-1)*(1-(IF(G509="no",0,'results log'!$B$3)))+1)</f>
        <v>5.0000000000000044E-2</v>
      </c>
      <c r="L509" s="15">
        <f t="shared" si="19"/>
        <v>0</v>
      </c>
      <c r="M509" s="17">
        <f>IF(ISBLANK(J509),,IF(ISBLANK(E509),,(IF(J509="WON-EW",((((E509-1)*I509)*'results log'!$B$2)+('results log'!$B$2*(E509-1))),IF(J509="WON",((((E509-1)*I509)*'results log'!$B$2)+('results log'!$B$2*(E509-1))),IF(J509="PLACED",((((E509-1)*I509)*'results log'!$B$2)-'results log'!$B$2),IF(I509=0,-'results log'!$B$2,IF(I509=0,-'results log'!$B$2,-('results log'!$B$2*2)))))))*D509))</f>
        <v>0</v>
      </c>
      <c r="N509" s="16">
        <f>IF(ISBLANK(J509),,IF(ISBLANK(F509),,(IF(J509="WON-EW",((((K509-1)*I509)*'results log'!$B$2)+('results log'!$B$2*(K509-1))),IF(J509="WON",((((K509-1)*I509)*'results log'!$B$2)+('results log'!$B$2*(K509-1))),IF(J509="PLACED",((((K509-1)*I509)*'results log'!$B$2)-'results log'!$B$2),IF(I509=0,-'results log'!$B$2,IF(I509=0,-'results log'!$B$2,-('results log'!$B$2*2)))))))*D509))</f>
        <v>0</v>
      </c>
      <c r="Q509">
        <f>IF(ISBLANK(#REF!),1,IF(ISBLANK(#REF!),2,99))</f>
        <v>99</v>
      </c>
    </row>
    <row r="510" spans="7:17" ht="15" x14ac:dyDescent="0.2">
      <c r="G510" s="11"/>
      <c r="H510" s="11"/>
      <c r="I510" s="11"/>
      <c r="J510" s="8"/>
      <c r="K510" s="15">
        <f>((F510-1)*(1-(IF(G510="no",0,'results log'!$B$3)))+1)</f>
        <v>5.0000000000000044E-2</v>
      </c>
      <c r="L510" s="15">
        <f t="shared" si="19"/>
        <v>0</v>
      </c>
      <c r="M510" s="17">
        <f>IF(ISBLANK(J510),,IF(ISBLANK(E510),,(IF(J510="WON-EW",((((E510-1)*I510)*'results log'!$B$2)+('results log'!$B$2*(E510-1))),IF(J510="WON",((((E510-1)*I510)*'results log'!$B$2)+('results log'!$B$2*(E510-1))),IF(J510="PLACED",((((E510-1)*I510)*'results log'!$B$2)-'results log'!$B$2),IF(I510=0,-'results log'!$B$2,IF(I510=0,-'results log'!$B$2,-('results log'!$B$2*2)))))))*D510))</f>
        <v>0</v>
      </c>
      <c r="N510" s="16">
        <f>IF(ISBLANK(J510),,IF(ISBLANK(F510),,(IF(J510="WON-EW",((((K510-1)*I510)*'results log'!$B$2)+('results log'!$B$2*(K510-1))),IF(J510="WON",((((K510-1)*I510)*'results log'!$B$2)+('results log'!$B$2*(K510-1))),IF(J510="PLACED",((((K510-1)*I510)*'results log'!$B$2)-'results log'!$B$2),IF(I510=0,-'results log'!$B$2,IF(I510=0,-'results log'!$B$2,-('results log'!$B$2*2)))))))*D510))</f>
        <v>0</v>
      </c>
      <c r="Q510">
        <f>IF(ISBLANK(#REF!),1,IF(ISBLANK(#REF!),2,99))</f>
        <v>99</v>
      </c>
    </row>
    <row r="511" spans="7:17" ht="15" x14ac:dyDescent="0.2">
      <c r="G511" s="11"/>
      <c r="H511" s="11"/>
      <c r="I511" s="11"/>
      <c r="J511" s="8"/>
      <c r="K511" s="15">
        <f>((F511-1)*(1-(IF(G511="no",0,'results log'!$B$3)))+1)</f>
        <v>5.0000000000000044E-2</v>
      </c>
      <c r="L511" s="15">
        <f t="shared" si="19"/>
        <v>0</v>
      </c>
      <c r="M511" s="17">
        <f>IF(ISBLANK(J511),,IF(ISBLANK(E511),,(IF(J511="WON-EW",((((E511-1)*I511)*'results log'!$B$2)+('results log'!$B$2*(E511-1))),IF(J511="WON",((((E511-1)*I511)*'results log'!$B$2)+('results log'!$B$2*(E511-1))),IF(J511="PLACED",((((E511-1)*I511)*'results log'!$B$2)-'results log'!$B$2),IF(I511=0,-'results log'!$B$2,IF(I511=0,-'results log'!$B$2,-('results log'!$B$2*2)))))))*D511))</f>
        <v>0</v>
      </c>
      <c r="N511" s="16">
        <f>IF(ISBLANK(J511),,IF(ISBLANK(F511),,(IF(J511="WON-EW",((((K511-1)*I511)*'results log'!$B$2)+('results log'!$B$2*(K511-1))),IF(J511="WON",((((K511-1)*I511)*'results log'!$B$2)+('results log'!$B$2*(K511-1))),IF(J511="PLACED",((((K511-1)*I511)*'results log'!$B$2)-'results log'!$B$2),IF(I511=0,-'results log'!$B$2,IF(I511=0,-'results log'!$B$2,-('results log'!$B$2*2)))))))*D511))</f>
        <v>0</v>
      </c>
      <c r="Q511">
        <f>IF(ISBLANK(#REF!),1,IF(ISBLANK(#REF!),2,99))</f>
        <v>99</v>
      </c>
    </row>
    <row r="512" spans="7:17" ht="15" x14ac:dyDescent="0.2">
      <c r="G512" s="11"/>
      <c r="H512" s="11"/>
      <c r="I512" s="11"/>
      <c r="J512" s="8"/>
      <c r="K512" s="15">
        <f>((F512-1)*(1-(IF(G512="no",0,'results log'!$B$3)))+1)</f>
        <v>5.0000000000000044E-2</v>
      </c>
      <c r="L512" s="15">
        <f t="shared" si="19"/>
        <v>0</v>
      </c>
      <c r="M512" s="17">
        <f>IF(ISBLANK(J512),,IF(ISBLANK(E512),,(IF(J512="WON-EW",((((E512-1)*I512)*'results log'!$B$2)+('results log'!$B$2*(E512-1))),IF(J512="WON",((((E512-1)*I512)*'results log'!$B$2)+('results log'!$B$2*(E512-1))),IF(J512="PLACED",((((E512-1)*I512)*'results log'!$B$2)-'results log'!$B$2),IF(I512=0,-'results log'!$B$2,IF(I512=0,-'results log'!$B$2,-('results log'!$B$2*2)))))))*D512))</f>
        <v>0</v>
      </c>
      <c r="N512" s="16">
        <f>IF(ISBLANK(J512),,IF(ISBLANK(F512),,(IF(J512="WON-EW",((((K512-1)*I512)*'results log'!$B$2)+('results log'!$B$2*(K512-1))),IF(J512="WON",((((K512-1)*I512)*'results log'!$B$2)+('results log'!$B$2*(K512-1))),IF(J512="PLACED",((((K512-1)*I512)*'results log'!$B$2)-'results log'!$B$2),IF(I512=0,-'results log'!$B$2,IF(I512=0,-'results log'!$B$2,-('results log'!$B$2*2)))))))*D512))</f>
        <v>0</v>
      </c>
      <c r="Q512">
        <f>IF(ISBLANK(#REF!),1,IF(ISBLANK(#REF!),2,99))</f>
        <v>99</v>
      </c>
    </row>
    <row r="513" spans="7:17" ht="15" x14ac:dyDescent="0.2">
      <c r="G513" s="11"/>
      <c r="H513" s="11"/>
      <c r="I513" s="11"/>
      <c r="J513" s="8"/>
      <c r="K513" s="15">
        <f>((F513-1)*(1-(IF(G513="no",0,'results log'!$B$3)))+1)</f>
        <v>5.0000000000000044E-2</v>
      </c>
      <c r="L513" s="15">
        <f t="shared" si="19"/>
        <v>0</v>
      </c>
      <c r="M513" s="17">
        <f>IF(ISBLANK(J513),,IF(ISBLANK(E513),,(IF(J513="WON-EW",((((E513-1)*I513)*'results log'!$B$2)+('results log'!$B$2*(E513-1))),IF(J513="WON",((((E513-1)*I513)*'results log'!$B$2)+('results log'!$B$2*(E513-1))),IF(J513="PLACED",((((E513-1)*I513)*'results log'!$B$2)-'results log'!$B$2),IF(I513=0,-'results log'!$B$2,IF(I513=0,-'results log'!$B$2,-('results log'!$B$2*2)))))))*D513))</f>
        <v>0</v>
      </c>
      <c r="N513" s="16">
        <f>IF(ISBLANK(J513),,IF(ISBLANK(F513),,(IF(J513="WON-EW",((((K513-1)*I513)*'results log'!$B$2)+('results log'!$B$2*(K513-1))),IF(J513="WON",((((K513-1)*I513)*'results log'!$B$2)+('results log'!$B$2*(K513-1))),IF(J513="PLACED",((((K513-1)*I513)*'results log'!$B$2)-'results log'!$B$2),IF(I513=0,-'results log'!$B$2,IF(I513=0,-'results log'!$B$2,-('results log'!$B$2*2)))))))*D513))</f>
        <v>0</v>
      </c>
      <c r="Q513">
        <f>IF(ISBLANK(#REF!),1,IF(ISBLANK(#REF!),2,99))</f>
        <v>99</v>
      </c>
    </row>
    <row r="514" spans="7:17" ht="15" x14ac:dyDescent="0.2">
      <c r="G514" s="11"/>
      <c r="H514" s="11"/>
      <c r="I514" s="11"/>
      <c r="J514" s="8"/>
      <c r="K514" s="15">
        <f>((F514-1)*(1-(IF(G514="no",0,'results log'!$B$3)))+1)</f>
        <v>5.0000000000000044E-2</v>
      </c>
      <c r="L514" s="15">
        <f t="shared" si="19"/>
        <v>0</v>
      </c>
      <c r="M514" s="17">
        <f>IF(ISBLANK(J514),,IF(ISBLANK(E514),,(IF(J514="WON-EW",((((E514-1)*I514)*'results log'!$B$2)+('results log'!$B$2*(E514-1))),IF(J514="WON",((((E514-1)*I514)*'results log'!$B$2)+('results log'!$B$2*(E514-1))),IF(J514="PLACED",((((E514-1)*I514)*'results log'!$B$2)-'results log'!$B$2),IF(I514=0,-'results log'!$B$2,IF(I514=0,-'results log'!$B$2,-('results log'!$B$2*2)))))))*D514))</f>
        <v>0</v>
      </c>
      <c r="N514" s="16">
        <f>IF(ISBLANK(J514),,IF(ISBLANK(F514),,(IF(J514="WON-EW",((((K514-1)*I514)*'results log'!$B$2)+('results log'!$B$2*(K514-1))),IF(J514="WON",((((K514-1)*I514)*'results log'!$B$2)+('results log'!$B$2*(K514-1))),IF(J514="PLACED",((((K514-1)*I514)*'results log'!$B$2)-'results log'!$B$2),IF(I514=0,-'results log'!$B$2,IF(I514=0,-'results log'!$B$2,-('results log'!$B$2*2)))))))*D514))</f>
        <v>0</v>
      </c>
      <c r="Q514">
        <f>IF(ISBLANK(#REF!),1,IF(ISBLANK(#REF!),2,99))</f>
        <v>99</v>
      </c>
    </row>
    <row r="515" spans="7:17" ht="15" x14ac:dyDescent="0.2">
      <c r="G515" s="11"/>
      <c r="H515" s="11"/>
      <c r="I515" s="11"/>
      <c r="J515" s="8"/>
      <c r="K515" s="15">
        <f>((F515-1)*(1-(IF(G515="no",0,'results log'!$B$3)))+1)</f>
        <v>5.0000000000000044E-2</v>
      </c>
      <c r="L515" s="15">
        <f t="shared" si="19"/>
        <v>0</v>
      </c>
      <c r="M515" s="17">
        <f>IF(ISBLANK(J515),,IF(ISBLANK(E515),,(IF(J515="WON-EW",((((E515-1)*I515)*'results log'!$B$2)+('results log'!$B$2*(E515-1))),IF(J515="WON",((((E515-1)*I515)*'results log'!$B$2)+('results log'!$B$2*(E515-1))),IF(J515="PLACED",((((E515-1)*I515)*'results log'!$B$2)-'results log'!$B$2),IF(I515=0,-'results log'!$B$2,IF(I515=0,-'results log'!$B$2,-('results log'!$B$2*2)))))))*D515))</f>
        <v>0</v>
      </c>
      <c r="N515" s="16">
        <f>IF(ISBLANK(J515),,IF(ISBLANK(F515),,(IF(J515="WON-EW",((((K515-1)*I515)*'results log'!$B$2)+('results log'!$B$2*(K515-1))),IF(J515="WON",((((K515-1)*I515)*'results log'!$B$2)+('results log'!$B$2*(K515-1))),IF(J515="PLACED",((((K515-1)*I515)*'results log'!$B$2)-'results log'!$B$2),IF(I515=0,-'results log'!$B$2,IF(I515=0,-'results log'!$B$2,-('results log'!$B$2*2)))))))*D515))</f>
        <v>0</v>
      </c>
      <c r="Q515">
        <f>IF(ISBLANK(#REF!),1,IF(ISBLANK(#REF!),2,99))</f>
        <v>99</v>
      </c>
    </row>
    <row r="516" spans="7:17" ht="15" x14ac:dyDescent="0.2">
      <c r="G516" s="11"/>
      <c r="H516" s="11"/>
      <c r="I516" s="11"/>
      <c r="J516" s="8"/>
      <c r="K516" s="15">
        <f>((F516-1)*(1-(IF(G516="no",0,'results log'!$B$3)))+1)</f>
        <v>5.0000000000000044E-2</v>
      </c>
      <c r="L516" s="15">
        <f t="shared" si="19"/>
        <v>0</v>
      </c>
      <c r="M516" s="17">
        <f>IF(ISBLANK(J516),,IF(ISBLANK(E516),,(IF(J516="WON-EW",((((E516-1)*I516)*'results log'!$B$2)+('results log'!$B$2*(E516-1))),IF(J516="WON",((((E516-1)*I516)*'results log'!$B$2)+('results log'!$B$2*(E516-1))),IF(J516="PLACED",((((E516-1)*I516)*'results log'!$B$2)-'results log'!$B$2),IF(I516=0,-'results log'!$B$2,IF(I516=0,-'results log'!$B$2,-('results log'!$B$2*2)))))))*D516))</f>
        <v>0</v>
      </c>
      <c r="N516" s="16">
        <f>IF(ISBLANK(J516),,IF(ISBLANK(F516),,(IF(J516="WON-EW",((((K516-1)*I516)*'results log'!$B$2)+('results log'!$B$2*(K516-1))),IF(J516="WON",((((K516-1)*I516)*'results log'!$B$2)+('results log'!$B$2*(K516-1))),IF(J516="PLACED",((((K516-1)*I516)*'results log'!$B$2)-'results log'!$B$2),IF(I516=0,-'results log'!$B$2,IF(I516=0,-'results log'!$B$2,-('results log'!$B$2*2)))))))*D516))</f>
        <v>0</v>
      </c>
      <c r="Q516">
        <f>IF(ISBLANK(#REF!),1,IF(ISBLANK(#REF!),2,99))</f>
        <v>99</v>
      </c>
    </row>
    <row r="517" spans="7:17" ht="15" x14ac:dyDescent="0.2">
      <c r="G517" s="11"/>
      <c r="H517" s="11"/>
      <c r="I517" s="11"/>
      <c r="J517" s="8"/>
      <c r="K517" s="15">
        <f>((F517-1)*(1-(IF(G517="no",0,'results log'!$B$3)))+1)</f>
        <v>5.0000000000000044E-2</v>
      </c>
      <c r="L517" s="15">
        <f t="shared" si="19"/>
        <v>0</v>
      </c>
      <c r="M517" s="17">
        <f>IF(ISBLANK(J517),,IF(ISBLANK(E517),,(IF(J517="WON-EW",((((E517-1)*I517)*'results log'!$B$2)+('results log'!$B$2*(E517-1))),IF(J517="WON",((((E517-1)*I517)*'results log'!$B$2)+('results log'!$B$2*(E517-1))),IF(J517="PLACED",((((E517-1)*I517)*'results log'!$B$2)-'results log'!$B$2),IF(I517=0,-'results log'!$B$2,IF(I517=0,-'results log'!$B$2,-('results log'!$B$2*2)))))))*D517))</f>
        <v>0</v>
      </c>
      <c r="N517" s="16">
        <f>IF(ISBLANK(J517),,IF(ISBLANK(F517),,(IF(J517="WON-EW",((((K517-1)*I517)*'results log'!$B$2)+('results log'!$B$2*(K517-1))),IF(J517="WON",((((K517-1)*I517)*'results log'!$B$2)+('results log'!$B$2*(K517-1))),IF(J517="PLACED",((((K517-1)*I517)*'results log'!$B$2)-'results log'!$B$2),IF(I517=0,-'results log'!$B$2,IF(I517=0,-'results log'!$B$2,-('results log'!$B$2*2)))))))*D517))</f>
        <v>0</v>
      </c>
      <c r="Q517">
        <f>IF(ISBLANK(#REF!),1,IF(ISBLANK(#REF!),2,99))</f>
        <v>99</v>
      </c>
    </row>
    <row r="518" spans="7:17" ht="15" x14ac:dyDescent="0.2">
      <c r="G518" s="11"/>
      <c r="H518" s="11"/>
      <c r="I518" s="11"/>
      <c r="J518" s="8"/>
      <c r="K518" s="15">
        <f>((F518-1)*(1-(IF(G518="no",0,'results log'!$B$3)))+1)</f>
        <v>5.0000000000000044E-2</v>
      </c>
      <c r="L518" s="15">
        <f t="shared" si="19"/>
        <v>0</v>
      </c>
      <c r="M518" s="17">
        <f>IF(ISBLANK(J518),,IF(ISBLANK(E518),,(IF(J518="WON-EW",((((E518-1)*I518)*'results log'!$B$2)+('results log'!$B$2*(E518-1))),IF(J518="WON",((((E518-1)*I518)*'results log'!$B$2)+('results log'!$B$2*(E518-1))),IF(J518="PLACED",((((E518-1)*I518)*'results log'!$B$2)-'results log'!$B$2),IF(I518=0,-'results log'!$B$2,IF(I518=0,-'results log'!$B$2,-('results log'!$B$2*2)))))))*D518))</f>
        <v>0</v>
      </c>
      <c r="N518" s="16">
        <f>IF(ISBLANK(J518),,IF(ISBLANK(F518),,(IF(J518="WON-EW",((((K518-1)*I518)*'results log'!$B$2)+('results log'!$B$2*(K518-1))),IF(J518="WON",((((K518-1)*I518)*'results log'!$B$2)+('results log'!$B$2*(K518-1))),IF(J518="PLACED",((((K518-1)*I518)*'results log'!$B$2)-'results log'!$B$2),IF(I518=0,-'results log'!$B$2,IF(I518=0,-'results log'!$B$2,-('results log'!$B$2*2)))))))*D518))</f>
        <v>0</v>
      </c>
      <c r="Q518">
        <f>IF(ISBLANK(#REF!),1,IF(ISBLANK(#REF!),2,99))</f>
        <v>99</v>
      </c>
    </row>
    <row r="519" spans="7:17" ht="15" x14ac:dyDescent="0.2">
      <c r="G519" s="11"/>
      <c r="H519" s="11"/>
      <c r="I519" s="11"/>
      <c r="J519" s="8"/>
      <c r="K519" s="15">
        <f>((F519-1)*(1-(IF(G519="no",0,'results log'!$B$3)))+1)</f>
        <v>5.0000000000000044E-2</v>
      </c>
      <c r="L519" s="15">
        <f t="shared" si="19"/>
        <v>0</v>
      </c>
      <c r="M519" s="17">
        <f>IF(ISBLANK(J519),,IF(ISBLANK(E519),,(IF(J519="WON-EW",((((E519-1)*I519)*'results log'!$B$2)+('results log'!$B$2*(E519-1))),IF(J519="WON",((((E519-1)*I519)*'results log'!$B$2)+('results log'!$B$2*(E519-1))),IF(J519="PLACED",((((E519-1)*I519)*'results log'!$B$2)-'results log'!$B$2),IF(I519=0,-'results log'!$B$2,IF(I519=0,-'results log'!$B$2,-('results log'!$B$2*2)))))))*D519))</f>
        <v>0</v>
      </c>
      <c r="N519" s="16">
        <f>IF(ISBLANK(J519),,IF(ISBLANK(F519),,(IF(J519="WON-EW",((((K519-1)*I519)*'results log'!$B$2)+('results log'!$B$2*(K519-1))),IF(J519="WON",((((K519-1)*I519)*'results log'!$B$2)+('results log'!$B$2*(K519-1))),IF(J519="PLACED",((((K519-1)*I519)*'results log'!$B$2)-'results log'!$B$2),IF(I519=0,-'results log'!$B$2,IF(I519=0,-'results log'!$B$2,-('results log'!$B$2*2)))))))*D519))</f>
        <v>0</v>
      </c>
      <c r="Q519">
        <f>IF(ISBLANK(#REF!),1,IF(ISBLANK(#REF!),2,99))</f>
        <v>99</v>
      </c>
    </row>
    <row r="520" spans="7:17" ht="15" x14ac:dyDescent="0.2">
      <c r="G520" s="11"/>
      <c r="H520" s="11"/>
      <c r="I520" s="11"/>
      <c r="J520" s="8"/>
      <c r="K520" s="15">
        <f>((F520-1)*(1-(IF(G520="no",0,'results log'!$B$3)))+1)</f>
        <v>5.0000000000000044E-2</v>
      </c>
      <c r="L520" s="15">
        <f t="shared" si="19"/>
        <v>0</v>
      </c>
      <c r="M520" s="17">
        <f>IF(ISBLANK(J520),,IF(ISBLANK(E520),,(IF(J520="WON-EW",((((E520-1)*I520)*'results log'!$B$2)+('results log'!$B$2*(E520-1))),IF(J520="WON",((((E520-1)*I520)*'results log'!$B$2)+('results log'!$B$2*(E520-1))),IF(J520="PLACED",((((E520-1)*I520)*'results log'!$B$2)-'results log'!$B$2),IF(I520=0,-'results log'!$B$2,IF(I520=0,-'results log'!$B$2,-('results log'!$B$2*2)))))))*D520))</f>
        <v>0</v>
      </c>
      <c r="N520" s="16">
        <f>IF(ISBLANK(J520),,IF(ISBLANK(F520),,(IF(J520="WON-EW",((((K520-1)*I520)*'results log'!$B$2)+('results log'!$B$2*(K520-1))),IF(J520="WON",((((K520-1)*I520)*'results log'!$B$2)+('results log'!$B$2*(K520-1))),IF(J520="PLACED",((((K520-1)*I520)*'results log'!$B$2)-'results log'!$B$2),IF(I520=0,-'results log'!$B$2,IF(I520=0,-'results log'!$B$2,-('results log'!$B$2*2)))))))*D520))</f>
        <v>0</v>
      </c>
      <c r="Q520">
        <f>IF(ISBLANK(#REF!),1,IF(ISBLANK(#REF!),2,99))</f>
        <v>99</v>
      </c>
    </row>
    <row r="521" spans="7:17" ht="15" x14ac:dyDescent="0.2">
      <c r="G521" s="11"/>
      <c r="H521" s="11"/>
      <c r="I521" s="11"/>
      <c r="J521" s="8"/>
      <c r="K521" s="15">
        <f>((F521-1)*(1-(IF(G521="no",0,'results log'!$B$3)))+1)</f>
        <v>5.0000000000000044E-2</v>
      </c>
      <c r="L521" s="15">
        <f t="shared" si="19"/>
        <v>0</v>
      </c>
      <c r="M521" s="17">
        <f>IF(ISBLANK(J521),,IF(ISBLANK(E521),,(IF(J521="WON-EW",((((E521-1)*I521)*'results log'!$B$2)+('results log'!$B$2*(E521-1))),IF(J521="WON",((((E521-1)*I521)*'results log'!$B$2)+('results log'!$B$2*(E521-1))),IF(J521="PLACED",((((E521-1)*I521)*'results log'!$B$2)-'results log'!$B$2),IF(I521=0,-'results log'!$B$2,IF(I521=0,-'results log'!$B$2,-('results log'!$B$2*2)))))))*D521))</f>
        <v>0</v>
      </c>
      <c r="N521" s="16">
        <f>IF(ISBLANK(J521),,IF(ISBLANK(F521),,(IF(J521="WON-EW",((((K521-1)*I521)*'results log'!$B$2)+('results log'!$B$2*(K521-1))),IF(J521="WON",((((K521-1)*I521)*'results log'!$B$2)+('results log'!$B$2*(K521-1))),IF(J521="PLACED",((((K521-1)*I521)*'results log'!$B$2)-'results log'!$B$2),IF(I521=0,-'results log'!$B$2,IF(I521=0,-'results log'!$B$2,-('results log'!$B$2*2)))))))*D521))</f>
        <v>0</v>
      </c>
      <c r="Q521">
        <f>IF(ISBLANK(#REF!),1,IF(ISBLANK(#REF!),2,99))</f>
        <v>99</v>
      </c>
    </row>
    <row r="522" spans="7:17" ht="15" x14ac:dyDescent="0.2">
      <c r="G522" s="11"/>
      <c r="H522" s="11"/>
      <c r="I522" s="11"/>
      <c r="J522" s="8"/>
      <c r="K522" s="15">
        <f>((F522-1)*(1-(IF(G522="no",0,'results log'!$B$3)))+1)</f>
        <v>5.0000000000000044E-2</v>
      </c>
      <c r="L522" s="15">
        <f t="shared" si="19"/>
        <v>0</v>
      </c>
      <c r="M522" s="17">
        <f>IF(ISBLANK(J522),,IF(ISBLANK(E522),,(IF(J522="WON-EW",((((E522-1)*I522)*'results log'!$B$2)+('results log'!$B$2*(E522-1))),IF(J522="WON",((((E522-1)*I522)*'results log'!$B$2)+('results log'!$B$2*(E522-1))),IF(J522="PLACED",((((E522-1)*I522)*'results log'!$B$2)-'results log'!$B$2),IF(I522=0,-'results log'!$B$2,IF(I522=0,-'results log'!$B$2,-('results log'!$B$2*2)))))))*D522))</f>
        <v>0</v>
      </c>
      <c r="N522" s="16">
        <f>IF(ISBLANK(J522),,IF(ISBLANK(F522),,(IF(J522="WON-EW",((((K522-1)*I522)*'results log'!$B$2)+('results log'!$B$2*(K522-1))),IF(J522="WON",((((K522-1)*I522)*'results log'!$B$2)+('results log'!$B$2*(K522-1))),IF(J522="PLACED",((((K522-1)*I522)*'results log'!$B$2)-'results log'!$B$2),IF(I522=0,-'results log'!$B$2,IF(I522=0,-'results log'!$B$2,-('results log'!$B$2*2)))))))*D522))</f>
        <v>0</v>
      </c>
      <c r="Q522">
        <f>IF(ISBLANK(#REF!),1,IF(ISBLANK(#REF!),2,99))</f>
        <v>99</v>
      </c>
    </row>
    <row r="523" spans="7:17" ht="15" x14ac:dyDescent="0.2">
      <c r="G523" s="11"/>
      <c r="H523" s="11"/>
      <c r="I523" s="11"/>
      <c r="J523" s="8"/>
      <c r="K523" s="15">
        <f>((F523-1)*(1-(IF(G523="no",0,'results log'!$B$3)))+1)</f>
        <v>5.0000000000000044E-2</v>
      </c>
      <c r="L523" s="15">
        <f t="shared" si="19"/>
        <v>0</v>
      </c>
      <c r="M523" s="17">
        <f>IF(ISBLANK(J523),,IF(ISBLANK(E523),,(IF(J523="WON-EW",((((E523-1)*I523)*'results log'!$B$2)+('results log'!$B$2*(E523-1))),IF(J523="WON",((((E523-1)*I523)*'results log'!$B$2)+('results log'!$B$2*(E523-1))),IF(J523="PLACED",((((E523-1)*I523)*'results log'!$B$2)-'results log'!$B$2),IF(I523=0,-'results log'!$B$2,IF(I523=0,-'results log'!$B$2,-('results log'!$B$2*2)))))))*D523))</f>
        <v>0</v>
      </c>
      <c r="N523" s="16">
        <f>IF(ISBLANK(J523),,IF(ISBLANK(F523),,(IF(J523="WON-EW",((((K523-1)*I523)*'results log'!$B$2)+('results log'!$B$2*(K523-1))),IF(J523="WON",((((K523-1)*I523)*'results log'!$B$2)+('results log'!$B$2*(K523-1))),IF(J523="PLACED",((((K523-1)*I523)*'results log'!$B$2)-'results log'!$B$2),IF(I523=0,-'results log'!$B$2,IF(I523=0,-'results log'!$B$2,-('results log'!$B$2*2)))))))*D523))</f>
        <v>0</v>
      </c>
      <c r="Q523">
        <f>IF(ISBLANK(#REF!),1,IF(ISBLANK(#REF!),2,99))</f>
        <v>99</v>
      </c>
    </row>
    <row r="524" spans="7:17" ht="15" x14ac:dyDescent="0.2">
      <c r="G524" s="11"/>
      <c r="H524" s="11"/>
      <c r="I524" s="11"/>
      <c r="J524" s="8"/>
      <c r="K524" s="15">
        <f>((F524-1)*(1-(IF(G524="no",0,'results log'!$B$3)))+1)</f>
        <v>5.0000000000000044E-2</v>
      </c>
      <c r="L524" s="15">
        <f t="shared" si="19"/>
        <v>0</v>
      </c>
      <c r="M524" s="17">
        <f>IF(ISBLANK(J524),,IF(ISBLANK(E524),,(IF(J524="WON-EW",((((E524-1)*I524)*'results log'!$B$2)+('results log'!$B$2*(E524-1))),IF(J524="WON",((((E524-1)*I524)*'results log'!$B$2)+('results log'!$B$2*(E524-1))),IF(J524="PLACED",((((E524-1)*I524)*'results log'!$B$2)-'results log'!$B$2),IF(I524=0,-'results log'!$B$2,IF(I524=0,-'results log'!$B$2,-('results log'!$B$2*2)))))))*D524))</f>
        <v>0</v>
      </c>
      <c r="N524" s="16">
        <f>IF(ISBLANK(J524),,IF(ISBLANK(F524),,(IF(J524="WON-EW",((((K524-1)*I524)*'results log'!$B$2)+('results log'!$B$2*(K524-1))),IF(J524="WON",((((K524-1)*I524)*'results log'!$B$2)+('results log'!$B$2*(K524-1))),IF(J524="PLACED",((((K524-1)*I524)*'results log'!$B$2)-'results log'!$B$2),IF(I524=0,-'results log'!$B$2,IF(I524=0,-'results log'!$B$2,-('results log'!$B$2*2)))))))*D524))</f>
        <v>0</v>
      </c>
      <c r="Q524">
        <f>IF(ISBLANK(#REF!),1,IF(ISBLANK(#REF!),2,99))</f>
        <v>99</v>
      </c>
    </row>
    <row r="525" spans="7:17" ht="15" x14ac:dyDescent="0.2">
      <c r="G525" s="11"/>
      <c r="H525" s="11"/>
      <c r="I525" s="11"/>
      <c r="J525" s="8"/>
      <c r="K525" s="15">
        <f>((F525-1)*(1-(IF(G525="no",0,'results log'!$B$3)))+1)</f>
        <v>5.0000000000000044E-2</v>
      </c>
      <c r="L525" s="15">
        <f t="shared" si="19"/>
        <v>0</v>
      </c>
      <c r="M525" s="17">
        <f>IF(ISBLANK(J525),,IF(ISBLANK(E525),,(IF(J525="WON-EW",((((E525-1)*I525)*'results log'!$B$2)+('results log'!$B$2*(E525-1))),IF(J525="WON",((((E525-1)*I525)*'results log'!$B$2)+('results log'!$B$2*(E525-1))),IF(J525="PLACED",((((E525-1)*I525)*'results log'!$B$2)-'results log'!$B$2),IF(I525=0,-'results log'!$B$2,IF(I525=0,-'results log'!$B$2,-('results log'!$B$2*2)))))))*D525))</f>
        <v>0</v>
      </c>
      <c r="N525" s="16">
        <f>IF(ISBLANK(J525),,IF(ISBLANK(F525),,(IF(J525="WON-EW",((((K525-1)*I525)*'results log'!$B$2)+('results log'!$B$2*(K525-1))),IF(J525="WON",((((K525-1)*I525)*'results log'!$B$2)+('results log'!$B$2*(K525-1))),IF(J525="PLACED",((((K525-1)*I525)*'results log'!$B$2)-'results log'!$B$2),IF(I525=0,-'results log'!$B$2,IF(I525=0,-'results log'!$B$2,-('results log'!$B$2*2)))))))*D525))</f>
        <v>0</v>
      </c>
      <c r="Q525">
        <f>IF(ISBLANK(#REF!),1,IF(ISBLANK(#REF!),2,99))</f>
        <v>99</v>
      </c>
    </row>
    <row r="526" spans="7:17" ht="15" x14ac:dyDescent="0.2">
      <c r="G526" s="11"/>
      <c r="H526" s="11"/>
      <c r="I526" s="11"/>
      <c r="J526" s="8"/>
      <c r="K526" s="15">
        <f>((F526-1)*(1-(IF(G526="no",0,'results log'!$B$3)))+1)</f>
        <v>5.0000000000000044E-2</v>
      </c>
      <c r="L526" s="15">
        <f t="shared" ref="L526:L589" si="20">D526*IF(H526="yes",2,1)</f>
        <v>0</v>
      </c>
      <c r="M526" s="17">
        <f>IF(ISBLANK(J526),,IF(ISBLANK(E526),,(IF(J526="WON-EW",((((E526-1)*I526)*'results log'!$B$2)+('results log'!$B$2*(E526-1))),IF(J526="WON",((((E526-1)*I526)*'results log'!$B$2)+('results log'!$B$2*(E526-1))),IF(J526="PLACED",((((E526-1)*I526)*'results log'!$B$2)-'results log'!$B$2),IF(I526=0,-'results log'!$B$2,IF(I526=0,-'results log'!$B$2,-('results log'!$B$2*2)))))))*D526))</f>
        <v>0</v>
      </c>
      <c r="N526" s="16">
        <f>IF(ISBLANK(J526),,IF(ISBLANK(F526),,(IF(J526="WON-EW",((((K526-1)*I526)*'results log'!$B$2)+('results log'!$B$2*(K526-1))),IF(J526="WON",((((K526-1)*I526)*'results log'!$B$2)+('results log'!$B$2*(K526-1))),IF(J526="PLACED",((((K526-1)*I526)*'results log'!$B$2)-'results log'!$B$2),IF(I526=0,-'results log'!$B$2,IF(I526=0,-'results log'!$B$2,-('results log'!$B$2*2)))))))*D526))</f>
        <v>0</v>
      </c>
      <c r="Q526">
        <f>IF(ISBLANK(#REF!),1,IF(ISBLANK(#REF!),2,99))</f>
        <v>99</v>
      </c>
    </row>
    <row r="527" spans="7:17" ht="15" x14ac:dyDescent="0.2">
      <c r="G527" s="11"/>
      <c r="H527" s="11"/>
      <c r="I527" s="11"/>
      <c r="J527" s="8"/>
      <c r="K527" s="15">
        <f>((F527-1)*(1-(IF(G527="no",0,'results log'!$B$3)))+1)</f>
        <v>5.0000000000000044E-2</v>
      </c>
      <c r="L527" s="15">
        <f t="shared" si="20"/>
        <v>0</v>
      </c>
      <c r="M527" s="17">
        <f>IF(ISBLANK(J527),,IF(ISBLANK(E527),,(IF(J527="WON-EW",((((E527-1)*I527)*'results log'!$B$2)+('results log'!$B$2*(E527-1))),IF(J527="WON",((((E527-1)*I527)*'results log'!$B$2)+('results log'!$B$2*(E527-1))),IF(J527="PLACED",((((E527-1)*I527)*'results log'!$B$2)-'results log'!$B$2),IF(I527=0,-'results log'!$B$2,IF(I527=0,-'results log'!$B$2,-('results log'!$B$2*2)))))))*D527))</f>
        <v>0</v>
      </c>
      <c r="N527" s="16">
        <f>IF(ISBLANK(J527),,IF(ISBLANK(F527),,(IF(J527="WON-EW",((((K527-1)*I527)*'results log'!$B$2)+('results log'!$B$2*(K527-1))),IF(J527="WON",((((K527-1)*I527)*'results log'!$B$2)+('results log'!$B$2*(K527-1))),IF(J527="PLACED",((((K527-1)*I527)*'results log'!$B$2)-'results log'!$B$2),IF(I527=0,-'results log'!$B$2,IF(I527=0,-'results log'!$B$2,-('results log'!$B$2*2)))))))*D527))</f>
        <v>0</v>
      </c>
      <c r="Q527">
        <f>IF(ISBLANK(#REF!),1,IF(ISBLANK(#REF!),2,99))</f>
        <v>99</v>
      </c>
    </row>
    <row r="528" spans="7:17" ht="15" x14ac:dyDescent="0.2">
      <c r="G528" s="11"/>
      <c r="H528" s="11"/>
      <c r="I528" s="11"/>
      <c r="J528" s="8"/>
      <c r="K528" s="15">
        <f>((F528-1)*(1-(IF(G528="no",0,'results log'!$B$3)))+1)</f>
        <v>5.0000000000000044E-2</v>
      </c>
      <c r="L528" s="15">
        <f t="shared" si="20"/>
        <v>0</v>
      </c>
      <c r="M528" s="17">
        <f>IF(ISBLANK(J528),,IF(ISBLANK(E528),,(IF(J528="WON-EW",((((E528-1)*I528)*'results log'!$B$2)+('results log'!$B$2*(E528-1))),IF(J528="WON",((((E528-1)*I528)*'results log'!$B$2)+('results log'!$B$2*(E528-1))),IF(J528="PLACED",((((E528-1)*I528)*'results log'!$B$2)-'results log'!$B$2),IF(I528=0,-'results log'!$B$2,IF(I528=0,-'results log'!$B$2,-('results log'!$B$2*2)))))))*D528))</f>
        <v>0</v>
      </c>
      <c r="N528" s="16">
        <f>IF(ISBLANK(J528),,IF(ISBLANK(F528),,(IF(J528="WON-EW",((((K528-1)*I528)*'results log'!$B$2)+('results log'!$B$2*(K528-1))),IF(J528="WON",((((K528-1)*I528)*'results log'!$B$2)+('results log'!$B$2*(K528-1))),IF(J528="PLACED",((((K528-1)*I528)*'results log'!$B$2)-'results log'!$B$2),IF(I528=0,-'results log'!$B$2,IF(I528=0,-'results log'!$B$2,-('results log'!$B$2*2)))))))*D528))</f>
        <v>0</v>
      </c>
      <c r="Q528">
        <f>IF(ISBLANK(#REF!),1,IF(ISBLANK(#REF!),2,99))</f>
        <v>99</v>
      </c>
    </row>
    <row r="529" spans="7:17" ht="15" x14ac:dyDescent="0.2">
      <c r="G529" s="11"/>
      <c r="H529" s="11"/>
      <c r="I529" s="11"/>
      <c r="J529" s="8"/>
      <c r="K529" s="15">
        <f>((F529-1)*(1-(IF(G529="no",0,'results log'!$B$3)))+1)</f>
        <v>5.0000000000000044E-2</v>
      </c>
      <c r="L529" s="15">
        <f t="shared" si="20"/>
        <v>0</v>
      </c>
      <c r="M529" s="17">
        <f>IF(ISBLANK(J529),,IF(ISBLANK(E529),,(IF(J529="WON-EW",((((E529-1)*I529)*'results log'!$B$2)+('results log'!$B$2*(E529-1))),IF(J529="WON",((((E529-1)*I529)*'results log'!$B$2)+('results log'!$B$2*(E529-1))),IF(J529="PLACED",((((E529-1)*I529)*'results log'!$B$2)-'results log'!$B$2),IF(I529=0,-'results log'!$B$2,IF(I529=0,-'results log'!$B$2,-('results log'!$B$2*2)))))))*D529))</f>
        <v>0</v>
      </c>
      <c r="N529" s="16">
        <f>IF(ISBLANK(J529),,IF(ISBLANK(F529),,(IF(J529="WON-EW",((((K529-1)*I529)*'results log'!$B$2)+('results log'!$B$2*(K529-1))),IF(J529="WON",((((K529-1)*I529)*'results log'!$B$2)+('results log'!$B$2*(K529-1))),IF(J529="PLACED",((((K529-1)*I529)*'results log'!$B$2)-'results log'!$B$2),IF(I529=0,-'results log'!$B$2,IF(I529=0,-'results log'!$B$2,-('results log'!$B$2*2)))))))*D529))</f>
        <v>0</v>
      </c>
      <c r="Q529">
        <f>IF(ISBLANK(#REF!),1,IF(ISBLANK(#REF!),2,99))</f>
        <v>99</v>
      </c>
    </row>
    <row r="530" spans="7:17" ht="15" x14ac:dyDescent="0.2">
      <c r="G530" s="11"/>
      <c r="H530" s="11"/>
      <c r="I530" s="11"/>
      <c r="J530" s="8"/>
      <c r="K530" s="15">
        <f>((F530-1)*(1-(IF(G530="no",0,'results log'!$B$3)))+1)</f>
        <v>5.0000000000000044E-2</v>
      </c>
      <c r="L530" s="15">
        <f t="shared" si="20"/>
        <v>0</v>
      </c>
      <c r="M530" s="17">
        <f>IF(ISBLANK(J530),,IF(ISBLANK(E530),,(IF(J530="WON-EW",((((E530-1)*I530)*'results log'!$B$2)+('results log'!$B$2*(E530-1))),IF(J530="WON",((((E530-1)*I530)*'results log'!$B$2)+('results log'!$B$2*(E530-1))),IF(J530="PLACED",((((E530-1)*I530)*'results log'!$B$2)-'results log'!$B$2),IF(I530=0,-'results log'!$B$2,IF(I530=0,-'results log'!$B$2,-('results log'!$B$2*2)))))))*D530))</f>
        <v>0</v>
      </c>
      <c r="N530" s="16">
        <f>IF(ISBLANK(J530),,IF(ISBLANK(F530),,(IF(J530="WON-EW",((((K530-1)*I530)*'results log'!$B$2)+('results log'!$B$2*(K530-1))),IF(J530="WON",((((K530-1)*I530)*'results log'!$B$2)+('results log'!$B$2*(K530-1))),IF(J530="PLACED",((((K530-1)*I530)*'results log'!$B$2)-'results log'!$B$2),IF(I530=0,-'results log'!$B$2,IF(I530=0,-'results log'!$B$2,-('results log'!$B$2*2)))))))*D530))</f>
        <v>0</v>
      </c>
      <c r="Q530">
        <f>IF(ISBLANK(#REF!),1,IF(ISBLANK(#REF!),2,99))</f>
        <v>99</v>
      </c>
    </row>
    <row r="531" spans="7:17" ht="15" x14ac:dyDescent="0.2">
      <c r="G531" s="11"/>
      <c r="H531" s="11"/>
      <c r="I531" s="11"/>
      <c r="J531" s="8"/>
      <c r="K531" s="15">
        <f>((F531-1)*(1-(IF(G531="no",0,'results log'!$B$3)))+1)</f>
        <v>5.0000000000000044E-2</v>
      </c>
      <c r="L531" s="15">
        <f t="shared" si="20"/>
        <v>0</v>
      </c>
      <c r="M531" s="17">
        <f>IF(ISBLANK(J531),,IF(ISBLANK(E531),,(IF(J531="WON-EW",((((E531-1)*I531)*'results log'!$B$2)+('results log'!$B$2*(E531-1))),IF(J531="WON",((((E531-1)*I531)*'results log'!$B$2)+('results log'!$B$2*(E531-1))),IF(J531="PLACED",((((E531-1)*I531)*'results log'!$B$2)-'results log'!$B$2),IF(I531=0,-'results log'!$B$2,IF(I531=0,-'results log'!$B$2,-('results log'!$B$2*2)))))))*D531))</f>
        <v>0</v>
      </c>
      <c r="N531" s="16">
        <f>IF(ISBLANK(J531),,IF(ISBLANK(F531),,(IF(J531="WON-EW",((((K531-1)*I531)*'results log'!$B$2)+('results log'!$B$2*(K531-1))),IF(J531="WON",((((K531-1)*I531)*'results log'!$B$2)+('results log'!$B$2*(K531-1))),IF(J531="PLACED",((((K531-1)*I531)*'results log'!$B$2)-'results log'!$B$2),IF(I531=0,-'results log'!$B$2,IF(I531=0,-'results log'!$B$2,-('results log'!$B$2*2)))))))*D531))</f>
        <v>0</v>
      </c>
      <c r="Q531">
        <f>IF(ISBLANK(#REF!),1,IF(ISBLANK(#REF!),2,99))</f>
        <v>99</v>
      </c>
    </row>
    <row r="532" spans="7:17" ht="15" x14ac:dyDescent="0.2">
      <c r="G532" s="11"/>
      <c r="H532" s="11"/>
      <c r="I532" s="11"/>
      <c r="J532" s="8"/>
      <c r="K532" s="15">
        <f>((F532-1)*(1-(IF(G532="no",0,'results log'!$B$3)))+1)</f>
        <v>5.0000000000000044E-2</v>
      </c>
      <c r="L532" s="15">
        <f t="shared" si="20"/>
        <v>0</v>
      </c>
      <c r="M532" s="17">
        <f>IF(ISBLANK(J532),,IF(ISBLANK(E532),,(IF(J532="WON-EW",((((E532-1)*I532)*'results log'!$B$2)+('results log'!$B$2*(E532-1))),IF(J532="WON",((((E532-1)*I532)*'results log'!$B$2)+('results log'!$B$2*(E532-1))),IF(J532="PLACED",((((E532-1)*I532)*'results log'!$B$2)-'results log'!$B$2),IF(I532=0,-'results log'!$B$2,IF(I532=0,-'results log'!$B$2,-('results log'!$B$2*2)))))))*D532))</f>
        <v>0</v>
      </c>
      <c r="N532" s="16">
        <f>IF(ISBLANK(J532),,IF(ISBLANK(F532),,(IF(J532="WON-EW",((((K532-1)*I532)*'results log'!$B$2)+('results log'!$B$2*(K532-1))),IF(J532="WON",((((K532-1)*I532)*'results log'!$B$2)+('results log'!$B$2*(K532-1))),IF(J532="PLACED",((((K532-1)*I532)*'results log'!$B$2)-'results log'!$B$2),IF(I532=0,-'results log'!$B$2,IF(I532=0,-'results log'!$B$2,-('results log'!$B$2*2)))))))*D532))</f>
        <v>0</v>
      </c>
      <c r="Q532">
        <f>IF(ISBLANK(#REF!),1,IF(ISBLANK(#REF!),2,99))</f>
        <v>99</v>
      </c>
    </row>
    <row r="533" spans="7:17" ht="15" x14ac:dyDescent="0.2">
      <c r="G533" s="11"/>
      <c r="H533" s="11"/>
      <c r="I533" s="11"/>
      <c r="J533" s="8"/>
      <c r="K533" s="15">
        <f>((F533-1)*(1-(IF(G533="no",0,'results log'!$B$3)))+1)</f>
        <v>5.0000000000000044E-2</v>
      </c>
      <c r="L533" s="15">
        <f t="shared" si="20"/>
        <v>0</v>
      </c>
      <c r="M533" s="17">
        <f>IF(ISBLANK(J533),,IF(ISBLANK(E533),,(IF(J533="WON-EW",((((E533-1)*I533)*'results log'!$B$2)+('results log'!$B$2*(E533-1))),IF(J533="WON",((((E533-1)*I533)*'results log'!$B$2)+('results log'!$B$2*(E533-1))),IF(J533="PLACED",((((E533-1)*I533)*'results log'!$B$2)-'results log'!$B$2),IF(I533=0,-'results log'!$B$2,IF(I533=0,-'results log'!$B$2,-('results log'!$B$2*2)))))))*D533))</f>
        <v>0</v>
      </c>
      <c r="N533" s="16">
        <f>IF(ISBLANK(J533),,IF(ISBLANK(F533),,(IF(J533="WON-EW",((((K533-1)*I533)*'results log'!$B$2)+('results log'!$B$2*(K533-1))),IF(J533="WON",((((K533-1)*I533)*'results log'!$B$2)+('results log'!$B$2*(K533-1))),IF(J533="PLACED",((((K533-1)*I533)*'results log'!$B$2)-'results log'!$B$2),IF(I533=0,-'results log'!$B$2,IF(I533=0,-'results log'!$B$2,-('results log'!$B$2*2)))))))*D533))</f>
        <v>0</v>
      </c>
      <c r="Q533">
        <f>IF(ISBLANK(#REF!),1,IF(ISBLANK(#REF!),2,99))</f>
        <v>99</v>
      </c>
    </row>
    <row r="534" spans="7:17" ht="15" x14ac:dyDescent="0.2">
      <c r="G534" s="11"/>
      <c r="H534" s="11"/>
      <c r="I534" s="11"/>
      <c r="J534" s="8"/>
      <c r="K534" s="15">
        <f>((F534-1)*(1-(IF(G534="no",0,'results log'!$B$3)))+1)</f>
        <v>5.0000000000000044E-2</v>
      </c>
      <c r="L534" s="15">
        <f t="shared" si="20"/>
        <v>0</v>
      </c>
      <c r="M534" s="17">
        <f>IF(ISBLANK(J534),,IF(ISBLANK(E534),,(IF(J534="WON-EW",((((E534-1)*I534)*'results log'!$B$2)+('results log'!$B$2*(E534-1))),IF(J534="WON",((((E534-1)*I534)*'results log'!$B$2)+('results log'!$B$2*(E534-1))),IF(J534="PLACED",((((E534-1)*I534)*'results log'!$B$2)-'results log'!$B$2),IF(I534=0,-'results log'!$B$2,IF(I534=0,-'results log'!$B$2,-('results log'!$B$2*2)))))))*D534))</f>
        <v>0</v>
      </c>
      <c r="N534" s="16">
        <f>IF(ISBLANK(J534),,IF(ISBLANK(F534),,(IF(J534="WON-EW",((((K534-1)*I534)*'results log'!$B$2)+('results log'!$B$2*(K534-1))),IF(J534="WON",((((K534-1)*I534)*'results log'!$B$2)+('results log'!$B$2*(K534-1))),IF(J534="PLACED",((((K534-1)*I534)*'results log'!$B$2)-'results log'!$B$2),IF(I534=0,-'results log'!$B$2,IF(I534=0,-'results log'!$B$2,-('results log'!$B$2*2)))))))*D534))</f>
        <v>0</v>
      </c>
      <c r="Q534">
        <f>IF(ISBLANK(#REF!),1,IF(ISBLANK(#REF!),2,99))</f>
        <v>99</v>
      </c>
    </row>
    <row r="535" spans="7:17" ht="15" x14ac:dyDescent="0.2">
      <c r="G535" s="11"/>
      <c r="H535" s="11"/>
      <c r="I535" s="11"/>
      <c r="J535" s="8"/>
      <c r="K535" s="15">
        <f>((F535-1)*(1-(IF(G535="no",0,'results log'!$B$3)))+1)</f>
        <v>5.0000000000000044E-2</v>
      </c>
      <c r="L535" s="15">
        <f t="shared" si="20"/>
        <v>0</v>
      </c>
      <c r="M535" s="17">
        <f>IF(ISBLANK(J535),,IF(ISBLANK(E535),,(IF(J535="WON-EW",((((E535-1)*I535)*'results log'!$B$2)+('results log'!$B$2*(E535-1))),IF(J535="WON",((((E535-1)*I535)*'results log'!$B$2)+('results log'!$B$2*(E535-1))),IF(J535="PLACED",((((E535-1)*I535)*'results log'!$B$2)-'results log'!$B$2),IF(I535=0,-'results log'!$B$2,IF(I535=0,-'results log'!$B$2,-('results log'!$B$2*2)))))))*D535))</f>
        <v>0</v>
      </c>
      <c r="N535" s="16">
        <f>IF(ISBLANK(J535),,IF(ISBLANK(F535),,(IF(J535="WON-EW",((((K535-1)*I535)*'results log'!$B$2)+('results log'!$B$2*(K535-1))),IF(J535="WON",((((K535-1)*I535)*'results log'!$B$2)+('results log'!$B$2*(K535-1))),IF(J535="PLACED",((((K535-1)*I535)*'results log'!$B$2)-'results log'!$B$2),IF(I535=0,-'results log'!$B$2,IF(I535=0,-'results log'!$B$2,-('results log'!$B$2*2)))))))*D535))</f>
        <v>0</v>
      </c>
      <c r="Q535">
        <f>IF(ISBLANK(#REF!),1,IF(ISBLANK(#REF!),2,99))</f>
        <v>99</v>
      </c>
    </row>
    <row r="536" spans="7:17" ht="15" x14ac:dyDescent="0.2">
      <c r="G536" s="11"/>
      <c r="H536" s="11"/>
      <c r="I536" s="11"/>
      <c r="J536" s="8"/>
      <c r="K536" s="15">
        <f>((F536-1)*(1-(IF(G536="no",0,'results log'!$B$3)))+1)</f>
        <v>5.0000000000000044E-2</v>
      </c>
      <c r="L536" s="15">
        <f t="shared" si="20"/>
        <v>0</v>
      </c>
      <c r="M536" s="17">
        <f>IF(ISBLANK(J536),,IF(ISBLANK(E536),,(IF(J536="WON-EW",((((E536-1)*I536)*'results log'!$B$2)+('results log'!$B$2*(E536-1))),IF(J536="WON",((((E536-1)*I536)*'results log'!$B$2)+('results log'!$B$2*(E536-1))),IF(J536="PLACED",((((E536-1)*I536)*'results log'!$B$2)-'results log'!$B$2),IF(I536=0,-'results log'!$B$2,IF(I536=0,-'results log'!$B$2,-('results log'!$B$2*2)))))))*D536))</f>
        <v>0</v>
      </c>
      <c r="N536" s="16">
        <f>IF(ISBLANK(J536),,IF(ISBLANK(F536),,(IF(J536="WON-EW",((((K536-1)*I536)*'results log'!$B$2)+('results log'!$B$2*(K536-1))),IF(J536="WON",((((K536-1)*I536)*'results log'!$B$2)+('results log'!$B$2*(K536-1))),IF(J536="PLACED",((((K536-1)*I536)*'results log'!$B$2)-'results log'!$B$2),IF(I536=0,-'results log'!$B$2,IF(I536=0,-'results log'!$B$2,-('results log'!$B$2*2)))))))*D536))</f>
        <v>0</v>
      </c>
      <c r="Q536">
        <f>IF(ISBLANK(#REF!),1,IF(ISBLANK(#REF!),2,99))</f>
        <v>99</v>
      </c>
    </row>
    <row r="537" spans="7:17" ht="15" x14ac:dyDescent="0.2">
      <c r="G537" s="11"/>
      <c r="H537" s="11"/>
      <c r="I537" s="11"/>
      <c r="J537" s="8"/>
      <c r="K537" s="15">
        <f>((F537-1)*(1-(IF(G537="no",0,'results log'!$B$3)))+1)</f>
        <v>5.0000000000000044E-2</v>
      </c>
      <c r="L537" s="15">
        <f t="shared" si="20"/>
        <v>0</v>
      </c>
      <c r="M537" s="17">
        <f>IF(ISBLANK(J537),,IF(ISBLANK(E537),,(IF(J537="WON-EW",((((E537-1)*I537)*'results log'!$B$2)+('results log'!$B$2*(E537-1))),IF(J537="WON",((((E537-1)*I537)*'results log'!$B$2)+('results log'!$B$2*(E537-1))),IF(J537="PLACED",((((E537-1)*I537)*'results log'!$B$2)-'results log'!$B$2),IF(I537=0,-'results log'!$B$2,IF(I537=0,-'results log'!$B$2,-('results log'!$B$2*2)))))))*D537))</f>
        <v>0</v>
      </c>
      <c r="N537" s="16">
        <f>IF(ISBLANK(J537),,IF(ISBLANK(F537),,(IF(J537="WON-EW",((((K537-1)*I537)*'results log'!$B$2)+('results log'!$B$2*(K537-1))),IF(J537="WON",((((K537-1)*I537)*'results log'!$B$2)+('results log'!$B$2*(K537-1))),IF(J537="PLACED",((((K537-1)*I537)*'results log'!$B$2)-'results log'!$B$2),IF(I537=0,-'results log'!$B$2,IF(I537=0,-'results log'!$B$2,-('results log'!$B$2*2)))))))*D537))</f>
        <v>0</v>
      </c>
      <c r="Q537">
        <f>IF(ISBLANK(#REF!),1,IF(ISBLANK(#REF!),2,99))</f>
        <v>99</v>
      </c>
    </row>
    <row r="538" spans="7:17" ht="15" x14ac:dyDescent="0.2">
      <c r="G538" s="11"/>
      <c r="H538" s="11"/>
      <c r="I538" s="11"/>
      <c r="J538" s="8"/>
      <c r="K538" s="15">
        <f>((F538-1)*(1-(IF(G538="no",0,'results log'!$B$3)))+1)</f>
        <v>5.0000000000000044E-2</v>
      </c>
      <c r="L538" s="15">
        <f t="shared" si="20"/>
        <v>0</v>
      </c>
      <c r="M538" s="17">
        <f>IF(ISBLANK(J538),,IF(ISBLANK(E538),,(IF(J538="WON-EW",((((E538-1)*I538)*'results log'!$B$2)+('results log'!$B$2*(E538-1))),IF(J538="WON",((((E538-1)*I538)*'results log'!$B$2)+('results log'!$B$2*(E538-1))),IF(J538="PLACED",((((E538-1)*I538)*'results log'!$B$2)-'results log'!$B$2),IF(I538=0,-'results log'!$B$2,IF(I538=0,-'results log'!$B$2,-('results log'!$B$2*2)))))))*D538))</f>
        <v>0</v>
      </c>
      <c r="N538" s="16">
        <f>IF(ISBLANK(J538),,IF(ISBLANK(F538),,(IF(J538="WON-EW",((((K538-1)*I538)*'results log'!$B$2)+('results log'!$B$2*(K538-1))),IF(J538="WON",((((K538-1)*I538)*'results log'!$B$2)+('results log'!$B$2*(K538-1))),IF(J538="PLACED",((((K538-1)*I538)*'results log'!$B$2)-'results log'!$B$2),IF(I538=0,-'results log'!$B$2,IF(I538=0,-'results log'!$B$2,-('results log'!$B$2*2)))))))*D538))</f>
        <v>0</v>
      </c>
      <c r="Q538">
        <f>IF(ISBLANK(#REF!),1,IF(ISBLANK(#REF!),2,99))</f>
        <v>99</v>
      </c>
    </row>
    <row r="539" spans="7:17" ht="15" x14ac:dyDescent="0.2">
      <c r="G539" s="11"/>
      <c r="H539" s="11"/>
      <c r="I539" s="11"/>
      <c r="J539" s="8"/>
      <c r="K539" s="15">
        <f>((F539-1)*(1-(IF(G539="no",0,'results log'!$B$3)))+1)</f>
        <v>5.0000000000000044E-2</v>
      </c>
      <c r="L539" s="15">
        <f t="shared" si="20"/>
        <v>0</v>
      </c>
      <c r="M539" s="17">
        <f>IF(ISBLANK(J539),,IF(ISBLANK(E539),,(IF(J539="WON-EW",((((E539-1)*I539)*'results log'!$B$2)+('results log'!$B$2*(E539-1))),IF(J539="WON",((((E539-1)*I539)*'results log'!$B$2)+('results log'!$B$2*(E539-1))),IF(J539="PLACED",((((E539-1)*I539)*'results log'!$B$2)-'results log'!$B$2),IF(I539=0,-'results log'!$B$2,IF(I539=0,-'results log'!$B$2,-('results log'!$B$2*2)))))))*D539))</f>
        <v>0</v>
      </c>
      <c r="N539" s="16">
        <f>IF(ISBLANK(J539),,IF(ISBLANK(F539),,(IF(J539="WON-EW",((((K539-1)*I539)*'results log'!$B$2)+('results log'!$B$2*(K539-1))),IF(J539="WON",((((K539-1)*I539)*'results log'!$B$2)+('results log'!$B$2*(K539-1))),IF(J539="PLACED",((((K539-1)*I539)*'results log'!$B$2)-'results log'!$B$2),IF(I539=0,-'results log'!$B$2,IF(I539=0,-'results log'!$B$2,-('results log'!$B$2*2)))))))*D539))</f>
        <v>0</v>
      </c>
      <c r="Q539">
        <f>IF(ISBLANK(#REF!),1,IF(ISBLANK(#REF!),2,99))</f>
        <v>99</v>
      </c>
    </row>
    <row r="540" spans="7:17" ht="15" x14ac:dyDescent="0.2">
      <c r="G540" s="11"/>
      <c r="H540" s="11"/>
      <c r="I540" s="11"/>
      <c r="J540" s="8"/>
      <c r="K540" s="15">
        <f>((F540-1)*(1-(IF(G540="no",0,'results log'!$B$3)))+1)</f>
        <v>5.0000000000000044E-2</v>
      </c>
      <c r="L540" s="15">
        <f t="shared" si="20"/>
        <v>0</v>
      </c>
      <c r="M540" s="17">
        <f>IF(ISBLANK(J540),,IF(ISBLANK(E540),,(IF(J540="WON-EW",((((E540-1)*I540)*'results log'!$B$2)+('results log'!$B$2*(E540-1))),IF(J540="WON",((((E540-1)*I540)*'results log'!$B$2)+('results log'!$B$2*(E540-1))),IF(J540="PLACED",((((E540-1)*I540)*'results log'!$B$2)-'results log'!$B$2),IF(I540=0,-'results log'!$B$2,IF(I540=0,-'results log'!$B$2,-('results log'!$B$2*2)))))))*D540))</f>
        <v>0</v>
      </c>
      <c r="N540" s="16">
        <f>IF(ISBLANK(J540),,IF(ISBLANK(F540),,(IF(J540="WON-EW",((((K540-1)*I540)*'results log'!$B$2)+('results log'!$B$2*(K540-1))),IF(J540="WON",((((K540-1)*I540)*'results log'!$B$2)+('results log'!$B$2*(K540-1))),IF(J540="PLACED",((((K540-1)*I540)*'results log'!$B$2)-'results log'!$B$2),IF(I540=0,-'results log'!$B$2,IF(I540=0,-'results log'!$B$2,-('results log'!$B$2*2)))))))*D540))</f>
        <v>0</v>
      </c>
      <c r="Q540">
        <f>IF(ISBLANK(#REF!),1,IF(ISBLANK(#REF!),2,99))</f>
        <v>99</v>
      </c>
    </row>
    <row r="541" spans="7:17" ht="15" x14ac:dyDescent="0.2">
      <c r="G541" s="11"/>
      <c r="H541" s="11"/>
      <c r="I541" s="11"/>
      <c r="J541" s="8"/>
      <c r="K541" s="15">
        <f>((F541-1)*(1-(IF(G541="no",0,'results log'!$B$3)))+1)</f>
        <v>5.0000000000000044E-2</v>
      </c>
      <c r="L541" s="15">
        <f t="shared" si="20"/>
        <v>0</v>
      </c>
      <c r="M541" s="17">
        <f>IF(ISBLANK(J541),,IF(ISBLANK(E541),,(IF(J541="WON-EW",((((E541-1)*I541)*'results log'!$B$2)+('results log'!$B$2*(E541-1))),IF(J541="WON",((((E541-1)*I541)*'results log'!$B$2)+('results log'!$B$2*(E541-1))),IF(J541="PLACED",((((E541-1)*I541)*'results log'!$B$2)-'results log'!$B$2),IF(I541=0,-'results log'!$B$2,IF(I541=0,-'results log'!$B$2,-('results log'!$B$2*2)))))))*D541))</f>
        <v>0</v>
      </c>
      <c r="N541" s="16">
        <f>IF(ISBLANK(J541),,IF(ISBLANK(F541),,(IF(J541="WON-EW",((((K541-1)*I541)*'results log'!$B$2)+('results log'!$B$2*(K541-1))),IF(J541="WON",((((K541-1)*I541)*'results log'!$B$2)+('results log'!$B$2*(K541-1))),IF(J541="PLACED",((((K541-1)*I541)*'results log'!$B$2)-'results log'!$B$2),IF(I541=0,-'results log'!$B$2,IF(I541=0,-'results log'!$B$2,-('results log'!$B$2*2)))))))*D541))</f>
        <v>0</v>
      </c>
      <c r="Q541">
        <f>IF(ISBLANK(#REF!),1,IF(ISBLANK(#REF!),2,99))</f>
        <v>99</v>
      </c>
    </row>
    <row r="542" spans="7:17" ht="15" x14ac:dyDescent="0.2">
      <c r="G542" s="11"/>
      <c r="H542" s="11"/>
      <c r="I542" s="11"/>
      <c r="J542" s="8"/>
      <c r="K542" s="15">
        <f>((F542-1)*(1-(IF(G542="no",0,'results log'!$B$3)))+1)</f>
        <v>5.0000000000000044E-2</v>
      </c>
      <c r="L542" s="15">
        <f t="shared" si="20"/>
        <v>0</v>
      </c>
      <c r="M542" s="17">
        <f>IF(ISBLANK(J542),,IF(ISBLANK(E542),,(IF(J542="WON-EW",((((E542-1)*I542)*'results log'!$B$2)+('results log'!$B$2*(E542-1))),IF(J542="WON",((((E542-1)*I542)*'results log'!$B$2)+('results log'!$B$2*(E542-1))),IF(J542="PLACED",((((E542-1)*I542)*'results log'!$B$2)-'results log'!$B$2),IF(I542=0,-'results log'!$B$2,IF(I542=0,-'results log'!$B$2,-('results log'!$B$2*2)))))))*D542))</f>
        <v>0</v>
      </c>
      <c r="N542" s="16">
        <f>IF(ISBLANK(J542),,IF(ISBLANK(F542),,(IF(J542="WON-EW",((((K542-1)*I542)*'results log'!$B$2)+('results log'!$B$2*(K542-1))),IF(J542="WON",((((K542-1)*I542)*'results log'!$B$2)+('results log'!$B$2*(K542-1))),IF(J542="PLACED",((((K542-1)*I542)*'results log'!$B$2)-'results log'!$B$2),IF(I542=0,-'results log'!$B$2,IF(I542=0,-'results log'!$B$2,-('results log'!$B$2*2)))))))*D542))</f>
        <v>0</v>
      </c>
      <c r="Q542">
        <f>IF(ISBLANK(#REF!),1,IF(ISBLANK(#REF!),2,99))</f>
        <v>99</v>
      </c>
    </row>
    <row r="543" spans="7:17" ht="15" x14ac:dyDescent="0.2">
      <c r="G543" s="11"/>
      <c r="H543" s="11"/>
      <c r="I543" s="11"/>
      <c r="J543" s="8"/>
      <c r="K543" s="15">
        <f>((F543-1)*(1-(IF(G543="no",0,'results log'!$B$3)))+1)</f>
        <v>5.0000000000000044E-2</v>
      </c>
      <c r="L543" s="15">
        <f t="shared" si="20"/>
        <v>0</v>
      </c>
      <c r="M543" s="17">
        <f>IF(ISBLANK(J543),,IF(ISBLANK(E543),,(IF(J543="WON-EW",((((E543-1)*I543)*'results log'!$B$2)+('results log'!$B$2*(E543-1))),IF(J543="WON",((((E543-1)*I543)*'results log'!$B$2)+('results log'!$B$2*(E543-1))),IF(J543="PLACED",((((E543-1)*I543)*'results log'!$B$2)-'results log'!$B$2),IF(I543=0,-'results log'!$B$2,IF(I543=0,-'results log'!$B$2,-('results log'!$B$2*2)))))))*D543))</f>
        <v>0</v>
      </c>
      <c r="N543" s="16">
        <f>IF(ISBLANK(J543),,IF(ISBLANK(F543),,(IF(J543="WON-EW",((((K543-1)*I543)*'results log'!$B$2)+('results log'!$B$2*(K543-1))),IF(J543="WON",((((K543-1)*I543)*'results log'!$B$2)+('results log'!$B$2*(K543-1))),IF(J543="PLACED",((((K543-1)*I543)*'results log'!$B$2)-'results log'!$B$2),IF(I543=0,-'results log'!$B$2,IF(I543=0,-'results log'!$B$2,-('results log'!$B$2*2)))))))*D543))</f>
        <v>0</v>
      </c>
      <c r="Q543">
        <f>IF(ISBLANK(#REF!),1,IF(ISBLANK(#REF!),2,99))</f>
        <v>99</v>
      </c>
    </row>
    <row r="544" spans="7:17" ht="15" x14ac:dyDescent="0.2">
      <c r="G544" s="11"/>
      <c r="H544" s="11"/>
      <c r="I544" s="11"/>
      <c r="J544" s="8"/>
      <c r="K544" s="15">
        <f>((F544-1)*(1-(IF(G544="no",0,'results log'!$B$3)))+1)</f>
        <v>5.0000000000000044E-2</v>
      </c>
      <c r="L544" s="15">
        <f t="shared" si="20"/>
        <v>0</v>
      </c>
      <c r="M544" s="17">
        <f>IF(ISBLANK(J544),,IF(ISBLANK(E544),,(IF(J544="WON-EW",((((E544-1)*I544)*'results log'!$B$2)+('results log'!$B$2*(E544-1))),IF(J544="WON",((((E544-1)*I544)*'results log'!$B$2)+('results log'!$B$2*(E544-1))),IF(J544="PLACED",((((E544-1)*I544)*'results log'!$B$2)-'results log'!$B$2),IF(I544=0,-'results log'!$B$2,IF(I544=0,-'results log'!$B$2,-('results log'!$B$2*2)))))))*D544))</f>
        <v>0</v>
      </c>
      <c r="N544" s="16">
        <f>IF(ISBLANK(J544),,IF(ISBLANK(F544),,(IF(J544="WON-EW",((((K544-1)*I544)*'results log'!$B$2)+('results log'!$B$2*(K544-1))),IF(J544="WON",((((K544-1)*I544)*'results log'!$B$2)+('results log'!$B$2*(K544-1))),IF(J544="PLACED",((((K544-1)*I544)*'results log'!$B$2)-'results log'!$B$2),IF(I544=0,-'results log'!$B$2,IF(I544=0,-'results log'!$B$2,-('results log'!$B$2*2)))))))*D544))</f>
        <v>0</v>
      </c>
      <c r="Q544">
        <f>IF(ISBLANK(#REF!),1,IF(ISBLANK(#REF!),2,99))</f>
        <v>99</v>
      </c>
    </row>
    <row r="545" spans="7:17" ht="15" x14ac:dyDescent="0.2">
      <c r="G545" s="11"/>
      <c r="H545" s="11"/>
      <c r="I545" s="11"/>
      <c r="J545" s="8"/>
      <c r="K545" s="15">
        <f>((F545-1)*(1-(IF(G545="no",0,'results log'!$B$3)))+1)</f>
        <v>5.0000000000000044E-2</v>
      </c>
      <c r="L545" s="15">
        <f t="shared" si="20"/>
        <v>0</v>
      </c>
      <c r="M545" s="17">
        <f>IF(ISBLANK(J545),,IF(ISBLANK(E545),,(IF(J545="WON-EW",((((E545-1)*I545)*'results log'!$B$2)+('results log'!$B$2*(E545-1))),IF(J545="WON",((((E545-1)*I545)*'results log'!$B$2)+('results log'!$B$2*(E545-1))),IF(J545="PLACED",((((E545-1)*I545)*'results log'!$B$2)-'results log'!$B$2),IF(I545=0,-'results log'!$B$2,IF(I545=0,-'results log'!$B$2,-('results log'!$B$2*2)))))))*D545))</f>
        <v>0</v>
      </c>
      <c r="N545" s="16">
        <f>IF(ISBLANK(J545),,IF(ISBLANK(F545),,(IF(J545="WON-EW",((((K545-1)*I545)*'results log'!$B$2)+('results log'!$B$2*(K545-1))),IF(J545="WON",((((K545-1)*I545)*'results log'!$B$2)+('results log'!$B$2*(K545-1))),IF(J545="PLACED",((((K545-1)*I545)*'results log'!$B$2)-'results log'!$B$2),IF(I545=0,-'results log'!$B$2,IF(I545=0,-'results log'!$B$2,-('results log'!$B$2*2)))))))*D545))</f>
        <v>0</v>
      </c>
      <c r="Q545">
        <f>IF(ISBLANK(#REF!),1,IF(ISBLANK(#REF!),2,99))</f>
        <v>99</v>
      </c>
    </row>
    <row r="546" spans="7:17" ht="15" x14ac:dyDescent="0.2">
      <c r="G546" s="11"/>
      <c r="H546" s="11"/>
      <c r="I546" s="11"/>
      <c r="J546" s="8"/>
      <c r="K546" s="15">
        <f>((F546-1)*(1-(IF(G546="no",0,'results log'!$B$3)))+1)</f>
        <v>5.0000000000000044E-2</v>
      </c>
      <c r="L546" s="15">
        <f t="shared" si="20"/>
        <v>0</v>
      </c>
      <c r="M546" s="17">
        <f>IF(ISBLANK(J546),,IF(ISBLANK(E546),,(IF(J546="WON-EW",((((E546-1)*I546)*'results log'!$B$2)+('results log'!$B$2*(E546-1))),IF(J546="WON",((((E546-1)*I546)*'results log'!$B$2)+('results log'!$B$2*(E546-1))),IF(J546="PLACED",((((E546-1)*I546)*'results log'!$B$2)-'results log'!$B$2),IF(I546=0,-'results log'!$B$2,IF(I546=0,-'results log'!$B$2,-('results log'!$B$2*2)))))))*D546))</f>
        <v>0</v>
      </c>
      <c r="N546" s="16">
        <f>IF(ISBLANK(J546),,IF(ISBLANK(F546),,(IF(J546="WON-EW",((((K546-1)*I546)*'results log'!$B$2)+('results log'!$B$2*(K546-1))),IF(J546="WON",((((K546-1)*I546)*'results log'!$B$2)+('results log'!$B$2*(K546-1))),IF(J546="PLACED",((((K546-1)*I546)*'results log'!$B$2)-'results log'!$B$2),IF(I546=0,-'results log'!$B$2,IF(I546=0,-'results log'!$B$2,-('results log'!$B$2*2)))))))*D546))</f>
        <v>0</v>
      </c>
      <c r="Q546">
        <f>IF(ISBLANK(#REF!),1,IF(ISBLANK(#REF!),2,99))</f>
        <v>99</v>
      </c>
    </row>
    <row r="547" spans="7:17" ht="15" x14ac:dyDescent="0.2">
      <c r="G547" s="11"/>
      <c r="H547" s="11"/>
      <c r="I547" s="11"/>
      <c r="J547" s="8"/>
      <c r="K547" s="15">
        <f>((F547-1)*(1-(IF(G547="no",0,'results log'!$B$3)))+1)</f>
        <v>5.0000000000000044E-2</v>
      </c>
      <c r="L547" s="15">
        <f t="shared" si="20"/>
        <v>0</v>
      </c>
      <c r="M547" s="17">
        <f>IF(ISBLANK(J547),,IF(ISBLANK(E547),,(IF(J547="WON-EW",((((E547-1)*I547)*'results log'!$B$2)+('results log'!$B$2*(E547-1))),IF(J547="WON",((((E547-1)*I547)*'results log'!$B$2)+('results log'!$B$2*(E547-1))),IF(J547="PLACED",((((E547-1)*I547)*'results log'!$B$2)-'results log'!$B$2),IF(I547=0,-'results log'!$B$2,IF(I547=0,-'results log'!$B$2,-('results log'!$B$2*2)))))))*D547))</f>
        <v>0</v>
      </c>
      <c r="N547" s="16">
        <f>IF(ISBLANK(J547),,IF(ISBLANK(F547),,(IF(J547="WON-EW",((((K547-1)*I547)*'results log'!$B$2)+('results log'!$B$2*(K547-1))),IF(J547="WON",((((K547-1)*I547)*'results log'!$B$2)+('results log'!$B$2*(K547-1))),IF(J547="PLACED",((((K547-1)*I547)*'results log'!$B$2)-'results log'!$B$2),IF(I547=0,-'results log'!$B$2,IF(I547=0,-'results log'!$B$2,-('results log'!$B$2*2)))))))*D547))</f>
        <v>0</v>
      </c>
      <c r="Q547">
        <f>IF(ISBLANK(#REF!),1,IF(ISBLANK(#REF!),2,99))</f>
        <v>99</v>
      </c>
    </row>
    <row r="548" spans="7:17" ht="15" x14ac:dyDescent="0.2">
      <c r="G548" s="11"/>
      <c r="H548" s="11"/>
      <c r="I548" s="11"/>
      <c r="J548" s="8"/>
      <c r="K548" s="15">
        <f>((F548-1)*(1-(IF(G548="no",0,'results log'!$B$3)))+1)</f>
        <v>5.0000000000000044E-2</v>
      </c>
      <c r="L548" s="15">
        <f t="shared" si="20"/>
        <v>0</v>
      </c>
      <c r="M548" s="17">
        <f>IF(ISBLANK(J548),,IF(ISBLANK(E548),,(IF(J548="WON-EW",((((E548-1)*I548)*'results log'!$B$2)+('results log'!$B$2*(E548-1))),IF(J548="WON",((((E548-1)*I548)*'results log'!$B$2)+('results log'!$B$2*(E548-1))),IF(J548="PLACED",((((E548-1)*I548)*'results log'!$B$2)-'results log'!$B$2),IF(I548=0,-'results log'!$B$2,IF(I548=0,-'results log'!$B$2,-('results log'!$B$2*2)))))))*D548))</f>
        <v>0</v>
      </c>
      <c r="N548" s="16">
        <f>IF(ISBLANK(J548),,IF(ISBLANK(F548),,(IF(J548="WON-EW",((((K548-1)*I548)*'results log'!$B$2)+('results log'!$B$2*(K548-1))),IF(J548="WON",((((K548-1)*I548)*'results log'!$B$2)+('results log'!$B$2*(K548-1))),IF(J548="PLACED",((((K548-1)*I548)*'results log'!$B$2)-'results log'!$B$2),IF(I548=0,-'results log'!$B$2,IF(I548=0,-'results log'!$B$2,-('results log'!$B$2*2)))))))*D548))</f>
        <v>0</v>
      </c>
      <c r="Q548">
        <f>IF(ISBLANK(#REF!),1,IF(ISBLANK(#REF!),2,99))</f>
        <v>99</v>
      </c>
    </row>
    <row r="549" spans="7:17" ht="15" x14ac:dyDescent="0.2">
      <c r="G549" s="11"/>
      <c r="H549" s="11"/>
      <c r="I549" s="11"/>
      <c r="J549" s="8"/>
      <c r="K549" s="15">
        <f>((F549-1)*(1-(IF(G549="no",0,'results log'!$B$3)))+1)</f>
        <v>5.0000000000000044E-2</v>
      </c>
      <c r="L549" s="15">
        <f t="shared" si="20"/>
        <v>0</v>
      </c>
      <c r="M549" s="17">
        <f>IF(ISBLANK(J549),,IF(ISBLANK(E549),,(IF(J549="WON-EW",((((E549-1)*I549)*'results log'!$B$2)+('results log'!$B$2*(E549-1))),IF(J549="WON",((((E549-1)*I549)*'results log'!$B$2)+('results log'!$B$2*(E549-1))),IF(J549="PLACED",((((E549-1)*I549)*'results log'!$B$2)-'results log'!$B$2),IF(I549=0,-'results log'!$B$2,IF(I549=0,-'results log'!$B$2,-('results log'!$B$2*2)))))))*D549))</f>
        <v>0</v>
      </c>
      <c r="N549" s="16">
        <f>IF(ISBLANK(J549),,IF(ISBLANK(F549),,(IF(J549="WON-EW",((((K549-1)*I549)*'results log'!$B$2)+('results log'!$B$2*(K549-1))),IF(J549="WON",((((K549-1)*I549)*'results log'!$B$2)+('results log'!$B$2*(K549-1))),IF(J549="PLACED",((((K549-1)*I549)*'results log'!$B$2)-'results log'!$B$2),IF(I549=0,-'results log'!$B$2,IF(I549=0,-'results log'!$B$2,-('results log'!$B$2*2)))))))*D549))</f>
        <v>0</v>
      </c>
      <c r="Q549">
        <f>IF(ISBLANK(#REF!),1,IF(ISBLANK(#REF!),2,99))</f>
        <v>99</v>
      </c>
    </row>
    <row r="550" spans="7:17" ht="15" x14ac:dyDescent="0.2">
      <c r="G550" s="11"/>
      <c r="H550" s="11"/>
      <c r="I550" s="11"/>
      <c r="J550" s="8"/>
      <c r="K550" s="15">
        <f>((F550-1)*(1-(IF(G550="no",0,'results log'!$B$3)))+1)</f>
        <v>5.0000000000000044E-2</v>
      </c>
      <c r="L550" s="15">
        <f t="shared" si="20"/>
        <v>0</v>
      </c>
      <c r="M550" s="17">
        <f>IF(ISBLANK(J550),,IF(ISBLANK(E550),,(IF(J550="WON-EW",((((E550-1)*I550)*'results log'!$B$2)+('results log'!$B$2*(E550-1))),IF(J550="WON",((((E550-1)*I550)*'results log'!$B$2)+('results log'!$B$2*(E550-1))),IF(J550="PLACED",((((E550-1)*I550)*'results log'!$B$2)-'results log'!$B$2),IF(I550=0,-'results log'!$B$2,IF(I550=0,-'results log'!$B$2,-('results log'!$B$2*2)))))))*D550))</f>
        <v>0</v>
      </c>
      <c r="N550" s="16">
        <f>IF(ISBLANK(J550),,IF(ISBLANK(F550),,(IF(J550="WON-EW",((((K550-1)*I550)*'results log'!$B$2)+('results log'!$B$2*(K550-1))),IF(J550="WON",((((K550-1)*I550)*'results log'!$B$2)+('results log'!$B$2*(K550-1))),IF(J550="PLACED",((((K550-1)*I550)*'results log'!$B$2)-'results log'!$B$2),IF(I550=0,-'results log'!$B$2,IF(I550=0,-'results log'!$B$2,-('results log'!$B$2*2)))))))*D550))</f>
        <v>0</v>
      </c>
      <c r="Q550">
        <f>IF(ISBLANK(#REF!),1,IF(ISBLANK(#REF!),2,99))</f>
        <v>99</v>
      </c>
    </row>
    <row r="551" spans="7:17" ht="15" x14ac:dyDescent="0.2">
      <c r="G551" s="11"/>
      <c r="H551" s="11"/>
      <c r="I551" s="11"/>
      <c r="J551" s="8"/>
      <c r="K551" s="15">
        <f>((F551-1)*(1-(IF(G551="no",0,'results log'!$B$3)))+1)</f>
        <v>5.0000000000000044E-2</v>
      </c>
      <c r="L551" s="15">
        <f t="shared" si="20"/>
        <v>0</v>
      </c>
      <c r="M551" s="17">
        <f>IF(ISBLANK(J551),,IF(ISBLANK(E551),,(IF(J551="WON-EW",((((E551-1)*I551)*'results log'!$B$2)+('results log'!$B$2*(E551-1))),IF(J551="WON",((((E551-1)*I551)*'results log'!$B$2)+('results log'!$B$2*(E551-1))),IF(J551="PLACED",((((E551-1)*I551)*'results log'!$B$2)-'results log'!$B$2),IF(I551=0,-'results log'!$B$2,IF(I551=0,-'results log'!$B$2,-('results log'!$B$2*2)))))))*D551))</f>
        <v>0</v>
      </c>
      <c r="N551" s="16">
        <f>IF(ISBLANK(J551),,IF(ISBLANK(F551),,(IF(J551="WON-EW",((((K551-1)*I551)*'results log'!$B$2)+('results log'!$B$2*(K551-1))),IF(J551="WON",((((K551-1)*I551)*'results log'!$B$2)+('results log'!$B$2*(K551-1))),IF(J551="PLACED",((((K551-1)*I551)*'results log'!$B$2)-'results log'!$B$2),IF(I551=0,-'results log'!$B$2,IF(I551=0,-'results log'!$B$2,-('results log'!$B$2*2)))))))*D551))</f>
        <v>0</v>
      </c>
      <c r="Q551">
        <f>IF(ISBLANK(#REF!),1,IF(ISBLANK(#REF!),2,99))</f>
        <v>99</v>
      </c>
    </row>
    <row r="552" spans="7:17" ht="15" x14ac:dyDescent="0.2">
      <c r="G552" s="11"/>
      <c r="H552" s="11"/>
      <c r="I552" s="11"/>
      <c r="J552" s="8"/>
      <c r="K552" s="15">
        <f>((F552-1)*(1-(IF(G552="no",0,'results log'!$B$3)))+1)</f>
        <v>5.0000000000000044E-2</v>
      </c>
      <c r="L552" s="15">
        <f t="shared" si="20"/>
        <v>0</v>
      </c>
      <c r="M552" s="17">
        <f>IF(ISBLANK(J552),,IF(ISBLANK(E552),,(IF(J552="WON-EW",((((E552-1)*I552)*'results log'!$B$2)+('results log'!$B$2*(E552-1))),IF(J552="WON",((((E552-1)*I552)*'results log'!$B$2)+('results log'!$B$2*(E552-1))),IF(J552="PLACED",((((E552-1)*I552)*'results log'!$B$2)-'results log'!$B$2),IF(I552=0,-'results log'!$B$2,IF(I552=0,-'results log'!$B$2,-('results log'!$B$2*2)))))))*D552))</f>
        <v>0</v>
      </c>
      <c r="N552" s="16">
        <f>IF(ISBLANK(J552),,IF(ISBLANK(F552),,(IF(J552="WON-EW",((((K552-1)*I552)*'results log'!$B$2)+('results log'!$B$2*(K552-1))),IF(J552="WON",((((K552-1)*I552)*'results log'!$B$2)+('results log'!$B$2*(K552-1))),IF(J552="PLACED",((((K552-1)*I552)*'results log'!$B$2)-'results log'!$B$2),IF(I552=0,-'results log'!$B$2,IF(I552=0,-'results log'!$B$2,-('results log'!$B$2*2)))))))*D552))</f>
        <v>0</v>
      </c>
      <c r="Q552">
        <f>IF(ISBLANK(#REF!),1,IF(ISBLANK(#REF!),2,99))</f>
        <v>99</v>
      </c>
    </row>
    <row r="553" spans="7:17" ht="15" x14ac:dyDescent="0.2">
      <c r="G553" s="11"/>
      <c r="H553" s="11"/>
      <c r="I553" s="11"/>
      <c r="J553" s="8"/>
      <c r="K553" s="15">
        <f>((F553-1)*(1-(IF(G553="no",0,'results log'!$B$3)))+1)</f>
        <v>5.0000000000000044E-2</v>
      </c>
      <c r="L553" s="15">
        <f t="shared" si="20"/>
        <v>0</v>
      </c>
      <c r="M553" s="17">
        <f>IF(ISBLANK(J553),,IF(ISBLANK(E553),,(IF(J553="WON-EW",((((E553-1)*I553)*'results log'!$B$2)+('results log'!$B$2*(E553-1))),IF(J553="WON",((((E553-1)*I553)*'results log'!$B$2)+('results log'!$B$2*(E553-1))),IF(J553="PLACED",((((E553-1)*I553)*'results log'!$B$2)-'results log'!$B$2),IF(I553=0,-'results log'!$B$2,IF(I553=0,-'results log'!$B$2,-('results log'!$B$2*2)))))))*D553))</f>
        <v>0</v>
      </c>
      <c r="N553" s="16">
        <f>IF(ISBLANK(J553),,IF(ISBLANK(F553),,(IF(J553="WON-EW",((((K553-1)*I553)*'results log'!$B$2)+('results log'!$B$2*(K553-1))),IF(J553="WON",((((K553-1)*I553)*'results log'!$B$2)+('results log'!$B$2*(K553-1))),IF(J553="PLACED",((((K553-1)*I553)*'results log'!$B$2)-'results log'!$B$2),IF(I553=0,-'results log'!$B$2,IF(I553=0,-'results log'!$B$2,-('results log'!$B$2*2)))))))*D553))</f>
        <v>0</v>
      </c>
      <c r="Q553">
        <f>IF(ISBLANK(#REF!),1,IF(ISBLANK(#REF!),2,99))</f>
        <v>99</v>
      </c>
    </row>
    <row r="554" spans="7:17" ht="15" x14ac:dyDescent="0.2">
      <c r="G554" s="11"/>
      <c r="H554" s="11"/>
      <c r="I554" s="11"/>
      <c r="J554" s="8"/>
      <c r="K554" s="15">
        <f>((F554-1)*(1-(IF(G554="no",0,'results log'!$B$3)))+1)</f>
        <v>5.0000000000000044E-2</v>
      </c>
      <c r="L554" s="15">
        <f t="shared" si="20"/>
        <v>0</v>
      </c>
      <c r="M554" s="17">
        <f>IF(ISBLANK(J554),,IF(ISBLANK(E554),,(IF(J554="WON-EW",((((E554-1)*I554)*'results log'!$B$2)+('results log'!$B$2*(E554-1))),IF(J554="WON",((((E554-1)*I554)*'results log'!$B$2)+('results log'!$B$2*(E554-1))),IF(J554="PLACED",((((E554-1)*I554)*'results log'!$B$2)-'results log'!$B$2),IF(I554=0,-'results log'!$B$2,IF(I554=0,-'results log'!$B$2,-('results log'!$B$2*2)))))))*D554))</f>
        <v>0</v>
      </c>
      <c r="N554" s="16">
        <f>IF(ISBLANK(J554),,IF(ISBLANK(F554),,(IF(J554="WON-EW",((((K554-1)*I554)*'results log'!$B$2)+('results log'!$B$2*(K554-1))),IF(J554="WON",((((K554-1)*I554)*'results log'!$B$2)+('results log'!$B$2*(K554-1))),IF(J554="PLACED",((((K554-1)*I554)*'results log'!$B$2)-'results log'!$B$2),IF(I554=0,-'results log'!$B$2,IF(I554=0,-'results log'!$B$2,-('results log'!$B$2*2)))))))*D554))</f>
        <v>0</v>
      </c>
      <c r="Q554">
        <f>IF(ISBLANK(#REF!),1,IF(ISBLANK(#REF!),2,99))</f>
        <v>99</v>
      </c>
    </row>
    <row r="555" spans="7:17" ht="15" x14ac:dyDescent="0.2">
      <c r="G555" s="11"/>
      <c r="H555" s="11"/>
      <c r="I555" s="11"/>
      <c r="J555" s="8"/>
      <c r="K555" s="15">
        <f>((F555-1)*(1-(IF(G555="no",0,'results log'!$B$3)))+1)</f>
        <v>5.0000000000000044E-2</v>
      </c>
      <c r="L555" s="15">
        <f t="shared" si="20"/>
        <v>0</v>
      </c>
      <c r="M555" s="17">
        <f>IF(ISBLANK(J555),,IF(ISBLANK(E555),,(IF(J555="WON-EW",((((E555-1)*I555)*'results log'!$B$2)+('results log'!$B$2*(E555-1))),IF(J555="WON",((((E555-1)*I555)*'results log'!$B$2)+('results log'!$B$2*(E555-1))),IF(J555="PLACED",((((E555-1)*I555)*'results log'!$B$2)-'results log'!$B$2),IF(I555=0,-'results log'!$B$2,IF(I555=0,-'results log'!$B$2,-('results log'!$B$2*2)))))))*D555))</f>
        <v>0</v>
      </c>
      <c r="N555" s="16">
        <f>IF(ISBLANK(J555),,IF(ISBLANK(F555),,(IF(J555="WON-EW",((((K555-1)*I555)*'results log'!$B$2)+('results log'!$B$2*(K555-1))),IF(J555="WON",((((K555-1)*I555)*'results log'!$B$2)+('results log'!$B$2*(K555-1))),IF(J555="PLACED",((((K555-1)*I555)*'results log'!$B$2)-'results log'!$B$2),IF(I555=0,-'results log'!$B$2,IF(I555=0,-'results log'!$B$2,-('results log'!$B$2*2)))))))*D555))</f>
        <v>0</v>
      </c>
      <c r="Q555">
        <f>IF(ISBLANK(#REF!),1,IF(ISBLANK(#REF!),2,99))</f>
        <v>99</v>
      </c>
    </row>
    <row r="556" spans="7:17" ht="15" x14ac:dyDescent="0.2">
      <c r="G556" s="11"/>
      <c r="H556" s="11"/>
      <c r="I556" s="11"/>
      <c r="J556" s="8"/>
      <c r="K556" s="15">
        <f>((F556-1)*(1-(IF(G556="no",0,'results log'!$B$3)))+1)</f>
        <v>5.0000000000000044E-2</v>
      </c>
      <c r="L556" s="15">
        <f t="shared" si="20"/>
        <v>0</v>
      </c>
      <c r="M556" s="17">
        <f>IF(ISBLANK(J556),,IF(ISBLANK(E556),,(IF(J556="WON-EW",((((E556-1)*I556)*'results log'!$B$2)+('results log'!$B$2*(E556-1))),IF(J556="WON",((((E556-1)*I556)*'results log'!$B$2)+('results log'!$B$2*(E556-1))),IF(J556="PLACED",((((E556-1)*I556)*'results log'!$B$2)-'results log'!$B$2),IF(I556=0,-'results log'!$B$2,IF(I556=0,-'results log'!$B$2,-('results log'!$B$2*2)))))))*D556))</f>
        <v>0</v>
      </c>
      <c r="N556" s="16">
        <f>IF(ISBLANK(J556),,IF(ISBLANK(F556),,(IF(J556="WON-EW",((((K556-1)*I556)*'results log'!$B$2)+('results log'!$B$2*(K556-1))),IF(J556="WON",((((K556-1)*I556)*'results log'!$B$2)+('results log'!$B$2*(K556-1))),IF(J556="PLACED",((((K556-1)*I556)*'results log'!$B$2)-'results log'!$B$2),IF(I556=0,-'results log'!$B$2,IF(I556=0,-'results log'!$B$2,-('results log'!$B$2*2)))))))*D556))</f>
        <v>0</v>
      </c>
      <c r="Q556">
        <f>IF(ISBLANK(#REF!),1,IF(ISBLANK(#REF!),2,99))</f>
        <v>99</v>
      </c>
    </row>
    <row r="557" spans="7:17" ht="15" x14ac:dyDescent="0.2">
      <c r="G557" s="11"/>
      <c r="H557" s="11"/>
      <c r="I557" s="11"/>
      <c r="J557" s="8"/>
      <c r="K557" s="15">
        <f>((F557-1)*(1-(IF(G557="no",0,'results log'!$B$3)))+1)</f>
        <v>5.0000000000000044E-2</v>
      </c>
      <c r="L557" s="15">
        <f t="shared" si="20"/>
        <v>0</v>
      </c>
      <c r="M557" s="17">
        <f>IF(ISBLANK(J557),,IF(ISBLANK(E557),,(IF(J557="WON-EW",((((E557-1)*I557)*'results log'!$B$2)+('results log'!$B$2*(E557-1))),IF(J557="WON",((((E557-1)*I557)*'results log'!$B$2)+('results log'!$B$2*(E557-1))),IF(J557="PLACED",((((E557-1)*I557)*'results log'!$B$2)-'results log'!$B$2),IF(I557=0,-'results log'!$B$2,IF(I557=0,-'results log'!$B$2,-('results log'!$B$2*2)))))))*D557))</f>
        <v>0</v>
      </c>
      <c r="N557" s="16">
        <f>IF(ISBLANK(J557),,IF(ISBLANK(F557),,(IF(J557="WON-EW",((((K557-1)*I557)*'results log'!$B$2)+('results log'!$B$2*(K557-1))),IF(J557="WON",((((K557-1)*I557)*'results log'!$B$2)+('results log'!$B$2*(K557-1))),IF(J557="PLACED",((((K557-1)*I557)*'results log'!$B$2)-'results log'!$B$2),IF(I557=0,-'results log'!$B$2,IF(I557=0,-'results log'!$B$2,-('results log'!$B$2*2)))))))*D557))</f>
        <v>0</v>
      </c>
      <c r="Q557">
        <f>IF(ISBLANK(#REF!),1,IF(ISBLANK(#REF!),2,99))</f>
        <v>99</v>
      </c>
    </row>
    <row r="558" spans="7:17" ht="15" x14ac:dyDescent="0.2">
      <c r="G558" s="11"/>
      <c r="H558" s="11"/>
      <c r="I558" s="11"/>
      <c r="J558" s="8"/>
      <c r="K558" s="15">
        <f>((F558-1)*(1-(IF(G558="no",0,'results log'!$B$3)))+1)</f>
        <v>5.0000000000000044E-2</v>
      </c>
      <c r="L558" s="15">
        <f t="shared" si="20"/>
        <v>0</v>
      </c>
      <c r="M558" s="17">
        <f>IF(ISBLANK(J558),,IF(ISBLANK(E558),,(IF(J558="WON-EW",((((E558-1)*I558)*'results log'!$B$2)+('results log'!$B$2*(E558-1))),IF(J558="WON",((((E558-1)*I558)*'results log'!$B$2)+('results log'!$B$2*(E558-1))),IF(J558="PLACED",((((E558-1)*I558)*'results log'!$B$2)-'results log'!$B$2),IF(I558=0,-'results log'!$B$2,IF(I558=0,-'results log'!$B$2,-('results log'!$B$2*2)))))))*D558))</f>
        <v>0</v>
      </c>
      <c r="N558" s="16">
        <f>IF(ISBLANK(J558),,IF(ISBLANK(F558),,(IF(J558="WON-EW",((((K558-1)*I558)*'results log'!$B$2)+('results log'!$B$2*(K558-1))),IF(J558="WON",((((K558-1)*I558)*'results log'!$B$2)+('results log'!$B$2*(K558-1))),IF(J558="PLACED",((((K558-1)*I558)*'results log'!$B$2)-'results log'!$B$2),IF(I558=0,-'results log'!$B$2,IF(I558=0,-'results log'!$B$2,-('results log'!$B$2*2)))))))*D558))</f>
        <v>0</v>
      </c>
      <c r="Q558">
        <f>IF(ISBLANK(#REF!),1,IF(ISBLANK(#REF!),2,99))</f>
        <v>99</v>
      </c>
    </row>
    <row r="559" spans="7:17" ht="15" x14ac:dyDescent="0.2">
      <c r="G559" s="11"/>
      <c r="H559" s="11"/>
      <c r="I559" s="11"/>
      <c r="J559" s="8"/>
      <c r="K559" s="15">
        <f>((F559-1)*(1-(IF(G559="no",0,'results log'!$B$3)))+1)</f>
        <v>5.0000000000000044E-2</v>
      </c>
      <c r="L559" s="15">
        <f t="shared" si="20"/>
        <v>0</v>
      </c>
      <c r="M559" s="17">
        <f>IF(ISBLANK(J559),,IF(ISBLANK(E559),,(IF(J559="WON-EW",((((E559-1)*I559)*'results log'!$B$2)+('results log'!$B$2*(E559-1))),IF(J559="WON",((((E559-1)*I559)*'results log'!$B$2)+('results log'!$B$2*(E559-1))),IF(J559="PLACED",((((E559-1)*I559)*'results log'!$B$2)-'results log'!$B$2),IF(I559=0,-'results log'!$B$2,IF(I559=0,-'results log'!$B$2,-('results log'!$B$2*2)))))))*D559))</f>
        <v>0</v>
      </c>
      <c r="N559" s="16">
        <f>IF(ISBLANK(J559),,IF(ISBLANK(F559),,(IF(J559="WON-EW",((((K559-1)*I559)*'results log'!$B$2)+('results log'!$B$2*(K559-1))),IF(J559="WON",((((K559-1)*I559)*'results log'!$B$2)+('results log'!$B$2*(K559-1))),IF(J559="PLACED",((((K559-1)*I559)*'results log'!$B$2)-'results log'!$B$2),IF(I559=0,-'results log'!$B$2,IF(I559=0,-'results log'!$B$2,-('results log'!$B$2*2)))))))*D559))</f>
        <v>0</v>
      </c>
      <c r="Q559">
        <f>IF(ISBLANK(#REF!),1,IF(ISBLANK(#REF!),2,99))</f>
        <v>99</v>
      </c>
    </row>
    <row r="560" spans="7:17" ht="15" x14ac:dyDescent="0.2">
      <c r="G560" s="11"/>
      <c r="H560" s="11"/>
      <c r="I560" s="11"/>
      <c r="J560" s="8"/>
      <c r="K560" s="15">
        <f>((F560-1)*(1-(IF(G560="no",0,'results log'!$B$3)))+1)</f>
        <v>5.0000000000000044E-2</v>
      </c>
      <c r="L560" s="15">
        <f t="shared" si="20"/>
        <v>0</v>
      </c>
      <c r="M560" s="17">
        <f>IF(ISBLANK(J560),,IF(ISBLANK(E560),,(IF(J560="WON-EW",((((E560-1)*I560)*'results log'!$B$2)+('results log'!$B$2*(E560-1))),IF(J560="WON",((((E560-1)*I560)*'results log'!$B$2)+('results log'!$B$2*(E560-1))),IF(J560="PLACED",((((E560-1)*I560)*'results log'!$B$2)-'results log'!$B$2),IF(I560=0,-'results log'!$B$2,IF(I560=0,-'results log'!$B$2,-('results log'!$B$2*2)))))))*D560))</f>
        <v>0</v>
      </c>
      <c r="N560" s="16">
        <f>IF(ISBLANK(J560),,IF(ISBLANK(F560),,(IF(J560="WON-EW",((((K560-1)*I560)*'results log'!$B$2)+('results log'!$B$2*(K560-1))),IF(J560="WON",((((K560-1)*I560)*'results log'!$B$2)+('results log'!$B$2*(K560-1))),IF(J560="PLACED",((((K560-1)*I560)*'results log'!$B$2)-'results log'!$B$2),IF(I560=0,-'results log'!$B$2,IF(I560=0,-'results log'!$B$2,-('results log'!$B$2*2)))))))*D560))</f>
        <v>0</v>
      </c>
      <c r="Q560">
        <f>IF(ISBLANK(#REF!),1,IF(ISBLANK(#REF!),2,99))</f>
        <v>99</v>
      </c>
    </row>
    <row r="561" spans="7:17" ht="15" x14ac:dyDescent="0.2">
      <c r="G561" s="11"/>
      <c r="H561" s="11"/>
      <c r="I561" s="11"/>
      <c r="J561" s="8"/>
      <c r="K561" s="15">
        <f>((F561-1)*(1-(IF(G561="no",0,'results log'!$B$3)))+1)</f>
        <v>5.0000000000000044E-2</v>
      </c>
      <c r="L561" s="15">
        <f t="shared" si="20"/>
        <v>0</v>
      </c>
      <c r="M561" s="17">
        <f>IF(ISBLANK(J561),,IF(ISBLANK(E561),,(IF(J561="WON-EW",((((E561-1)*I561)*'results log'!$B$2)+('results log'!$B$2*(E561-1))),IF(J561="WON",((((E561-1)*I561)*'results log'!$B$2)+('results log'!$B$2*(E561-1))),IF(J561="PLACED",((((E561-1)*I561)*'results log'!$B$2)-'results log'!$B$2),IF(I561=0,-'results log'!$B$2,IF(I561=0,-'results log'!$B$2,-('results log'!$B$2*2)))))))*D561))</f>
        <v>0</v>
      </c>
      <c r="N561" s="16">
        <f>IF(ISBLANK(J561),,IF(ISBLANK(F561),,(IF(J561="WON-EW",((((K561-1)*I561)*'results log'!$B$2)+('results log'!$B$2*(K561-1))),IF(J561="WON",((((K561-1)*I561)*'results log'!$B$2)+('results log'!$B$2*(K561-1))),IF(J561="PLACED",((((K561-1)*I561)*'results log'!$B$2)-'results log'!$B$2),IF(I561=0,-'results log'!$B$2,IF(I561=0,-'results log'!$B$2,-('results log'!$B$2*2)))))))*D561))</f>
        <v>0</v>
      </c>
      <c r="Q561">
        <f>IF(ISBLANK(#REF!),1,IF(ISBLANK(#REF!),2,99))</f>
        <v>99</v>
      </c>
    </row>
    <row r="562" spans="7:17" ht="15" x14ac:dyDescent="0.2">
      <c r="G562" s="11"/>
      <c r="H562" s="11"/>
      <c r="I562" s="11"/>
      <c r="J562" s="8"/>
      <c r="K562" s="15">
        <f>((F562-1)*(1-(IF(G562="no",0,'results log'!$B$3)))+1)</f>
        <v>5.0000000000000044E-2</v>
      </c>
      <c r="L562" s="15">
        <f t="shared" si="20"/>
        <v>0</v>
      </c>
      <c r="M562" s="17">
        <f>IF(ISBLANK(J562),,IF(ISBLANK(E562),,(IF(J562="WON-EW",((((E562-1)*I562)*'results log'!$B$2)+('results log'!$B$2*(E562-1))),IF(J562="WON",((((E562-1)*I562)*'results log'!$B$2)+('results log'!$B$2*(E562-1))),IF(J562="PLACED",((((E562-1)*I562)*'results log'!$B$2)-'results log'!$B$2),IF(I562=0,-'results log'!$B$2,IF(I562=0,-'results log'!$B$2,-('results log'!$B$2*2)))))))*D562))</f>
        <v>0</v>
      </c>
      <c r="N562" s="16">
        <f>IF(ISBLANK(J562),,IF(ISBLANK(F562),,(IF(J562="WON-EW",((((K562-1)*I562)*'results log'!$B$2)+('results log'!$B$2*(K562-1))),IF(J562="WON",((((K562-1)*I562)*'results log'!$B$2)+('results log'!$B$2*(K562-1))),IF(J562="PLACED",((((K562-1)*I562)*'results log'!$B$2)-'results log'!$B$2),IF(I562=0,-'results log'!$B$2,IF(I562=0,-'results log'!$B$2,-('results log'!$B$2*2)))))))*D562))</f>
        <v>0</v>
      </c>
      <c r="Q562">
        <f>IF(ISBLANK(#REF!),1,IF(ISBLANK(#REF!),2,99))</f>
        <v>99</v>
      </c>
    </row>
    <row r="563" spans="7:17" ht="15" x14ac:dyDescent="0.2">
      <c r="G563" s="11"/>
      <c r="H563" s="11"/>
      <c r="I563" s="11"/>
      <c r="J563" s="8"/>
      <c r="K563" s="15">
        <f>((F563-1)*(1-(IF(G563="no",0,'results log'!$B$3)))+1)</f>
        <v>5.0000000000000044E-2</v>
      </c>
      <c r="L563" s="15">
        <f t="shared" si="20"/>
        <v>0</v>
      </c>
      <c r="M563" s="17">
        <f>IF(ISBLANK(J563),,IF(ISBLANK(E563),,(IF(J563="WON-EW",((((E563-1)*I563)*'results log'!$B$2)+('results log'!$B$2*(E563-1))),IF(J563="WON",((((E563-1)*I563)*'results log'!$B$2)+('results log'!$B$2*(E563-1))),IF(J563="PLACED",((((E563-1)*I563)*'results log'!$B$2)-'results log'!$B$2),IF(I563=0,-'results log'!$B$2,IF(I563=0,-'results log'!$B$2,-('results log'!$B$2*2)))))))*D563))</f>
        <v>0</v>
      </c>
      <c r="N563" s="16">
        <f>IF(ISBLANK(J563),,IF(ISBLANK(F563),,(IF(J563="WON-EW",((((K563-1)*I563)*'results log'!$B$2)+('results log'!$B$2*(K563-1))),IF(J563="WON",((((K563-1)*I563)*'results log'!$B$2)+('results log'!$B$2*(K563-1))),IF(J563="PLACED",((((K563-1)*I563)*'results log'!$B$2)-'results log'!$B$2),IF(I563=0,-'results log'!$B$2,IF(I563=0,-'results log'!$B$2,-('results log'!$B$2*2)))))))*D563))</f>
        <v>0</v>
      </c>
      <c r="Q563">
        <f>IF(ISBLANK(#REF!),1,IF(ISBLANK(#REF!),2,99))</f>
        <v>99</v>
      </c>
    </row>
    <row r="564" spans="7:17" ht="15" x14ac:dyDescent="0.2">
      <c r="G564" s="11"/>
      <c r="H564" s="11"/>
      <c r="I564" s="11"/>
      <c r="J564" s="8"/>
      <c r="K564" s="15">
        <f>((F564-1)*(1-(IF(G564="no",0,'results log'!$B$3)))+1)</f>
        <v>5.0000000000000044E-2</v>
      </c>
      <c r="L564" s="15">
        <f t="shared" si="20"/>
        <v>0</v>
      </c>
      <c r="M564" s="17">
        <f>IF(ISBLANK(J564),,IF(ISBLANK(E564),,(IF(J564="WON-EW",((((E564-1)*I564)*'results log'!$B$2)+('results log'!$B$2*(E564-1))),IF(J564="WON",((((E564-1)*I564)*'results log'!$B$2)+('results log'!$B$2*(E564-1))),IF(J564="PLACED",((((E564-1)*I564)*'results log'!$B$2)-'results log'!$B$2),IF(I564=0,-'results log'!$B$2,IF(I564=0,-'results log'!$B$2,-('results log'!$B$2*2)))))))*D564))</f>
        <v>0</v>
      </c>
      <c r="N564" s="16">
        <f>IF(ISBLANK(J564),,IF(ISBLANK(F564),,(IF(J564="WON-EW",((((K564-1)*I564)*'results log'!$B$2)+('results log'!$B$2*(K564-1))),IF(J564="WON",((((K564-1)*I564)*'results log'!$B$2)+('results log'!$B$2*(K564-1))),IF(J564="PLACED",((((K564-1)*I564)*'results log'!$B$2)-'results log'!$B$2),IF(I564=0,-'results log'!$B$2,IF(I564=0,-'results log'!$B$2,-('results log'!$B$2*2)))))))*D564))</f>
        <v>0</v>
      </c>
      <c r="Q564">
        <f>IF(ISBLANK(#REF!),1,IF(ISBLANK(#REF!),2,99))</f>
        <v>99</v>
      </c>
    </row>
    <row r="565" spans="7:17" ht="15" x14ac:dyDescent="0.2">
      <c r="G565" s="11"/>
      <c r="H565" s="11"/>
      <c r="I565" s="11"/>
      <c r="J565" s="8"/>
      <c r="K565" s="15">
        <f>((F565-1)*(1-(IF(G565="no",0,'results log'!$B$3)))+1)</f>
        <v>5.0000000000000044E-2</v>
      </c>
      <c r="L565" s="15">
        <f t="shared" si="20"/>
        <v>0</v>
      </c>
      <c r="M565" s="17">
        <f>IF(ISBLANK(J565),,IF(ISBLANK(E565),,(IF(J565="WON-EW",((((E565-1)*I565)*'results log'!$B$2)+('results log'!$B$2*(E565-1))),IF(J565="WON",((((E565-1)*I565)*'results log'!$B$2)+('results log'!$B$2*(E565-1))),IF(J565="PLACED",((((E565-1)*I565)*'results log'!$B$2)-'results log'!$B$2),IF(I565=0,-'results log'!$B$2,IF(I565=0,-'results log'!$B$2,-('results log'!$B$2*2)))))))*D565))</f>
        <v>0</v>
      </c>
      <c r="N565" s="16">
        <f>IF(ISBLANK(J565),,IF(ISBLANK(F565),,(IF(J565="WON-EW",((((K565-1)*I565)*'results log'!$B$2)+('results log'!$B$2*(K565-1))),IF(J565="WON",((((K565-1)*I565)*'results log'!$B$2)+('results log'!$B$2*(K565-1))),IF(J565="PLACED",((((K565-1)*I565)*'results log'!$B$2)-'results log'!$B$2),IF(I565=0,-'results log'!$B$2,IF(I565=0,-'results log'!$B$2,-('results log'!$B$2*2)))))))*D565))</f>
        <v>0</v>
      </c>
      <c r="Q565">
        <f>IF(ISBLANK(#REF!),1,IF(ISBLANK(#REF!),2,99))</f>
        <v>99</v>
      </c>
    </row>
    <row r="566" spans="7:17" ht="15" x14ac:dyDescent="0.2">
      <c r="G566" s="11"/>
      <c r="H566" s="11"/>
      <c r="I566" s="11"/>
      <c r="J566" s="8"/>
      <c r="K566" s="15">
        <f>((F566-1)*(1-(IF(G566="no",0,'results log'!$B$3)))+1)</f>
        <v>5.0000000000000044E-2</v>
      </c>
      <c r="L566" s="15">
        <f t="shared" si="20"/>
        <v>0</v>
      </c>
      <c r="M566" s="17">
        <f>IF(ISBLANK(J566),,IF(ISBLANK(E566),,(IF(J566="WON-EW",((((E566-1)*I566)*'results log'!$B$2)+('results log'!$B$2*(E566-1))),IF(J566="WON",((((E566-1)*I566)*'results log'!$B$2)+('results log'!$B$2*(E566-1))),IF(J566="PLACED",((((E566-1)*I566)*'results log'!$B$2)-'results log'!$B$2),IF(I566=0,-'results log'!$B$2,IF(I566=0,-'results log'!$B$2,-('results log'!$B$2*2)))))))*D566))</f>
        <v>0</v>
      </c>
      <c r="N566" s="16">
        <f>IF(ISBLANK(J566),,IF(ISBLANK(F566),,(IF(J566="WON-EW",((((K566-1)*I566)*'results log'!$B$2)+('results log'!$B$2*(K566-1))),IF(J566="WON",((((K566-1)*I566)*'results log'!$B$2)+('results log'!$B$2*(K566-1))),IF(J566="PLACED",((((K566-1)*I566)*'results log'!$B$2)-'results log'!$B$2),IF(I566=0,-'results log'!$B$2,IF(I566=0,-'results log'!$B$2,-('results log'!$B$2*2)))))))*D566))</f>
        <v>0</v>
      </c>
      <c r="Q566">
        <f>IF(ISBLANK(#REF!),1,IF(ISBLANK(#REF!),2,99))</f>
        <v>99</v>
      </c>
    </row>
    <row r="567" spans="7:17" ht="15" x14ac:dyDescent="0.2">
      <c r="G567" s="11"/>
      <c r="H567" s="11"/>
      <c r="I567" s="11"/>
      <c r="J567" s="8"/>
      <c r="K567" s="15">
        <f>((F567-1)*(1-(IF(G567="no",0,'results log'!$B$3)))+1)</f>
        <v>5.0000000000000044E-2</v>
      </c>
      <c r="L567" s="15">
        <f t="shared" si="20"/>
        <v>0</v>
      </c>
      <c r="M567" s="17">
        <f>IF(ISBLANK(J567),,IF(ISBLANK(E567),,(IF(J567="WON-EW",((((E567-1)*I567)*'results log'!$B$2)+('results log'!$B$2*(E567-1))),IF(J567="WON",((((E567-1)*I567)*'results log'!$B$2)+('results log'!$B$2*(E567-1))),IF(J567="PLACED",((((E567-1)*I567)*'results log'!$B$2)-'results log'!$B$2),IF(I567=0,-'results log'!$B$2,IF(I567=0,-'results log'!$B$2,-('results log'!$B$2*2)))))))*D567))</f>
        <v>0</v>
      </c>
      <c r="N567" s="16">
        <f>IF(ISBLANK(J567),,IF(ISBLANK(F567),,(IF(J567="WON-EW",((((K567-1)*I567)*'results log'!$B$2)+('results log'!$B$2*(K567-1))),IF(J567="WON",((((K567-1)*I567)*'results log'!$B$2)+('results log'!$B$2*(K567-1))),IF(J567="PLACED",((((K567-1)*I567)*'results log'!$B$2)-'results log'!$B$2),IF(I567=0,-'results log'!$B$2,IF(I567=0,-'results log'!$B$2,-('results log'!$B$2*2)))))))*D567))</f>
        <v>0</v>
      </c>
      <c r="Q567">
        <f>IF(ISBLANK(#REF!),1,IF(ISBLANK(#REF!),2,99))</f>
        <v>99</v>
      </c>
    </row>
    <row r="568" spans="7:17" ht="15" x14ac:dyDescent="0.2">
      <c r="G568" s="11"/>
      <c r="H568" s="11"/>
      <c r="I568" s="11"/>
      <c r="J568" s="8"/>
      <c r="K568" s="15">
        <f>((F568-1)*(1-(IF(G568="no",0,'results log'!$B$3)))+1)</f>
        <v>5.0000000000000044E-2</v>
      </c>
      <c r="L568" s="15">
        <f t="shared" si="20"/>
        <v>0</v>
      </c>
      <c r="M568" s="17">
        <f>IF(ISBLANK(J568),,IF(ISBLANK(E568),,(IF(J568="WON-EW",((((E568-1)*I568)*'results log'!$B$2)+('results log'!$B$2*(E568-1))),IF(J568="WON",((((E568-1)*I568)*'results log'!$B$2)+('results log'!$B$2*(E568-1))),IF(J568="PLACED",((((E568-1)*I568)*'results log'!$B$2)-'results log'!$B$2),IF(I568=0,-'results log'!$B$2,IF(I568=0,-'results log'!$B$2,-('results log'!$B$2*2)))))))*D568))</f>
        <v>0</v>
      </c>
      <c r="N568" s="16">
        <f>IF(ISBLANK(J568),,IF(ISBLANK(F568),,(IF(J568="WON-EW",((((K568-1)*I568)*'results log'!$B$2)+('results log'!$B$2*(K568-1))),IF(J568="WON",((((K568-1)*I568)*'results log'!$B$2)+('results log'!$B$2*(K568-1))),IF(J568="PLACED",((((K568-1)*I568)*'results log'!$B$2)-'results log'!$B$2),IF(I568=0,-'results log'!$B$2,IF(I568=0,-'results log'!$B$2,-('results log'!$B$2*2)))))))*D568))</f>
        <v>0</v>
      </c>
      <c r="Q568">
        <f>IF(ISBLANK(#REF!),1,IF(ISBLANK(#REF!),2,99))</f>
        <v>99</v>
      </c>
    </row>
    <row r="569" spans="7:17" ht="15" x14ac:dyDescent="0.2">
      <c r="G569" s="11"/>
      <c r="H569" s="11"/>
      <c r="I569" s="11"/>
      <c r="J569" s="8"/>
      <c r="K569" s="15">
        <f>((F569-1)*(1-(IF(G569="no",0,'results log'!$B$3)))+1)</f>
        <v>5.0000000000000044E-2</v>
      </c>
      <c r="L569" s="15">
        <f t="shared" si="20"/>
        <v>0</v>
      </c>
      <c r="M569" s="17">
        <f>IF(ISBLANK(J569),,IF(ISBLANK(E569),,(IF(J569="WON-EW",((((E569-1)*I569)*'results log'!$B$2)+('results log'!$B$2*(E569-1))),IF(J569="WON",((((E569-1)*I569)*'results log'!$B$2)+('results log'!$B$2*(E569-1))),IF(J569="PLACED",((((E569-1)*I569)*'results log'!$B$2)-'results log'!$B$2),IF(I569=0,-'results log'!$B$2,IF(I569=0,-'results log'!$B$2,-('results log'!$B$2*2)))))))*D569))</f>
        <v>0</v>
      </c>
      <c r="N569" s="16">
        <f>IF(ISBLANK(J569),,IF(ISBLANK(F569),,(IF(J569="WON-EW",((((K569-1)*I569)*'results log'!$B$2)+('results log'!$B$2*(K569-1))),IF(J569="WON",((((K569-1)*I569)*'results log'!$B$2)+('results log'!$B$2*(K569-1))),IF(J569="PLACED",((((K569-1)*I569)*'results log'!$B$2)-'results log'!$B$2),IF(I569=0,-'results log'!$B$2,IF(I569=0,-'results log'!$B$2,-('results log'!$B$2*2)))))))*D569))</f>
        <v>0</v>
      </c>
      <c r="Q569">
        <f>IF(ISBLANK(#REF!),1,IF(ISBLANK(#REF!),2,99))</f>
        <v>99</v>
      </c>
    </row>
    <row r="570" spans="7:17" ht="15" x14ac:dyDescent="0.2">
      <c r="G570" s="11"/>
      <c r="H570" s="11"/>
      <c r="I570" s="11"/>
      <c r="J570" s="8"/>
      <c r="K570" s="15">
        <f>((F570-1)*(1-(IF(G570="no",0,'results log'!$B$3)))+1)</f>
        <v>5.0000000000000044E-2</v>
      </c>
      <c r="L570" s="15">
        <f t="shared" si="20"/>
        <v>0</v>
      </c>
      <c r="M570" s="17">
        <f>IF(ISBLANK(J570),,IF(ISBLANK(E570),,(IF(J570="WON-EW",((((E570-1)*I570)*'results log'!$B$2)+('results log'!$B$2*(E570-1))),IF(J570="WON",((((E570-1)*I570)*'results log'!$B$2)+('results log'!$B$2*(E570-1))),IF(J570="PLACED",((((E570-1)*I570)*'results log'!$B$2)-'results log'!$B$2),IF(I570=0,-'results log'!$B$2,IF(I570=0,-'results log'!$B$2,-('results log'!$B$2*2)))))))*D570))</f>
        <v>0</v>
      </c>
      <c r="N570" s="16">
        <f>IF(ISBLANK(J570),,IF(ISBLANK(F570),,(IF(J570="WON-EW",((((K570-1)*I570)*'results log'!$B$2)+('results log'!$B$2*(K570-1))),IF(J570="WON",((((K570-1)*I570)*'results log'!$B$2)+('results log'!$B$2*(K570-1))),IF(J570="PLACED",((((K570-1)*I570)*'results log'!$B$2)-'results log'!$B$2),IF(I570=0,-'results log'!$B$2,IF(I570=0,-'results log'!$B$2,-('results log'!$B$2*2)))))))*D570))</f>
        <v>0</v>
      </c>
      <c r="Q570">
        <f>IF(ISBLANK(#REF!),1,IF(ISBLANK(#REF!),2,99))</f>
        <v>99</v>
      </c>
    </row>
    <row r="571" spans="7:17" ht="15" x14ac:dyDescent="0.2">
      <c r="G571" s="11"/>
      <c r="H571" s="11"/>
      <c r="I571" s="11"/>
      <c r="J571" s="8"/>
      <c r="K571" s="15">
        <f>((F571-1)*(1-(IF(G571="no",0,'results log'!$B$3)))+1)</f>
        <v>5.0000000000000044E-2</v>
      </c>
      <c r="L571" s="15">
        <f t="shared" si="20"/>
        <v>0</v>
      </c>
      <c r="M571" s="17">
        <f>IF(ISBLANK(J571),,IF(ISBLANK(E571),,(IF(J571="WON-EW",((((E571-1)*I571)*'results log'!$B$2)+('results log'!$B$2*(E571-1))),IF(J571="WON",((((E571-1)*I571)*'results log'!$B$2)+('results log'!$B$2*(E571-1))),IF(J571="PLACED",((((E571-1)*I571)*'results log'!$B$2)-'results log'!$B$2),IF(I571=0,-'results log'!$B$2,IF(I571=0,-'results log'!$B$2,-('results log'!$B$2*2)))))))*D571))</f>
        <v>0</v>
      </c>
      <c r="N571" s="16">
        <f>IF(ISBLANK(J571),,IF(ISBLANK(F571),,(IF(J571="WON-EW",((((K571-1)*I571)*'results log'!$B$2)+('results log'!$B$2*(K571-1))),IF(J571="WON",((((K571-1)*I571)*'results log'!$B$2)+('results log'!$B$2*(K571-1))),IF(J571="PLACED",((((K571-1)*I571)*'results log'!$B$2)-'results log'!$B$2),IF(I571=0,-'results log'!$B$2,IF(I571=0,-'results log'!$B$2,-('results log'!$B$2*2)))))))*D571))</f>
        <v>0</v>
      </c>
      <c r="Q571">
        <f>IF(ISBLANK(#REF!),1,IF(ISBLANK(#REF!),2,99))</f>
        <v>99</v>
      </c>
    </row>
    <row r="572" spans="7:17" ht="15" x14ac:dyDescent="0.2">
      <c r="G572" s="11"/>
      <c r="H572" s="11"/>
      <c r="I572" s="11"/>
      <c r="J572" s="8"/>
      <c r="K572" s="15">
        <f>((F572-1)*(1-(IF(G572="no",0,'results log'!$B$3)))+1)</f>
        <v>5.0000000000000044E-2</v>
      </c>
      <c r="L572" s="15">
        <f t="shared" si="20"/>
        <v>0</v>
      </c>
      <c r="M572" s="17">
        <f>IF(ISBLANK(J572),,IF(ISBLANK(E572),,(IF(J572="WON-EW",((((E572-1)*I572)*'results log'!$B$2)+('results log'!$B$2*(E572-1))),IF(J572="WON",((((E572-1)*I572)*'results log'!$B$2)+('results log'!$B$2*(E572-1))),IF(J572="PLACED",((((E572-1)*I572)*'results log'!$B$2)-'results log'!$B$2),IF(I572=0,-'results log'!$B$2,IF(I572=0,-'results log'!$B$2,-('results log'!$B$2*2)))))))*D572))</f>
        <v>0</v>
      </c>
      <c r="N572" s="16">
        <f>IF(ISBLANK(J572),,IF(ISBLANK(F572),,(IF(J572="WON-EW",((((K572-1)*I572)*'results log'!$B$2)+('results log'!$B$2*(K572-1))),IF(J572="WON",((((K572-1)*I572)*'results log'!$B$2)+('results log'!$B$2*(K572-1))),IF(J572="PLACED",((((K572-1)*I572)*'results log'!$B$2)-'results log'!$B$2),IF(I572=0,-'results log'!$B$2,IF(I572=0,-'results log'!$B$2,-('results log'!$B$2*2)))))))*D572))</f>
        <v>0</v>
      </c>
      <c r="Q572">
        <f>IF(ISBLANK(#REF!),1,IF(ISBLANK(#REF!),2,99))</f>
        <v>99</v>
      </c>
    </row>
    <row r="573" spans="7:17" ht="15" x14ac:dyDescent="0.2">
      <c r="G573" s="11"/>
      <c r="H573" s="11"/>
      <c r="I573" s="11"/>
      <c r="J573" s="8"/>
      <c r="K573" s="15">
        <f>((F573-1)*(1-(IF(G573="no",0,'results log'!$B$3)))+1)</f>
        <v>5.0000000000000044E-2</v>
      </c>
      <c r="L573" s="15">
        <f t="shared" si="20"/>
        <v>0</v>
      </c>
      <c r="M573" s="17">
        <f>IF(ISBLANK(J573),,IF(ISBLANK(E573),,(IF(J573="WON-EW",((((E573-1)*I573)*'results log'!$B$2)+('results log'!$B$2*(E573-1))),IF(J573="WON",((((E573-1)*I573)*'results log'!$B$2)+('results log'!$B$2*(E573-1))),IF(J573="PLACED",((((E573-1)*I573)*'results log'!$B$2)-'results log'!$B$2),IF(I573=0,-'results log'!$B$2,IF(I573=0,-'results log'!$B$2,-('results log'!$B$2*2)))))))*D573))</f>
        <v>0</v>
      </c>
      <c r="N573" s="16">
        <f>IF(ISBLANK(J573),,IF(ISBLANK(F573),,(IF(J573="WON-EW",((((K573-1)*I573)*'results log'!$B$2)+('results log'!$B$2*(K573-1))),IF(J573="WON",((((K573-1)*I573)*'results log'!$B$2)+('results log'!$B$2*(K573-1))),IF(J573="PLACED",((((K573-1)*I573)*'results log'!$B$2)-'results log'!$B$2),IF(I573=0,-'results log'!$B$2,IF(I573=0,-'results log'!$B$2,-('results log'!$B$2*2)))))))*D573))</f>
        <v>0</v>
      </c>
      <c r="Q573">
        <f>IF(ISBLANK(#REF!),1,IF(ISBLANK(#REF!),2,99))</f>
        <v>99</v>
      </c>
    </row>
    <row r="574" spans="7:17" ht="15" x14ac:dyDescent="0.2">
      <c r="G574" s="11"/>
      <c r="H574" s="11"/>
      <c r="I574" s="11"/>
      <c r="J574" s="8"/>
      <c r="K574" s="15">
        <f>((F574-1)*(1-(IF(G574="no",0,'results log'!$B$3)))+1)</f>
        <v>5.0000000000000044E-2</v>
      </c>
      <c r="L574" s="15">
        <f t="shared" si="20"/>
        <v>0</v>
      </c>
      <c r="M574" s="17">
        <f>IF(ISBLANK(J574),,IF(ISBLANK(E574),,(IF(J574="WON-EW",((((E574-1)*I574)*'results log'!$B$2)+('results log'!$B$2*(E574-1))),IF(J574="WON",((((E574-1)*I574)*'results log'!$B$2)+('results log'!$B$2*(E574-1))),IF(J574="PLACED",((((E574-1)*I574)*'results log'!$B$2)-'results log'!$B$2),IF(I574=0,-'results log'!$B$2,IF(I574=0,-'results log'!$B$2,-('results log'!$B$2*2)))))))*D574))</f>
        <v>0</v>
      </c>
      <c r="N574" s="16">
        <f>IF(ISBLANK(J574),,IF(ISBLANK(F574),,(IF(J574="WON-EW",((((K574-1)*I574)*'results log'!$B$2)+('results log'!$B$2*(K574-1))),IF(J574="WON",((((K574-1)*I574)*'results log'!$B$2)+('results log'!$B$2*(K574-1))),IF(J574="PLACED",((((K574-1)*I574)*'results log'!$B$2)-'results log'!$B$2),IF(I574=0,-'results log'!$B$2,IF(I574=0,-'results log'!$B$2,-('results log'!$B$2*2)))))))*D574))</f>
        <v>0</v>
      </c>
      <c r="Q574">
        <f>IF(ISBLANK(#REF!),1,IF(ISBLANK(#REF!),2,99))</f>
        <v>99</v>
      </c>
    </row>
    <row r="575" spans="7:17" ht="15" x14ac:dyDescent="0.2">
      <c r="G575" s="11"/>
      <c r="H575" s="11"/>
      <c r="I575" s="11"/>
      <c r="J575" s="8"/>
      <c r="K575" s="15">
        <f>((F575-1)*(1-(IF(G575="no",0,'results log'!$B$3)))+1)</f>
        <v>5.0000000000000044E-2</v>
      </c>
      <c r="L575" s="15">
        <f t="shared" si="20"/>
        <v>0</v>
      </c>
      <c r="M575" s="17">
        <f>IF(ISBLANK(J575),,IF(ISBLANK(E575),,(IF(J575="WON-EW",((((E575-1)*I575)*'results log'!$B$2)+('results log'!$B$2*(E575-1))),IF(J575="WON",((((E575-1)*I575)*'results log'!$B$2)+('results log'!$B$2*(E575-1))),IF(J575="PLACED",((((E575-1)*I575)*'results log'!$B$2)-'results log'!$B$2),IF(I575=0,-'results log'!$B$2,IF(I575=0,-'results log'!$B$2,-('results log'!$B$2*2)))))))*D575))</f>
        <v>0</v>
      </c>
      <c r="N575" s="16">
        <f>IF(ISBLANK(J575),,IF(ISBLANK(F575),,(IF(J575="WON-EW",((((K575-1)*I575)*'results log'!$B$2)+('results log'!$B$2*(K575-1))),IF(J575="WON",((((K575-1)*I575)*'results log'!$B$2)+('results log'!$B$2*(K575-1))),IF(J575="PLACED",((((K575-1)*I575)*'results log'!$B$2)-'results log'!$B$2),IF(I575=0,-'results log'!$B$2,IF(I575=0,-'results log'!$B$2,-('results log'!$B$2*2)))))))*D575))</f>
        <v>0</v>
      </c>
      <c r="Q575">
        <f>IF(ISBLANK(#REF!),1,IF(ISBLANK(#REF!),2,99))</f>
        <v>99</v>
      </c>
    </row>
    <row r="576" spans="7:17" ht="15" x14ac:dyDescent="0.2">
      <c r="G576" s="11"/>
      <c r="H576" s="11"/>
      <c r="I576" s="11"/>
      <c r="J576" s="8"/>
      <c r="K576" s="15">
        <f>((F576-1)*(1-(IF(G576="no",0,'results log'!$B$3)))+1)</f>
        <v>5.0000000000000044E-2</v>
      </c>
      <c r="L576" s="15">
        <f t="shared" si="20"/>
        <v>0</v>
      </c>
      <c r="M576" s="17">
        <f>IF(ISBLANK(J576),,IF(ISBLANK(E576),,(IF(J576="WON-EW",((((E576-1)*I576)*'results log'!$B$2)+('results log'!$B$2*(E576-1))),IF(J576="WON",((((E576-1)*I576)*'results log'!$B$2)+('results log'!$B$2*(E576-1))),IF(J576="PLACED",((((E576-1)*I576)*'results log'!$B$2)-'results log'!$B$2),IF(I576=0,-'results log'!$B$2,IF(I576=0,-'results log'!$B$2,-('results log'!$B$2*2)))))))*D576))</f>
        <v>0</v>
      </c>
      <c r="N576" s="16">
        <f>IF(ISBLANK(J576),,IF(ISBLANK(F576),,(IF(J576="WON-EW",((((K576-1)*I576)*'results log'!$B$2)+('results log'!$B$2*(K576-1))),IF(J576="WON",((((K576-1)*I576)*'results log'!$B$2)+('results log'!$B$2*(K576-1))),IF(J576="PLACED",((((K576-1)*I576)*'results log'!$B$2)-'results log'!$B$2),IF(I576=0,-'results log'!$B$2,IF(I576=0,-'results log'!$B$2,-('results log'!$B$2*2)))))))*D576))</f>
        <v>0</v>
      </c>
      <c r="Q576">
        <f>IF(ISBLANK(#REF!),1,IF(ISBLANK(#REF!),2,99))</f>
        <v>99</v>
      </c>
    </row>
    <row r="577" spans="7:17" ht="15" x14ac:dyDescent="0.2">
      <c r="G577" s="11"/>
      <c r="H577" s="11"/>
      <c r="I577" s="11"/>
      <c r="J577" s="8"/>
      <c r="K577" s="15">
        <f>((F577-1)*(1-(IF(G577="no",0,'results log'!$B$3)))+1)</f>
        <v>5.0000000000000044E-2</v>
      </c>
      <c r="L577" s="15">
        <f t="shared" si="20"/>
        <v>0</v>
      </c>
      <c r="M577" s="17">
        <f>IF(ISBLANK(J577),,IF(ISBLANK(E577),,(IF(J577="WON-EW",((((E577-1)*I577)*'results log'!$B$2)+('results log'!$B$2*(E577-1))),IF(J577="WON",((((E577-1)*I577)*'results log'!$B$2)+('results log'!$B$2*(E577-1))),IF(J577="PLACED",((((E577-1)*I577)*'results log'!$B$2)-'results log'!$B$2),IF(I577=0,-'results log'!$B$2,IF(I577=0,-'results log'!$B$2,-('results log'!$B$2*2)))))))*D577))</f>
        <v>0</v>
      </c>
      <c r="N577" s="16">
        <f>IF(ISBLANK(J577),,IF(ISBLANK(F577),,(IF(J577="WON-EW",((((K577-1)*I577)*'results log'!$B$2)+('results log'!$B$2*(K577-1))),IF(J577="WON",((((K577-1)*I577)*'results log'!$B$2)+('results log'!$B$2*(K577-1))),IF(J577="PLACED",((((K577-1)*I577)*'results log'!$B$2)-'results log'!$B$2),IF(I577=0,-'results log'!$B$2,IF(I577=0,-'results log'!$B$2,-('results log'!$B$2*2)))))))*D577))</f>
        <v>0</v>
      </c>
      <c r="Q577">
        <f>IF(ISBLANK(#REF!),1,IF(ISBLANK(#REF!),2,99))</f>
        <v>99</v>
      </c>
    </row>
    <row r="578" spans="7:17" ht="15" x14ac:dyDescent="0.2">
      <c r="G578" s="11"/>
      <c r="H578" s="11"/>
      <c r="I578" s="11"/>
      <c r="J578" s="8"/>
      <c r="K578" s="15">
        <f>((F578-1)*(1-(IF(G578="no",0,'results log'!$B$3)))+1)</f>
        <v>5.0000000000000044E-2</v>
      </c>
      <c r="L578" s="15">
        <f t="shared" si="20"/>
        <v>0</v>
      </c>
      <c r="M578" s="17">
        <f>IF(ISBLANK(J578),,IF(ISBLANK(E578),,(IF(J578="WON-EW",((((E578-1)*I578)*'results log'!$B$2)+('results log'!$B$2*(E578-1))),IF(J578="WON",((((E578-1)*I578)*'results log'!$B$2)+('results log'!$B$2*(E578-1))),IF(J578="PLACED",((((E578-1)*I578)*'results log'!$B$2)-'results log'!$B$2),IF(I578=0,-'results log'!$B$2,IF(I578=0,-'results log'!$B$2,-('results log'!$B$2*2)))))))*D578))</f>
        <v>0</v>
      </c>
      <c r="N578" s="16">
        <f>IF(ISBLANK(J578),,IF(ISBLANK(F578),,(IF(J578="WON-EW",((((K578-1)*I578)*'results log'!$B$2)+('results log'!$B$2*(K578-1))),IF(J578="WON",((((K578-1)*I578)*'results log'!$B$2)+('results log'!$B$2*(K578-1))),IF(J578="PLACED",((((K578-1)*I578)*'results log'!$B$2)-'results log'!$B$2),IF(I578=0,-'results log'!$B$2,IF(I578=0,-'results log'!$B$2,-('results log'!$B$2*2)))))))*D578))</f>
        <v>0</v>
      </c>
      <c r="Q578">
        <f>IF(ISBLANK(#REF!),1,IF(ISBLANK(#REF!),2,99))</f>
        <v>99</v>
      </c>
    </row>
    <row r="579" spans="7:17" ht="15" x14ac:dyDescent="0.2">
      <c r="G579" s="11"/>
      <c r="H579" s="11"/>
      <c r="I579" s="11"/>
      <c r="J579" s="8"/>
      <c r="K579" s="15">
        <f>((F579-1)*(1-(IF(G579="no",0,'results log'!$B$3)))+1)</f>
        <v>5.0000000000000044E-2</v>
      </c>
      <c r="L579" s="15">
        <f t="shared" si="20"/>
        <v>0</v>
      </c>
      <c r="M579" s="17">
        <f>IF(ISBLANK(J579),,IF(ISBLANK(E579),,(IF(J579="WON-EW",((((E579-1)*I579)*'results log'!$B$2)+('results log'!$B$2*(E579-1))),IF(J579="WON",((((E579-1)*I579)*'results log'!$B$2)+('results log'!$B$2*(E579-1))),IF(J579="PLACED",((((E579-1)*I579)*'results log'!$B$2)-'results log'!$B$2),IF(I579=0,-'results log'!$B$2,IF(I579=0,-'results log'!$B$2,-('results log'!$B$2*2)))))))*D579))</f>
        <v>0</v>
      </c>
      <c r="N579" s="16">
        <f>IF(ISBLANK(J579),,IF(ISBLANK(F579),,(IF(J579="WON-EW",((((K579-1)*I579)*'results log'!$B$2)+('results log'!$B$2*(K579-1))),IF(J579="WON",((((K579-1)*I579)*'results log'!$B$2)+('results log'!$B$2*(K579-1))),IF(J579="PLACED",((((K579-1)*I579)*'results log'!$B$2)-'results log'!$B$2),IF(I579=0,-'results log'!$B$2,IF(I579=0,-'results log'!$B$2,-('results log'!$B$2*2)))))))*D579))</f>
        <v>0</v>
      </c>
      <c r="Q579">
        <f>IF(ISBLANK(#REF!),1,IF(ISBLANK(#REF!),2,99))</f>
        <v>99</v>
      </c>
    </row>
    <row r="580" spans="7:17" ht="15" x14ac:dyDescent="0.2">
      <c r="G580" s="11"/>
      <c r="H580" s="11"/>
      <c r="I580" s="11"/>
      <c r="J580" s="8"/>
      <c r="K580" s="15">
        <f>((F580-1)*(1-(IF(G580="no",0,'results log'!$B$3)))+1)</f>
        <v>5.0000000000000044E-2</v>
      </c>
      <c r="L580" s="15">
        <f t="shared" si="20"/>
        <v>0</v>
      </c>
      <c r="M580" s="17">
        <f>IF(ISBLANK(J580),,IF(ISBLANK(E580),,(IF(J580="WON-EW",((((E580-1)*I580)*'results log'!$B$2)+('results log'!$B$2*(E580-1))),IF(J580="WON",((((E580-1)*I580)*'results log'!$B$2)+('results log'!$B$2*(E580-1))),IF(J580="PLACED",((((E580-1)*I580)*'results log'!$B$2)-'results log'!$B$2),IF(I580=0,-'results log'!$B$2,IF(I580=0,-'results log'!$B$2,-('results log'!$B$2*2)))))))*D580))</f>
        <v>0</v>
      </c>
      <c r="N580" s="16">
        <f>IF(ISBLANK(J580),,IF(ISBLANK(F580),,(IF(J580="WON-EW",((((K580-1)*I580)*'results log'!$B$2)+('results log'!$B$2*(K580-1))),IF(J580="WON",((((K580-1)*I580)*'results log'!$B$2)+('results log'!$B$2*(K580-1))),IF(J580="PLACED",((((K580-1)*I580)*'results log'!$B$2)-'results log'!$B$2),IF(I580=0,-'results log'!$B$2,IF(I580=0,-'results log'!$B$2,-('results log'!$B$2*2)))))))*D580))</f>
        <v>0</v>
      </c>
      <c r="Q580">
        <f>IF(ISBLANK(#REF!),1,IF(ISBLANK(#REF!),2,99))</f>
        <v>99</v>
      </c>
    </row>
    <row r="581" spans="7:17" ht="15" x14ac:dyDescent="0.2">
      <c r="G581" s="11"/>
      <c r="H581" s="11"/>
      <c r="I581" s="11"/>
      <c r="J581" s="8"/>
      <c r="K581" s="15">
        <f>((F581-1)*(1-(IF(G581="no",0,'results log'!$B$3)))+1)</f>
        <v>5.0000000000000044E-2</v>
      </c>
      <c r="L581" s="15">
        <f t="shared" si="20"/>
        <v>0</v>
      </c>
      <c r="M581" s="17">
        <f>IF(ISBLANK(J581),,IF(ISBLANK(E581),,(IF(J581="WON-EW",((((E581-1)*I581)*'results log'!$B$2)+('results log'!$B$2*(E581-1))),IF(J581="WON",((((E581-1)*I581)*'results log'!$B$2)+('results log'!$B$2*(E581-1))),IF(J581="PLACED",((((E581-1)*I581)*'results log'!$B$2)-'results log'!$B$2),IF(I581=0,-'results log'!$B$2,IF(I581=0,-'results log'!$B$2,-('results log'!$B$2*2)))))))*D581))</f>
        <v>0</v>
      </c>
      <c r="N581" s="16">
        <f>IF(ISBLANK(J581),,IF(ISBLANK(F581),,(IF(J581="WON-EW",((((K581-1)*I581)*'results log'!$B$2)+('results log'!$B$2*(K581-1))),IF(J581="WON",((((K581-1)*I581)*'results log'!$B$2)+('results log'!$B$2*(K581-1))),IF(J581="PLACED",((((K581-1)*I581)*'results log'!$B$2)-'results log'!$B$2),IF(I581=0,-'results log'!$B$2,IF(I581=0,-'results log'!$B$2,-('results log'!$B$2*2)))))))*D581))</f>
        <v>0</v>
      </c>
      <c r="Q581">
        <f>IF(ISBLANK(#REF!),1,IF(ISBLANK(#REF!),2,99))</f>
        <v>99</v>
      </c>
    </row>
    <row r="582" spans="7:17" ht="15" x14ac:dyDescent="0.2">
      <c r="G582" s="11"/>
      <c r="H582" s="11"/>
      <c r="I582" s="11"/>
      <c r="J582" s="8"/>
      <c r="K582" s="15">
        <f>((F582-1)*(1-(IF(G582="no",0,'results log'!$B$3)))+1)</f>
        <v>5.0000000000000044E-2</v>
      </c>
      <c r="L582" s="15">
        <f t="shared" si="20"/>
        <v>0</v>
      </c>
      <c r="M582" s="17">
        <f>IF(ISBLANK(J582),,IF(ISBLANK(E582),,(IF(J582="WON-EW",((((E582-1)*I582)*'results log'!$B$2)+('results log'!$B$2*(E582-1))),IF(J582="WON",((((E582-1)*I582)*'results log'!$B$2)+('results log'!$B$2*(E582-1))),IF(J582="PLACED",((((E582-1)*I582)*'results log'!$B$2)-'results log'!$B$2),IF(I582=0,-'results log'!$B$2,IF(I582=0,-'results log'!$B$2,-('results log'!$B$2*2)))))))*D582))</f>
        <v>0</v>
      </c>
      <c r="N582" s="16">
        <f>IF(ISBLANK(J582),,IF(ISBLANK(F582),,(IF(J582="WON-EW",((((K582-1)*I582)*'results log'!$B$2)+('results log'!$B$2*(K582-1))),IF(J582="WON",((((K582-1)*I582)*'results log'!$B$2)+('results log'!$B$2*(K582-1))),IF(J582="PLACED",((((K582-1)*I582)*'results log'!$B$2)-'results log'!$B$2),IF(I582=0,-'results log'!$B$2,IF(I582=0,-'results log'!$B$2,-('results log'!$B$2*2)))))))*D582))</f>
        <v>0</v>
      </c>
      <c r="Q582">
        <f>IF(ISBLANK(#REF!),1,IF(ISBLANK(#REF!),2,99))</f>
        <v>99</v>
      </c>
    </row>
    <row r="583" spans="7:17" ht="15" x14ac:dyDescent="0.2">
      <c r="G583" s="11"/>
      <c r="H583" s="11"/>
      <c r="I583" s="11"/>
      <c r="J583" s="8"/>
      <c r="K583" s="15">
        <f>((F583-1)*(1-(IF(G583="no",0,'results log'!$B$3)))+1)</f>
        <v>5.0000000000000044E-2</v>
      </c>
      <c r="L583" s="15">
        <f t="shared" si="20"/>
        <v>0</v>
      </c>
      <c r="M583" s="17">
        <f>IF(ISBLANK(J583),,IF(ISBLANK(E583),,(IF(J583="WON-EW",((((E583-1)*I583)*'results log'!$B$2)+('results log'!$B$2*(E583-1))),IF(J583="WON",((((E583-1)*I583)*'results log'!$B$2)+('results log'!$B$2*(E583-1))),IF(J583="PLACED",((((E583-1)*I583)*'results log'!$B$2)-'results log'!$B$2),IF(I583=0,-'results log'!$B$2,IF(I583=0,-'results log'!$B$2,-('results log'!$B$2*2)))))))*D583))</f>
        <v>0</v>
      </c>
      <c r="N583" s="16">
        <f>IF(ISBLANK(J583),,IF(ISBLANK(F583),,(IF(J583="WON-EW",((((K583-1)*I583)*'results log'!$B$2)+('results log'!$B$2*(K583-1))),IF(J583="WON",((((K583-1)*I583)*'results log'!$B$2)+('results log'!$B$2*(K583-1))),IF(J583="PLACED",((((K583-1)*I583)*'results log'!$B$2)-'results log'!$B$2),IF(I583=0,-'results log'!$B$2,IF(I583=0,-'results log'!$B$2,-('results log'!$B$2*2)))))))*D583))</f>
        <v>0</v>
      </c>
      <c r="Q583">
        <f>IF(ISBLANK(#REF!),1,IF(ISBLANK(#REF!),2,99))</f>
        <v>99</v>
      </c>
    </row>
    <row r="584" spans="7:17" ht="15" x14ac:dyDescent="0.2">
      <c r="G584" s="11"/>
      <c r="H584" s="11"/>
      <c r="I584" s="11"/>
      <c r="J584" s="8"/>
      <c r="K584" s="15">
        <f>((F584-1)*(1-(IF(G584="no",0,'results log'!$B$3)))+1)</f>
        <v>5.0000000000000044E-2</v>
      </c>
      <c r="L584" s="15">
        <f t="shared" si="20"/>
        <v>0</v>
      </c>
      <c r="M584" s="17">
        <f>IF(ISBLANK(J584),,IF(ISBLANK(E584),,(IF(J584="WON-EW",((((E584-1)*I584)*'results log'!$B$2)+('results log'!$B$2*(E584-1))),IF(J584="WON",((((E584-1)*I584)*'results log'!$B$2)+('results log'!$B$2*(E584-1))),IF(J584="PLACED",((((E584-1)*I584)*'results log'!$B$2)-'results log'!$B$2),IF(I584=0,-'results log'!$B$2,IF(I584=0,-'results log'!$B$2,-('results log'!$B$2*2)))))))*D584))</f>
        <v>0</v>
      </c>
      <c r="N584" s="16">
        <f>IF(ISBLANK(J584),,IF(ISBLANK(F584),,(IF(J584="WON-EW",((((K584-1)*I584)*'results log'!$B$2)+('results log'!$B$2*(K584-1))),IF(J584="WON",((((K584-1)*I584)*'results log'!$B$2)+('results log'!$B$2*(K584-1))),IF(J584="PLACED",((((K584-1)*I584)*'results log'!$B$2)-'results log'!$B$2),IF(I584=0,-'results log'!$B$2,IF(I584=0,-'results log'!$B$2,-('results log'!$B$2*2)))))))*D584))</f>
        <v>0</v>
      </c>
      <c r="Q584">
        <f>IF(ISBLANK(#REF!),1,IF(ISBLANK(#REF!),2,99))</f>
        <v>99</v>
      </c>
    </row>
    <row r="585" spans="7:17" ht="15" x14ac:dyDescent="0.2">
      <c r="G585" s="11"/>
      <c r="H585" s="11"/>
      <c r="I585" s="11"/>
      <c r="J585" s="8"/>
      <c r="K585" s="15">
        <f>((F585-1)*(1-(IF(G585="no",0,'results log'!$B$3)))+1)</f>
        <v>5.0000000000000044E-2</v>
      </c>
      <c r="L585" s="15">
        <f t="shared" si="20"/>
        <v>0</v>
      </c>
      <c r="M585" s="17">
        <f>IF(ISBLANK(J585),,IF(ISBLANK(E585),,(IF(J585="WON-EW",((((E585-1)*I585)*'results log'!$B$2)+('results log'!$B$2*(E585-1))),IF(J585="WON",((((E585-1)*I585)*'results log'!$B$2)+('results log'!$B$2*(E585-1))),IF(J585="PLACED",((((E585-1)*I585)*'results log'!$B$2)-'results log'!$B$2),IF(I585=0,-'results log'!$B$2,IF(I585=0,-'results log'!$B$2,-('results log'!$B$2*2)))))))*D585))</f>
        <v>0</v>
      </c>
      <c r="N585" s="16">
        <f>IF(ISBLANK(J585),,IF(ISBLANK(F585),,(IF(J585="WON-EW",((((K585-1)*I585)*'results log'!$B$2)+('results log'!$B$2*(K585-1))),IF(J585="WON",((((K585-1)*I585)*'results log'!$B$2)+('results log'!$B$2*(K585-1))),IF(J585="PLACED",((((K585-1)*I585)*'results log'!$B$2)-'results log'!$B$2),IF(I585=0,-'results log'!$B$2,IF(I585=0,-'results log'!$B$2,-('results log'!$B$2*2)))))))*D585))</f>
        <v>0</v>
      </c>
      <c r="Q585">
        <f>IF(ISBLANK(#REF!),1,IF(ISBLANK(#REF!),2,99))</f>
        <v>99</v>
      </c>
    </row>
    <row r="586" spans="7:17" ht="15" x14ac:dyDescent="0.2">
      <c r="G586" s="11"/>
      <c r="H586" s="11"/>
      <c r="I586" s="11"/>
      <c r="J586" s="8"/>
      <c r="K586" s="15">
        <f>((F586-1)*(1-(IF(G586="no",0,'results log'!$B$3)))+1)</f>
        <v>5.0000000000000044E-2</v>
      </c>
      <c r="L586" s="15">
        <f t="shared" si="20"/>
        <v>0</v>
      </c>
      <c r="M586" s="17">
        <f>IF(ISBLANK(J586),,IF(ISBLANK(E586),,(IF(J586="WON-EW",((((E586-1)*I586)*'results log'!$B$2)+('results log'!$B$2*(E586-1))),IF(J586="WON",((((E586-1)*I586)*'results log'!$B$2)+('results log'!$B$2*(E586-1))),IF(J586="PLACED",((((E586-1)*I586)*'results log'!$B$2)-'results log'!$B$2),IF(I586=0,-'results log'!$B$2,IF(I586=0,-'results log'!$B$2,-('results log'!$B$2*2)))))))*D586))</f>
        <v>0</v>
      </c>
      <c r="N586" s="16">
        <f>IF(ISBLANK(J586),,IF(ISBLANK(F586),,(IF(J586="WON-EW",((((K586-1)*I586)*'results log'!$B$2)+('results log'!$B$2*(K586-1))),IF(J586="WON",((((K586-1)*I586)*'results log'!$B$2)+('results log'!$B$2*(K586-1))),IF(J586="PLACED",((((K586-1)*I586)*'results log'!$B$2)-'results log'!$B$2),IF(I586=0,-'results log'!$B$2,IF(I586=0,-'results log'!$B$2,-('results log'!$B$2*2)))))))*D586))</f>
        <v>0</v>
      </c>
      <c r="Q586">
        <f>IF(ISBLANK(#REF!),1,IF(ISBLANK(#REF!),2,99))</f>
        <v>99</v>
      </c>
    </row>
    <row r="587" spans="7:17" ht="15" x14ac:dyDescent="0.2">
      <c r="G587" s="11"/>
      <c r="H587" s="11"/>
      <c r="I587" s="11"/>
      <c r="J587" s="8"/>
      <c r="K587" s="15">
        <f>((F587-1)*(1-(IF(G587="no",0,'results log'!$B$3)))+1)</f>
        <v>5.0000000000000044E-2</v>
      </c>
      <c r="L587" s="15">
        <f t="shared" si="20"/>
        <v>0</v>
      </c>
      <c r="M587" s="17">
        <f>IF(ISBLANK(J587),,IF(ISBLANK(E587),,(IF(J587="WON-EW",((((E587-1)*I587)*'results log'!$B$2)+('results log'!$B$2*(E587-1))),IF(J587="WON",((((E587-1)*I587)*'results log'!$B$2)+('results log'!$B$2*(E587-1))),IF(J587="PLACED",((((E587-1)*I587)*'results log'!$B$2)-'results log'!$B$2),IF(I587=0,-'results log'!$B$2,IF(I587=0,-'results log'!$B$2,-('results log'!$B$2*2)))))))*D587))</f>
        <v>0</v>
      </c>
      <c r="N587" s="16">
        <f>IF(ISBLANK(J587),,IF(ISBLANK(F587),,(IF(J587="WON-EW",((((K587-1)*I587)*'results log'!$B$2)+('results log'!$B$2*(K587-1))),IF(J587="WON",((((K587-1)*I587)*'results log'!$B$2)+('results log'!$B$2*(K587-1))),IF(J587="PLACED",((((K587-1)*I587)*'results log'!$B$2)-'results log'!$B$2),IF(I587=0,-'results log'!$B$2,IF(I587=0,-'results log'!$B$2,-('results log'!$B$2*2)))))))*D587))</f>
        <v>0</v>
      </c>
      <c r="Q587">
        <f>IF(ISBLANK(#REF!),1,IF(ISBLANK(#REF!),2,99))</f>
        <v>99</v>
      </c>
    </row>
    <row r="588" spans="7:17" ht="15" x14ac:dyDescent="0.2">
      <c r="G588" s="11"/>
      <c r="H588" s="11"/>
      <c r="I588" s="11"/>
      <c r="J588" s="8"/>
      <c r="K588" s="15">
        <f>((F588-1)*(1-(IF(G588="no",0,'results log'!$B$3)))+1)</f>
        <v>5.0000000000000044E-2</v>
      </c>
      <c r="L588" s="15">
        <f t="shared" si="20"/>
        <v>0</v>
      </c>
      <c r="M588" s="17">
        <f>IF(ISBLANK(J588),,IF(ISBLANK(E588),,(IF(J588="WON-EW",((((E588-1)*I588)*'results log'!$B$2)+('results log'!$B$2*(E588-1))),IF(J588="WON",((((E588-1)*I588)*'results log'!$B$2)+('results log'!$B$2*(E588-1))),IF(J588="PLACED",((((E588-1)*I588)*'results log'!$B$2)-'results log'!$B$2),IF(I588=0,-'results log'!$B$2,IF(I588=0,-'results log'!$B$2,-('results log'!$B$2*2)))))))*D588))</f>
        <v>0</v>
      </c>
      <c r="N588" s="16">
        <f>IF(ISBLANK(J588),,IF(ISBLANK(F588),,(IF(J588="WON-EW",((((K588-1)*I588)*'results log'!$B$2)+('results log'!$B$2*(K588-1))),IF(J588="WON",((((K588-1)*I588)*'results log'!$B$2)+('results log'!$B$2*(K588-1))),IF(J588="PLACED",((((K588-1)*I588)*'results log'!$B$2)-'results log'!$B$2),IF(I588=0,-'results log'!$B$2,IF(I588=0,-'results log'!$B$2,-('results log'!$B$2*2)))))))*D588))</f>
        <v>0</v>
      </c>
      <c r="Q588">
        <f>IF(ISBLANK(#REF!),1,IF(ISBLANK(#REF!),2,99))</f>
        <v>99</v>
      </c>
    </row>
    <row r="589" spans="7:17" ht="15" x14ac:dyDescent="0.2">
      <c r="G589" s="11"/>
      <c r="H589" s="11"/>
      <c r="I589" s="11"/>
      <c r="J589" s="8"/>
      <c r="K589" s="15">
        <f>((F589-1)*(1-(IF(G589="no",0,'results log'!$B$3)))+1)</f>
        <v>5.0000000000000044E-2</v>
      </c>
      <c r="L589" s="15">
        <f t="shared" si="20"/>
        <v>0</v>
      </c>
      <c r="M589" s="17">
        <f>IF(ISBLANK(J589),,IF(ISBLANK(E589),,(IF(J589="WON-EW",((((E589-1)*I589)*'results log'!$B$2)+('results log'!$B$2*(E589-1))),IF(J589="WON",((((E589-1)*I589)*'results log'!$B$2)+('results log'!$B$2*(E589-1))),IF(J589="PLACED",((((E589-1)*I589)*'results log'!$B$2)-'results log'!$B$2),IF(I589=0,-'results log'!$B$2,IF(I589=0,-'results log'!$B$2,-('results log'!$B$2*2)))))))*D589))</f>
        <v>0</v>
      </c>
      <c r="N589" s="16">
        <f>IF(ISBLANK(J589),,IF(ISBLANK(F589),,(IF(J589="WON-EW",((((K589-1)*I589)*'results log'!$B$2)+('results log'!$B$2*(K589-1))),IF(J589="WON",((((K589-1)*I589)*'results log'!$B$2)+('results log'!$B$2*(K589-1))),IF(J589="PLACED",((((K589-1)*I589)*'results log'!$B$2)-'results log'!$B$2),IF(I589=0,-'results log'!$B$2,IF(I589=0,-'results log'!$B$2,-('results log'!$B$2*2)))))))*D589))</f>
        <v>0</v>
      </c>
      <c r="Q589">
        <f>IF(ISBLANK(#REF!),1,IF(ISBLANK(#REF!),2,99))</f>
        <v>99</v>
      </c>
    </row>
    <row r="590" spans="7:17" ht="15" x14ac:dyDescent="0.2">
      <c r="G590" s="11"/>
      <c r="H590" s="11"/>
      <c r="I590" s="11"/>
      <c r="J590" s="8"/>
      <c r="K590" s="15">
        <f>((F590-1)*(1-(IF(G590="no",0,'results log'!$B$3)))+1)</f>
        <v>5.0000000000000044E-2</v>
      </c>
      <c r="L590" s="15">
        <f t="shared" ref="L590:L653" si="21">D590*IF(H590="yes",2,1)</f>
        <v>0</v>
      </c>
      <c r="M590" s="17">
        <f>IF(ISBLANK(J590),,IF(ISBLANK(E590),,(IF(J590="WON-EW",((((E590-1)*I590)*'results log'!$B$2)+('results log'!$B$2*(E590-1))),IF(J590="WON",((((E590-1)*I590)*'results log'!$B$2)+('results log'!$B$2*(E590-1))),IF(J590="PLACED",((((E590-1)*I590)*'results log'!$B$2)-'results log'!$B$2),IF(I590=0,-'results log'!$B$2,IF(I590=0,-'results log'!$B$2,-('results log'!$B$2*2)))))))*D590))</f>
        <v>0</v>
      </c>
      <c r="N590" s="16">
        <f>IF(ISBLANK(J590),,IF(ISBLANK(F590),,(IF(J590="WON-EW",((((K590-1)*I590)*'results log'!$B$2)+('results log'!$B$2*(K590-1))),IF(J590="WON",((((K590-1)*I590)*'results log'!$B$2)+('results log'!$B$2*(K590-1))),IF(J590="PLACED",((((K590-1)*I590)*'results log'!$B$2)-'results log'!$B$2),IF(I590=0,-'results log'!$B$2,IF(I590=0,-'results log'!$B$2,-('results log'!$B$2*2)))))))*D590))</f>
        <v>0</v>
      </c>
      <c r="Q590">
        <f>IF(ISBLANK(#REF!),1,IF(ISBLANK(#REF!),2,99))</f>
        <v>99</v>
      </c>
    </row>
    <row r="591" spans="7:17" ht="15" x14ac:dyDescent="0.2">
      <c r="G591" s="11"/>
      <c r="H591" s="11"/>
      <c r="I591" s="11"/>
      <c r="J591" s="8"/>
      <c r="K591" s="15">
        <f>((F591-1)*(1-(IF(G591="no",0,'results log'!$B$3)))+1)</f>
        <v>5.0000000000000044E-2</v>
      </c>
      <c r="L591" s="15">
        <f t="shared" si="21"/>
        <v>0</v>
      </c>
      <c r="M591" s="17">
        <f>IF(ISBLANK(J591),,IF(ISBLANK(E591),,(IF(J591="WON-EW",((((E591-1)*I591)*'results log'!$B$2)+('results log'!$B$2*(E591-1))),IF(J591="WON",((((E591-1)*I591)*'results log'!$B$2)+('results log'!$B$2*(E591-1))),IF(J591="PLACED",((((E591-1)*I591)*'results log'!$B$2)-'results log'!$B$2),IF(I591=0,-'results log'!$B$2,IF(I591=0,-'results log'!$B$2,-('results log'!$B$2*2)))))))*D591))</f>
        <v>0</v>
      </c>
      <c r="N591" s="16">
        <f>IF(ISBLANK(J591),,IF(ISBLANK(F591),,(IF(J591="WON-EW",((((K591-1)*I591)*'results log'!$B$2)+('results log'!$B$2*(K591-1))),IF(J591="WON",((((K591-1)*I591)*'results log'!$B$2)+('results log'!$B$2*(K591-1))),IF(J591="PLACED",((((K591-1)*I591)*'results log'!$B$2)-'results log'!$B$2),IF(I591=0,-'results log'!$B$2,IF(I591=0,-'results log'!$B$2,-('results log'!$B$2*2)))))))*D591))</f>
        <v>0</v>
      </c>
      <c r="Q591">
        <f>IF(ISBLANK(#REF!),1,IF(ISBLANK(#REF!),2,99))</f>
        <v>99</v>
      </c>
    </row>
    <row r="592" spans="7:17" ht="15" x14ac:dyDescent="0.2">
      <c r="G592" s="11"/>
      <c r="H592" s="11"/>
      <c r="I592" s="11"/>
      <c r="J592" s="8"/>
      <c r="K592" s="15">
        <f>((F592-1)*(1-(IF(G592="no",0,'results log'!$B$3)))+1)</f>
        <v>5.0000000000000044E-2</v>
      </c>
      <c r="L592" s="15">
        <f t="shared" si="21"/>
        <v>0</v>
      </c>
      <c r="M592" s="17">
        <f>IF(ISBLANK(J592),,IF(ISBLANK(E592),,(IF(J592="WON-EW",((((E592-1)*I592)*'results log'!$B$2)+('results log'!$B$2*(E592-1))),IF(J592="WON",((((E592-1)*I592)*'results log'!$B$2)+('results log'!$B$2*(E592-1))),IF(J592="PLACED",((((E592-1)*I592)*'results log'!$B$2)-'results log'!$B$2),IF(I592=0,-'results log'!$B$2,IF(I592=0,-'results log'!$B$2,-('results log'!$B$2*2)))))))*D592))</f>
        <v>0</v>
      </c>
      <c r="N592" s="16">
        <f>IF(ISBLANK(J592),,IF(ISBLANK(F592),,(IF(J592="WON-EW",((((K592-1)*I592)*'results log'!$B$2)+('results log'!$B$2*(K592-1))),IF(J592="WON",((((K592-1)*I592)*'results log'!$B$2)+('results log'!$B$2*(K592-1))),IF(J592="PLACED",((((K592-1)*I592)*'results log'!$B$2)-'results log'!$B$2),IF(I592=0,-'results log'!$B$2,IF(I592=0,-'results log'!$B$2,-('results log'!$B$2*2)))))))*D592))</f>
        <v>0</v>
      </c>
      <c r="Q592">
        <f>IF(ISBLANK(#REF!),1,IF(ISBLANK(#REF!),2,99))</f>
        <v>99</v>
      </c>
    </row>
    <row r="593" spans="7:17" ht="15" x14ac:dyDescent="0.2">
      <c r="G593" s="11"/>
      <c r="H593" s="11"/>
      <c r="I593" s="11"/>
      <c r="J593" s="8"/>
      <c r="K593" s="15">
        <f>((F593-1)*(1-(IF(G593="no",0,'results log'!$B$3)))+1)</f>
        <v>5.0000000000000044E-2</v>
      </c>
      <c r="L593" s="15">
        <f t="shared" si="21"/>
        <v>0</v>
      </c>
      <c r="M593" s="17">
        <f>IF(ISBLANK(J593),,IF(ISBLANK(E593),,(IF(J593="WON-EW",((((E593-1)*I593)*'results log'!$B$2)+('results log'!$B$2*(E593-1))),IF(J593="WON",((((E593-1)*I593)*'results log'!$B$2)+('results log'!$B$2*(E593-1))),IF(J593="PLACED",((((E593-1)*I593)*'results log'!$B$2)-'results log'!$B$2),IF(I593=0,-'results log'!$B$2,IF(I593=0,-'results log'!$B$2,-('results log'!$B$2*2)))))))*D593))</f>
        <v>0</v>
      </c>
      <c r="N593" s="16">
        <f>IF(ISBLANK(J593),,IF(ISBLANK(F593),,(IF(J593="WON-EW",((((K593-1)*I593)*'results log'!$B$2)+('results log'!$B$2*(K593-1))),IF(J593="WON",((((K593-1)*I593)*'results log'!$B$2)+('results log'!$B$2*(K593-1))),IF(J593="PLACED",((((K593-1)*I593)*'results log'!$B$2)-'results log'!$B$2),IF(I593=0,-'results log'!$B$2,IF(I593=0,-'results log'!$B$2,-('results log'!$B$2*2)))))))*D593))</f>
        <v>0</v>
      </c>
      <c r="Q593">
        <f>IF(ISBLANK(#REF!),1,IF(ISBLANK(#REF!),2,99))</f>
        <v>99</v>
      </c>
    </row>
    <row r="594" spans="7:17" ht="15" x14ac:dyDescent="0.2">
      <c r="G594" s="11"/>
      <c r="H594" s="11"/>
      <c r="I594" s="11"/>
      <c r="J594" s="8"/>
      <c r="K594" s="15">
        <f>((F594-1)*(1-(IF(G594="no",0,'results log'!$B$3)))+1)</f>
        <v>5.0000000000000044E-2</v>
      </c>
      <c r="L594" s="15">
        <f t="shared" si="21"/>
        <v>0</v>
      </c>
      <c r="M594" s="17">
        <f>IF(ISBLANK(J594),,IF(ISBLANK(E594),,(IF(J594="WON-EW",((((E594-1)*I594)*'results log'!$B$2)+('results log'!$B$2*(E594-1))),IF(J594="WON",((((E594-1)*I594)*'results log'!$B$2)+('results log'!$B$2*(E594-1))),IF(J594="PLACED",((((E594-1)*I594)*'results log'!$B$2)-'results log'!$B$2),IF(I594=0,-'results log'!$B$2,IF(I594=0,-'results log'!$B$2,-('results log'!$B$2*2)))))))*D594))</f>
        <v>0</v>
      </c>
      <c r="N594" s="16">
        <f>IF(ISBLANK(J594),,IF(ISBLANK(F594),,(IF(J594="WON-EW",((((K594-1)*I594)*'results log'!$B$2)+('results log'!$B$2*(K594-1))),IF(J594="WON",((((K594-1)*I594)*'results log'!$B$2)+('results log'!$B$2*(K594-1))),IF(J594="PLACED",((((K594-1)*I594)*'results log'!$B$2)-'results log'!$B$2),IF(I594=0,-'results log'!$B$2,IF(I594=0,-'results log'!$B$2,-('results log'!$B$2*2)))))))*D594))</f>
        <v>0</v>
      </c>
      <c r="Q594">
        <f>IF(ISBLANK(#REF!),1,IF(ISBLANK(#REF!),2,99))</f>
        <v>99</v>
      </c>
    </row>
    <row r="595" spans="7:17" ht="15" x14ac:dyDescent="0.2">
      <c r="G595" s="11"/>
      <c r="H595" s="11"/>
      <c r="I595" s="11"/>
      <c r="J595" s="8"/>
      <c r="K595" s="15">
        <f>((F595-1)*(1-(IF(G595="no",0,'results log'!$B$3)))+1)</f>
        <v>5.0000000000000044E-2</v>
      </c>
      <c r="L595" s="15">
        <f t="shared" si="21"/>
        <v>0</v>
      </c>
      <c r="M595" s="17">
        <f>IF(ISBLANK(J595),,IF(ISBLANK(E595),,(IF(J595="WON-EW",((((E595-1)*I595)*'results log'!$B$2)+('results log'!$B$2*(E595-1))),IF(J595="WON",((((E595-1)*I595)*'results log'!$B$2)+('results log'!$B$2*(E595-1))),IF(J595="PLACED",((((E595-1)*I595)*'results log'!$B$2)-'results log'!$B$2),IF(I595=0,-'results log'!$B$2,IF(I595=0,-'results log'!$B$2,-('results log'!$B$2*2)))))))*D595))</f>
        <v>0</v>
      </c>
      <c r="N595" s="16">
        <f>IF(ISBLANK(J595),,IF(ISBLANK(F595),,(IF(J595="WON-EW",((((K595-1)*I595)*'results log'!$B$2)+('results log'!$B$2*(K595-1))),IF(J595="WON",((((K595-1)*I595)*'results log'!$B$2)+('results log'!$B$2*(K595-1))),IF(J595="PLACED",((((K595-1)*I595)*'results log'!$B$2)-'results log'!$B$2),IF(I595=0,-'results log'!$B$2,IF(I595=0,-'results log'!$B$2,-('results log'!$B$2*2)))))))*D595))</f>
        <v>0</v>
      </c>
      <c r="Q595">
        <f>IF(ISBLANK(#REF!),1,IF(ISBLANK(#REF!),2,99))</f>
        <v>99</v>
      </c>
    </row>
    <row r="596" spans="7:17" ht="15" x14ac:dyDescent="0.2">
      <c r="G596" s="11"/>
      <c r="H596" s="11"/>
      <c r="I596" s="11"/>
      <c r="J596" s="8"/>
      <c r="K596" s="15">
        <f>((F596-1)*(1-(IF(G596="no",0,'results log'!$B$3)))+1)</f>
        <v>5.0000000000000044E-2</v>
      </c>
      <c r="L596" s="15">
        <f t="shared" si="21"/>
        <v>0</v>
      </c>
      <c r="M596" s="17">
        <f>IF(ISBLANK(J596),,IF(ISBLANK(E596),,(IF(J596="WON-EW",((((E596-1)*I596)*'results log'!$B$2)+('results log'!$B$2*(E596-1))),IF(J596="WON",((((E596-1)*I596)*'results log'!$B$2)+('results log'!$B$2*(E596-1))),IF(J596="PLACED",((((E596-1)*I596)*'results log'!$B$2)-'results log'!$B$2),IF(I596=0,-'results log'!$B$2,IF(I596=0,-'results log'!$B$2,-('results log'!$B$2*2)))))))*D596))</f>
        <v>0</v>
      </c>
      <c r="N596" s="16">
        <f>IF(ISBLANK(J596),,IF(ISBLANK(F596),,(IF(J596="WON-EW",((((K596-1)*I596)*'results log'!$B$2)+('results log'!$B$2*(K596-1))),IF(J596="WON",((((K596-1)*I596)*'results log'!$B$2)+('results log'!$B$2*(K596-1))),IF(J596="PLACED",((((K596-1)*I596)*'results log'!$B$2)-'results log'!$B$2),IF(I596=0,-'results log'!$B$2,IF(I596=0,-'results log'!$B$2,-('results log'!$B$2*2)))))))*D596))</f>
        <v>0</v>
      </c>
      <c r="Q596">
        <f>IF(ISBLANK(#REF!),1,IF(ISBLANK(#REF!),2,99))</f>
        <v>99</v>
      </c>
    </row>
    <row r="597" spans="7:17" ht="15" x14ac:dyDescent="0.2">
      <c r="G597" s="11"/>
      <c r="H597" s="11"/>
      <c r="I597" s="11"/>
      <c r="J597" s="8"/>
      <c r="K597" s="15">
        <f>((F597-1)*(1-(IF(G597="no",0,'results log'!$B$3)))+1)</f>
        <v>5.0000000000000044E-2</v>
      </c>
      <c r="L597" s="15">
        <f t="shared" si="21"/>
        <v>0</v>
      </c>
      <c r="M597" s="17">
        <f>IF(ISBLANK(J597),,IF(ISBLANK(E597),,(IF(J597="WON-EW",((((E597-1)*I597)*'results log'!$B$2)+('results log'!$B$2*(E597-1))),IF(J597="WON",((((E597-1)*I597)*'results log'!$B$2)+('results log'!$B$2*(E597-1))),IF(J597="PLACED",((((E597-1)*I597)*'results log'!$B$2)-'results log'!$B$2),IF(I597=0,-'results log'!$B$2,IF(I597=0,-'results log'!$B$2,-('results log'!$B$2*2)))))))*D597))</f>
        <v>0</v>
      </c>
      <c r="N597" s="16">
        <f>IF(ISBLANK(J597),,IF(ISBLANK(F597),,(IF(J597="WON-EW",((((K597-1)*I597)*'results log'!$B$2)+('results log'!$B$2*(K597-1))),IF(J597="WON",((((K597-1)*I597)*'results log'!$B$2)+('results log'!$B$2*(K597-1))),IF(J597="PLACED",((((K597-1)*I597)*'results log'!$B$2)-'results log'!$B$2),IF(I597=0,-'results log'!$B$2,IF(I597=0,-'results log'!$B$2,-('results log'!$B$2*2)))))))*D597))</f>
        <v>0</v>
      </c>
      <c r="Q597">
        <f>IF(ISBLANK(#REF!),1,IF(ISBLANK(#REF!),2,99))</f>
        <v>99</v>
      </c>
    </row>
    <row r="598" spans="7:17" ht="15" x14ac:dyDescent="0.2">
      <c r="G598" s="11"/>
      <c r="H598" s="11"/>
      <c r="I598" s="11"/>
      <c r="J598" s="8"/>
      <c r="K598" s="15">
        <f>((F598-1)*(1-(IF(G598="no",0,'results log'!$B$3)))+1)</f>
        <v>5.0000000000000044E-2</v>
      </c>
      <c r="L598" s="15">
        <f t="shared" si="21"/>
        <v>0</v>
      </c>
      <c r="M598" s="17">
        <f>IF(ISBLANK(J598),,IF(ISBLANK(E598),,(IF(J598="WON-EW",((((E598-1)*I598)*'results log'!$B$2)+('results log'!$B$2*(E598-1))),IF(J598="WON",((((E598-1)*I598)*'results log'!$B$2)+('results log'!$B$2*(E598-1))),IF(J598="PLACED",((((E598-1)*I598)*'results log'!$B$2)-'results log'!$B$2),IF(I598=0,-'results log'!$B$2,IF(I598=0,-'results log'!$B$2,-('results log'!$B$2*2)))))))*D598))</f>
        <v>0</v>
      </c>
      <c r="N598" s="16">
        <f>IF(ISBLANK(J598),,IF(ISBLANK(F598),,(IF(J598="WON-EW",((((K598-1)*I598)*'results log'!$B$2)+('results log'!$B$2*(K598-1))),IF(J598="WON",((((K598-1)*I598)*'results log'!$B$2)+('results log'!$B$2*(K598-1))),IF(J598="PLACED",((((K598-1)*I598)*'results log'!$B$2)-'results log'!$B$2),IF(I598=0,-'results log'!$B$2,IF(I598=0,-'results log'!$B$2,-('results log'!$B$2*2)))))))*D598))</f>
        <v>0</v>
      </c>
      <c r="Q598">
        <f>IF(ISBLANK(#REF!),1,IF(ISBLANK(#REF!),2,99))</f>
        <v>99</v>
      </c>
    </row>
    <row r="599" spans="7:17" ht="15" x14ac:dyDescent="0.2">
      <c r="G599" s="11"/>
      <c r="H599" s="11"/>
      <c r="I599" s="11"/>
      <c r="J599" s="8"/>
      <c r="K599" s="15">
        <f>((F599-1)*(1-(IF(G599="no",0,'results log'!$B$3)))+1)</f>
        <v>5.0000000000000044E-2</v>
      </c>
      <c r="L599" s="15">
        <f t="shared" si="21"/>
        <v>0</v>
      </c>
      <c r="M599" s="17">
        <f>IF(ISBLANK(J599),,IF(ISBLANK(E599),,(IF(J599="WON-EW",((((E599-1)*I599)*'results log'!$B$2)+('results log'!$B$2*(E599-1))),IF(J599="WON",((((E599-1)*I599)*'results log'!$B$2)+('results log'!$B$2*(E599-1))),IF(J599="PLACED",((((E599-1)*I599)*'results log'!$B$2)-'results log'!$B$2),IF(I599=0,-'results log'!$B$2,IF(I599=0,-'results log'!$B$2,-('results log'!$B$2*2)))))))*D599))</f>
        <v>0</v>
      </c>
      <c r="N599" s="16">
        <f>IF(ISBLANK(J599),,IF(ISBLANK(F599),,(IF(J599="WON-EW",((((K599-1)*I599)*'results log'!$B$2)+('results log'!$B$2*(K599-1))),IF(J599="WON",((((K599-1)*I599)*'results log'!$B$2)+('results log'!$B$2*(K599-1))),IF(J599="PLACED",((((K599-1)*I599)*'results log'!$B$2)-'results log'!$B$2),IF(I599=0,-'results log'!$B$2,IF(I599=0,-'results log'!$B$2,-('results log'!$B$2*2)))))))*D599))</f>
        <v>0</v>
      </c>
      <c r="Q599">
        <f>IF(ISBLANK(#REF!),1,IF(ISBLANK(#REF!),2,99))</f>
        <v>99</v>
      </c>
    </row>
    <row r="600" spans="7:17" ht="15" x14ac:dyDescent="0.2">
      <c r="G600" s="11"/>
      <c r="H600" s="11"/>
      <c r="I600" s="11"/>
      <c r="J600" s="8"/>
      <c r="K600" s="15">
        <f>((F600-1)*(1-(IF(G600="no",0,'results log'!$B$3)))+1)</f>
        <v>5.0000000000000044E-2</v>
      </c>
      <c r="L600" s="15">
        <f t="shared" si="21"/>
        <v>0</v>
      </c>
      <c r="M600" s="17">
        <f>IF(ISBLANK(J600),,IF(ISBLANK(E600),,(IF(J600="WON-EW",((((E600-1)*I600)*'results log'!$B$2)+('results log'!$B$2*(E600-1))),IF(J600="WON",((((E600-1)*I600)*'results log'!$B$2)+('results log'!$B$2*(E600-1))),IF(J600="PLACED",((((E600-1)*I600)*'results log'!$B$2)-'results log'!$B$2),IF(I600=0,-'results log'!$B$2,IF(I600=0,-'results log'!$B$2,-('results log'!$B$2*2)))))))*D600))</f>
        <v>0</v>
      </c>
      <c r="N600" s="16">
        <f>IF(ISBLANK(J600),,IF(ISBLANK(F600),,(IF(J600="WON-EW",((((K600-1)*I600)*'results log'!$B$2)+('results log'!$B$2*(K600-1))),IF(J600="WON",((((K600-1)*I600)*'results log'!$B$2)+('results log'!$B$2*(K600-1))),IF(J600="PLACED",((((K600-1)*I600)*'results log'!$B$2)-'results log'!$B$2),IF(I600=0,-'results log'!$B$2,IF(I600=0,-'results log'!$B$2,-('results log'!$B$2*2)))))))*D600))</f>
        <v>0</v>
      </c>
      <c r="Q600">
        <f>IF(ISBLANK(#REF!),1,IF(ISBLANK(#REF!),2,99))</f>
        <v>99</v>
      </c>
    </row>
    <row r="601" spans="7:17" ht="15" x14ac:dyDescent="0.2">
      <c r="G601" s="11"/>
      <c r="H601" s="11"/>
      <c r="I601" s="11"/>
      <c r="J601" s="8"/>
      <c r="K601" s="15">
        <f>((F601-1)*(1-(IF(G601="no",0,'results log'!$B$3)))+1)</f>
        <v>5.0000000000000044E-2</v>
      </c>
      <c r="L601" s="15">
        <f t="shared" si="21"/>
        <v>0</v>
      </c>
      <c r="M601" s="17">
        <f>IF(ISBLANK(J601),,IF(ISBLANK(E601),,(IF(J601="WON-EW",((((E601-1)*I601)*'results log'!$B$2)+('results log'!$B$2*(E601-1))),IF(J601="WON",((((E601-1)*I601)*'results log'!$B$2)+('results log'!$B$2*(E601-1))),IF(J601="PLACED",((((E601-1)*I601)*'results log'!$B$2)-'results log'!$B$2),IF(I601=0,-'results log'!$B$2,IF(I601=0,-'results log'!$B$2,-('results log'!$B$2*2)))))))*D601))</f>
        <v>0</v>
      </c>
      <c r="N601" s="16">
        <f>IF(ISBLANK(J601),,IF(ISBLANK(F601),,(IF(J601="WON-EW",((((K601-1)*I601)*'results log'!$B$2)+('results log'!$B$2*(K601-1))),IF(J601="WON",((((K601-1)*I601)*'results log'!$B$2)+('results log'!$B$2*(K601-1))),IF(J601="PLACED",((((K601-1)*I601)*'results log'!$B$2)-'results log'!$B$2),IF(I601=0,-'results log'!$B$2,IF(I601=0,-'results log'!$B$2,-('results log'!$B$2*2)))))))*D601))</f>
        <v>0</v>
      </c>
      <c r="Q601">
        <f>IF(ISBLANK(#REF!),1,IF(ISBLANK(#REF!),2,99))</f>
        <v>99</v>
      </c>
    </row>
    <row r="602" spans="7:17" ht="15" x14ac:dyDescent="0.2">
      <c r="G602" s="11"/>
      <c r="H602" s="11"/>
      <c r="I602" s="11"/>
      <c r="J602" s="8"/>
      <c r="K602" s="15">
        <f>((F602-1)*(1-(IF(G602="no",0,'results log'!$B$3)))+1)</f>
        <v>5.0000000000000044E-2</v>
      </c>
      <c r="L602" s="15">
        <f t="shared" si="21"/>
        <v>0</v>
      </c>
      <c r="M602" s="17">
        <f>IF(ISBLANK(J602),,IF(ISBLANK(E602),,(IF(J602="WON-EW",((((E602-1)*I602)*'results log'!$B$2)+('results log'!$B$2*(E602-1))),IF(J602="WON",((((E602-1)*I602)*'results log'!$B$2)+('results log'!$B$2*(E602-1))),IF(J602="PLACED",((((E602-1)*I602)*'results log'!$B$2)-'results log'!$B$2),IF(I602=0,-'results log'!$B$2,IF(I602=0,-'results log'!$B$2,-('results log'!$B$2*2)))))))*D602))</f>
        <v>0</v>
      </c>
      <c r="N602" s="16">
        <f>IF(ISBLANK(J602),,IF(ISBLANK(F602),,(IF(J602="WON-EW",((((K602-1)*I602)*'results log'!$B$2)+('results log'!$B$2*(K602-1))),IF(J602="WON",((((K602-1)*I602)*'results log'!$B$2)+('results log'!$B$2*(K602-1))),IF(J602="PLACED",((((K602-1)*I602)*'results log'!$B$2)-'results log'!$B$2),IF(I602=0,-'results log'!$B$2,IF(I602=0,-'results log'!$B$2,-('results log'!$B$2*2)))))))*D602))</f>
        <v>0</v>
      </c>
      <c r="Q602">
        <f>IF(ISBLANK(#REF!),1,IF(ISBLANK(#REF!),2,99))</f>
        <v>99</v>
      </c>
    </row>
    <row r="603" spans="7:17" ht="15" x14ac:dyDescent="0.2">
      <c r="G603" s="11"/>
      <c r="H603" s="11"/>
      <c r="I603" s="11"/>
      <c r="J603" s="8"/>
      <c r="K603" s="15">
        <f>((F603-1)*(1-(IF(G603="no",0,'results log'!$B$3)))+1)</f>
        <v>5.0000000000000044E-2</v>
      </c>
      <c r="L603" s="15">
        <f t="shared" si="21"/>
        <v>0</v>
      </c>
      <c r="M603" s="17">
        <f>IF(ISBLANK(J603),,IF(ISBLANK(E603),,(IF(J603="WON-EW",((((E603-1)*I603)*'results log'!$B$2)+('results log'!$B$2*(E603-1))),IF(J603="WON",((((E603-1)*I603)*'results log'!$B$2)+('results log'!$B$2*(E603-1))),IF(J603="PLACED",((((E603-1)*I603)*'results log'!$B$2)-'results log'!$B$2),IF(I603=0,-'results log'!$B$2,IF(I603=0,-'results log'!$B$2,-('results log'!$B$2*2)))))))*D603))</f>
        <v>0</v>
      </c>
      <c r="N603" s="16">
        <f>IF(ISBLANK(J603),,IF(ISBLANK(F603),,(IF(J603="WON-EW",((((K603-1)*I603)*'results log'!$B$2)+('results log'!$B$2*(K603-1))),IF(J603="WON",((((K603-1)*I603)*'results log'!$B$2)+('results log'!$B$2*(K603-1))),IF(J603="PLACED",((((K603-1)*I603)*'results log'!$B$2)-'results log'!$B$2),IF(I603=0,-'results log'!$B$2,IF(I603=0,-'results log'!$B$2,-('results log'!$B$2*2)))))))*D603))</f>
        <v>0</v>
      </c>
      <c r="Q603">
        <f>IF(ISBLANK(#REF!),1,IF(ISBLANK(#REF!),2,99))</f>
        <v>99</v>
      </c>
    </row>
    <row r="604" spans="7:17" ht="15" x14ac:dyDescent="0.2">
      <c r="G604" s="11"/>
      <c r="H604" s="11"/>
      <c r="I604" s="11"/>
      <c r="J604" s="8"/>
      <c r="K604" s="15">
        <f>((F604-1)*(1-(IF(G604="no",0,'results log'!$B$3)))+1)</f>
        <v>5.0000000000000044E-2</v>
      </c>
      <c r="L604" s="15">
        <f t="shared" si="21"/>
        <v>0</v>
      </c>
      <c r="M604" s="17">
        <f>IF(ISBLANK(J604),,IF(ISBLANK(E604),,(IF(J604="WON-EW",((((E604-1)*I604)*'results log'!$B$2)+('results log'!$B$2*(E604-1))),IF(J604="WON",((((E604-1)*I604)*'results log'!$B$2)+('results log'!$B$2*(E604-1))),IF(J604="PLACED",((((E604-1)*I604)*'results log'!$B$2)-'results log'!$B$2),IF(I604=0,-'results log'!$B$2,IF(I604=0,-'results log'!$B$2,-('results log'!$B$2*2)))))))*D604))</f>
        <v>0</v>
      </c>
      <c r="N604" s="16">
        <f>IF(ISBLANK(J604),,IF(ISBLANK(F604),,(IF(J604="WON-EW",((((K604-1)*I604)*'results log'!$B$2)+('results log'!$B$2*(K604-1))),IF(J604="WON",((((K604-1)*I604)*'results log'!$B$2)+('results log'!$B$2*(K604-1))),IF(J604="PLACED",((((K604-1)*I604)*'results log'!$B$2)-'results log'!$B$2),IF(I604=0,-'results log'!$B$2,IF(I604=0,-'results log'!$B$2,-('results log'!$B$2*2)))))))*D604))</f>
        <v>0</v>
      </c>
      <c r="Q604">
        <f>IF(ISBLANK(#REF!),1,IF(ISBLANK(#REF!),2,99))</f>
        <v>99</v>
      </c>
    </row>
    <row r="605" spans="7:17" ht="15" x14ac:dyDescent="0.2">
      <c r="G605" s="11"/>
      <c r="H605" s="11"/>
      <c r="I605" s="11"/>
      <c r="J605" s="8"/>
      <c r="K605" s="15">
        <f>((F605-1)*(1-(IF(G605="no",0,'results log'!$B$3)))+1)</f>
        <v>5.0000000000000044E-2</v>
      </c>
      <c r="L605" s="15">
        <f t="shared" si="21"/>
        <v>0</v>
      </c>
      <c r="M605" s="17">
        <f>IF(ISBLANK(J605),,IF(ISBLANK(E605),,(IF(J605="WON-EW",((((E605-1)*I605)*'results log'!$B$2)+('results log'!$B$2*(E605-1))),IF(J605="WON",((((E605-1)*I605)*'results log'!$B$2)+('results log'!$B$2*(E605-1))),IF(J605="PLACED",((((E605-1)*I605)*'results log'!$B$2)-'results log'!$B$2),IF(I605=0,-'results log'!$B$2,IF(I605=0,-'results log'!$B$2,-('results log'!$B$2*2)))))))*D605))</f>
        <v>0</v>
      </c>
      <c r="N605" s="16">
        <f>IF(ISBLANK(J605),,IF(ISBLANK(F605),,(IF(J605="WON-EW",((((K605-1)*I605)*'results log'!$B$2)+('results log'!$B$2*(K605-1))),IF(J605="WON",((((K605-1)*I605)*'results log'!$B$2)+('results log'!$B$2*(K605-1))),IF(J605="PLACED",((((K605-1)*I605)*'results log'!$B$2)-'results log'!$B$2),IF(I605=0,-'results log'!$B$2,IF(I605=0,-'results log'!$B$2,-('results log'!$B$2*2)))))))*D605))</f>
        <v>0</v>
      </c>
      <c r="Q605">
        <f>IF(ISBLANK(#REF!),1,IF(ISBLANK(#REF!),2,99))</f>
        <v>99</v>
      </c>
    </row>
    <row r="606" spans="7:17" ht="15" x14ac:dyDescent="0.2">
      <c r="G606" s="11"/>
      <c r="H606" s="11"/>
      <c r="I606" s="11"/>
      <c r="J606" s="8"/>
      <c r="K606" s="15">
        <f>((F606-1)*(1-(IF(G606="no",0,'results log'!$B$3)))+1)</f>
        <v>5.0000000000000044E-2</v>
      </c>
      <c r="L606" s="15">
        <f t="shared" si="21"/>
        <v>0</v>
      </c>
      <c r="M606" s="17">
        <f>IF(ISBLANK(J606),,IF(ISBLANK(E606),,(IF(J606="WON-EW",((((E606-1)*I606)*'results log'!$B$2)+('results log'!$B$2*(E606-1))),IF(J606="WON",((((E606-1)*I606)*'results log'!$B$2)+('results log'!$B$2*(E606-1))),IF(J606="PLACED",((((E606-1)*I606)*'results log'!$B$2)-'results log'!$B$2),IF(I606=0,-'results log'!$B$2,IF(I606=0,-'results log'!$B$2,-('results log'!$B$2*2)))))))*D606))</f>
        <v>0</v>
      </c>
      <c r="N606" s="16">
        <f>IF(ISBLANK(J606),,IF(ISBLANK(F606),,(IF(J606="WON-EW",((((K606-1)*I606)*'results log'!$B$2)+('results log'!$B$2*(K606-1))),IF(J606="WON",((((K606-1)*I606)*'results log'!$B$2)+('results log'!$B$2*(K606-1))),IF(J606="PLACED",((((K606-1)*I606)*'results log'!$B$2)-'results log'!$B$2),IF(I606=0,-'results log'!$B$2,IF(I606=0,-'results log'!$B$2,-('results log'!$B$2*2)))))))*D606))</f>
        <v>0</v>
      </c>
      <c r="Q606">
        <f>IF(ISBLANK(#REF!),1,IF(ISBLANK(#REF!),2,99))</f>
        <v>99</v>
      </c>
    </row>
    <row r="607" spans="7:17" ht="15" x14ac:dyDescent="0.2">
      <c r="G607" s="11"/>
      <c r="H607" s="11"/>
      <c r="I607" s="11"/>
      <c r="J607" s="8"/>
      <c r="K607" s="15">
        <f>((F607-1)*(1-(IF(G607="no",0,'results log'!$B$3)))+1)</f>
        <v>5.0000000000000044E-2</v>
      </c>
      <c r="L607" s="15">
        <f t="shared" si="21"/>
        <v>0</v>
      </c>
      <c r="M607" s="17">
        <f>IF(ISBLANK(J607),,IF(ISBLANK(E607),,(IF(J607="WON-EW",((((E607-1)*I607)*'results log'!$B$2)+('results log'!$B$2*(E607-1))),IF(J607="WON",((((E607-1)*I607)*'results log'!$B$2)+('results log'!$B$2*(E607-1))),IF(J607="PLACED",((((E607-1)*I607)*'results log'!$B$2)-'results log'!$B$2),IF(I607=0,-'results log'!$B$2,IF(I607=0,-'results log'!$B$2,-('results log'!$B$2*2)))))))*D607))</f>
        <v>0</v>
      </c>
      <c r="N607" s="16">
        <f>IF(ISBLANK(J607),,IF(ISBLANK(F607),,(IF(J607="WON-EW",((((K607-1)*I607)*'results log'!$B$2)+('results log'!$B$2*(K607-1))),IF(J607="WON",((((K607-1)*I607)*'results log'!$B$2)+('results log'!$B$2*(K607-1))),IF(J607="PLACED",((((K607-1)*I607)*'results log'!$B$2)-'results log'!$B$2),IF(I607=0,-'results log'!$B$2,IF(I607=0,-'results log'!$B$2,-('results log'!$B$2*2)))))))*D607))</f>
        <v>0</v>
      </c>
      <c r="Q607">
        <f>IF(ISBLANK(#REF!),1,IF(ISBLANK(#REF!),2,99))</f>
        <v>99</v>
      </c>
    </row>
    <row r="608" spans="7:17" ht="15" x14ac:dyDescent="0.2">
      <c r="G608" s="11"/>
      <c r="H608" s="11"/>
      <c r="I608" s="11"/>
      <c r="J608" s="8"/>
      <c r="K608" s="15">
        <f>((F608-1)*(1-(IF(G608="no",0,'results log'!$B$3)))+1)</f>
        <v>5.0000000000000044E-2</v>
      </c>
      <c r="L608" s="15">
        <f t="shared" si="21"/>
        <v>0</v>
      </c>
      <c r="M608" s="17">
        <f>IF(ISBLANK(J608),,IF(ISBLANK(E608),,(IF(J608="WON-EW",((((E608-1)*I608)*'results log'!$B$2)+('results log'!$B$2*(E608-1))),IF(J608="WON",((((E608-1)*I608)*'results log'!$B$2)+('results log'!$B$2*(E608-1))),IF(J608="PLACED",((((E608-1)*I608)*'results log'!$B$2)-'results log'!$B$2),IF(I608=0,-'results log'!$B$2,IF(I608=0,-'results log'!$B$2,-('results log'!$B$2*2)))))))*D608))</f>
        <v>0</v>
      </c>
      <c r="N608" s="16">
        <f>IF(ISBLANK(J608),,IF(ISBLANK(F608),,(IF(J608="WON-EW",((((K608-1)*I608)*'results log'!$B$2)+('results log'!$B$2*(K608-1))),IF(J608="WON",((((K608-1)*I608)*'results log'!$B$2)+('results log'!$B$2*(K608-1))),IF(J608="PLACED",((((K608-1)*I608)*'results log'!$B$2)-'results log'!$B$2),IF(I608=0,-'results log'!$B$2,IF(I608=0,-'results log'!$B$2,-('results log'!$B$2*2)))))))*D608))</f>
        <v>0</v>
      </c>
      <c r="Q608">
        <f>IF(ISBLANK(#REF!),1,IF(ISBLANK(#REF!),2,99))</f>
        <v>99</v>
      </c>
    </row>
    <row r="609" spans="7:17" ht="15" x14ac:dyDescent="0.2">
      <c r="G609" s="11"/>
      <c r="H609" s="11"/>
      <c r="I609" s="11"/>
      <c r="J609" s="8"/>
      <c r="K609" s="15">
        <f>((F609-1)*(1-(IF(G609="no",0,'results log'!$B$3)))+1)</f>
        <v>5.0000000000000044E-2</v>
      </c>
      <c r="L609" s="15">
        <f t="shared" si="21"/>
        <v>0</v>
      </c>
      <c r="M609" s="17">
        <f>IF(ISBLANK(J609),,IF(ISBLANK(E609),,(IF(J609="WON-EW",((((E609-1)*I609)*'results log'!$B$2)+('results log'!$B$2*(E609-1))),IF(J609="WON",((((E609-1)*I609)*'results log'!$B$2)+('results log'!$B$2*(E609-1))),IF(J609="PLACED",((((E609-1)*I609)*'results log'!$B$2)-'results log'!$B$2),IF(I609=0,-'results log'!$B$2,IF(I609=0,-'results log'!$B$2,-('results log'!$B$2*2)))))))*D609))</f>
        <v>0</v>
      </c>
      <c r="N609" s="16">
        <f>IF(ISBLANK(J609),,IF(ISBLANK(F609),,(IF(J609="WON-EW",((((K609-1)*I609)*'results log'!$B$2)+('results log'!$B$2*(K609-1))),IF(J609="WON",((((K609-1)*I609)*'results log'!$B$2)+('results log'!$B$2*(K609-1))),IF(J609="PLACED",((((K609-1)*I609)*'results log'!$B$2)-'results log'!$B$2),IF(I609=0,-'results log'!$B$2,IF(I609=0,-'results log'!$B$2,-('results log'!$B$2*2)))))))*D609))</f>
        <v>0</v>
      </c>
      <c r="Q609">
        <f>IF(ISBLANK(#REF!),1,IF(ISBLANK(#REF!),2,99))</f>
        <v>99</v>
      </c>
    </row>
    <row r="610" spans="7:17" ht="15" x14ac:dyDescent="0.2">
      <c r="G610" s="11"/>
      <c r="H610" s="11"/>
      <c r="I610" s="11"/>
      <c r="J610" s="8"/>
      <c r="K610" s="15">
        <f>((F610-1)*(1-(IF(G610="no",0,'results log'!$B$3)))+1)</f>
        <v>5.0000000000000044E-2</v>
      </c>
      <c r="L610" s="15">
        <f t="shared" si="21"/>
        <v>0</v>
      </c>
      <c r="M610" s="17">
        <f>IF(ISBLANK(J610),,IF(ISBLANK(E610),,(IF(J610="WON-EW",((((E610-1)*I610)*'results log'!$B$2)+('results log'!$B$2*(E610-1))),IF(J610="WON",((((E610-1)*I610)*'results log'!$B$2)+('results log'!$B$2*(E610-1))),IF(J610="PLACED",((((E610-1)*I610)*'results log'!$B$2)-'results log'!$B$2),IF(I610=0,-'results log'!$B$2,IF(I610=0,-'results log'!$B$2,-('results log'!$B$2*2)))))))*D610))</f>
        <v>0</v>
      </c>
      <c r="N610" s="16">
        <f>IF(ISBLANK(J610),,IF(ISBLANK(F610),,(IF(J610="WON-EW",((((K610-1)*I610)*'results log'!$B$2)+('results log'!$B$2*(K610-1))),IF(J610="WON",((((K610-1)*I610)*'results log'!$B$2)+('results log'!$B$2*(K610-1))),IF(J610="PLACED",((((K610-1)*I610)*'results log'!$B$2)-'results log'!$B$2),IF(I610=0,-'results log'!$B$2,IF(I610=0,-'results log'!$B$2,-('results log'!$B$2*2)))))))*D610))</f>
        <v>0</v>
      </c>
      <c r="Q610">
        <f>IF(ISBLANK(#REF!),1,IF(ISBLANK(#REF!),2,99))</f>
        <v>99</v>
      </c>
    </row>
    <row r="611" spans="7:17" ht="15" x14ac:dyDescent="0.2">
      <c r="G611" s="11"/>
      <c r="H611" s="11"/>
      <c r="I611" s="11"/>
      <c r="J611" s="8"/>
      <c r="K611" s="15">
        <f>((F611-1)*(1-(IF(G611="no",0,'results log'!$B$3)))+1)</f>
        <v>5.0000000000000044E-2</v>
      </c>
      <c r="L611" s="15">
        <f t="shared" si="21"/>
        <v>0</v>
      </c>
      <c r="M611" s="17">
        <f>IF(ISBLANK(J611),,IF(ISBLANK(E611),,(IF(J611="WON-EW",((((E611-1)*I611)*'results log'!$B$2)+('results log'!$B$2*(E611-1))),IF(J611="WON",((((E611-1)*I611)*'results log'!$B$2)+('results log'!$B$2*(E611-1))),IF(J611="PLACED",((((E611-1)*I611)*'results log'!$B$2)-'results log'!$B$2),IF(I611=0,-'results log'!$B$2,IF(I611=0,-'results log'!$B$2,-('results log'!$B$2*2)))))))*D611))</f>
        <v>0</v>
      </c>
      <c r="N611" s="16">
        <f>IF(ISBLANK(J611),,IF(ISBLANK(F611),,(IF(J611="WON-EW",((((K611-1)*I611)*'results log'!$B$2)+('results log'!$B$2*(K611-1))),IF(J611="WON",((((K611-1)*I611)*'results log'!$B$2)+('results log'!$B$2*(K611-1))),IF(J611="PLACED",((((K611-1)*I611)*'results log'!$B$2)-'results log'!$B$2),IF(I611=0,-'results log'!$B$2,IF(I611=0,-'results log'!$B$2,-('results log'!$B$2*2)))))))*D611))</f>
        <v>0</v>
      </c>
      <c r="Q611">
        <f>IF(ISBLANK(#REF!),1,IF(ISBLANK(#REF!),2,99))</f>
        <v>99</v>
      </c>
    </row>
    <row r="612" spans="7:17" ht="15" x14ac:dyDescent="0.2">
      <c r="G612" s="11"/>
      <c r="H612" s="11"/>
      <c r="I612" s="11"/>
      <c r="J612" s="8"/>
      <c r="K612" s="15">
        <f>((F612-1)*(1-(IF(G612="no",0,'results log'!$B$3)))+1)</f>
        <v>5.0000000000000044E-2</v>
      </c>
      <c r="L612" s="15">
        <f t="shared" si="21"/>
        <v>0</v>
      </c>
      <c r="M612" s="17">
        <f>IF(ISBLANK(J612),,IF(ISBLANK(E612),,(IF(J612="WON-EW",((((E612-1)*I612)*'results log'!$B$2)+('results log'!$B$2*(E612-1))),IF(J612="WON",((((E612-1)*I612)*'results log'!$B$2)+('results log'!$B$2*(E612-1))),IF(J612="PLACED",((((E612-1)*I612)*'results log'!$B$2)-'results log'!$B$2),IF(I612=0,-'results log'!$B$2,IF(I612=0,-'results log'!$B$2,-('results log'!$B$2*2)))))))*D612))</f>
        <v>0</v>
      </c>
      <c r="N612" s="16">
        <f>IF(ISBLANK(J612),,IF(ISBLANK(F612),,(IF(J612="WON-EW",((((K612-1)*I612)*'results log'!$B$2)+('results log'!$B$2*(K612-1))),IF(J612="WON",((((K612-1)*I612)*'results log'!$B$2)+('results log'!$B$2*(K612-1))),IF(J612="PLACED",((((K612-1)*I612)*'results log'!$B$2)-'results log'!$B$2),IF(I612=0,-'results log'!$B$2,IF(I612=0,-'results log'!$B$2,-('results log'!$B$2*2)))))))*D612))</f>
        <v>0</v>
      </c>
      <c r="Q612">
        <f>IF(ISBLANK(#REF!),1,IF(ISBLANK(#REF!),2,99))</f>
        <v>99</v>
      </c>
    </row>
    <row r="613" spans="7:17" ht="15" x14ac:dyDescent="0.2">
      <c r="G613" s="11"/>
      <c r="H613" s="11"/>
      <c r="I613" s="11"/>
      <c r="J613" s="8"/>
      <c r="K613" s="15">
        <f>((F613-1)*(1-(IF(G613="no",0,'results log'!$B$3)))+1)</f>
        <v>5.0000000000000044E-2</v>
      </c>
      <c r="L613" s="15">
        <f t="shared" si="21"/>
        <v>0</v>
      </c>
      <c r="M613" s="17">
        <f>IF(ISBLANK(J613),,IF(ISBLANK(E613),,(IF(J613="WON-EW",((((E613-1)*I613)*'results log'!$B$2)+('results log'!$B$2*(E613-1))),IF(J613="WON",((((E613-1)*I613)*'results log'!$B$2)+('results log'!$B$2*(E613-1))),IF(J613="PLACED",((((E613-1)*I613)*'results log'!$B$2)-'results log'!$B$2),IF(I613=0,-'results log'!$B$2,IF(I613=0,-'results log'!$B$2,-('results log'!$B$2*2)))))))*D613))</f>
        <v>0</v>
      </c>
      <c r="N613" s="16">
        <f>IF(ISBLANK(J613),,IF(ISBLANK(F613),,(IF(J613="WON-EW",((((K613-1)*I613)*'results log'!$B$2)+('results log'!$B$2*(K613-1))),IF(J613="WON",((((K613-1)*I613)*'results log'!$B$2)+('results log'!$B$2*(K613-1))),IF(J613="PLACED",((((K613-1)*I613)*'results log'!$B$2)-'results log'!$B$2),IF(I613=0,-'results log'!$B$2,IF(I613=0,-'results log'!$B$2,-('results log'!$B$2*2)))))))*D613))</f>
        <v>0</v>
      </c>
      <c r="Q613">
        <f>IF(ISBLANK(#REF!),1,IF(ISBLANK(#REF!),2,99))</f>
        <v>99</v>
      </c>
    </row>
    <row r="614" spans="7:17" ht="15" x14ac:dyDescent="0.2">
      <c r="G614" s="11"/>
      <c r="H614" s="11"/>
      <c r="I614" s="11"/>
      <c r="J614" s="8"/>
      <c r="K614" s="15">
        <f>((F614-1)*(1-(IF(G614="no",0,'results log'!$B$3)))+1)</f>
        <v>5.0000000000000044E-2</v>
      </c>
      <c r="L614" s="15">
        <f t="shared" si="21"/>
        <v>0</v>
      </c>
      <c r="M614" s="17">
        <f>IF(ISBLANK(J614),,IF(ISBLANK(E614),,(IF(J614="WON-EW",((((E614-1)*I614)*'results log'!$B$2)+('results log'!$B$2*(E614-1))),IF(J614="WON",((((E614-1)*I614)*'results log'!$B$2)+('results log'!$B$2*(E614-1))),IF(J614="PLACED",((((E614-1)*I614)*'results log'!$B$2)-'results log'!$B$2),IF(I614=0,-'results log'!$B$2,IF(I614=0,-'results log'!$B$2,-('results log'!$B$2*2)))))))*D614))</f>
        <v>0</v>
      </c>
      <c r="N614" s="16">
        <f>IF(ISBLANK(J614),,IF(ISBLANK(F614),,(IF(J614="WON-EW",((((K614-1)*I614)*'results log'!$B$2)+('results log'!$B$2*(K614-1))),IF(J614="WON",((((K614-1)*I614)*'results log'!$B$2)+('results log'!$B$2*(K614-1))),IF(J614="PLACED",((((K614-1)*I614)*'results log'!$B$2)-'results log'!$B$2),IF(I614=0,-'results log'!$B$2,IF(I614=0,-'results log'!$B$2,-('results log'!$B$2*2)))))))*D614))</f>
        <v>0</v>
      </c>
      <c r="Q614">
        <f>IF(ISBLANK(#REF!),1,IF(ISBLANK(#REF!),2,99))</f>
        <v>99</v>
      </c>
    </row>
    <row r="615" spans="7:17" ht="15" x14ac:dyDescent="0.2">
      <c r="G615" s="11"/>
      <c r="H615" s="11"/>
      <c r="I615" s="11"/>
      <c r="J615" s="8"/>
      <c r="K615" s="15">
        <f>((F615-1)*(1-(IF(G615="no",0,'results log'!$B$3)))+1)</f>
        <v>5.0000000000000044E-2</v>
      </c>
      <c r="L615" s="15">
        <f t="shared" si="21"/>
        <v>0</v>
      </c>
      <c r="M615" s="17">
        <f>IF(ISBLANK(J615),,IF(ISBLANK(E615),,(IF(J615="WON-EW",((((E615-1)*I615)*'results log'!$B$2)+('results log'!$B$2*(E615-1))),IF(J615="WON",((((E615-1)*I615)*'results log'!$B$2)+('results log'!$B$2*(E615-1))),IF(J615="PLACED",((((E615-1)*I615)*'results log'!$B$2)-'results log'!$B$2),IF(I615=0,-'results log'!$B$2,IF(I615=0,-'results log'!$B$2,-('results log'!$B$2*2)))))))*D615))</f>
        <v>0</v>
      </c>
      <c r="N615" s="16">
        <f>IF(ISBLANK(J615),,IF(ISBLANK(F615),,(IF(J615="WON-EW",((((K615-1)*I615)*'results log'!$B$2)+('results log'!$B$2*(K615-1))),IF(J615="WON",((((K615-1)*I615)*'results log'!$B$2)+('results log'!$B$2*(K615-1))),IF(J615="PLACED",((((K615-1)*I615)*'results log'!$B$2)-'results log'!$B$2),IF(I615=0,-'results log'!$B$2,IF(I615=0,-'results log'!$B$2,-('results log'!$B$2*2)))))))*D615))</f>
        <v>0</v>
      </c>
      <c r="Q615">
        <f>IF(ISBLANK(#REF!),1,IF(ISBLANK(#REF!),2,99))</f>
        <v>99</v>
      </c>
    </row>
    <row r="616" spans="7:17" ht="15" x14ac:dyDescent="0.2">
      <c r="G616" s="11"/>
      <c r="H616" s="11"/>
      <c r="I616" s="11"/>
      <c r="J616" s="8"/>
      <c r="K616" s="15">
        <f>((F616-1)*(1-(IF(G616="no",0,'results log'!$B$3)))+1)</f>
        <v>5.0000000000000044E-2</v>
      </c>
      <c r="L616" s="15">
        <f t="shared" si="21"/>
        <v>0</v>
      </c>
      <c r="M616" s="17">
        <f>IF(ISBLANK(J616),,IF(ISBLANK(E616),,(IF(J616="WON-EW",((((E616-1)*I616)*'results log'!$B$2)+('results log'!$B$2*(E616-1))),IF(J616="WON",((((E616-1)*I616)*'results log'!$B$2)+('results log'!$B$2*(E616-1))),IF(J616="PLACED",((((E616-1)*I616)*'results log'!$B$2)-'results log'!$B$2),IF(I616=0,-'results log'!$B$2,IF(I616=0,-'results log'!$B$2,-('results log'!$B$2*2)))))))*D616))</f>
        <v>0</v>
      </c>
      <c r="N616" s="16">
        <f>IF(ISBLANK(J616),,IF(ISBLANK(F616),,(IF(J616="WON-EW",((((K616-1)*I616)*'results log'!$B$2)+('results log'!$B$2*(K616-1))),IF(J616="WON",((((K616-1)*I616)*'results log'!$B$2)+('results log'!$B$2*(K616-1))),IF(J616="PLACED",((((K616-1)*I616)*'results log'!$B$2)-'results log'!$B$2),IF(I616=0,-'results log'!$B$2,IF(I616=0,-'results log'!$B$2,-('results log'!$B$2*2)))))))*D616))</f>
        <v>0</v>
      </c>
      <c r="Q616">
        <f>IF(ISBLANK(#REF!),1,IF(ISBLANK(#REF!),2,99))</f>
        <v>99</v>
      </c>
    </row>
    <row r="617" spans="7:17" ht="15" x14ac:dyDescent="0.2">
      <c r="G617" s="11"/>
      <c r="H617" s="11"/>
      <c r="I617" s="11"/>
      <c r="J617" s="8"/>
      <c r="K617" s="15">
        <f>((F617-1)*(1-(IF(G617="no",0,'results log'!$B$3)))+1)</f>
        <v>5.0000000000000044E-2</v>
      </c>
      <c r="L617" s="15">
        <f t="shared" si="21"/>
        <v>0</v>
      </c>
      <c r="M617" s="17">
        <f>IF(ISBLANK(J617),,IF(ISBLANK(E617),,(IF(J617="WON-EW",((((E617-1)*I617)*'results log'!$B$2)+('results log'!$B$2*(E617-1))),IF(J617="WON",((((E617-1)*I617)*'results log'!$B$2)+('results log'!$B$2*(E617-1))),IF(J617="PLACED",((((E617-1)*I617)*'results log'!$B$2)-'results log'!$B$2),IF(I617=0,-'results log'!$B$2,IF(I617=0,-'results log'!$B$2,-('results log'!$B$2*2)))))))*D617))</f>
        <v>0</v>
      </c>
      <c r="N617" s="16">
        <f>IF(ISBLANK(J617),,IF(ISBLANK(F617),,(IF(J617="WON-EW",((((K617-1)*I617)*'results log'!$B$2)+('results log'!$B$2*(K617-1))),IF(J617="WON",((((K617-1)*I617)*'results log'!$B$2)+('results log'!$B$2*(K617-1))),IF(J617="PLACED",((((K617-1)*I617)*'results log'!$B$2)-'results log'!$B$2),IF(I617=0,-'results log'!$B$2,IF(I617=0,-'results log'!$B$2,-('results log'!$B$2*2)))))))*D617))</f>
        <v>0</v>
      </c>
      <c r="Q617">
        <f>IF(ISBLANK(#REF!),1,IF(ISBLANK(#REF!),2,99))</f>
        <v>99</v>
      </c>
    </row>
    <row r="618" spans="7:17" ht="15" x14ac:dyDescent="0.2">
      <c r="G618" s="11"/>
      <c r="H618" s="11"/>
      <c r="I618" s="11"/>
      <c r="J618" s="8"/>
      <c r="K618" s="15">
        <f>((F618-1)*(1-(IF(G618="no",0,'results log'!$B$3)))+1)</f>
        <v>5.0000000000000044E-2</v>
      </c>
      <c r="L618" s="15">
        <f t="shared" si="21"/>
        <v>0</v>
      </c>
      <c r="M618" s="17">
        <f>IF(ISBLANK(J618),,IF(ISBLANK(E618),,(IF(J618="WON-EW",((((E618-1)*I618)*'results log'!$B$2)+('results log'!$B$2*(E618-1))),IF(J618="WON",((((E618-1)*I618)*'results log'!$B$2)+('results log'!$B$2*(E618-1))),IF(J618="PLACED",((((E618-1)*I618)*'results log'!$B$2)-'results log'!$B$2),IF(I618=0,-'results log'!$B$2,IF(I618=0,-'results log'!$B$2,-('results log'!$B$2*2)))))))*D618))</f>
        <v>0</v>
      </c>
      <c r="N618" s="16">
        <f>IF(ISBLANK(J618),,IF(ISBLANK(F618),,(IF(J618="WON-EW",((((K618-1)*I618)*'results log'!$B$2)+('results log'!$B$2*(K618-1))),IF(J618="WON",((((K618-1)*I618)*'results log'!$B$2)+('results log'!$B$2*(K618-1))),IF(J618="PLACED",((((K618-1)*I618)*'results log'!$B$2)-'results log'!$B$2),IF(I618=0,-'results log'!$B$2,IF(I618=0,-'results log'!$B$2,-('results log'!$B$2*2)))))))*D618))</f>
        <v>0</v>
      </c>
      <c r="Q618">
        <f>IF(ISBLANK(#REF!),1,IF(ISBLANK(#REF!),2,99))</f>
        <v>99</v>
      </c>
    </row>
    <row r="619" spans="7:17" ht="15" x14ac:dyDescent="0.2">
      <c r="G619" s="11"/>
      <c r="H619" s="11"/>
      <c r="I619" s="11"/>
      <c r="J619" s="8"/>
      <c r="K619" s="15">
        <f>((F619-1)*(1-(IF(G619="no",0,'results log'!$B$3)))+1)</f>
        <v>5.0000000000000044E-2</v>
      </c>
      <c r="L619" s="15">
        <f t="shared" si="21"/>
        <v>0</v>
      </c>
      <c r="M619" s="17">
        <f>IF(ISBLANK(J619),,IF(ISBLANK(E619),,(IF(J619="WON-EW",((((E619-1)*I619)*'results log'!$B$2)+('results log'!$B$2*(E619-1))),IF(J619="WON",((((E619-1)*I619)*'results log'!$B$2)+('results log'!$B$2*(E619-1))),IF(J619="PLACED",((((E619-1)*I619)*'results log'!$B$2)-'results log'!$B$2),IF(I619=0,-'results log'!$B$2,IF(I619=0,-'results log'!$B$2,-('results log'!$B$2*2)))))))*D619))</f>
        <v>0</v>
      </c>
      <c r="N619" s="16">
        <f>IF(ISBLANK(J619),,IF(ISBLANK(F619),,(IF(J619="WON-EW",((((K619-1)*I619)*'results log'!$B$2)+('results log'!$B$2*(K619-1))),IF(J619="WON",((((K619-1)*I619)*'results log'!$B$2)+('results log'!$B$2*(K619-1))),IF(J619="PLACED",((((K619-1)*I619)*'results log'!$B$2)-'results log'!$B$2),IF(I619=0,-'results log'!$B$2,IF(I619=0,-'results log'!$B$2,-('results log'!$B$2*2)))))))*D619))</f>
        <v>0</v>
      </c>
      <c r="Q619">
        <f>IF(ISBLANK(#REF!),1,IF(ISBLANK(#REF!),2,99))</f>
        <v>99</v>
      </c>
    </row>
    <row r="620" spans="7:17" ht="15" x14ac:dyDescent="0.2">
      <c r="G620" s="11"/>
      <c r="H620" s="11"/>
      <c r="I620" s="11"/>
      <c r="J620" s="8"/>
      <c r="K620" s="15">
        <f>((F620-1)*(1-(IF(G620="no",0,'results log'!$B$3)))+1)</f>
        <v>5.0000000000000044E-2</v>
      </c>
      <c r="L620" s="15">
        <f t="shared" si="21"/>
        <v>0</v>
      </c>
      <c r="M620" s="17">
        <f>IF(ISBLANK(J620),,IF(ISBLANK(E620),,(IF(J620="WON-EW",((((E620-1)*I620)*'results log'!$B$2)+('results log'!$B$2*(E620-1))),IF(J620="WON",((((E620-1)*I620)*'results log'!$B$2)+('results log'!$B$2*(E620-1))),IF(J620="PLACED",((((E620-1)*I620)*'results log'!$B$2)-'results log'!$B$2),IF(I620=0,-'results log'!$B$2,IF(I620=0,-'results log'!$B$2,-('results log'!$B$2*2)))))))*D620))</f>
        <v>0</v>
      </c>
      <c r="N620" s="16">
        <f>IF(ISBLANK(J620),,IF(ISBLANK(F620),,(IF(J620="WON-EW",((((K620-1)*I620)*'results log'!$B$2)+('results log'!$B$2*(K620-1))),IF(J620="WON",((((K620-1)*I620)*'results log'!$B$2)+('results log'!$B$2*(K620-1))),IF(J620="PLACED",((((K620-1)*I620)*'results log'!$B$2)-'results log'!$B$2),IF(I620=0,-'results log'!$B$2,IF(I620=0,-'results log'!$B$2,-('results log'!$B$2*2)))))))*D620))</f>
        <v>0</v>
      </c>
      <c r="Q620">
        <f>IF(ISBLANK(#REF!),1,IF(ISBLANK(#REF!),2,99))</f>
        <v>99</v>
      </c>
    </row>
    <row r="621" spans="7:17" ht="15" x14ac:dyDescent="0.2">
      <c r="G621" s="11"/>
      <c r="H621" s="11"/>
      <c r="I621" s="11"/>
      <c r="J621" s="8"/>
      <c r="K621" s="15">
        <f>((F621-1)*(1-(IF(G621="no",0,'results log'!$B$3)))+1)</f>
        <v>5.0000000000000044E-2</v>
      </c>
      <c r="L621" s="15">
        <f t="shared" si="21"/>
        <v>0</v>
      </c>
      <c r="M621" s="17">
        <f>IF(ISBLANK(J621),,IF(ISBLANK(E621),,(IF(J621="WON-EW",((((E621-1)*I621)*'results log'!$B$2)+('results log'!$B$2*(E621-1))),IF(J621="WON",((((E621-1)*I621)*'results log'!$B$2)+('results log'!$B$2*(E621-1))),IF(J621="PLACED",((((E621-1)*I621)*'results log'!$B$2)-'results log'!$B$2),IF(I621=0,-'results log'!$B$2,IF(I621=0,-'results log'!$B$2,-('results log'!$B$2*2)))))))*D621))</f>
        <v>0</v>
      </c>
      <c r="N621" s="16">
        <f>IF(ISBLANK(J621),,IF(ISBLANK(F621),,(IF(J621="WON-EW",((((K621-1)*I621)*'results log'!$B$2)+('results log'!$B$2*(K621-1))),IF(J621="WON",((((K621-1)*I621)*'results log'!$B$2)+('results log'!$B$2*(K621-1))),IF(J621="PLACED",((((K621-1)*I621)*'results log'!$B$2)-'results log'!$B$2),IF(I621=0,-'results log'!$B$2,IF(I621=0,-'results log'!$B$2,-('results log'!$B$2*2)))))))*D621))</f>
        <v>0</v>
      </c>
      <c r="Q621">
        <f>IF(ISBLANK(#REF!),1,IF(ISBLANK(#REF!),2,99))</f>
        <v>99</v>
      </c>
    </row>
    <row r="622" spans="7:17" ht="15" x14ac:dyDescent="0.2">
      <c r="G622" s="11"/>
      <c r="H622" s="11"/>
      <c r="I622" s="11"/>
      <c r="J622" s="8"/>
      <c r="K622" s="15">
        <f>((F622-1)*(1-(IF(G622="no",0,'results log'!$B$3)))+1)</f>
        <v>5.0000000000000044E-2</v>
      </c>
      <c r="L622" s="15">
        <f t="shared" si="21"/>
        <v>0</v>
      </c>
      <c r="M622" s="17">
        <f>IF(ISBLANK(J622),,IF(ISBLANK(E622),,(IF(J622="WON-EW",((((E622-1)*I622)*'results log'!$B$2)+('results log'!$B$2*(E622-1))),IF(J622="WON",((((E622-1)*I622)*'results log'!$B$2)+('results log'!$B$2*(E622-1))),IF(J622="PLACED",((((E622-1)*I622)*'results log'!$B$2)-'results log'!$B$2),IF(I622=0,-'results log'!$B$2,IF(I622=0,-'results log'!$B$2,-('results log'!$B$2*2)))))))*D622))</f>
        <v>0</v>
      </c>
      <c r="N622" s="16">
        <f>IF(ISBLANK(J622),,IF(ISBLANK(F622),,(IF(J622="WON-EW",((((K622-1)*I622)*'results log'!$B$2)+('results log'!$B$2*(K622-1))),IF(J622="WON",((((K622-1)*I622)*'results log'!$B$2)+('results log'!$B$2*(K622-1))),IF(J622="PLACED",((((K622-1)*I622)*'results log'!$B$2)-'results log'!$B$2),IF(I622=0,-'results log'!$B$2,IF(I622=0,-'results log'!$B$2,-('results log'!$B$2*2)))))))*D622))</f>
        <v>0</v>
      </c>
      <c r="Q622">
        <f>IF(ISBLANK(#REF!),1,IF(ISBLANK(#REF!),2,99))</f>
        <v>99</v>
      </c>
    </row>
    <row r="623" spans="7:17" ht="15" x14ac:dyDescent="0.2">
      <c r="G623" s="11"/>
      <c r="H623" s="11"/>
      <c r="I623" s="11"/>
      <c r="J623" s="8"/>
      <c r="K623" s="15">
        <f>((F623-1)*(1-(IF(G623="no",0,'results log'!$B$3)))+1)</f>
        <v>5.0000000000000044E-2</v>
      </c>
      <c r="L623" s="15">
        <f t="shared" si="21"/>
        <v>0</v>
      </c>
      <c r="M623" s="17">
        <f>IF(ISBLANK(J623),,IF(ISBLANK(E623),,(IF(J623="WON-EW",((((E623-1)*I623)*'results log'!$B$2)+('results log'!$B$2*(E623-1))),IF(J623="WON",((((E623-1)*I623)*'results log'!$B$2)+('results log'!$B$2*(E623-1))),IF(J623="PLACED",((((E623-1)*I623)*'results log'!$B$2)-'results log'!$B$2),IF(I623=0,-'results log'!$B$2,IF(I623=0,-'results log'!$B$2,-('results log'!$B$2*2)))))))*D623))</f>
        <v>0</v>
      </c>
      <c r="N623" s="16">
        <f>IF(ISBLANK(J623),,IF(ISBLANK(F623),,(IF(J623="WON-EW",((((K623-1)*I623)*'results log'!$B$2)+('results log'!$B$2*(K623-1))),IF(J623="WON",((((K623-1)*I623)*'results log'!$B$2)+('results log'!$B$2*(K623-1))),IF(J623="PLACED",((((K623-1)*I623)*'results log'!$B$2)-'results log'!$B$2),IF(I623=0,-'results log'!$B$2,IF(I623=0,-'results log'!$B$2,-('results log'!$B$2*2)))))))*D623))</f>
        <v>0</v>
      </c>
      <c r="Q623">
        <f>IF(ISBLANK(#REF!),1,IF(ISBLANK(#REF!),2,99))</f>
        <v>99</v>
      </c>
    </row>
    <row r="624" spans="7:17" ht="15" x14ac:dyDescent="0.2">
      <c r="G624" s="11"/>
      <c r="H624" s="11"/>
      <c r="I624" s="11"/>
      <c r="J624" s="8"/>
      <c r="K624" s="15">
        <f>((F624-1)*(1-(IF(G624="no",0,'results log'!$B$3)))+1)</f>
        <v>5.0000000000000044E-2</v>
      </c>
      <c r="L624" s="15">
        <f t="shared" si="21"/>
        <v>0</v>
      </c>
      <c r="M624" s="17">
        <f>IF(ISBLANK(J624),,IF(ISBLANK(E624),,(IF(J624="WON-EW",((((E624-1)*I624)*'results log'!$B$2)+('results log'!$B$2*(E624-1))),IF(J624="WON",((((E624-1)*I624)*'results log'!$B$2)+('results log'!$B$2*(E624-1))),IF(J624="PLACED",((((E624-1)*I624)*'results log'!$B$2)-'results log'!$B$2),IF(I624=0,-'results log'!$B$2,IF(I624=0,-'results log'!$B$2,-('results log'!$B$2*2)))))))*D624))</f>
        <v>0</v>
      </c>
      <c r="N624" s="16">
        <f>IF(ISBLANK(J624),,IF(ISBLANK(F624),,(IF(J624="WON-EW",((((K624-1)*I624)*'results log'!$B$2)+('results log'!$B$2*(K624-1))),IF(J624="WON",((((K624-1)*I624)*'results log'!$B$2)+('results log'!$B$2*(K624-1))),IF(J624="PLACED",((((K624-1)*I624)*'results log'!$B$2)-'results log'!$B$2),IF(I624=0,-'results log'!$B$2,IF(I624=0,-'results log'!$B$2,-('results log'!$B$2*2)))))))*D624))</f>
        <v>0</v>
      </c>
      <c r="Q624">
        <f>IF(ISBLANK(#REF!),1,IF(ISBLANK(#REF!),2,99))</f>
        <v>99</v>
      </c>
    </row>
    <row r="625" spans="7:17" ht="15" x14ac:dyDescent="0.2">
      <c r="G625" s="11"/>
      <c r="H625" s="11"/>
      <c r="I625" s="11"/>
      <c r="J625" s="8"/>
      <c r="K625" s="15">
        <f>((F625-1)*(1-(IF(G625="no",0,'results log'!$B$3)))+1)</f>
        <v>5.0000000000000044E-2</v>
      </c>
      <c r="L625" s="15">
        <f t="shared" si="21"/>
        <v>0</v>
      </c>
      <c r="M625" s="17">
        <f>IF(ISBLANK(J625),,IF(ISBLANK(E625),,(IF(J625="WON-EW",((((E625-1)*I625)*'results log'!$B$2)+('results log'!$B$2*(E625-1))),IF(J625="WON",((((E625-1)*I625)*'results log'!$B$2)+('results log'!$B$2*(E625-1))),IF(J625="PLACED",((((E625-1)*I625)*'results log'!$B$2)-'results log'!$B$2),IF(I625=0,-'results log'!$B$2,IF(I625=0,-'results log'!$B$2,-('results log'!$B$2*2)))))))*D625))</f>
        <v>0</v>
      </c>
      <c r="N625" s="16">
        <f>IF(ISBLANK(J625),,IF(ISBLANK(F625),,(IF(J625="WON-EW",((((K625-1)*I625)*'results log'!$B$2)+('results log'!$B$2*(K625-1))),IF(J625="WON",((((K625-1)*I625)*'results log'!$B$2)+('results log'!$B$2*(K625-1))),IF(J625="PLACED",((((K625-1)*I625)*'results log'!$B$2)-'results log'!$B$2),IF(I625=0,-'results log'!$B$2,IF(I625=0,-'results log'!$B$2,-('results log'!$B$2*2)))))))*D625))</f>
        <v>0</v>
      </c>
      <c r="Q625">
        <f>IF(ISBLANK(#REF!),1,IF(ISBLANK(#REF!),2,99))</f>
        <v>99</v>
      </c>
    </row>
    <row r="626" spans="7:17" ht="15" x14ac:dyDescent="0.2">
      <c r="G626" s="11"/>
      <c r="H626" s="11"/>
      <c r="I626" s="11"/>
      <c r="J626" s="8"/>
      <c r="K626" s="15">
        <f>((F626-1)*(1-(IF(G626="no",0,'results log'!$B$3)))+1)</f>
        <v>5.0000000000000044E-2</v>
      </c>
      <c r="L626" s="15">
        <f t="shared" si="21"/>
        <v>0</v>
      </c>
      <c r="M626" s="17">
        <f>IF(ISBLANK(J626),,IF(ISBLANK(E626),,(IF(J626="WON-EW",((((E626-1)*I626)*'results log'!$B$2)+('results log'!$B$2*(E626-1))),IF(J626="WON",((((E626-1)*I626)*'results log'!$B$2)+('results log'!$B$2*(E626-1))),IF(J626="PLACED",((((E626-1)*I626)*'results log'!$B$2)-'results log'!$B$2),IF(I626=0,-'results log'!$B$2,IF(I626=0,-'results log'!$B$2,-('results log'!$B$2*2)))))))*D626))</f>
        <v>0</v>
      </c>
      <c r="N626" s="16">
        <f>IF(ISBLANK(J626),,IF(ISBLANK(F626),,(IF(J626="WON-EW",((((K626-1)*I626)*'results log'!$B$2)+('results log'!$B$2*(K626-1))),IF(J626="WON",((((K626-1)*I626)*'results log'!$B$2)+('results log'!$B$2*(K626-1))),IF(J626="PLACED",((((K626-1)*I626)*'results log'!$B$2)-'results log'!$B$2),IF(I626=0,-'results log'!$B$2,IF(I626=0,-'results log'!$B$2,-('results log'!$B$2*2)))))))*D626))</f>
        <v>0</v>
      </c>
      <c r="Q626">
        <f>IF(ISBLANK(#REF!),1,IF(ISBLANK(#REF!),2,99))</f>
        <v>99</v>
      </c>
    </row>
    <row r="627" spans="7:17" ht="15" x14ac:dyDescent="0.2">
      <c r="G627" s="11"/>
      <c r="H627" s="11"/>
      <c r="I627" s="11"/>
      <c r="J627" s="8"/>
      <c r="K627" s="15">
        <f>((F627-1)*(1-(IF(G627="no",0,'results log'!$B$3)))+1)</f>
        <v>5.0000000000000044E-2</v>
      </c>
      <c r="L627" s="15">
        <f t="shared" si="21"/>
        <v>0</v>
      </c>
      <c r="M627" s="17">
        <f>IF(ISBLANK(J627),,IF(ISBLANK(E627),,(IF(J627="WON-EW",((((E627-1)*I627)*'results log'!$B$2)+('results log'!$B$2*(E627-1))),IF(J627="WON",((((E627-1)*I627)*'results log'!$B$2)+('results log'!$B$2*(E627-1))),IF(J627="PLACED",((((E627-1)*I627)*'results log'!$B$2)-'results log'!$B$2),IF(I627=0,-'results log'!$B$2,IF(I627=0,-'results log'!$B$2,-('results log'!$B$2*2)))))))*D627))</f>
        <v>0</v>
      </c>
      <c r="N627" s="16">
        <f>IF(ISBLANK(J627),,IF(ISBLANK(F627),,(IF(J627="WON-EW",((((K627-1)*I627)*'results log'!$B$2)+('results log'!$B$2*(K627-1))),IF(J627="WON",((((K627-1)*I627)*'results log'!$B$2)+('results log'!$B$2*(K627-1))),IF(J627="PLACED",((((K627-1)*I627)*'results log'!$B$2)-'results log'!$B$2),IF(I627=0,-'results log'!$B$2,IF(I627=0,-'results log'!$B$2,-('results log'!$B$2*2)))))))*D627))</f>
        <v>0</v>
      </c>
      <c r="Q627">
        <f>IF(ISBLANK(#REF!),1,IF(ISBLANK(#REF!),2,99))</f>
        <v>99</v>
      </c>
    </row>
    <row r="628" spans="7:17" ht="15" x14ac:dyDescent="0.2">
      <c r="G628" s="11"/>
      <c r="H628" s="11"/>
      <c r="I628" s="11"/>
      <c r="J628" s="8"/>
      <c r="K628" s="15">
        <f>((F628-1)*(1-(IF(G628="no",0,'results log'!$B$3)))+1)</f>
        <v>5.0000000000000044E-2</v>
      </c>
      <c r="L628" s="15">
        <f t="shared" si="21"/>
        <v>0</v>
      </c>
      <c r="M628" s="17">
        <f>IF(ISBLANK(J628),,IF(ISBLANK(E628),,(IF(J628="WON-EW",((((E628-1)*I628)*'results log'!$B$2)+('results log'!$B$2*(E628-1))),IF(J628="WON",((((E628-1)*I628)*'results log'!$B$2)+('results log'!$B$2*(E628-1))),IF(J628="PLACED",((((E628-1)*I628)*'results log'!$B$2)-'results log'!$B$2),IF(I628=0,-'results log'!$B$2,IF(I628=0,-'results log'!$B$2,-('results log'!$B$2*2)))))))*D628))</f>
        <v>0</v>
      </c>
      <c r="N628" s="16">
        <f>IF(ISBLANK(J628),,IF(ISBLANK(F628),,(IF(J628="WON-EW",((((K628-1)*I628)*'results log'!$B$2)+('results log'!$B$2*(K628-1))),IF(J628="WON",((((K628-1)*I628)*'results log'!$B$2)+('results log'!$B$2*(K628-1))),IF(J628="PLACED",((((K628-1)*I628)*'results log'!$B$2)-'results log'!$B$2),IF(I628=0,-'results log'!$B$2,IF(I628=0,-'results log'!$B$2,-('results log'!$B$2*2)))))))*D628))</f>
        <v>0</v>
      </c>
      <c r="Q628">
        <f>IF(ISBLANK(#REF!),1,IF(ISBLANK(#REF!),2,99))</f>
        <v>99</v>
      </c>
    </row>
    <row r="629" spans="7:17" ht="15" x14ac:dyDescent="0.2">
      <c r="G629" s="11"/>
      <c r="H629" s="11"/>
      <c r="I629" s="11"/>
      <c r="J629" s="8"/>
      <c r="K629" s="15">
        <f>((F629-1)*(1-(IF(G629="no",0,'results log'!$B$3)))+1)</f>
        <v>5.0000000000000044E-2</v>
      </c>
      <c r="L629" s="15">
        <f t="shared" si="21"/>
        <v>0</v>
      </c>
      <c r="M629" s="17">
        <f>IF(ISBLANK(J629),,IF(ISBLANK(E629),,(IF(J629="WON-EW",((((E629-1)*I629)*'results log'!$B$2)+('results log'!$B$2*(E629-1))),IF(J629="WON",((((E629-1)*I629)*'results log'!$B$2)+('results log'!$B$2*(E629-1))),IF(J629="PLACED",((((E629-1)*I629)*'results log'!$B$2)-'results log'!$B$2),IF(I629=0,-'results log'!$B$2,IF(I629=0,-'results log'!$B$2,-('results log'!$B$2*2)))))))*D629))</f>
        <v>0</v>
      </c>
      <c r="N629" s="16">
        <f>IF(ISBLANK(J629),,IF(ISBLANK(F629),,(IF(J629="WON-EW",((((K629-1)*I629)*'results log'!$B$2)+('results log'!$B$2*(K629-1))),IF(J629="WON",((((K629-1)*I629)*'results log'!$B$2)+('results log'!$B$2*(K629-1))),IF(J629="PLACED",((((K629-1)*I629)*'results log'!$B$2)-'results log'!$B$2),IF(I629=0,-'results log'!$B$2,IF(I629=0,-'results log'!$B$2,-('results log'!$B$2*2)))))))*D629))</f>
        <v>0</v>
      </c>
      <c r="Q629">
        <f>IF(ISBLANK(#REF!),1,IF(ISBLANK(#REF!),2,99))</f>
        <v>99</v>
      </c>
    </row>
    <row r="630" spans="7:17" ht="15" x14ac:dyDescent="0.2">
      <c r="G630" s="11"/>
      <c r="H630" s="11"/>
      <c r="I630" s="11"/>
      <c r="J630" s="8"/>
      <c r="K630" s="15">
        <f>((F630-1)*(1-(IF(G630="no",0,'results log'!$B$3)))+1)</f>
        <v>5.0000000000000044E-2</v>
      </c>
      <c r="L630" s="15">
        <f t="shared" si="21"/>
        <v>0</v>
      </c>
      <c r="M630" s="17">
        <f>IF(ISBLANK(J630),,IF(ISBLANK(E630),,(IF(J630="WON-EW",((((E630-1)*I630)*'results log'!$B$2)+('results log'!$B$2*(E630-1))),IF(J630="WON",((((E630-1)*I630)*'results log'!$B$2)+('results log'!$B$2*(E630-1))),IF(J630="PLACED",((((E630-1)*I630)*'results log'!$B$2)-'results log'!$B$2),IF(I630=0,-'results log'!$B$2,IF(I630=0,-'results log'!$B$2,-('results log'!$B$2*2)))))))*D630))</f>
        <v>0</v>
      </c>
      <c r="N630" s="16">
        <f>IF(ISBLANK(J630),,IF(ISBLANK(F630),,(IF(J630="WON-EW",((((K630-1)*I630)*'results log'!$B$2)+('results log'!$B$2*(K630-1))),IF(J630="WON",((((K630-1)*I630)*'results log'!$B$2)+('results log'!$B$2*(K630-1))),IF(J630="PLACED",((((K630-1)*I630)*'results log'!$B$2)-'results log'!$B$2),IF(I630=0,-'results log'!$B$2,IF(I630=0,-'results log'!$B$2,-('results log'!$B$2*2)))))))*D630))</f>
        <v>0</v>
      </c>
      <c r="Q630">
        <f>IF(ISBLANK(#REF!),1,IF(ISBLANK(#REF!),2,99))</f>
        <v>99</v>
      </c>
    </row>
    <row r="631" spans="7:17" ht="15" x14ac:dyDescent="0.2">
      <c r="G631" s="11"/>
      <c r="H631" s="11"/>
      <c r="I631" s="11"/>
      <c r="J631" s="8"/>
      <c r="K631" s="15">
        <f>((F631-1)*(1-(IF(G631="no",0,'results log'!$B$3)))+1)</f>
        <v>5.0000000000000044E-2</v>
      </c>
      <c r="L631" s="15">
        <f t="shared" si="21"/>
        <v>0</v>
      </c>
      <c r="M631" s="17">
        <f>IF(ISBLANK(J631),,IF(ISBLANK(E631),,(IF(J631="WON-EW",((((E631-1)*I631)*'results log'!$B$2)+('results log'!$B$2*(E631-1))),IF(J631="WON",((((E631-1)*I631)*'results log'!$B$2)+('results log'!$B$2*(E631-1))),IF(J631="PLACED",((((E631-1)*I631)*'results log'!$B$2)-'results log'!$B$2),IF(I631=0,-'results log'!$B$2,IF(I631=0,-'results log'!$B$2,-('results log'!$B$2*2)))))))*D631))</f>
        <v>0</v>
      </c>
      <c r="N631" s="16">
        <f>IF(ISBLANK(J631),,IF(ISBLANK(F631),,(IF(J631="WON-EW",((((K631-1)*I631)*'results log'!$B$2)+('results log'!$B$2*(K631-1))),IF(J631="WON",((((K631-1)*I631)*'results log'!$B$2)+('results log'!$B$2*(K631-1))),IF(J631="PLACED",((((K631-1)*I631)*'results log'!$B$2)-'results log'!$B$2),IF(I631=0,-'results log'!$B$2,IF(I631=0,-'results log'!$B$2,-('results log'!$B$2*2)))))))*D631))</f>
        <v>0</v>
      </c>
      <c r="Q631">
        <f>IF(ISBLANK(#REF!),1,IF(ISBLANK(#REF!),2,99))</f>
        <v>99</v>
      </c>
    </row>
    <row r="632" spans="7:17" ht="15" x14ac:dyDescent="0.2">
      <c r="G632" s="11"/>
      <c r="H632" s="11"/>
      <c r="I632" s="11"/>
      <c r="J632" s="8"/>
      <c r="K632" s="15">
        <f>((F632-1)*(1-(IF(G632="no",0,'results log'!$B$3)))+1)</f>
        <v>5.0000000000000044E-2</v>
      </c>
      <c r="L632" s="15">
        <f t="shared" si="21"/>
        <v>0</v>
      </c>
      <c r="M632" s="17">
        <f>IF(ISBLANK(J632),,IF(ISBLANK(E632),,(IF(J632="WON-EW",((((E632-1)*I632)*'results log'!$B$2)+('results log'!$B$2*(E632-1))),IF(J632="WON",((((E632-1)*I632)*'results log'!$B$2)+('results log'!$B$2*(E632-1))),IF(J632="PLACED",((((E632-1)*I632)*'results log'!$B$2)-'results log'!$B$2),IF(I632=0,-'results log'!$B$2,IF(I632=0,-'results log'!$B$2,-('results log'!$B$2*2)))))))*D632))</f>
        <v>0</v>
      </c>
      <c r="N632" s="16">
        <f>IF(ISBLANK(J632),,IF(ISBLANK(F632),,(IF(J632="WON-EW",((((K632-1)*I632)*'results log'!$B$2)+('results log'!$B$2*(K632-1))),IF(J632="WON",((((K632-1)*I632)*'results log'!$B$2)+('results log'!$B$2*(K632-1))),IF(J632="PLACED",((((K632-1)*I632)*'results log'!$B$2)-'results log'!$B$2),IF(I632=0,-'results log'!$B$2,IF(I632=0,-'results log'!$B$2,-('results log'!$B$2*2)))))))*D632))</f>
        <v>0</v>
      </c>
      <c r="Q632">
        <f>IF(ISBLANK(#REF!),1,IF(ISBLANK(#REF!),2,99))</f>
        <v>99</v>
      </c>
    </row>
    <row r="633" spans="7:17" ht="15" x14ac:dyDescent="0.2">
      <c r="G633" s="11"/>
      <c r="H633" s="11"/>
      <c r="I633" s="11"/>
      <c r="J633" s="8"/>
      <c r="K633" s="15">
        <f>((F633-1)*(1-(IF(G633="no",0,'results log'!$B$3)))+1)</f>
        <v>5.0000000000000044E-2</v>
      </c>
      <c r="L633" s="15">
        <f t="shared" si="21"/>
        <v>0</v>
      </c>
      <c r="M633" s="17">
        <f>IF(ISBLANK(J633),,IF(ISBLANK(E633),,(IF(J633="WON-EW",((((E633-1)*I633)*'results log'!$B$2)+('results log'!$B$2*(E633-1))),IF(J633="WON",((((E633-1)*I633)*'results log'!$B$2)+('results log'!$B$2*(E633-1))),IF(J633="PLACED",((((E633-1)*I633)*'results log'!$B$2)-'results log'!$B$2),IF(I633=0,-'results log'!$B$2,IF(I633=0,-'results log'!$B$2,-('results log'!$B$2*2)))))))*D633))</f>
        <v>0</v>
      </c>
      <c r="N633" s="16">
        <f>IF(ISBLANK(J633),,IF(ISBLANK(F633),,(IF(J633="WON-EW",((((K633-1)*I633)*'results log'!$B$2)+('results log'!$B$2*(K633-1))),IF(J633="WON",((((K633-1)*I633)*'results log'!$B$2)+('results log'!$B$2*(K633-1))),IF(J633="PLACED",((((K633-1)*I633)*'results log'!$B$2)-'results log'!$B$2),IF(I633=0,-'results log'!$B$2,IF(I633=0,-'results log'!$B$2,-('results log'!$B$2*2)))))))*D633))</f>
        <v>0</v>
      </c>
      <c r="Q633">
        <f>IF(ISBLANK(#REF!),1,IF(ISBLANK(#REF!),2,99))</f>
        <v>99</v>
      </c>
    </row>
    <row r="634" spans="7:17" ht="15" x14ac:dyDescent="0.2">
      <c r="G634" s="11"/>
      <c r="H634" s="11"/>
      <c r="I634" s="11"/>
      <c r="J634" s="8"/>
      <c r="K634" s="15">
        <f>((F634-1)*(1-(IF(G634="no",0,'results log'!$B$3)))+1)</f>
        <v>5.0000000000000044E-2</v>
      </c>
      <c r="L634" s="15">
        <f t="shared" si="21"/>
        <v>0</v>
      </c>
      <c r="M634" s="17">
        <f>IF(ISBLANK(J634),,IF(ISBLANK(E634),,(IF(J634="WON-EW",((((E634-1)*I634)*'results log'!$B$2)+('results log'!$B$2*(E634-1))),IF(J634="WON",((((E634-1)*I634)*'results log'!$B$2)+('results log'!$B$2*(E634-1))),IF(J634="PLACED",((((E634-1)*I634)*'results log'!$B$2)-'results log'!$B$2),IF(I634=0,-'results log'!$B$2,IF(I634=0,-'results log'!$B$2,-('results log'!$B$2*2)))))))*D634))</f>
        <v>0</v>
      </c>
      <c r="N634" s="16">
        <f>IF(ISBLANK(J634),,IF(ISBLANK(F634),,(IF(J634="WON-EW",((((K634-1)*I634)*'results log'!$B$2)+('results log'!$B$2*(K634-1))),IF(J634="WON",((((K634-1)*I634)*'results log'!$B$2)+('results log'!$B$2*(K634-1))),IF(J634="PLACED",((((K634-1)*I634)*'results log'!$B$2)-'results log'!$B$2),IF(I634=0,-'results log'!$B$2,IF(I634=0,-'results log'!$B$2,-('results log'!$B$2*2)))))))*D634))</f>
        <v>0</v>
      </c>
      <c r="Q634">
        <f>IF(ISBLANK(#REF!),1,IF(ISBLANK(#REF!),2,99))</f>
        <v>99</v>
      </c>
    </row>
    <row r="635" spans="7:17" ht="15" x14ac:dyDescent="0.2">
      <c r="G635" s="11"/>
      <c r="H635" s="11"/>
      <c r="I635" s="11"/>
      <c r="J635" s="8"/>
      <c r="K635" s="15">
        <f>((F635-1)*(1-(IF(G635="no",0,'results log'!$B$3)))+1)</f>
        <v>5.0000000000000044E-2</v>
      </c>
      <c r="L635" s="15">
        <f t="shared" si="21"/>
        <v>0</v>
      </c>
      <c r="M635" s="17">
        <f>IF(ISBLANK(J635),,IF(ISBLANK(E635),,(IF(J635="WON-EW",((((E635-1)*I635)*'results log'!$B$2)+('results log'!$B$2*(E635-1))),IF(J635="WON",((((E635-1)*I635)*'results log'!$B$2)+('results log'!$B$2*(E635-1))),IF(J635="PLACED",((((E635-1)*I635)*'results log'!$B$2)-'results log'!$B$2),IF(I635=0,-'results log'!$B$2,IF(I635=0,-'results log'!$B$2,-('results log'!$B$2*2)))))))*D635))</f>
        <v>0</v>
      </c>
      <c r="N635" s="16">
        <f>IF(ISBLANK(J635),,IF(ISBLANK(F635),,(IF(J635="WON-EW",((((K635-1)*I635)*'results log'!$B$2)+('results log'!$B$2*(K635-1))),IF(J635="WON",((((K635-1)*I635)*'results log'!$B$2)+('results log'!$B$2*(K635-1))),IF(J635="PLACED",((((K635-1)*I635)*'results log'!$B$2)-'results log'!$B$2),IF(I635=0,-'results log'!$B$2,IF(I635=0,-'results log'!$B$2,-('results log'!$B$2*2)))))))*D635))</f>
        <v>0</v>
      </c>
      <c r="Q635">
        <f>IF(ISBLANK(#REF!),1,IF(ISBLANK(#REF!),2,99))</f>
        <v>99</v>
      </c>
    </row>
    <row r="636" spans="7:17" ht="15" x14ac:dyDescent="0.2">
      <c r="G636" s="11"/>
      <c r="H636" s="11"/>
      <c r="I636" s="11"/>
      <c r="J636" s="8"/>
      <c r="K636" s="15">
        <f>((F636-1)*(1-(IF(G636="no",0,'results log'!$B$3)))+1)</f>
        <v>5.0000000000000044E-2</v>
      </c>
      <c r="L636" s="15">
        <f t="shared" si="21"/>
        <v>0</v>
      </c>
      <c r="M636" s="17">
        <f>IF(ISBLANK(J636),,IF(ISBLANK(E636),,(IF(J636="WON-EW",((((E636-1)*I636)*'results log'!$B$2)+('results log'!$B$2*(E636-1))),IF(J636="WON",((((E636-1)*I636)*'results log'!$B$2)+('results log'!$B$2*(E636-1))),IF(J636="PLACED",((((E636-1)*I636)*'results log'!$B$2)-'results log'!$B$2),IF(I636=0,-'results log'!$B$2,IF(I636=0,-'results log'!$B$2,-('results log'!$B$2*2)))))))*D636))</f>
        <v>0</v>
      </c>
      <c r="N636" s="16">
        <f>IF(ISBLANK(J636),,IF(ISBLANK(F636),,(IF(J636="WON-EW",((((K636-1)*I636)*'results log'!$B$2)+('results log'!$B$2*(K636-1))),IF(J636="WON",((((K636-1)*I636)*'results log'!$B$2)+('results log'!$B$2*(K636-1))),IF(J636="PLACED",((((K636-1)*I636)*'results log'!$B$2)-'results log'!$B$2),IF(I636=0,-'results log'!$B$2,IF(I636=0,-'results log'!$B$2,-('results log'!$B$2*2)))))))*D636))</f>
        <v>0</v>
      </c>
      <c r="Q636">
        <f>IF(ISBLANK(#REF!),1,IF(ISBLANK(#REF!),2,99))</f>
        <v>99</v>
      </c>
    </row>
    <row r="637" spans="7:17" ht="15" x14ac:dyDescent="0.2">
      <c r="G637" s="11"/>
      <c r="H637" s="11"/>
      <c r="I637" s="11"/>
      <c r="J637" s="8"/>
      <c r="K637" s="15">
        <f>((F637-1)*(1-(IF(G637="no",0,'results log'!$B$3)))+1)</f>
        <v>5.0000000000000044E-2</v>
      </c>
      <c r="L637" s="15">
        <f t="shared" si="21"/>
        <v>0</v>
      </c>
      <c r="M637" s="17">
        <f>IF(ISBLANK(J637),,IF(ISBLANK(E637),,(IF(J637="WON-EW",((((E637-1)*I637)*'results log'!$B$2)+('results log'!$B$2*(E637-1))),IF(J637="WON",((((E637-1)*I637)*'results log'!$B$2)+('results log'!$B$2*(E637-1))),IF(J637="PLACED",((((E637-1)*I637)*'results log'!$B$2)-'results log'!$B$2),IF(I637=0,-'results log'!$B$2,IF(I637=0,-'results log'!$B$2,-('results log'!$B$2*2)))))))*D637))</f>
        <v>0</v>
      </c>
      <c r="N637" s="16">
        <f>IF(ISBLANK(J637),,IF(ISBLANK(F637),,(IF(J637="WON-EW",((((K637-1)*I637)*'results log'!$B$2)+('results log'!$B$2*(K637-1))),IF(J637="WON",((((K637-1)*I637)*'results log'!$B$2)+('results log'!$B$2*(K637-1))),IF(J637="PLACED",((((K637-1)*I637)*'results log'!$B$2)-'results log'!$B$2),IF(I637=0,-'results log'!$B$2,IF(I637=0,-'results log'!$B$2,-('results log'!$B$2*2)))))))*D637))</f>
        <v>0</v>
      </c>
      <c r="Q637">
        <f>IF(ISBLANK(#REF!),1,IF(ISBLANK(#REF!),2,99))</f>
        <v>99</v>
      </c>
    </row>
    <row r="638" spans="7:17" ht="15" x14ac:dyDescent="0.2">
      <c r="G638" s="11"/>
      <c r="H638" s="11"/>
      <c r="I638" s="11"/>
      <c r="J638" s="8"/>
      <c r="K638" s="15">
        <f>((F638-1)*(1-(IF(G638="no",0,'results log'!$B$3)))+1)</f>
        <v>5.0000000000000044E-2</v>
      </c>
      <c r="L638" s="15">
        <f t="shared" si="21"/>
        <v>0</v>
      </c>
      <c r="M638" s="17">
        <f>IF(ISBLANK(J638),,IF(ISBLANK(E638),,(IF(J638="WON-EW",((((E638-1)*I638)*'results log'!$B$2)+('results log'!$B$2*(E638-1))),IF(J638="WON",((((E638-1)*I638)*'results log'!$B$2)+('results log'!$B$2*(E638-1))),IF(J638="PLACED",((((E638-1)*I638)*'results log'!$B$2)-'results log'!$B$2),IF(I638=0,-'results log'!$B$2,IF(I638=0,-'results log'!$B$2,-('results log'!$B$2*2)))))))*D638))</f>
        <v>0</v>
      </c>
      <c r="N638" s="16">
        <f>IF(ISBLANK(J638),,IF(ISBLANK(F638),,(IF(J638="WON-EW",((((K638-1)*I638)*'results log'!$B$2)+('results log'!$B$2*(K638-1))),IF(J638="WON",((((K638-1)*I638)*'results log'!$B$2)+('results log'!$B$2*(K638-1))),IF(J638="PLACED",((((K638-1)*I638)*'results log'!$B$2)-'results log'!$B$2),IF(I638=0,-'results log'!$B$2,IF(I638=0,-'results log'!$B$2,-('results log'!$B$2*2)))))))*D638))</f>
        <v>0</v>
      </c>
      <c r="Q638">
        <f>IF(ISBLANK(#REF!),1,IF(ISBLANK(#REF!),2,99))</f>
        <v>99</v>
      </c>
    </row>
    <row r="639" spans="7:17" ht="15" x14ac:dyDescent="0.2">
      <c r="G639" s="11"/>
      <c r="H639" s="11"/>
      <c r="I639" s="11"/>
      <c r="J639" s="8"/>
      <c r="K639" s="15">
        <f>((F639-1)*(1-(IF(G639="no",0,'results log'!$B$3)))+1)</f>
        <v>5.0000000000000044E-2</v>
      </c>
      <c r="L639" s="15">
        <f t="shared" si="21"/>
        <v>0</v>
      </c>
      <c r="M639" s="17">
        <f>IF(ISBLANK(J639),,IF(ISBLANK(E639),,(IF(J639="WON-EW",((((E639-1)*I639)*'results log'!$B$2)+('results log'!$B$2*(E639-1))),IF(J639="WON",((((E639-1)*I639)*'results log'!$B$2)+('results log'!$B$2*(E639-1))),IF(J639="PLACED",((((E639-1)*I639)*'results log'!$B$2)-'results log'!$B$2),IF(I639=0,-'results log'!$B$2,IF(I639=0,-'results log'!$B$2,-('results log'!$B$2*2)))))))*D639))</f>
        <v>0</v>
      </c>
      <c r="N639" s="16">
        <f>IF(ISBLANK(J639),,IF(ISBLANK(F639),,(IF(J639="WON-EW",((((K639-1)*I639)*'results log'!$B$2)+('results log'!$B$2*(K639-1))),IF(J639="WON",((((K639-1)*I639)*'results log'!$B$2)+('results log'!$B$2*(K639-1))),IF(J639="PLACED",((((K639-1)*I639)*'results log'!$B$2)-'results log'!$B$2),IF(I639=0,-'results log'!$B$2,IF(I639=0,-'results log'!$B$2,-('results log'!$B$2*2)))))))*D639))</f>
        <v>0</v>
      </c>
      <c r="Q639">
        <f>IF(ISBLANK(#REF!),1,IF(ISBLANK(#REF!),2,99))</f>
        <v>99</v>
      </c>
    </row>
    <row r="640" spans="7:17" ht="15" x14ac:dyDescent="0.2">
      <c r="G640" s="11"/>
      <c r="H640" s="11"/>
      <c r="I640" s="11"/>
      <c r="J640" s="8"/>
      <c r="K640" s="15">
        <f>((F640-1)*(1-(IF(G640="no",0,'results log'!$B$3)))+1)</f>
        <v>5.0000000000000044E-2</v>
      </c>
      <c r="L640" s="15">
        <f t="shared" si="21"/>
        <v>0</v>
      </c>
      <c r="M640" s="17">
        <f>IF(ISBLANK(J640),,IF(ISBLANK(E640),,(IF(J640="WON-EW",((((E640-1)*I640)*'results log'!$B$2)+('results log'!$B$2*(E640-1))),IF(J640="WON",((((E640-1)*I640)*'results log'!$B$2)+('results log'!$B$2*(E640-1))),IF(J640="PLACED",((((E640-1)*I640)*'results log'!$B$2)-'results log'!$B$2),IF(I640=0,-'results log'!$B$2,IF(I640=0,-'results log'!$B$2,-('results log'!$B$2*2)))))))*D640))</f>
        <v>0</v>
      </c>
      <c r="N640" s="16">
        <f>IF(ISBLANK(J640),,IF(ISBLANK(F640),,(IF(J640="WON-EW",((((K640-1)*I640)*'results log'!$B$2)+('results log'!$B$2*(K640-1))),IF(J640="WON",((((K640-1)*I640)*'results log'!$B$2)+('results log'!$B$2*(K640-1))),IF(J640="PLACED",((((K640-1)*I640)*'results log'!$B$2)-'results log'!$B$2),IF(I640=0,-'results log'!$B$2,IF(I640=0,-'results log'!$B$2,-('results log'!$B$2*2)))))))*D640))</f>
        <v>0</v>
      </c>
      <c r="Q640">
        <f>IF(ISBLANK(#REF!),1,IF(ISBLANK(#REF!),2,99))</f>
        <v>99</v>
      </c>
    </row>
    <row r="641" spans="7:17" ht="15" x14ac:dyDescent="0.2">
      <c r="G641" s="11"/>
      <c r="H641" s="11"/>
      <c r="I641" s="11"/>
      <c r="J641" s="8"/>
      <c r="K641" s="15">
        <f>((F641-1)*(1-(IF(G641="no",0,'results log'!$B$3)))+1)</f>
        <v>5.0000000000000044E-2</v>
      </c>
      <c r="L641" s="15">
        <f t="shared" si="21"/>
        <v>0</v>
      </c>
      <c r="M641" s="17">
        <f>IF(ISBLANK(J641),,IF(ISBLANK(E641),,(IF(J641="WON-EW",((((E641-1)*I641)*'results log'!$B$2)+('results log'!$B$2*(E641-1))),IF(J641="WON",((((E641-1)*I641)*'results log'!$B$2)+('results log'!$B$2*(E641-1))),IF(J641="PLACED",((((E641-1)*I641)*'results log'!$B$2)-'results log'!$B$2),IF(I641=0,-'results log'!$B$2,IF(I641=0,-'results log'!$B$2,-('results log'!$B$2*2)))))))*D641))</f>
        <v>0</v>
      </c>
      <c r="N641" s="16">
        <f>IF(ISBLANK(J641),,IF(ISBLANK(F641),,(IF(J641="WON-EW",((((K641-1)*I641)*'results log'!$B$2)+('results log'!$B$2*(K641-1))),IF(J641="WON",((((K641-1)*I641)*'results log'!$B$2)+('results log'!$B$2*(K641-1))),IF(J641="PLACED",((((K641-1)*I641)*'results log'!$B$2)-'results log'!$B$2),IF(I641=0,-'results log'!$B$2,IF(I641=0,-'results log'!$B$2,-('results log'!$B$2*2)))))))*D641))</f>
        <v>0</v>
      </c>
      <c r="Q641">
        <f>IF(ISBLANK(#REF!),1,IF(ISBLANK(#REF!),2,99))</f>
        <v>99</v>
      </c>
    </row>
    <row r="642" spans="7:17" ht="15" x14ac:dyDescent="0.2">
      <c r="G642" s="11"/>
      <c r="H642" s="11"/>
      <c r="I642" s="11"/>
      <c r="J642" s="8"/>
      <c r="K642" s="15">
        <f>((F642-1)*(1-(IF(G642="no",0,'results log'!$B$3)))+1)</f>
        <v>5.0000000000000044E-2</v>
      </c>
      <c r="L642" s="15">
        <f t="shared" si="21"/>
        <v>0</v>
      </c>
      <c r="M642" s="17">
        <f>IF(ISBLANK(J642),,IF(ISBLANK(E642),,(IF(J642="WON-EW",((((E642-1)*I642)*'results log'!$B$2)+('results log'!$B$2*(E642-1))),IF(J642="WON",((((E642-1)*I642)*'results log'!$B$2)+('results log'!$B$2*(E642-1))),IF(J642="PLACED",((((E642-1)*I642)*'results log'!$B$2)-'results log'!$B$2),IF(I642=0,-'results log'!$B$2,IF(I642=0,-'results log'!$B$2,-('results log'!$B$2*2)))))))*D642))</f>
        <v>0</v>
      </c>
      <c r="N642" s="16">
        <f>IF(ISBLANK(J642),,IF(ISBLANK(F642),,(IF(J642="WON-EW",((((K642-1)*I642)*'results log'!$B$2)+('results log'!$B$2*(K642-1))),IF(J642="WON",((((K642-1)*I642)*'results log'!$B$2)+('results log'!$B$2*(K642-1))),IF(J642="PLACED",((((K642-1)*I642)*'results log'!$B$2)-'results log'!$B$2),IF(I642=0,-'results log'!$B$2,IF(I642=0,-'results log'!$B$2,-('results log'!$B$2*2)))))))*D642))</f>
        <v>0</v>
      </c>
      <c r="Q642">
        <f>IF(ISBLANK(#REF!),1,IF(ISBLANK(#REF!),2,99))</f>
        <v>99</v>
      </c>
    </row>
    <row r="643" spans="7:17" ht="15" x14ac:dyDescent="0.2">
      <c r="G643" s="11"/>
      <c r="H643" s="11"/>
      <c r="I643" s="11"/>
      <c r="J643" s="8"/>
      <c r="K643" s="15">
        <f>((F643-1)*(1-(IF(G643="no",0,'results log'!$B$3)))+1)</f>
        <v>5.0000000000000044E-2</v>
      </c>
      <c r="L643" s="15">
        <f t="shared" si="21"/>
        <v>0</v>
      </c>
      <c r="M643" s="17">
        <f>IF(ISBLANK(J643),,IF(ISBLANK(E643),,(IF(J643="WON-EW",((((E643-1)*I643)*'results log'!$B$2)+('results log'!$B$2*(E643-1))),IF(J643="WON",((((E643-1)*I643)*'results log'!$B$2)+('results log'!$B$2*(E643-1))),IF(J643="PLACED",((((E643-1)*I643)*'results log'!$B$2)-'results log'!$B$2),IF(I643=0,-'results log'!$B$2,IF(I643=0,-'results log'!$B$2,-('results log'!$B$2*2)))))))*D643))</f>
        <v>0</v>
      </c>
      <c r="N643" s="16">
        <f>IF(ISBLANK(J643),,IF(ISBLANK(F643),,(IF(J643="WON-EW",((((K643-1)*I643)*'results log'!$B$2)+('results log'!$B$2*(K643-1))),IF(J643="WON",((((K643-1)*I643)*'results log'!$B$2)+('results log'!$B$2*(K643-1))),IF(J643="PLACED",((((K643-1)*I643)*'results log'!$B$2)-'results log'!$B$2),IF(I643=0,-'results log'!$B$2,IF(I643=0,-'results log'!$B$2,-('results log'!$B$2*2)))))))*D643))</f>
        <v>0</v>
      </c>
      <c r="Q643">
        <f>IF(ISBLANK(#REF!),1,IF(ISBLANK(#REF!),2,99))</f>
        <v>99</v>
      </c>
    </row>
    <row r="644" spans="7:17" ht="15" x14ac:dyDescent="0.2">
      <c r="G644" s="11"/>
      <c r="H644" s="11"/>
      <c r="I644" s="11"/>
      <c r="J644" s="8"/>
      <c r="K644" s="15">
        <f>((F644-1)*(1-(IF(G644="no",0,'results log'!$B$3)))+1)</f>
        <v>5.0000000000000044E-2</v>
      </c>
      <c r="L644" s="15">
        <f t="shared" si="21"/>
        <v>0</v>
      </c>
      <c r="M644" s="17">
        <f>IF(ISBLANK(J644),,IF(ISBLANK(E644),,(IF(J644="WON-EW",((((E644-1)*I644)*'results log'!$B$2)+('results log'!$B$2*(E644-1))),IF(J644="WON",((((E644-1)*I644)*'results log'!$B$2)+('results log'!$B$2*(E644-1))),IF(J644="PLACED",((((E644-1)*I644)*'results log'!$B$2)-'results log'!$B$2),IF(I644=0,-'results log'!$B$2,IF(I644=0,-'results log'!$B$2,-('results log'!$B$2*2)))))))*D644))</f>
        <v>0</v>
      </c>
      <c r="N644" s="16">
        <f>IF(ISBLANK(J644),,IF(ISBLANK(F644),,(IF(J644="WON-EW",((((K644-1)*I644)*'results log'!$B$2)+('results log'!$B$2*(K644-1))),IF(J644="WON",((((K644-1)*I644)*'results log'!$B$2)+('results log'!$B$2*(K644-1))),IF(J644="PLACED",((((K644-1)*I644)*'results log'!$B$2)-'results log'!$B$2),IF(I644=0,-'results log'!$B$2,IF(I644=0,-'results log'!$B$2,-('results log'!$B$2*2)))))))*D644))</f>
        <v>0</v>
      </c>
      <c r="Q644">
        <f>IF(ISBLANK(#REF!),1,IF(ISBLANK(#REF!),2,99))</f>
        <v>99</v>
      </c>
    </row>
    <row r="645" spans="7:17" ht="15" x14ac:dyDescent="0.2">
      <c r="G645" s="11"/>
      <c r="H645" s="11"/>
      <c r="I645" s="11"/>
      <c r="J645" s="8"/>
      <c r="K645" s="15">
        <f>((F645-1)*(1-(IF(G645="no",0,'results log'!$B$3)))+1)</f>
        <v>5.0000000000000044E-2</v>
      </c>
      <c r="L645" s="15">
        <f t="shared" si="21"/>
        <v>0</v>
      </c>
      <c r="M645" s="17">
        <f>IF(ISBLANK(J645),,IF(ISBLANK(E645),,(IF(J645="WON-EW",((((E645-1)*I645)*'results log'!$B$2)+('results log'!$B$2*(E645-1))),IF(J645="WON",((((E645-1)*I645)*'results log'!$B$2)+('results log'!$B$2*(E645-1))),IF(J645="PLACED",((((E645-1)*I645)*'results log'!$B$2)-'results log'!$B$2),IF(I645=0,-'results log'!$B$2,IF(I645=0,-'results log'!$B$2,-('results log'!$B$2*2)))))))*D645))</f>
        <v>0</v>
      </c>
      <c r="N645" s="16">
        <f>IF(ISBLANK(J645),,IF(ISBLANK(F645),,(IF(J645="WON-EW",((((K645-1)*I645)*'results log'!$B$2)+('results log'!$B$2*(K645-1))),IF(J645="WON",((((K645-1)*I645)*'results log'!$B$2)+('results log'!$B$2*(K645-1))),IF(J645="PLACED",((((K645-1)*I645)*'results log'!$B$2)-'results log'!$B$2),IF(I645=0,-'results log'!$B$2,IF(I645=0,-'results log'!$B$2,-('results log'!$B$2*2)))))))*D645))</f>
        <v>0</v>
      </c>
      <c r="Q645">
        <f>IF(ISBLANK(#REF!),1,IF(ISBLANK(#REF!),2,99))</f>
        <v>99</v>
      </c>
    </row>
    <row r="646" spans="7:17" ht="15" x14ac:dyDescent="0.2">
      <c r="G646" s="11"/>
      <c r="H646" s="11"/>
      <c r="I646" s="11"/>
      <c r="J646" s="8"/>
      <c r="K646" s="15">
        <f>((F646-1)*(1-(IF(G646="no",0,'results log'!$B$3)))+1)</f>
        <v>5.0000000000000044E-2</v>
      </c>
      <c r="L646" s="15">
        <f t="shared" si="21"/>
        <v>0</v>
      </c>
      <c r="M646" s="17">
        <f>IF(ISBLANK(J646),,IF(ISBLANK(E646),,(IF(J646="WON-EW",((((E646-1)*I646)*'results log'!$B$2)+('results log'!$B$2*(E646-1))),IF(J646="WON",((((E646-1)*I646)*'results log'!$B$2)+('results log'!$B$2*(E646-1))),IF(J646="PLACED",((((E646-1)*I646)*'results log'!$B$2)-'results log'!$B$2),IF(I646=0,-'results log'!$B$2,IF(I646=0,-'results log'!$B$2,-('results log'!$B$2*2)))))))*D646))</f>
        <v>0</v>
      </c>
      <c r="N646" s="16">
        <f>IF(ISBLANK(J646),,IF(ISBLANK(F646),,(IF(J646="WON-EW",((((K646-1)*I646)*'results log'!$B$2)+('results log'!$B$2*(K646-1))),IF(J646="WON",((((K646-1)*I646)*'results log'!$B$2)+('results log'!$B$2*(K646-1))),IF(J646="PLACED",((((K646-1)*I646)*'results log'!$B$2)-'results log'!$B$2),IF(I646=0,-'results log'!$B$2,IF(I646=0,-'results log'!$B$2,-('results log'!$B$2*2)))))))*D646))</f>
        <v>0</v>
      </c>
      <c r="Q646">
        <f>IF(ISBLANK(#REF!),1,IF(ISBLANK(#REF!),2,99))</f>
        <v>99</v>
      </c>
    </row>
    <row r="647" spans="7:17" ht="15" x14ac:dyDescent="0.2">
      <c r="G647" s="11"/>
      <c r="H647" s="11"/>
      <c r="I647" s="11"/>
      <c r="J647" s="8"/>
      <c r="K647" s="15">
        <f>((F647-1)*(1-(IF(G647="no",0,'results log'!$B$3)))+1)</f>
        <v>5.0000000000000044E-2</v>
      </c>
      <c r="L647" s="15">
        <f t="shared" si="21"/>
        <v>0</v>
      </c>
      <c r="M647" s="17">
        <f>IF(ISBLANK(J647),,IF(ISBLANK(E647),,(IF(J647="WON-EW",((((E647-1)*I647)*'results log'!$B$2)+('results log'!$B$2*(E647-1))),IF(J647="WON",((((E647-1)*I647)*'results log'!$B$2)+('results log'!$B$2*(E647-1))),IF(J647="PLACED",((((E647-1)*I647)*'results log'!$B$2)-'results log'!$B$2),IF(I647=0,-'results log'!$B$2,IF(I647=0,-'results log'!$B$2,-('results log'!$B$2*2)))))))*D647))</f>
        <v>0</v>
      </c>
      <c r="N647" s="16">
        <f>IF(ISBLANK(J647),,IF(ISBLANK(F647),,(IF(J647="WON-EW",((((K647-1)*I647)*'results log'!$B$2)+('results log'!$B$2*(K647-1))),IF(J647="WON",((((K647-1)*I647)*'results log'!$B$2)+('results log'!$B$2*(K647-1))),IF(J647="PLACED",((((K647-1)*I647)*'results log'!$B$2)-'results log'!$B$2),IF(I647=0,-'results log'!$B$2,IF(I647=0,-'results log'!$B$2,-('results log'!$B$2*2)))))))*D647))</f>
        <v>0</v>
      </c>
      <c r="Q647">
        <f>IF(ISBLANK(#REF!),1,IF(ISBLANK(#REF!),2,99))</f>
        <v>99</v>
      </c>
    </row>
    <row r="648" spans="7:17" ht="15" x14ac:dyDescent="0.2">
      <c r="G648" s="11"/>
      <c r="H648" s="11"/>
      <c r="I648" s="11"/>
      <c r="J648" s="8"/>
      <c r="K648" s="15">
        <f>((F648-1)*(1-(IF(G648="no",0,'results log'!$B$3)))+1)</f>
        <v>5.0000000000000044E-2</v>
      </c>
      <c r="L648" s="15">
        <f t="shared" si="21"/>
        <v>0</v>
      </c>
      <c r="M648" s="17">
        <f>IF(ISBLANK(J648),,IF(ISBLANK(E648),,(IF(J648="WON-EW",((((E648-1)*I648)*'results log'!$B$2)+('results log'!$B$2*(E648-1))),IF(J648="WON",((((E648-1)*I648)*'results log'!$B$2)+('results log'!$B$2*(E648-1))),IF(J648="PLACED",((((E648-1)*I648)*'results log'!$B$2)-'results log'!$B$2),IF(I648=0,-'results log'!$B$2,IF(I648=0,-'results log'!$B$2,-('results log'!$B$2*2)))))))*D648))</f>
        <v>0</v>
      </c>
      <c r="N648" s="16">
        <f>IF(ISBLANK(J648),,IF(ISBLANK(F648),,(IF(J648="WON-EW",((((K648-1)*I648)*'results log'!$B$2)+('results log'!$B$2*(K648-1))),IF(J648="WON",((((K648-1)*I648)*'results log'!$B$2)+('results log'!$B$2*(K648-1))),IF(J648="PLACED",((((K648-1)*I648)*'results log'!$B$2)-'results log'!$B$2),IF(I648=0,-'results log'!$B$2,IF(I648=0,-'results log'!$B$2,-('results log'!$B$2*2)))))))*D648))</f>
        <v>0</v>
      </c>
      <c r="Q648">
        <f>IF(ISBLANK(#REF!),1,IF(ISBLANK(#REF!),2,99))</f>
        <v>99</v>
      </c>
    </row>
    <row r="649" spans="7:17" ht="15" x14ac:dyDescent="0.2">
      <c r="G649" s="11"/>
      <c r="H649" s="11"/>
      <c r="I649" s="11"/>
      <c r="J649" s="8"/>
      <c r="K649" s="15">
        <f>((F649-1)*(1-(IF(G649="no",0,'results log'!$B$3)))+1)</f>
        <v>5.0000000000000044E-2</v>
      </c>
      <c r="L649" s="15">
        <f t="shared" si="21"/>
        <v>0</v>
      </c>
      <c r="M649" s="17">
        <f>IF(ISBLANK(J649),,IF(ISBLANK(E649),,(IF(J649="WON-EW",((((E649-1)*I649)*'results log'!$B$2)+('results log'!$B$2*(E649-1))),IF(J649="WON",((((E649-1)*I649)*'results log'!$B$2)+('results log'!$B$2*(E649-1))),IF(J649="PLACED",((((E649-1)*I649)*'results log'!$B$2)-'results log'!$B$2),IF(I649=0,-'results log'!$B$2,IF(I649=0,-'results log'!$B$2,-('results log'!$B$2*2)))))))*D649))</f>
        <v>0</v>
      </c>
      <c r="N649" s="16">
        <f>IF(ISBLANK(J649),,IF(ISBLANK(F649),,(IF(J649="WON-EW",((((K649-1)*I649)*'results log'!$B$2)+('results log'!$B$2*(K649-1))),IF(J649="WON",((((K649-1)*I649)*'results log'!$B$2)+('results log'!$B$2*(K649-1))),IF(J649="PLACED",((((K649-1)*I649)*'results log'!$B$2)-'results log'!$B$2),IF(I649=0,-'results log'!$B$2,IF(I649=0,-'results log'!$B$2,-('results log'!$B$2*2)))))))*D649))</f>
        <v>0</v>
      </c>
      <c r="Q649">
        <f>IF(ISBLANK(#REF!),1,IF(ISBLANK(#REF!),2,99))</f>
        <v>99</v>
      </c>
    </row>
    <row r="650" spans="7:17" ht="15" x14ac:dyDescent="0.2">
      <c r="G650" s="11"/>
      <c r="H650" s="11"/>
      <c r="I650" s="11"/>
      <c r="J650" s="8"/>
      <c r="K650" s="15">
        <f>((F650-1)*(1-(IF(G650="no",0,'results log'!$B$3)))+1)</f>
        <v>5.0000000000000044E-2</v>
      </c>
      <c r="L650" s="15">
        <f t="shared" si="21"/>
        <v>0</v>
      </c>
      <c r="M650" s="17">
        <f>IF(ISBLANK(J650),,IF(ISBLANK(E650),,(IF(J650="WON-EW",((((E650-1)*I650)*'results log'!$B$2)+('results log'!$B$2*(E650-1))),IF(J650="WON",((((E650-1)*I650)*'results log'!$B$2)+('results log'!$B$2*(E650-1))),IF(J650="PLACED",((((E650-1)*I650)*'results log'!$B$2)-'results log'!$B$2),IF(I650=0,-'results log'!$B$2,IF(I650=0,-'results log'!$B$2,-('results log'!$B$2*2)))))))*D650))</f>
        <v>0</v>
      </c>
      <c r="N650" s="16">
        <f>IF(ISBLANK(J650),,IF(ISBLANK(F650),,(IF(J650="WON-EW",((((K650-1)*I650)*'results log'!$B$2)+('results log'!$B$2*(K650-1))),IF(J650="WON",((((K650-1)*I650)*'results log'!$B$2)+('results log'!$B$2*(K650-1))),IF(J650="PLACED",((((K650-1)*I650)*'results log'!$B$2)-'results log'!$B$2),IF(I650=0,-'results log'!$B$2,IF(I650=0,-'results log'!$B$2,-('results log'!$B$2*2)))))))*D650))</f>
        <v>0</v>
      </c>
      <c r="Q650">
        <f>IF(ISBLANK(#REF!),1,IF(ISBLANK(#REF!),2,99))</f>
        <v>99</v>
      </c>
    </row>
    <row r="651" spans="7:17" ht="15" x14ac:dyDescent="0.2">
      <c r="G651" s="11"/>
      <c r="H651" s="11"/>
      <c r="I651" s="11"/>
      <c r="J651" s="8"/>
      <c r="K651" s="15">
        <f>((F651-1)*(1-(IF(G651="no",0,'results log'!$B$3)))+1)</f>
        <v>5.0000000000000044E-2</v>
      </c>
      <c r="L651" s="15">
        <f t="shared" si="21"/>
        <v>0</v>
      </c>
      <c r="M651" s="17">
        <f>IF(ISBLANK(J651),,IF(ISBLANK(E651),,(IF(J651="WON-EW",((((E651-1)*I651)*'results log'!$B$2)+('results log'!$B$2*(E651-1))),IF(J651="WON",((((E651-1)*I651)*'results log'!$B$2)+('results log'!$B$2*(E651-1))),IF(J651="PLACED",((((E651-1)*I651)*'results log'!$B$2)-'results log'!$B$2),IF(I651=0,-'results log'!$B$2,IF(I651=0,-'results log'!$B$2,-('results log'!$B$2*2)))))))*D651))</f>
        <v>0</v>
      </c>
      <c r="N651" s="16">
        <f>IF(ISBLANK(J651),,IF(ISBLANK(F651),,(IF(J651="WON-EW",((((K651-1)*I651)*'results log'!$B$2)+('results log'!$B$2*(K651-1))),IF(J651="WON",((((K651-1)*I651)*'results log'!$B$2)+('results log'!$B$2*(K651-1))),IF(J651="PLACED",((((K651-1)*I651)*'results log'!$B$2)-'results log'!$B$2),IF(I651=0,-'results log'!$B$2,IF(I651=0,-'results log'!$B$2,-('results log'!$B$2*2)))))))*D651))</f>
        <v>0</v>
      </c>
      <c r="Q651">
        <f>IF(ISBLANK(#REF!),1,IF(ISBLANK(#REF!),2,99))</f>
        <v>99</v>
      </c>
    </row>
    <row r="652" spans="7:17" ht="15" x14ac:dyDescent="0.2">
      <c r="G652" s="11"/>
      <c r="H652" s="11"/>
      <c r="I652" s="11"/>
      <c r="J652" s="8"/>
      <c r="K652" s="15">
        <f>((F652-1)*(1-(IF(G652="no",0,'results log'!$B$3)))+1)</f>
        <v>5.0000000000000044E-2</v>
      </c>
      <c r="L652" s="15">
        <f t="shared" si="21"/>
        <v>0</v>
      </c>
      <c r="M652" s="17">
        <f>IF(ISBLANK(J652),,IF(ISBLANK(E652),,(IF(J652="WON-EW",((((E652-1)*I652)*'results log'!$B$2)+('results log'!$B$2*(E652-1))),IF(J652="WON",((((E652-1)*I652)*'results log'!$B$2)+('results log'!$B$2*(E652-1))),IF(J652="PLACED",((((E652-1)*I652)*'results log'!$B$2)-'results log'!$B$2),IF(I652=0,-'results log'!$B$2,IF(I652=0,-'results log'!$B$2,-('results log'!$B$2*2)))))))*D652))</f>
        <v>0</v>
      </c>
      <c r="N652" s="16">
        <f>IF(ISBLANK(J652),,IF(ISBLANK(F652),,(IF(J652="WON-EW",((((K652-1)*I652)*'results log'!$B$2)+('results log'!$B$2*(K652-1))),IF(J652="WON",((((K652-1)*I652)*'results log'!$B$2)+('results log'!$B$2*(K652-1))),IF(J652="PLACED",((((K652-1)*I652)*'results log'!$B$2)-'results log'!$B$2),IF(I652=0,-'results log'!$B$2,IF(I652=0,-'results log'!$B$2,-('results log'!$B$2*2)))))))*D652))</f>
        <v>0</v>
      </c>
      <c r="Q652">
        <f>IF(ISBLANK(#REF!),1,IF(ISBLANK(#REF!),2,99))</f>
        <v>99</v>
      </c>
    </row>
    <row r="653" spans="7:17" ht="15" x14ac:dyDescent="0.2">
      <c r="G653" s="11"/>
      <c r="H653" s="11"/>
      <c r="I653" s="11"/>
      <c r="J653" s="8"/>
      <c r="K653" s="15">
        <f>((F653-1)*(1-(IF(G653="no",0,'results log'!$B$3)))+1)</f>
        <v>5.0000000000000044E-2</v>
      </c>
      <c r="L653" s="15">
        <f t="shared" si="21"/>
        <v>0</v>
      </c>
      <c r="M653" s="17">
        <f>IF(ISBLANK(J653),,IF(ISBLANK(E653),,(IF(J653="WON-EW",((((E653-1)*I653)*'results log'!$B$2)+('results log'!$B$2*(E653-1))),IF(J653="WON",((((E653-1)*I653)*'results log'!$B$2)+('results log'!$B$2*(E653-1))),IF(J653="PLACED",((((E653-1)*I653)*'results log'!$B$2)-'results log'!$B$2),IF(I653=0,-'results log'!$B$2,IF(I653=0,-'results log'!$B$2,-('results log'!$B$2*2)))))))*D653))</f>
        <v>0</v>
      </c>
      <c r="N653" s="16">
        <f>IF(ISBLANK(J653),,IF(ISBLANK(F653),,(IF(J653="WON-EW",((((K653-1)*I653)*'results log'!$B$2)+('results log'!$B$2*(K653-1))),IF(J653="WON",((((K653-1)*I653)*'results log'!$B$2)+('results log'!$B$2*(K653-1))),IF(J653="PLACED",((((K653-1)*I653)*'results log'!$B$2)-'results log'!$B$2),IF(I653=0,-'results log'!$B$2,IF(I653=0,-'results log'!$B$2,-('results log'!$B$2*2)))))))*D653))</f>
        <v>0</v>
      </c>
      <c r="Q653">
        <f>IF(ISBLANK(#REF!),1,IF(ISBLANK(#REF!),2,99))</f>
        <v>99</v>
      </c>
    </row>
    <row r="654" spans="7:17" ht="15" x14ac:dyDescent="0.2">
      <c r="G654" s="11"/>
      <c r="H654" s="11"/>
      <c r="I654" s="11"/>
      <c r="J654" s="8"/>
      <c r="K654" s="15">
        <f>((F654-1)*(1-(IF(G654="no",0,'results log'!$B$3)))+1)</f>
        <v>5.0000000000000044E-2</v>
      </c>
      <c r="L654" s="15">
        <f t="shared" ref="L654:L717" si="22">D654*IF(H654="yes",2,1)</f>
        <v>0</v>
      </c>
      <c r="M654" s="17">
        <f>IF(ISBLANK(J654),,IF(ISBLANK(E654),,(IF(J654="WON-EW",((((E654-1)*I654)*'results log'!$B$2)+('results log'!$B$2*(E654-1))),IF(J654="WON",((((E654-1)*I654)*'results log'!$B$2)+('results log'!$B$2*(E654-1))),IF(J654="PLACED",((((E654-1)*I654)*'results log'!$B$2)-'results log'!$B$2),IF(I654=0,-'results log'!$B$2,IF(I654=0,-'results log'!$B$2,-('results log'!$B$2*2)))))))*D654))</f>
        <v>0</v>
      </c>
      <c r="N654" s="16">
        <f>IF(ISBLANK(J654),,IF(ISBLANK(F654),,(IF(J654="WON-EW",((((K654-1)*I654)*'results log'!$B$2)+('results log'!$B$2*(K654-1))),IF(J654="WON",((((K654-1)*I654)*'results log'!$B$2)+('results log'!$B$2*(K654-1))),IF(J654="PLACED",((((K654-1)*I654)*'results log'!$B$2)-'results log'!$B$2),IF(I654=0,-'results log'!$B$2,IF(I654=0,-'results log'!$B$2,-('results log'!$B$2*2)))))))*D654))</f>
        <v>0</v>
      </c>
      <c r="Q654">
        <f>IF(ISBLANK(#REF!),1,IF(ISBLANK(#REF!),2,99))</f>
        <v>99</v>
      </c>
    </row>
    <row r="655" spans="7:17" ht="15" x14ac:dyDescent="0.2">
      <c r="G655" s="11"/>
      <c r="H655" s="11"/>
      <c r="I655" s="11"/>
      <c r="J655" s="8"/>
      <c r="K655" s="15">
        <f>((F655-1)*(1-(IF(G655="no",0,'results log'!$B$3)))+1)</f>
        <v>5.0000000000000044E-2</v>
      </c>
      <c r="L655" s="15">
        <f t="shared" si="22"/>
        <v>0</v>
      </c>
      <c r="M655" s="17">
        <f>IF(ISBLANK(J655),,IF(ISBLANK(E655),,(IF(J655="WON-EW",((((E655-1)*I655)*'results log'!$B$2)+('results log'!$B$2*(E655-1))),IF(J655="WON",((((E655-1)*I655)*'results log'!$B$2)+('results log'!$B$2*(E655-1))),IF(J655="PLACED",((((E655-1)*I655)*'results log'!$B$2)-'results log'!$B$2),IF(I655=0,-'results log'!$B$2,IF(I655=0,-'results log'!$B$2,-('results log'!$B$2*2)))))))*D655))</f>
        <v>0</v>
      </c>
      <c r="N655" s="16">
        <f>IF(ISBLANK(J655),,IF(ISBLANK(F655),,(IF(J655="WON-EW",((((K655-1)*I655)*'results log'!$B$2)+('results log'!$B$2*(K655-1))),IF(J655="WON",((((K655-1)*I655)*'results log'!$B$2)+('results log'!$B$2*(K655-1))),IF(J655="PLACED",((((K655-1)*I655)*'results log'!$B$2)-'results log'!$B$2),IF(I655=0,-'results log'!$B$2,IF(I655=0,-'results log'!$B$2,-('results log'!$B$2*2)))))))*D655))</f>
        <v>0</v>
      </c>
      <c r="Q655">
        <f>IF(ISBLANK(#REF!),1,IF(ISBLANK(#REF!),2,99))</f>
        <v>99</v>
      </c>
    </row>
    <row r="656" spans="7:17" ht="15" x14ac:dyDescent="0.2">
      <c r="G656" s="11"/>
      <c r="H656" s="11"/>
      <c r="I656" s="11"/>
      <c r="J656" s="8"/>
      <c r="K656" s="15">
        <f>((F656-1)*(1-(IF(G656="no",0,'results log'!$B$3)))+1)</f>
        <v>5.0000000000000044E-2</v>
      </c>
      <c r="L656" s="15">
        <f t="shared" si="22"/>
        <v>0</v>
      </c>
      <c r="M656" s="17">
        <f>IF(ISBLANK(J656),,IF(ISBLANK(E656),,(IF(J656="WON-EW",((((E656-1)*I656)*'results log'!$B$2)+('results log'!$B$2*(E656-1))),IF(J656="WON",((((E656-1)*I656)*'results log'!$B$2)+('results log'!$B$2*(E656-1))),IF(J656="PLACED",((((E656-1)*I656)*'results log'!$B$2)-'results log'!$B$2),IF(I656=0,-'results log'!$B$2,IF(I656=0,-'results log'!$B$2,-('results log'!$B$2*2)))))))*D656))</f>
        <v>0</v>
      </c>
      <c r="N656" s="16">
        <f>IF(ISBLANK(J656),,IF(ISBLANK(F656),,(IF(J656="WON-EW",((((K656-1)*I656)*'results log'!$B$2)+('results log'!$B$2*(K656-1))),IF(J656="WON",((((K656-1)*I656)*'results log'!$B$2)+('results log'!$B$2*(K656-1))),IF(J656="PLACED",((((K656-1)*I656)*'results log'!$B$2)-'results log'!$B$2),IF(I656=0,-'results log'!$B$2,IF(I656=0,-'results log'!$B$2,-('results log'!$B$2*2)))))))*D656))</f>
        <v>0</v>
      </c>
      <c r="Q656">
        <f>IF(ISBLANK(#REF!),1,IF(ISBLANK(#REF!),2,99))</f>
        <v>99</v>
      </c>
    </row>
    <row r="657" spans="7:17" ht="15" x14ac:dyDescent="0.2">
      <c r="G657" s="11"/>
      <c r="H657" s="11"/>
      <c r="I657" s="11"/>
      <c r="J657" s="8"/>
      <c r="K657" s="15">
        <f>((F657-1)*(1-(IF(G657="no",0,'results log'!$B$3)))+1)</f>
        <v>5.0000000000000044E-2</v>
      </c>
      <c r="L657" s="15">
        <f t="shared" si="22"/>
        <v>0</v>
      </c>
      <c r="M657" s="17">
        <f>IF(ISBLANK(J657),,IF(ISBLANK(E657),,(IF(J657="WON-EW",((((E657-1)*I657)*'results log'!$B$2)+('results log'!$B$2*(E657-1))),IF(J657="WON",((((E657-1)*I657)*'results log'!$B$2)+('results log'!$B$2*(E657-1))),IF(J657="PLACED",((((E657-1)*I657)*'results log'!$B$2)-'results log'!$B$2),IF(I657=0,-'results log'!$B$2,IF(I657=0,-'results log'!$B$2,-('results log'!$B$2*2)))))))*D657))</f>
        <v>0</v>
      </c>
      <c r="N657" s="16">
        <f>IF(ISBLANK(J657),,IF(ISBLANK(F657),,(IF(J657="WON-EW",((((K657-1)*I657)*'results log'!$B$2)+('results log'!$B$2*(K657-1))),IF(J657="WON",((((K657-1)*I657)*'results log'!$B$2)+('results log'!$B$2*(K657-1))),IF(J657="PLACED",((((K657-1)*I657)*'results log'!$B$2)-'results log'!$B$2),IF(I657=0,-'results log'!$B$2,IF(I657=0,-'results log'!$B$2,-('results log'!$B$2*2)))))))*D657))</f>
        <v>0</v>
      </c>
      <c r="Q657">
        <f>IF(ISBLANK(#REF!),1,IF(ISBLANK(#REF!),2,99))</f>
        <v>99</v>
      </c>
    </row>
    <row r="658" spans="7:17" ht="15" x14ac:dyDescent="0.2">
      <c r="G658" s="11"/>
      <c r="H658" s="11"/>
      <c r="I658" s="11"/>
      <c r="J658" s="8"/>
      <c r="K658" s="15">
        <f>((F658-1)*(1-(IF(G658="no",0,'results log'!$B$3)))+1)</f>
        <v>5.0000000000000044E-2</v>
      </c>
      <c r="L658" s="15">
        <f t="shared" si="22"/>
        <v>0</v>
      </c>
      <c r="M658" s="17">
        <f>IF(ISBLANK(J658),,IF(ISBLANK(E658),,(IF(J658="WON-EW",((((E658-1)*I658)*'results log'!$B$2)+('results log'!$B$2*(E658-1))),IF(J658="WON",((((E658-1)*I658)*'results log'!$B$2)+('results log'!$B$2*(E658-1))),IF(J658="PLACED",((((E658-1)*I658)*'results log'!$B$2)-'results log'!$B$2),IF(I658=0,-'results log'!$B$2,IF(I658=0,-'results log'!$B$2,-('results log'!$B$2*2)))))))*D658))</f>
        <v>0</v>
      </c>
      <c r="N658" s="16">
        <f>IF(ISBLANK(J658),,IF(ISBLANK(F658),,(IF(J658="WON-EW",((((K658-1)*I658)*'results log'!$B$2)+('results log'!$B$2*(K658-1))),IF(J658="WON",((((K658-1)*I658)*'results log'!$B$2)+('results log'!$B$2*(K658-1))),IF(J658="PLACED",((((K658-1)*I658)*'results log'!$B$2)-'results log'!$B$2),IF(I658=0,-'results log'!$B$2,IF(I658=0,-'results log'!$B$2,-('results log'!$B$2*2)))))))*D658))</f>
        <v>0</v>
      </c>
      <c r="Q658">
        <f>IF(ISBLANK(#REF!),1,IF(ISBLANK(#REF!),2,99))</f>
        <v>99</v>
      </c>
    </row>
    <row r="659" spans="7:17" ht="15" x14ac:dyDescent="0.2">
      <c r="G659" s="11"/>
      <c r="H659" s="11"/>
      <c r="I659" s="11"/>
      <c r="J659" s="8"/>
      <c r="K659" s="15">
        <f>((F659-1)*(1-(IF(G659="no",0,'results log'!$B$3)))+1)</f>
        <v>5.0000000000000044E-2</v>
      </c>
      <c r="L659" s="15">
        <f t="shared" si="22"/>
        <v>0</v>
      </c>
      <c r="M659" s="17">
        <f>IF(ISBLANK(J659),,IF(ISBLANK(E659),,(IF(J659="WON-EW",((((E659-1)*I659)*'results log'!$B$2)+('results log'!$B$2*(E659-1))),IF(J659="WON",((((E659-1)*I659)*'results log'!$B$2)+('results log'!$B$2*(E659-1))),IF(J659="PLACED",((((E659-1)*I659)*'results log'!$B$2)-'results log'!$B$2),IF(I659=0,-'results log'!$B$2,IF(I659=0,-'results log'!$B$2,-('results log'!$B$2*2)))))))*D659))</f>
        <v>0</v>
      </c>
      <c r="N659" s="16">
        <f>IF(ISBLANK(J659),,IF(ISBLANK(F659),,(IF(J659="WON-EW",((((K659-1)*I659)*'results log'!$B$2)+('results log'!$B$2*(K659-1))),IF(J659="WON",((((K659-1)*I659)*'results log'!$B$2)+('results log'!$B$2*(K659-1))),IF(J659="PLACED",((((K659-1)*I659)*'results log'!$B$2)-'results log'!$B$2),IF(I659=0,-'results log'!$B$2,IF(I659=0,-'results log'!$B$2,-('results log'!$B$2*2)))))))*D659))</f>
        <v>0</v>
      </c>
      <c r="Q659">
        <f>IF(ISBLANK(#REF!),1,IF(ISBLANK(#REF!),2,99))</f>
        <v>99</v>
      </c>
    </row>
    <row r="660" spans="7:17" ht="15" x14ac:dyDescent="0.2">
      <c r="G660" s="11"/>
      <c r="H660" s="11"/>
      <c r="I660" s="11"/>
      <c r="J660" s="8"/>
      <c r="K660" s="15">
        <f>((F660-1)*(1-(IF(G660="no",0,'results log'!$B$3)))+1)</f>
        <v>5.0000000000000044E-2</v>
      </c>
      <c r="L660" s="15">
        <f t="shared" si="22"/>
        <v>0</v>
      </c>
      <c r="M660" s="17">
        <f>IF(ISBLANK(J660),,IF(ISBLANK(E660),,(IF(J660="WON-EW",((((E660-1)*I660)*'results log'!$B$2)+('results log'!$B$2*(E660-1))),IF(J660="WON",((((E660-1)*I660)*'results log'!$B$2)+('results log'!$B$2*(E660-1))),IF(J660="PLACED",((((E660-1)*I660)*'results log'!$B$2)-'results log'!$B$2),IF(I660=0,-'results log'!$B$2,IF(I660=0,-'results log'!$B$2,-('results log'!$B$2*2)))))))*D660))</f>
        <v>0</v>
      </c>
      <c r="N660" s="16">
        <f>IF(ISBLANK(J660),,IF(ISBLANK(F660),,(IF(J660="WON-EW",((((K660-1)*I660)*'results log'!$B$2)+('results log'!$B$2*(K660-1))),IF(J660="WON",((((K660-1)*I660)*'results log'!$B$2)+('results log'!$B$2*(K660-1))),IF(J660="PLACED",((((K660-1)*I660)*'results log'!$B$2)-'results log'!$B$2),IF(I660=0,-'results log'!$B$2,IF(I660=0,-'results log'!$B$2,-('results log'!$B$2*2)))))))*D660))</f>
        <v>0</v>
      </c>
      <c r="Q660">
        <f>IF(ISBLANK(#REF!),1,IF(ISBLANK(#REF!),2,99))</f>
        <v>99</v>
      </c>
    </row>
    <row r="661" spans="7:17" ht="15" x14ac:dyDescent="0.2">
      <c r="G661" s="11"/>
      <c r="H661" s="11"/>
      <c r="I661" s="11"/>
      <c r="J661" s="8"/>
      <c r="K661" s="15">
        <f>((F661-1)*(1-(IF(G661="no",0,'results log'!$B$3)))+1)</f>
        <v>5.0000000000000044E-2</v>
      </c>
      <c r="L661" s="15">
        <f t="shared" si="22"/>
        <v>0</v>
      </c>
      <c r="M661" s="17">
        <f>IF(ISBLANK(J661),,IF(ISBLANK(E661),,(IF(J661="WON-EW",((((E661-1)*I661)*'results log'!$B$2)+('results log'!$B$2*(E661-1))),IF(J661="WON",((((E661-1)*I661)*'results log'!$B$2)+('results log'!$B$2*(E661-1))),IF(J661="PLACED",((((E661-1)*I661)*'results log'!$B$2)-'results log'!$B$2),IF(I661=0,-'results log'!$B$2,IF(I661=0,-'results log'!$B$2,-('results log'!$B$2*2)))))))*D661))</f>
        <v>0</v>
      </c>
      <c r="N661" s="16">
        <f>IF(ISBLANK(J661),,IF(ISBLANK(F661),,(IF(J661="WON-EW",((((K661-1)*I661)*'results log'!$B$2)+('results log'!$B$2*(K661-1))),IF(J661="WON",((((K661-1)*I661)*'results log'!$B$2)+('results log'!$B$2*(K661-1))),IF(J661="PLACED",((((K661-1)*I661)*'results log'!$B$2)-'results log'!$B$2),IF(I661=0,-'results log'!$B$2,IF(I661=0,-'results log'!$B$2,-('results log'!$B$2*2)))))))*D661))</f>
        <v>0</v>
      </c>
      <c r="Q661">
        <f>IF(ISBLANK(#REF!),1,IF(ISBLANK(#REF!),2,99))</f>
        <v>99</v>
      </c>
    </row>
    <row r="662" spans="7:17" ht="15" x14ac:dyDescent="0.2">
      <c r="G662" s="11"/>
      <c r="H662" s="11"/>
      <c r="I662" s="11"/>
      <c r="J662" s="8"/>
      <c r="K662" s="15">
        <f>((F662-1)*(1-(IF(G662="no",0,'results log'!$B$3)))+1)</f>
        <v>5.0000000000000044E-2</v>
      </c>
      <c r="L662" s="15">
        <f t="shared" si="22"/>
        <v>0</v>
      </c>
      <c r="M662" s="17">
        <f>IF(ISBLANK(J662),,IF(ISBLANK(E662),,(IF(J662="WON-EW",((((E662-1)*I662)*'results log'!$B$2)+('results log'!$B$2*(E662-1))),IF(J662="WON",((((E662-1)*I662)*'results log'!$B$2)+('results log'!$B$2*(E662-1))),IF(J662="PLACED",((((E662-1)*I662)*'results log'!$B$2)-'results log'!$B$2),IF(I662=0,-'results log'!$B$2,IF(I662=0,-'results log'!$B$2,-('results log'!$B$2*2)))))))*D662))</f>
        <v>0</v>
      </c>
      <c r="N662" s="16">
        <f>IF(ISBLANK(J662),,IF(ISBLANK(F662),,(IF(J662="WON-EW",((((K662-1)*I662)*'results log'!$B$2)+('results log'!$B$2*(K662-1))),IF(J662="WON",((((K662-1)*I662)*'results log'!$B$2)+('results log'!$B$2*(K662-1))),IF(J662="PLACED",((((K662-1)*I662)*'results log'!$B$2)-'results log'!$B$2),IF(I662=0,-'results log'!$B$2,IF(I662=0,-'results log'!$B$2,-('results log'!$B$2*2)))))))*D662))</f>
        <v>0</v>
      </c>
      <c r="Q662">
        <f>IF(ISBLANK(#REF!),1,IF(ISBLANK(#REF!),2,99))</f>
        <v>99</v>
      </c>
    </row>
    <row r="663" spans="7:17" ht="15" x14ac:dyDescent="0.2">
      <c r="G663" s="11"/>
      <c r="H663" s="11"/>
      <c r="I663" s="11"/>
      <c r="J663" s="8"/>
      <c r="K663" s="15">
        <f>((F663-1)*(1-(IF(G663="no",0,'results log'!$B$3)))+1)</f>
        <v>5.0000000000000044E-2</v>
      </c>
      <c r="L663" s="15">
        <f t="shared" si="22"/>
        <v>0</v>
      </c>
      <c r="M663" s="17">
        <f>IF(ISBLANK(J663),,IF(ISBLANK(E663),,(IF(J663="WON-EW",((((E663-1)*I663)*'results log'!$B$2)+('results log'!$B$2*(E663-1))),IF(J663="WON",((((E663-1)*I663)*'results log'!$B$2)+('results log'!$B$2*(E663-1))),IF(J663="PLACED",((((E663-1)*I663)*'results log'!$B$2)-'results log'!$B$2),IF(I663=0,-'results log'!$B$2,IF(I663=0,-'results log'!$B$2,-('results log'!$B$2*2)))))))*D663))</f>
        <v>0</v>
      </c>
      <c r="N663" s="16">
        <f>IF(ISBLANK(J663),,IF(ISBLANK(F663),,(IF(J663="WON-EW",((((K663-1)*I663)*'results log'!$B$2)+('results log'!$B$2*(K663-1))),IF(J663="WON",((((K663-1)*I663)*'results log'!$B$2)+('results log'!$B$2*(K663-1))),IF(J663="PLACED",((((K663-1)*I663)*'results log'!$B$2)-'results log'!$B$2),IF(I663=0,-'results log'!$B$2,IF(I663=0,-'results log'!$B$2,-('results log'!$B$2*2)))))))*D663))</f>
        <v>0</v>
      </c>
      <c r="Q663">
        <f>IF(ISBLANK(#REF!),1,IF(ISBLANK(#REF!),2,99))</f>
        <v>99</v>
      </c>
    </row>
    <row r="664" spans="7:17" ht="15" x14ac:dyDescent="0.2">
      <c r="G664" s="11"/>
      <c r="H664" s="11"/>
      <c r="I664" s="11"/>
      <c r="J664" s="8"/>
      <c r="K664" s="15">
        <f>((F664-1)*(1-(IF(G664="no",0,'results log'!$B$3)))+1)</f>
        <v>5.0000000000000044E-2</v>
      </c>
      <c r="L664" s="15">
        <f t="shared" si="22"/>
        <v>0</v>
      </c>
      <c r="M664" s="17">
        <f>IF(ISBLANK(J664),,IF(ISBLANK(E664),,(IF(J664="WON-EW",((((E664-1)*I664)*'results log'!$B$2)+('results log'!$B$2*(E664-1))),IF(J664="WON",((((E664-1)*I664)*'results log'!$B$2)+('results log'!$B$2*(E664-1))),IF(J664="PLACED",((((E664-1)*I664)*'results log'!$B$2)-'results log'!$B$2),IF(I664=0,-'results log'!$B$2,IF(I664=0,-'results log'!$B$2,-('results log'!$B$2*2)))))))*D664))</f>
        <v>0</v>
      </c>
      <c r="N664" s="16">
        <f>IF(ISBLANK(J664),,IF(ISBLANK(F664),,(IF(J664="WON-EW",((((K664-1)*I664)*'results log'!$B$2)+('results log'!$B$2*(K664-1))),IF(J664="WON",((((K664-1)*I664)*'results log'!$B$2)+('results log'!$B$2*(K664-1))),IF(J664="PLACED",((((K664-1)*I664)*'results log'!$B$2)-'results log'!$B$2),IF(I664=0,-'results log'!$B$2,IF(I664=0,-'results log'!$B$2,-('results log'!$B$2*2)))))))*D664))</f>
        <v>0</v>
      </c>
      <c r="Q664">
        <f>IF(ISBLANK(#REF!),1,IF(ISBLANK(#REF!),2,99))</f>
        <v>99</v>
      </c>
    </row>
    <row r="665" spans="7:17" ht="15" x14ac:dyDescent="0.2">
      <c r="G665" s="11"/>
      <c r="H665" s="11"/>
      <c r="I665" s="11"/>
      <c r="J665" s="8"/>
      <c r="K665" s="15">
        <f>((F665-1)*(1-(IF(G665="no",0,'results log'!$B$3)))+1)</f>
        <v>5.0000000000000044E-2</v>
      </c>
      <c r="L665" s="15">
        <f t="shared" si="22"/>
        <v>0</v>
      </c>
      <c r="M665" s="17">
        <f>IF(ISBLANK(J665),,IF(ISBLANK(E665),,(IF(J665="WON-EW",((((E665-1)*I665)*'results log'!$B$2)+('results log'!$B$2*(E665-1))),IF(J665="WON",((((E665-1)*I665)*'results log'!$B$2)+('results log'!$B$2*(E665-1))),IF(J665="PLACED",((((E665-1)*I665)*'results log'!$B$2)-'results log'!$B$2),IF(I665=0,-'results log'!$B$2,IF(I665=0,-'results log'!$B$2,-('results log'!$B$2*2)))))))*D665))</f>
        <v>0</v>
      </c>
      <c r="N665" s="16">
        <f>IF(ISBLANK(J665),,IF(ISBLANK(F665),,(IF(J665="WON-EW",((((K665-1)*I665)*'results log'!$B$2)+('results log'!$B$2*(K665-1))),IF(J665="WON",((((K665-1)*I665)*'results log'!$B$2)+('results log'!$B$2*(K665-1))),IF(J665="PLACED",((((K665-1)*I665)*'results log'!$B$2)-'results log'!$B$2),IF(I665=0,-'results log'!$B$2,IF(I665=0,-'results log'!$B$2,-('results log'!$B$2*2)))))))*D665))</f>
        <v>0</v>
      </c>
      <c r="Q665">
        <f>IF(ISBLANK(#REF!),1,IF(ISBLANK(#REF!),2,99))</f>
        <v>99</v>
      </c>
    </row>
    <row r="666" spans="7:17" ht="15" x14ac:dyDescent="0.2">
      <c r="G666" s="11"/>
      <c r="H666" s="11"/>
      <c r="I666" s="11"/>
      <c r="J666" s="8"/>
      <c r="K666" s="15">
        <f>((F666-1)*(1-(IF(G666="no",0,'results log'!$B$3)))+1)</f>
        <v>5.0000000000000044E-2</v>
      </c>
      <c r="L666" s="15">
        <f t="shared" si="22"/>
        <v>0</v>
      </c>
      <c r="M666" s="17">
        <f>IF(ISBLANK(J666),,IF(ISBLANK(E666),,(IF(J666="WON-EW",((((E666-1)*I666)*'results log'!$B$2)+('results log'!$B$2*(E666-1))),IF(J666="WON",((((E666-1)*I666)*'results log'!$B$2)+('results log'!$B$2*(E666-1))),IF(J666="PLACED",((((E666-1)*I666)*'results log'!$B$2)-'results log'!$B$2),IF(I666=0,-'results log'!$B$2,IF(I666=0,-'results log'!$B$2,-('results log'!$B$2*2)))))))*D666))</f>
        <v>0</v>
      </c>
      <c r="N666" s="16">
        <f>IF(ISBLANK(J666),,IF(ISBLANK(F666),,(IF(J666="WON-EW",((((K666-1)*I666)*'results log'!$B$2)+('results log'!$B$2*(K666-1))),IF(J666="WON",((((K666-1)*I666)*'results log'!$B$2)+('results log'!$B$2*(K666-1))),IF(J666="PLACED",((((K666-1)*I666)*'results log'!$B$2)-'results log'!$B$2),IF(I666=0,-'results log'!$B$2,IF(I666=0,-'results log'!$B$2,-('results log'!$B$2*2)))))))*D666))</f>
        <v>0</v>
      </c>
      <c r="Q666">
        <f>IF(ISBLANK(#REF!),1,IF(ISBLANK(#REF!),2,99))</f>
        <v>99</v>
      </c>
    </row>
    <row r="667" spans="7:17" ht="15" x14ac:dyDescent="0.2">
      <c r="G667" s="11"/>
      <c r="H667" s="11"/>
      <c r="I667" s="11"/>
      <c r="J667" s="8"/>
      <c r="K667" s="15">
        <f>((F667-1)*(1-(IF(G667="no",0,'results log'!$B$3)))+1)</f>
        <v>5.0000000000000044E-2</v>
      </c>
      <c r="L667" s="15">
        <f t="shared" si="22"/>
        <v>0</v>
      </c>
      <c r="M667" s="17">
        <f>IF(ISBLANK(J667),,IF(ISBLANK(E667),,(IF(J667="WON-EW",((((E667-1)*I667)*'results log'!$B$2)+('results log'!$B$2*(E667-1))),IF(J667="WON",((((E667-1)*I667)*'results log'!$B$2)+('results log'!$B$2*(E667-1))),IF(J667="PLACED",((((E667-1)*I667)*'results log'!$B$2)-'results log'!$B$2),IF(I667=0,-'results log'!$B$2,IF(I667=0,-'results log'!$B$2,-('results log'!$B$2*2)))))))*D667))</f>
        <v>0</v>
      </c>
      <c r="N667" s="16">
        <f>IF(ISBLANK(J667),,IF(ISBLANK(F667),,(IF(J667="WON-EW",((((K667-1)*I667)*'results log'!$B$2)+('results log'!$B$2*(K667-1))),IF(J667="WON",((((K667-1)*I667)*'results log'!$B$2)+('results log'!$B$2*(K667-1))),IF(J667="PLACED",((((K667-1)*I667)*'results log'!$B$2)-'results log'!$B$2),IF(I667=0,-'results log'!$B$2,IF(I667=0,-'results log'!$B$2,-('results log'!$B$2*2)))))))*D667))</f>
        <v>0</v>
      </c>
      <c r="Q667">
        <f>IF(ISBLANK(#REF!),1,IF(ISBLANK(#REF!),2,99))</f>
        <v>99</v>
      </c>
    </row>
    <row r="668" spans="7:17" ht="15" x14ac:dyDescent="0.2">
      <c r="G668" s="11"/>
      <c r="H668" s="11"/>
      <c r="I668" s="11"/>
      <c r="J668" s="8"/>
      <c r="K668" s="15">
        <f>((F668-1)*(1-(IF(G668="no",0,'results log'!$B$3)))+1)</f>
        <v>5.0000000000000044E-2</v>
      </c>
      <c r="L668" s="15">
        <f t="shared" si="22"/>
        <v>0</v>
      </c>
      <c r="M668" s="17">
        <f>IF(ISBLANK(J668),,IF(ISBLANK(E668),,(IF(J668="WON-EW",((((E668-1)*I668)*'results log'!$B$2)+('results log'!$B$2*(E668-1))),IF(J668="WON",((((E668-1)*I668)*'results log'!$B$2)+('results log'!$B$2*(E668-1))),IF(J668="PLACED",((((E668-1)*I668)*'results log'!$B$2)-'results log'!$B$2),IF(I668=0,-'results log'!$B$2,IF(I668=0,-'results log'!$B$2,-('results log'!$B$2*2)))))))*D668))</f>
        <v>0</v>
      </c>
      <c r="N668" s="16">
        <f>IF(ISBLANK(J668),,IF(ISBLANK(F668),,(IF(J668="WON-EW",((((K668-1)*I668)*'results log'!$B$2)+('results log'!$B$2*(K668-1))),IF(J668="WON",((((K668-1)*I668)*'results log'!$B$2)+('results log'!$B$2*(K668-1))),IF(J668="PLACED",((((K668-1)*I668)*'results log'!$B$2)-'results log'!$B$2),IF(I668=0,-'results log'!$B$2,IF(I668=0,-'results log'!$B$2,-('results log'!$B$2*2)))))))*D668))</f>
        <v>0</v>
      </c>
      <c r="Q668">
        <f>IF(ISBLANK(#REF!),1,IF(ISBLANK(#REF!),2,99))</f>
        <v>99</v>
      </c>
    </row>
    <row r="669" spans="7:17" ht="15" x14ac:dyDescent="0.2">
      <c r="G669" s="11"/>
      <c r="H669" s="11"/>
      <c r="I669" s="11"/>
      <c r="J669" s="8"/>
      <c r="K669" s="15">
        <f>((F669-1)*(1-(IF(G669="no",0,'results log'!$B$3)))+1)</f>
        <v>5.0000000000000044E-2</v>
      </c>
      <c r="L669" s="15">
        <f t="shared" si="22"/>
        <v>0</v>
      </c>
      <c r="M669" s="17">
        <f>IF(ISBLANK(J669),,IF(ISBLANK(E669),,(IF(J669="WON-EW",((((E669-1)*I669)*'results log'!$B$2)+('results log'!$B$2*(E669-1))),IF(J669="WON",((((E669-1)*I669)*'results log'!$B$2)+('results log'!$B$2*(E669-1))),IF(J669="PLACED",((((E669-1)*I669)*'results log'!$B$2)-'results log'!$B$2),IF(I669=0,-'results log'!$B$2,IF(I669=0,-'results log'!$B$2,-('results log'!$B$2*2)))))))*D669))</f>
        <v>0</v>
      </c>
      <c r="N669" s="16">
        <f>IF(ISBLANK(J669),,IF(ISBLANK(F669),,(IF(J669="WON-EW",((((K669-1)*I669)*'results log'!$B$2)+('results log'!$B$2*(K669-1))),IF(J669="WON",((((K669-1)*I669)*'results log'!$B$2)+('results log'!$B$2*(K669-1))),IF(J669="PLACED",((((K669-1)*I669)*'results log'!$B$2)-'results log'!$B$2),IF(I669=0,-'results log'!$B$2,IF(I669=0,-'results log'!$B$2,-('results log'!$B$2*2)))))))*D669))</f>
        <v>0</v>
      </c>
      <c r="Q669">
        <f>IF(ISBLANK(#REF!),1,IF(ISBLANK(#REF!),2,99))</f>
        <v>99</v>
      </c>
    </row>
    <row r="670" spans="7:17" ht="15" x14ac:dyDescent="0.2">
      <c r="G670" s="11"/>
      <c r="H670" s="11"/>
      <c r="I670" s="11"/>
      <c r="J670" s="8"/>
      <c r="K670" s="15">
        <f>((F670-1)*(1-(IF(G670="no",0,'results log'!$B$3)))+1)</f>
        <v>5.0000000000000044E-2</v>
      </c>
      <c r="L670" s="15">
        <f t="shared" si="22"/>
        <v>0</v>
      </c>
      <c r="M670" s="17">
        <f>IF(ISBLANK(J670),,IF(ISBLANK(E670),,(IF(J670="WON-EW",((((E670-1)*I670)*'results log'!$B$2)+('results log'!$B$2*(E670-1))),IF(J670="WON",((((E670-1)*I670)*'results log'!$B$2)+('results log'!$B$2*(E670-1))),IF(J670="PLACED",((((E670-1)*I670)*'results log'!$B$2)-'results log'!$B$2),IF(I670=0,-'results log'!$B$2,IF(I670=0,-'results log'!$B$2,-('results log'!$B$2*2)))))))*D670))</f>
        <v>0</v>
      </c>
      <c r="N670" s="16">
        <f>IF(ISBLANK(J670),,IF(ISBLANK(F670),,(IF(J670="WON-EW",((((K670-1)*I670)*'results log'!$B$2)+('results log'!$B$2*(K670-1))),IF(J670="WON",((((K670-1)*I670)*'results log'!$B$2)+('results log'!$B$2*(K670-1))),IF(J670="PLACED",((((K670-1)*I670)*'results log'!$B$2)-'results log'!$B$2),IF(I670=0,-'results log'!$B$2,IF(I670=0,-'results log'!$B$2,-('results log'!$B$2*2)))))))*D670))</f>
        <v>0</v>
      </c>
      <c r="Q670">
        <f>IF(ISBLANK(#REF!),1,IF(ISBLANK(#REF!),2,99))</f>
        <v>99</v>
      </c>
    </row>
    <row r="671" spans="7:17" ht="15" x14ac:dyDescent="0.2">
      <c r="G671" s="11"/>
      <c r="H671" s="11"/>
      <c r="I671" s="11"/>
      <c r="J671" s="8"/>
      <c r="K671" s="15">
        <f>((F671-1)*(1-(IF(G671="no",0,'results log'!$B$3)))+1)</f>
        <v>5.0000000000000044E-2</v>
      </c>
      <c r="L671" s="15">
        <f t="shared" si="22"/>
        <v>0</v>
      </c>
      <c r="M671" s="17">
        <f>IF(ISBLANK(J671),,IF(ISBLANK(E671),,(IF(J671="WON-EW",((((E671-1)*I671)*'results log'!$B$2)+('results log'!$B$2*(E671-1))),IF(J671="WON",((((E671-1)*I671)*'results log'!$B$2)+('results log'!$B$2*(E671-1))),IF(J671="PLACED",((((E671-1)*I671)*'results log'!$B$2)-'results log'!$B$2),IF(I671=0,-'results log'!$B$2,IF(I671=0,-'results log'!$B$2,-('results log'!$B$2*2)))))))*D671))</f>
        <v>0</v>
      </c>
      <c r="N671" s="16">
        <f>IF(ISBLANK(J671),,IF(ISBLANK(F671),,(IF(J671="WON-EW",((((K671-1)*I671)*'results log'!$B$2)+('results log'!$B$2*(K671-1))),IF(J671="WON",((((K671-1)*I671)*'results log'!$B$2)+('results log'!$B$2*(K671-1))),IF(J671="PLACED",((((K671-1)*I671)*'results log'!$B$2)-'results log'!$B$2),IF(I671=0,-'results log'!$B$2,IF(I671=0,-'results log'!$B$2,-('results log'!$B$2*2)))))))*D671))</f>
        <v>0</v>
      </c>
      <c r="Q671">
        <f>IF(ISBLANK(#REF!),1,IF(ISBLANK(#REF!),2,99))</f>
        <v>99</v>
      </c>
    </row>
    <row r="672" spans="7:17" ht="15" x14ac:dyDescent="0.2">
      <c r="G672" s="11"/>
      <c r="H672" s="11"/>
      <c r="I672" s="11"/>
      <c r="J672" s="8"/>
      <c r="K672" s="15">
        <f>((F672-1)*(1-(IF(G672="no",0,'results log'!$B$3)))+1)</f>
        <v>5.0000000000000044E-2</v>
      </c>
      <c r="L672" s="15">
        <f t="shared" si="22"/>
        <v>0</v>
      </c>
      <c r="M672" s="17">
        <f>IF(ISBLANK(J672),,IF(ISBLANK(E672),,(IF(J672="WON-EW",((((E672-1)*I672)*'results log'!$B$2)+('results log'!$B$2*(E672-1))),IF(J672="WON",((((E672-1)*I672)*'results log'!$B$2)+('results log'!$B$2*(E672-1))),IF(J672="PLACED",((((E672-1)*I672)*'results log'!$B$2)-'results log'!$B$2),IF(I672=0,-'results log'!$B$2,IF(I672=0,-'results log'!$B$2,-('results log'!$B$2*2)))))))*D672))</f>
        <v>0</v>
      </c>
      <c r="N672" s="16">
        <f>IF(ISBLANK(J672),,IF(ISBLANK(F672),,(IF(J672="WON-EW",((((K672-1)*I672)*'results log'!$B$2)+('results log'!$B$2*(K672-1))),IF(J672="WON",((((K672-1)*I672)*'results log'!$B$2)+('results log'!$B$2*(K672-1))),IF(J672="PLACED",((((K672-1)*I672)*'results log'!$B$2)-'results log'!$B$2),IF(I672=0,-'results log'!$B$2,IF(I672=0,-'results log'!$B$2,-('results log'!$B$2*2)))))))*D672))</f>
        <v>0</v>
      </c>
      <c r="Q672">
        <f>IF(ISBLANK(#REF!),1,IF(ISBLANK(#REF!),2,99))</f>
        <v>99</v>
      </c>
    </row>
    <row r="673" spans="7:17" ht="15" x14ac:dyDescent="0.2">
      <c r="G673" s="11"/>
      <c r="H673" s="11"/>
      <c r="I673" s="11"/>
      <c r="J673" s="8"/>
      <c r="K673" s="15">
        <f>((F673-1)*(1-(IF(G673="no",0,'results log'!$B$3)))+1)</f>
        <v>5.0000000000000044E-2</v>
      </c>
      <c r="L673" s="15">
        <f t="shared" si="22"/>
        <v>0</v>
      </c>
      <c r="M673" s="17">
        <f>IF(ISBLANK(J673),,IF(ISBLANK(E673),,(IF(J673="WON-EW",((((E673-1)*I673)*'results log'!$B$2)+('results log'!$B$2*(E673-1))),IF(J673="WON",((((E673-1)*I673)*'results log'!$B$2)+('results log'!$B$2*(E673-1))),IF(J673="PLACED",((((E673-1)*I673)*'results log'!$B$2)-'results log'!$B$2),IF(I673=0,-'results log'!$B$2,IF(I673=0,-'results log'!$B$2,-('results log'!$B$2*2)))))))*D673))</f>
        <v>0</v>
      </c>
      <c r="N673" s="16">
        <f>IF(ISBLANK(J673),,IF(ISBLANK(F673),,(IF(J673="WON-EW",((((K673-1)*I673)*'results log'!$B$2)+('results log'!$B$2*(K673-1))),IF(J673="WON",((((K673-1)*I673)*'results log'!$B$2)+('results log'!$B$2*(K673-1))),IF(J673="PLACED",((((K673-1)*I673)*'results log'!$B$2)-'results log'!$B$2),IF(I673=0,-'results log'!$B$2,IF(I673=0,-'results log'!$B$2,-('results log'!$B$2*2)))))))*D673))</f>
        <v>0</v>
      </c>
      <c r="Q673">
        <f>IF(ISBLANK(#REF!),1,IF(ISBLANK(#REF!),2,99))</f>
        <v>99</v>
      </c>
    </row>
    <row r="674" spans="7:17" ht="15" x14ac:dyDescent="0.2">
      <c r="G674" s="11"/>
      <c r="H674" s="11"/>
      <c r="I674" s="11"/>
      <c r="J674" s="8"/>
      <c r="K674" s="15">
        <f>((F674-1)*(1-(IF(G674="no",0,'results log'!$B$3)))+1)</f>
        <v>5.0000000000000044E-2</v>
      </c>
      <c r="L674" s="15">
        <f t="shared" si="22"/>
        <v>0</v>
      </c>
      <c r="M674" s="17">
        <f>IF(ISBLANK(J674),,IF(ISBLANK(E674),,(IF(J674="WON-EW",((((E674-1)*I674)*'results log'!$B$2)+('results log'!$B$2*(E674-1))),IF(J674="WON",((((E674-1)*I674)*'results log'!$B$2)+('results log'!$B$2*(E674-1))),IF(J674="PLACED",((((E674-1)*I674)*'results log'!$B$2)-'results log'!$B$2),IF(I674=0,-'results log'!$B$2,IF(I674=0,-'results log'!$B$2,-('results log'!$B$2*2)))))))*D674))</f>
        <v>0</v>
      </c>
      <c r="N674" s="16">
        <f>IF(ISBLANK(J674),,IF(ISBLANK(F674),,(IF(J674="WON-EW",((((K674-1)*I674)*'results log'!$B$2)+('results log'!$B$2*(K674-1))),IF(J674="WON",((((K674-1)*I674)*'results log'!$B$2)+('results log'!$B$2*(K674-1))),IF(J674="PLACED",((((K674-1)*I674)*'results log'!$B$2)-'results log'!$B$2),IF(I674=0,-'results log'!$B$2,IF(I674=0,-'results log'!$B$2,-('results log'!$B$2*2)))))))*D674))</f>
        <v>0</v>
      </c>
      <c r="Q674">
        <f>IF(ISBLANK(#REF!),1,IF(ISBLANK(#REF!),2,99))</f>
        <v>99</v>
      </c>
    </row>
    <row r="675" spans="7:17" ht="15" x14ac:dyDescent="0.2">
      <c r="G675" s="11"/>
      <c r="H675" s="11"/>
      <c r="I675" s="11"/>
      <c r="J675" s="8"/>
      <c r="K675" s="15">
        <f>((F675-1)*(1-(IF(G675="no",0,'results log'!$B$3)))+1)</f>
        <v>5.0000000000000044E-2</v>
      </c>
      <c r="L675" s="15">
        <f t="shared" si="22"/>
        <v>0</v>
      </c>
      <c r="M675" s="17">
        <f>IF(ISBLANK(J675),,IF(ISBLANK(E675),,(IF(J675="WON-EW",((((E675-1)*I675)*'results log'!$B$2)+('results log'!$B$2*(E675-1))),IF(J675="WON",((((E675-1)*I675)*'results log'!$B$2)+('results log'!$B$2*(E675-1))),IF(J675="PLACED",((((E675-1)*I675)*'results log'!$B$2)-'results log'!$B$2),IF(I675=0,-'results log'!$B$2,IF(I675=0,-'results log'!$B$2,-('results log'!$B$2*2)))))))*D675))</f>
        <v>0</v>
      </c>
      <c r="N675" s="16">
        <f>IF(ISBLANK(J675),,IF(ISBLANK(F675),,(IF(J675="WON-EW",((((K675-1)*I675)*'results log'!$B$2)+('results log'!$B$2*(K675-1))),IF(J675="WON",((((K675-1)*I675)*'results log'!$B$2)+('results log'!$B$2*(K675-1))),IF(J675="PLACED",((((K675-1)*I675)*'results log'!$B$2)-'results log'!$B$2),IF(I675=0,-'results log'!$B$2,IF(I675=0,-'results log'!$B$2,-('results log'!$B$2*2)))))))*D675))</f>
        <v>0</v>
      </c>
      <c r="Q675">
        <f>IF(ISBLANK(#REF!),1,IF(ISBLANK(#REF!),2,99))</f>
        <v>99</v>
      </c>
    </row>
    <row r="676" spans="7:17" ht="15" x14ac:dyDescent="0.2">
      <c r="G676" s="11"/>
      <c r="H676" s="11"/>
      <c r="I676" s="11"/>
      <c r="J676" s="8"/>
      <c r="K676" s="15">
        <f>((F676-1)*(1-(IF(G676="no",0,'results log'!$B$3)))+1)</f>
        <v>5.0000000000000044E-2</v>
      </c>
      <c r="L676" s="15">
        <f t="shared" si="22"/>
        <v>0</v>
      </c>
      <c r="M676" s="17">
        <f>IF(ISBLANK(J676),,IF(ISBLANK(E676),,(IF(J676="WON-EW",((((E676-1)*I676)*'results log'!$B$2)+('results log'!$B$2*(E676-1))),IF(J676="WON",((((E676-1)*I676)*'results log'!$B$2)+('results log'!$B$2*(E676-1))),IF(J676="PLACED",((((E676-1)*I676)*'results log'!$B$2)-'results log'!$B$2),IF(I676=0,-'results log'!$B$2,IF(I676=0,-'results log'!$B$2,-('results log'!$B$2*2)))))))*D676))</f>
        <v>0</v>
      </c>
      <c r="N676" s="16">
        <f>IF(ISBLANK(J676),,IF(ISBLANK(F676),,(IF(J676="WON-EW",((((K676-1)*I676)*'results log'!$B$2)+('results log'!$B$2*(K676-1))),IF(J676="WON",((((K676-1)*I676)*'results log'!$B$2)+('results log'!$B$2*(K676-1))),IF(J676="PLACED",((((K676-1)*I676)*'results log'!$B$2)-'results log'!$B$2),IF(I676=0,-'results log'!$B$2,IF(I676=0,-'results log'!$B$2,-('results log'!$B$2*2)))))))*D676))</f>
        <v>0</v>
      </c>
      <c r="Q676">
        <f>IF(ISBLANK(#REF!),1,IF(ISBLANK(#REF!),2,99))</f>
        <v>99</v>
      </c>
    </row>
    <row r="677" spans="7:17" ht="15" x14ac:dyDescent="0.2">
      <c r="G677" s="11"/>
      <c r="H677" s="11"/>
      <c r="I677" s="11"/>
      <c r="J677" s="8"/>
      <c r="K677" s="15">
        <f>((F677-1)*(1-(IF(G677="no",0,'results log'!$B$3)))+1)</f>
        <v>5.0000000000000044E-2</v>
      </c>
      <c r="L677" s="15">
        <f t="shared" si="22"/>
        <v>0</v>
      </c>
      <c r="M677" s="17">
        <f>IF(ISBLANK(J677),,IF(ISBLANK(E677),,(IF(J677="WON-EW",((((E677-1)*I677)*'results log'!$B$2)+('results log'!$B$2*(E677-1))),IF(J677="WON",((((E677-1)*I677)*'results log'!$B$2)+('results log'!$B$2*(E677-1))),IF(J677="PLACED",((((E677-1)*I677)*'results log'!$B$2)-'results log'!$B$2),IF(I677=0,-'results log'!$B$2,IF(I677=0,-'results log'!$B$2,-('results log'!$B$2*2)))))))*D677))</f>
        <v>0</v>
      </c>
      <c r="N677" s="16">
        <f>IF(ISBLANK(J677),,IF(ISBLANK(F677),,(IF(J677="WON-EW",((((K677-1)*I677)*'results log'!$B$2)+('results log'!$B$2*(K677-1))),IF(J677="WON",((((K677-1)*I677)*'results log'!$B$2)+('results log'!$B$2*(K677-1))),IF(J677="PLACED",((((K677-1)*I677)*'results log'!$B$2)-'results log'!$B$2),IF(I677=0,-'results log'!$B$2,IF(I677=0,-'results log'!$B$2,-('results log'!$B$2*2)))))))*D677))</f>
        <v>0</v>
      </c>
      <c r="Q677">
        <f>IF(ISBLANK(#REF!),1,IF(ISBLANK(#REF!),2,99))</f>
        <v>99</v>
      </c>
    </row>
    <row r="678" spans="7:17" ht="15" x14ac:dyDescent="0.2">
      <c r="G678" s="11"/>
      <c r="H678" s="11"/>
      <c r="I678" s="11"/>
      <c r="J678" s="8"/>
      <c r="K678" s="15">
        <f>((F678-1)*(1-(IF(G678="no",0,'results log'!$B$3)))+1)</f>
        <v>5.0000000000000044E-2</v>
      </c>
      <c r="L678" s="15">
        <f t="shared" si="22"/>
        <v>0</v>
      </c>
      <c r="M678" s="17">
        <f>IF(ISBLANK(J678),,IF(ISBLANK(E678),,(IF(J678="WON-EW",((((E678-1)*I678)*'results log'!$B$2)+('results log'!$B$2*(E678-1))),IF(J678="WON",((((E678-1)*I678)*'results log'!$B$2)+('results log'!$B$2*(E678-1))),IF(J678="PLACED",((((E678-1)*I678)*'results log'!$B$2)-'results log'!$B$2),IF(I678=0,-'results log'!$B$2,IF(I678=0,-'results log'!$B$2,-('results log'!$B$2*2)))))))*D678))</f>
        <v>0</v>
      </c>
      <c r="N678" s="16">
        <f>IF(ISBLANK(J678),,IF(ISBLANK(F678),,(IF(J678="WON-EW",((((K678-1)*I678)*'results log'!$B$2)+('results log'!$B$2*(K678-1))),IF(J678="WON",((((K678-1)*I678)*'results log'!$B$2)+('results log'!$B$2*(K678-1))),IF(J678="PLACED",((((K678-1)*I678)*'results log'!$B$2)-'results log'!$B$2),IF(I678=0,-'results log'!$B$2,IF(I678=0,-'results log'!$B$2,-('results log'!$B$2*2)))))))*D678))</f>
        <v>0</v>
      </c>
      <c r="Q678">
        <f>IF(ISBLANK(#REF!),1,IF(ISBLANK(#REF!),2,99))</f>
        <v>99</v>
      </c>
    </row>
    <row r="679" spans="7:17" ht="15" x14ac:dyDescent="0.2">
      <c r="G679" s="11"/>
      <c r="H679" s="11"/>
      <c r="I679" s="11"/>
      <c r="J679" s="8"/>
      <c r="K679" s="15">
        <f>((F679-1)*(1-(IF(G679="no",0,'results log'!$B$3)))+1)</f>
        <v>5.0000000000000044E-2</v>
      </c>
      <c r="L679" s="15">
        <f t="shared" si="22"/>
        <v>0</v>
      </c>
      <c r="M679" s="17">
        <f>IF(ISBLANK(J679),,IF(ISBLANK(E679),,(IF(J679="WON-EW",((((E679-1)*I679)*'results log'!$B$2)+('results log'!$B$2*(E679-1))),IF(J679="WON",((((E679-1)*I679)*'results log'!$B$2)+('results log'!$B$2*(E679-1))),IF(J679="PLACED",((((E679-1)*I679)*'results log'!$B$2)-'results log'!$B$2),IF(I679=0,-'results log'!$B$2,IF(I679=0,-'results log'!$B$2,-('results log'!$B$2*2)))))))*D679))</f>
        <v>0</v>
      </c>
      <c r="N679" s="16">
        <f>IF(ISBLANK(J679),,IF(ISBLANK(F679),,(IF(J679="WON-EW",((((K679-1)*I679)*'results log'!$B$2)+('results log'!$B$2*(K679-1))),IF(J679="WON",((((K679-1)*I679)*'results log'!$B$2)+('results log'!$B$2*(K679-1))),IF(J679="PLACED",((((K679-1)*I679)*'results log'!$B$2)-'results log'!$B$2),IF(I679=0,-'results log'!$B$2,IF(I679=0,-'results log'!$B$2,-('results log'!$B$2*2)))))))*D679))</f>
        <v>0</v>
      </c>
      <c r="Q679">
        <f>IF(ISBLANK(#REF!),1,IF(ISBLANK(#REF!),2,99))</f>
        <v>99</v>
      </c>
    </row>
    <row r="680" spans="7:17" ht="15" x14ac:dyDescent="0.2">
      <c r="G680" s="11"/>
      <c r="H680" s="11"/>
      <c r="I680" s="11"/>
      <c r="J680" s="8"/>
      <c r="K680" s="15">
        <f>((F680-1)*(1-(IF(G680="no",0,'results log'!$B$3)))+1)</f>
        <v>5.0000000000000044E-2</v>
      </c>
      <c r="L680" s="15">
        <f t="shared" si="22"/>
        <v>0</v>
      </c>
      <c r="M680" s="17">
        <f>IF(ISBLANK(J680),,IF(ISBLANK(E680),,(IF(J680="WON-EW",((((E680-1)*I680)*'results log'!$B$2)+('results log'!$B$2*(E680-1))),IF(J680="WON",((((E680-1)*I680)*'results log'!$B$2)+('results log'!$B$2*(E680-1))),IF(J680="PLACED",((((E680-1)*I680)*'results log'!$B$2)-'results log'!$B$2),IF(I680=0,-'results log'!$B$2,IF(I680=0,-'results log'!$B$2,-('results log'!$B$2*2)))))))*D680))</f>
        <v>0</v>
      </c>
      <c r="N680" s="16">
        <f>IF(ISBLANK(J680),,IF(ISBLANK(F680),,(IF(J680="WON-EW",((((K680-1)*I680)*'results log'!$B$2)+('results log'!$B$2*(K680-1))),IF(J680="WON",((((K680-1)*I680)*'results log'!$B$2)+('results log'!$B$2*(K680-1))),IF(J680="PLACED",((((K680-1)*I680)*'results log'!$B$2)-'results log'!$B$2),IF(I680=0,-'results log'!$B$2,IF(I680=0,-'results log'!$B$2,-('results log'!$B$2*2)))))))*D680))</f>
        <v>0</v>
      </c>
      <c r="Q680">
        <f>IF(ISBLANK(#REF!),1,IF(ISBLANK(#REF!),2,99))</f>
        <v>99</v>
      </c>
    </row>
    <row r="681" spans="7:17" ht="15" x14ac:dyDescent="0.2">
      <c r="G681" s="11"/>
      <c r="H681" s="11"/>
      <c r="I681" s="11"/>
      <c r="J681" s="8"/>
      <c r="K681" s="15">
        <f>((F681-1)*(1-(IF(G681="no",0,'results log'!$B$3)))+1)</f>
        <v>5.0000000000000044E-2</v>
      </c>
      <c r="L681" s="15">
        <f t="shared" si="22"/>
        <v>0</v>
      </c>
      <c r="M681" s="17">
        <f>IF(ISBLANK(J681),,IF(ISBLANK(E681),,(IF(J681="WON-EW",((((E681-1)*I681)*'results log'!$B$2)+('results log'!$B$2*(E681-1))),IF(J681="WON",((((E681-1)*I681)*'results log'!$B$2)+('results log'!$B$2*(E681-1))),IF(J681="PLACED",((((E681-1)*I681)*'results log'!$B$2)-'results log'!$B$2),IF(I681=0,-'results log'!$B$2,IF(I681=0,-'results log'!$B$2,-('results log'!$B$2*2)))))))*D681))</f>
        <v>0</v>
      </c>
      <c r="N681" s="16">
        <f>IF(ISBLANK(J681),,IF(ISBLANK(F681),,(IF(J681="WON-EW",((((K681-1)*I681)*'results log'!$B$2)+('results log'!$B$2*(K681-1))),IF(J681="WON",((((K681-1)*I681)*'results log'!$B$2)+('results log'!$B$2*(K681-1))),IF(J681="PLACED",((((K681-1)*I681)*'results log'!$B$2)-'results log'!$B$2),IF(I681=0,-'results log'!$B$2,IF(I681=0,-'results log'!$B$2,-('results log'!$B$2*2)))))))*D681))</f>
        <v>0</v>
      </c>
      <c r="Q681">
        <f>IF(ISBLANK(#REF!),1,IF(ISBLANK(#REF!),2,99))</f>
        <v>99</v>
      </c>
    </row>
    <row r="682" spans="7:17" ht="15" x14ac:dyDescent="0.2">
      <c r="G682" s="11"/>
      <c r="H682" s="11"/>
      <c r="I682" s="11"/>
      <c r="J682" s="8"/>
      <c r="K682" s="15">
        <f>((F682-1)*(1-(IF(G682="no",0,'results log'!$B$3)))+1)</f>
        <v>5.0000000000000044E-2</v>
      </c>
      <c r="L682" s="15">
        <f t="shared" si="22"/>
        <v>0</v>
      </c>
      <c r="M682" s="17">
        <f>IF(ISBLANK(J682),,IF(ISBLANK(E682),,(IF(J682="WON-EW",((((E682-1)*I682)*'results log'!$B$2)+('results log'!$B$2*(E682-1))),IF(J682="WON",((((E682-1)*I682)*'results log'!$B$2)+('results log'!$B$2*(E682-1))),IF(J682="PLACED",((((E682-1)*I682)*'results log'!$B$2)-'results log'!$B$2),IF(I682=0,-'results log'!$B$2,IF(I682=0,-'results log'!$B$2,-('results log'!$B$2*2)))))))*D682))</f>
        <v>0</v>
      </c>
      <c r="N682" s="16">
        <f>IF(ISBLANK(J682),,IF(ISBLANK(F682),,(IF(J682="WON-EW",((((K682-1)*I682)*'results log'!$B$2)+('results log'!$B$2*(K682-1))),IF(J682="WON",((((K682-1)*I682)*'results log'!$B$2)+('results log'!$B$2*(K682-1))),IF(J682="PLACED",((((K682-1)*I682)*'results log'!$B$2)-'results log'!$B$2),IF(I682=0,-'results log'!$B$2,IF(I682=0,-'results log'!$B$2,-('results log'!$B$2*2)))))))*D682))</f>
        <v>0</v>
      </c>
      <c r="Q682">
        <f>IF(ISBLANK(#REF!),1,IF(ISBLANK(#REF!),2,99))</f>
        <v>99</v>
      </c>
    </row>
    <row r="683" spans="7:17" ht="15" x14ac:dyDescent="0.2">
      <c r="G683" s="11"/>
      <c r="H683" s="11"/>
      <c r="I683" s="11"/>
      <c r="J683" s="8"/>
      <c r="K683" s="15">
        <f>((F683-1)*(1-(IF(G683="no",0,'results log'!$B$3)))+1)</f>
        <v>5.0000000000000044E-2</v>
      </c>
      <c r="L683" s="15">
        <f t="shared" si="22"/>
        <v>0</v>
      </c>
      <c r="M683" s="17">
        <f>IF(ISBLANK(J683),,IF(ISBLANK(E683),,(IF(J683="WON-EW",((((E683-1)*I683)*'results log'!$B$2)+('results log'!$B$2*(E683-1))),IF(J683="WON",((((E683-1)*I683)*'results log'!$B$2)+('results log'!$B$2*(E683-1))),IF(J683="PLACED",((((E683-1)*I683)*'results log'!$B$2)-'results log'!$B$2),IF(I683=0,-'results log'!$B$2,IF(I683=0,-'results log'!$B$2,-('results log'!$B$2*2)))))))*D683))</f>
        <v>0</v>
      </c>
      <c r="N683" s="16">
        <f>IF(ISBLANK(J683),,IF(ISBLANK(F683),,(IF(J683="WON-EW",((((K683-1)*I683)*'results log'!$B$2)+('results log'!$B$2*(K683-1))),IF(J683="WON",((((K683-1)*I683)*'results log'!$B$2)+('results log'!$B$2*(K683-1))),IF(J683="PLACED",((((K683-1)*I683)*'results log'!$B$2)-'results log'!$B$2),IF(I683=0,-'results log'!$B$2,IF(I683=0,-'results log'!$B$2,-('results log'!$B$2*2)))))))*D683))</f>
        <v>0</v>
      </c>
      <c r="Q683">
        <f>IF(ISBLANK(#REF!),1,IF(ISBLANK(#REF!),2,99))</f>
        <v>99</v>
      </c>
    </row>
    <row r="684" spans="7:17" ht="15" x14ac:dyDescent="0.2">
      <c r="G684" s="11"/>
      <c r="H684" s="11"/>
      <c r="I684" s="11"/>
      <c r="J684" s="8"/>
      <c r="K684" s="15">
        <f>((F684-1)*(1-(IF(G684="no",0,'results log'!$B$3)))+1)</f>
        <v>5.0000000000000044E-2</v>
      </c>
      <c r="L684" s="15">
        <f t="shared" si="22"/>
        <v>0</v>
      </c>
      <c r="M684" s="17">
        <f>IF(ISBLANK(J684),,IF(ISBLANK(E684),,(IF(J684="WON-EW",((((E684-1)*I684)*'results log'!$B$2)+('results log'!$B$2*(E684-1))),IF(J684="WON",((((E684-1)*I684)*'results log'!$B$2)+('results log'!$B$2*(E684-1))),IF(J684="PLACED",((((E684-1)*I684)*'results log'!$B$2)-'results log'!$B$2),IF(I684=0,-'results log'!$B$2,IF(I684=0,-'results log'!$B$2,-('results log'!$B$2*2)))))))*D684))</f>
        <v>0</v>
      </c>
      <c r="N684" s="16">
        <f>IF(ISBLANK(J684),,IF(ISBLANK(F684),,(IF(J684="WON-EW",((((K684-1)*I684)*'results log'!$B$2)+('results log'!$B$2*(K684-1))),IF(J684="WON",((((K684-1)*I684)*'results log'!$B$2)+('results log'!$B$2*(K684-1))),IF(J684="PLACED",((((K684-1)*I684)*'results log'!$B$2)-'results log'!$B$2),IF(I684=0,-'results log'!$B$2,IF(I684=0,-'results log'!$B$2,-('results log'!$B$2*2)))))))*D684))</f>
        <v>0</v>
      </c>
      <c r="Q684">
        <f>IF(ISBLANK(#REF!),1,IF(ISBLANK(#REF!),2,99))</f>
        <v>99</v>
      </c>
    </row>
    <row r="685" spans="7:17" ht="15" x14ac:dyDescent="0.2">
      <c r="G685" s="11"/>
      <c r="H685" s="11"/>
      <c r="I685" s="11"/>
      <c r="J685" s="8"/>
      <c r="K685" s="15">
        <f>((F685-1)*(1-(IF(G685="no",0,'results log'!$B$3)))+1)</f>
        <v>5.0000000000000044E-2</v>
      </c>
      <c r="L685" s="15">
        <f t="shared" si="22"/>
        <v>0</v>
      </c>
      <c r="M685" s="17">
        <f>IF(ISBLANK(J685),,IF(ISBLANK(E685),,(IF(J685="WON-EW",((((E685-1)*I685)*'results log'!$B$2)+('results log'!$B$2*(E685-1))),IF(J685="WON",((((E685-1)*I685)*'results log'!$B$2)+('results log'!$B$2*(E685-1))),IF(J685="PLACED",((((E685-1)*I685)*'results log'!$B$2)-'results log'!$B$2),IF(I685=0,-'results log'!$B$2,IF(I685=0,-'results log'!$B$2,-('results log'!$B$2*2)))))))*D685))</f>
        <v>0</v>
      </c>
      <c r="N685" s="16">
        <f>IF(ISBLANK(J685),,IF(ISBLANK(F685),,(IF(J685="WON-EW",((((K685-1)*I685)*'results log'!$B$2)+('results log'!$B$2*(K685-1))),IF(J685="WON",((((K685-1)*I685)*'results log'!$B$2)+('results log'!$B$2*(K685-1))),IF(J685="PLACED",((((K685-1)*I685)*'results log'!$B$2)-'results log'!$B$2),IF(I685=0,-'results log'!$B$2,IF(I685=0,-'results log'!$B$2,-('results log'!$B$2*2)))))))*D685))</f>
        <v>0</v>
      </c>
      <c r="Q685">
        <f>IF(ISBLANK(#REF!),1,IF(ISBLANK(#REF!),2,99))</f>
        <v>99</v>
      </c>
    </row>
    <row r="686" spans="7:17" ht="15" x14ac:dyDescent="0.2">
      <c r="G686" s="11"/>
      <c r="H686" s="11"/>
      <c r="I686" s="11"/>
      <c r="J686" s="8"/>
      <c r="K686" s="15">
        <f>((F686-1)*(1-(IF(G686="no",0,'results log'!$B$3)))+1)</f>
        <v>5.0000000000000044E-2</v>
      </c>
      <c r="L686" s="15">
        <f t="shared" si="22"/>
        <v>0</v>
      </c>
      <c r="M686" s="17">
        <f>IF(ISBLANK(J686),,IF(ISBLANK(E686),,(IF(J686="WON-EW",((((E686-1)*I686)*'results log'!$B$2)+('results log'!$B$2*(E686-1))),IF(J686="WON",((((E686-1)*I686)*'results log'!$B$2)+('results log'!$B$2*(E686-1))),IF(J686="PLACED",((((E686-1)*I686)*'results log'!$B$2)-'results log'!$B$2),IF(I686=0,-'results log'!$B$2,IF(I686=0,-'results log'!$B$2,-('results log'!$B$2*2)))))))*D686))</f>
        <v>0</v>
      </c>
      <c r="N686" s="16">
        <f>IF(ISBLANK(J686),,IF(ISBLANK(F686),,(IF(J686="WON-EW",((((K686-1)*I686)*'results log'!$B$2)+('results log'!$B$2*(K686-1))),IF(J686="WON",((((K686-1)*I686)*'results log'!$B$2)+('results log'!$B$2*(K686-1))),IF(J686="PLACED",((((K686-1)*I686)*'results log'!$B$2)-'results log'!$B$2),IF(I686=0,-'results log'!$B$2,IF(I686=0,-'results log'!$B$2,-('results log'!$B$2*2)))))))*D686))</f>
        <v>0</v>
      </c>
      <c r="Q686">
        <f>IF(ISBLANK(#REF!),1,IF(ISBLANK(#REF!),2,99))</f>
        <v>99</v>
      </c>
    </row>
    <row r="687" spans="7:17" ht="15" x14ac:dyDescent="0.2">
      <c r="G687" s="11"/>
      <c r="H687" s="11"/>
      <c r="I687" s="11"/>
      <c r="J687" s="8"/>
      <c r="K687" s="15">
        <f>((F687-1)*(1-(IF(G687="no",0,'results log'!$B$3)))+1)</f>
        <v>5.0000000000000044E-2</v>
      </c>
      <c r="L687" s="15">
        <f t="shared" si="22"/>
        <v>0</v>
      </c>
      <c r="M687" s="17">
        <f>IF(ISBLANK(J687),,IF(ISBLANK(E687),,(IF(J687="WON-EW",((((E687-1)*I687)*'results log'!$B$2)+('results log'!$B$2*(E687-1))),IF(J687="WON",((((E687-1)*I687)*'results log'!$B$2)+('results log'!$B$2*(E687-1))),IF(J687="PLACED",((((E687-1)*I687)*'results log'!$B$2)-'results log'!$B$2),IF(I687=0,-'results log'!$B$2,IF(I687=0,-'results log'!$B$2,-('results log'!$B$2*2)))))))*D687))</f>
        <v>0</v>
      </c>
      <c r="N687" s="16">
        <f>IF(ISBLANK(J687),,IF(ISBLANK(F687),,(IF(J687="WON-EW",((((K687-1)*I687)*'results log'!$B$2)+('results log'!$B$2*(K687-1))),IF(J687="WON",((((K687-1)*I687)*'results log'!$B$2)+('results log'!$B$2*(K687-1))),IF(J687="PLACED",((((K687-1)*I687)*'results log'!$B$2)-'results log'!$B$2),IF(I687=0,-'results log'!$B$2,IF(I687=0,-'results log'!$B$2,-('results log'!$B$2*2)))))))*D687))</f>
        <v>0</v>
      </c>
      <c r="Q687">
        <f>IF(ISBLANK(#REF!),1,IF(ISBLANK(#REF!),2,99))</f>
        <v>99</v>
      </c>
    </row>
    <row r="688" spans="7:17" ht="15" x14ac:dyDescent="0.2">
      <c r="G688" s="11"/>
      <c r="H688" s="11"/>
      <c r="I688" s="11"/>
      <c r="J688" s="8"/>
      <c r="K688" s="15">
        <f>((F688-1)*(1-(IF(G688="no",0,'results log'!$B$3)))+1)</f>
        <v>5.0000000000000044E-2</v>
      </c>
      <c r="L688" s="15">
        <f t="shared" si="22"/>
        <v>0</v>
      </c>
      <c r="M688" s="17">
        <f>IF(ISBLANK(J688),,IF(ISBLANK(E688),,(IF(J688="WON-EW",((((E688-1)*I688)*'results log'!$B$2)+('results log'!$B$2*(E688-1))),IF(J688="WON",((((E688-1)*I688)*'results log'!$B$2)+('results log'!$B$2*(E688-1))),IF(J688="PLACED",((((E688-1)*I688)*'results log'!$B$2)-'results log'!$B$2),IF(I688=0,-'results log'!$B$2,IF(I688=0,-'results log'!$B$2,-('results log'!$B$2*2)))))))*D688))</f>
        <v>0</v>
      </c>
      <c r="N688" s="16">
        <f>IF(ISBLANK(J688),,IF(ISBLANK(F688),,(IF(J688="WON-EW",((((K688-1)*I688)*'results log'!$B$2)+('results log'!$B$2*(K688-1))),IF(J688="WON",((((K688-1)*I688)*'results log'!$B$2)+('results log'!$B$2*(K688-1))),IF(J688="PLACED",((((K688-1)*I688)*'results log'!$B$2)-'results log'!$B$2),IF(I688=0,-'results log'!$B$2,IF(I688=0,-'results log'!$B$2,-('results log'!$B$2*2)))))))*D688))</f>
        <v>0</v>
      </c>
      <c r="Q688">
        <f>IF(ISBLANK(#REF!),1,IF(ISBLANK(#REF!),2,99))</f>
        <v>99</v>
      </c>
    </row>
    <row r="689" spans="7:17" ht="15" x14ac:dyDescent="0.2">
      <c r="G689" s="11"/>
      <c r="H689" s="11"/>
      <c r="I689" s="11"/>
      <c r="J689" s="8"/>
      <c r="K689" s="15">
        <f>((F689-1)*(1-(IF(G689="no",0,'results log'!$B$3)))+1)</f>
        <v>5.0000000000000044E-2</v>
      </c>
      <c r="L689" s="15">
        <f t="shared" si="22"/>
        <v>0</v>
      </c>
      <c r="M689" s="17">
        <f>IF(ISBLANK(J689),,IF(ISBLANK(E689),,(IF(J689="WON-EW",((((E689-1)*I689)*'results log'!$B$2)+('results log'!$B$2*(E689-1))),IF(J689="WON",((((E689-1)*I689)*'results log'!$B$2)+('results log'!$B$2*(E689-1))),IF(J689="PLACED",((((E689-1)*I689)*'results log'!$B$2)-'results log'!$B$2),IF(I689=0,-'results log'!$B$2,IF(I689=0,-'results log'!$B$2,-('results log'!$B$2*2)))))))*D689))</f>
        <v>0</v>
      </c>
      <c r="N689" s="16">
        <f>IF(ISBLANK(J689),,IF(ISBLANK(F689),,(IF(J689="WON-EW",((((K689-1)*I689)*'results log'!$B$2)+('results log'!$B$2*(K689-1))),IF(J689="WON",((((K689-1)*I689)*'results log'!$B$2)+('results log'!$B$2*(K689-1))),IF(J689="PLACED",((((K689-1)*I689)*'results log'!$B$2)-'results log'!$B$2),IF(I689=0,-'results log'!$B$2,IF(I689=0,-'results log'!$B$2,-('results log'!$B$2*2)))))))*D689))</f>
        <v>0</v>
      </c>
      <c r="Q689">
        <f>IF(ISBLANK(#REF!),1,IF(ISBLANK(#REF!),2,99))</f>
        <v>99</v>
      </c>
    </row>
    <row r="690" spans="7:17" ht="15" x14ac:dyDescent="0.2">
      <c r="G690" s="11"/>
      <c r="H690" s="11"/>
      <c r="I690" s="11"/>
      <c r="J690" s="8"/>
      <c r="K690" s="15">
        <f>((F690-1)*(1-(IF(G690="no",0,'results log'!$B$3)))+1)</f>
        <v>5.0000000000000044E-2</v>
      </c>
      <c r="L690" s="15">
        <f t="shared" si="22"/>
        <v>0</v>
      </c>
      <c r="M690" s="17">
        <f>IF(ISBLANK(J690),,IF(ISBLANK(E690),,(IF(J690="WON-EW",((((E690-1)*I690)*'results log'!$B$2)+('results log'!$B$2*(E690-1))),IF(J690="WON",((((E690-1)*I690)*'results log'!$B$2)+('results log'!$B$2*(E690-1))),IF(J690="PLACED",((((E690-1)*I690)*'results log'!$B$2)-'results log'!$B$2),IF(I690=0,-'results log'!$B$2,IF(I690=0,-'results log'!$B$2,-('results log'!$B$2*2)))))))*D690))</f>
        <v>0</v>
      </c>
      <c r="N690" s="16">
        <f>IF(ISBLANK(J690),,IF(ISBLANK(F690),,(IF(J690="WON-EW",((((K690-1)*I690)*'results log'!$B$2)+('results log'!$B$2*(K690-1))),IF(J690="WON",((((K690-1)*I690)*'results log'!$B$2)+('results log'!$B$2*(K690-1))),IF(J690="PLACED",((((K690-1)*I690)*'results log'!$B$2)-'results log'!$B$2),IF(I690=0,-'results log'!$B$2,IF(I690=0,-'results log'!$B$2,-('results log'!$B$2*2)))))))*D690))</f>
        <v>0</v>
      </c>
      <c r="Q690">
        <f>IF(ISBLANK(#REF!),1,IF(ISBLANK(#REF!),2,99))</f>
        <v>99</v>
      </c>
    </row>
    <row r="691" spans="7:17" ht="15" x14ac:dyDescent="0.2">
      <c r="G691" s="11"/>
      <c r="H691" s="11"/>
      <c r="I691" s="11"/>
      <c r="J691" s="8"/>
      <c r="K691" s="15">
        <f>((F691-1)*(1-(IF(G691="no",0,'results log'!$B$3)))+1)</f>
        <v>5.0000000000000044E-2</v>
      </c>
      <c r="L691" s="15">
        <f t="shared" si="22"/>
        <v>0</v>
      </c>
      <c r="M691" s="17">
        <f>IF(ISBLANK(J691),,IF(ISBLANK(E691),,(IF(J691="WON-EW",((((E691-1)*I691)*'results log'!$B$2)+('results log'!$B$2*(E691-1))),IF(J691="WON",((((E691-1)*I691)*'results log'!$B$2)+('results log'!$B$2*(E691-1))),IF(J691="PLACED",((((E691-1)*I691)*'results log'!$B$2)-'results log'!$B$2),IF(I691=0,-'results log'!$B$2,IF(I691=0,-'results log'!$B$2,-('results log'!$B$2*2)))))))*D691))</f>
        <v>0</v>
      </c>
      <c r="N691" s="16">
        <f>IF(ISBLANK(J691),,IF(ISBLANK(F691),,(IF(J691="WON-EW",((((K691-1)*I691)*'results log'!$B$2)+('results log'!$B$2*(K691-1))),IF(J691="WON",((((K691-1)*I691)*'results log'!$B$2)+('results log'!$B$2*(K691-1))),IF(J691="PLACED",((((K691-1)*I691)*'results log'!$B$2)-'results log'!$B$2),IF(I691=0,-'results log'!$B$2,IF(I691=0,-'results log'!$B$2,-('results log'!$B$2*2)))))))*D691))</f>
        <v>0</v>
      </c>
      <c r="Q691">
        <f>IF(ISBLANK(#REF!),1,IF(ISBLANK(#REF!),2,99))</f>
        <v>99</v>
      </c>
    </row>
    <row r="692" spans="7:17" ht="15" x14ac:dyDescent="0.2">
      <c r="G692" s="11"/>
      <c r="H692" s="11"/>
      <c r="I692" s="11"/>
      <c r="J692" s="8"/>
      <c r="K692" s="15">
        <f>((F692-1)*(1-(IF(G692="no",0,'results log'!$B$3)))+1)</f>
        <v>5.0000000000000044E-2</v>
      </c>
      <c r="L692" s="15">
        <f t="shared" si="22"/>
        <v>0</v>
      </c>
      <c r="M692" s="17">
        <f>IF(ISBLANK(J692),,IF(ISBLANK(E692),,(IF(J692="WON-EW",((((E692-1)*I692)*'results log'!$B$2)+('results log'!$B$2*(E692-1))),IF(J692="WON",((((E692-1)*I692)*'results log'!$B$2)+('results log'!$B$2*(E692-1))),IF(J692="PLACED",((((E692-1)*I692)*'results log'!$B$2)-'results log'!$B$2),IF(I692=0,-'results log'!$B$2,IF(I692=0,-'results log'!$B$2,-('results log'!$B$2*2)))))))*D692))</f>
        <v>0</v>
      </c>
      <c r="N692" s="16">
        <f>IF(ISBLANK(J692),,IF(ISBLANK(F692),,(IF(J692="WON-EW",((((K692-1)*I692)*'results log'!$B$2)+('results log'!$B$2*(K692-1))),IF(J692="WON",((((K692-1)*I692)*'results log'!$B$2)+('results log'!$B$2*(K692-1))),IF(J692="PLACED",((((K692-1)*I692)*'results log'!$B$2)-'results log'!$B$2),IF(I692=0,-'results log'!$B$2,IF(I692=0,-'results log'!$B$2,-('results log'!$B$2*2)))))))*D692))</f>
        <v>0</v>
      </c>
      <c r="Q692">
        <f>IF(ISBLANK(#REF!),1,IF(ISBLANK(#REF!),2,99))</f>
        <v>99</v>
      </c>
    </row>
    <row r="693" spans="7:17" ht="15" x14ac:dyDescent="0.2">
      <c r="G693" s="11"/>
      <c r="H693" s="11"/>
      <c r="I693" s="11"/>
      <c r="J693" s="8"/>
      <c r="K693" s="15">
        <f>((F693-1)*(1-(IF(G693="no",0,'results log'!$B$3)))+1)</f>
        <v>5.0000000000000044E-2</v>
      </c>
      <c r="L693" s="15">
        <f t="shared" si="22"/>
        <v>0</v>
      </c>
      <c r="M693" s="17">
        <f>IF(ISBLANK(J693),,IF(ISBLANK(E693),,(IF(J693="WON-EW",((((E693-1)*I693)*'results log'!$B$2)+('results log'!$B$2*(E693-1))),IF(J693="WON",((((E693-1)*I693)*'results log'!$B$2)+('results log'!$B$2*(E693-1))),IF(J693="PLACED",((((E693-1)*I693)*'results log'!$B$2)-'results log'!$B$2),IF(I693=0,-'results log'!$B$2,IF(I693=0,-'results log'!$B$2,-('results log'!$B$2*2)))))))*D693))</f>
        <v>0</v>
      </c>
      <c r="N693" s="16">
        <f>IF(ISBLANK(J693),,IF(ISBLANK(F693),,(IF(J693="WON-EW",((((K693-1)*I693)*'results log'!$B$2)+('results log'!$B$2*(K693-1))),IF(J693="WON",((((K693-1)*I693)*'results log'!$B$2)+('results log'!$B$2*(K693-1))),IF(J693="PLACED",((((K693-1)*I693)*'results log'!$B$2)-'results log'!$B$2),IF(I693=0,-'results log'!$B$2,IF(I693=0,-'results log'!$B$2,-('results log'!$B$2*2)))))))*D693))</f>
        <v>0</v>
      </c>
      <c r="Q693">
        <f>IF(ISBLANK(#REF!),1,IF(ISBLANK(#REF!),2,99))</f>
        <v>99</v>
      </c>
    </row>
    <row r="694" spans="7:17" ht="15" x14ac:dyDescent="0.2">
      <c r="G694" s="11"/>
      <c r="H694" s="11"/>
      <c r="I694" s="11"/>
      <c r="J694" s="8"/>
      <c r="K694" s="15">
        <f>((F694-1)*(1-(IF(G694="no",0,'results log'!$B$3)))+1)</f>
        <v>5.0000000000000044E-2</v>
      </c>
      <c r="L694" s="15">
        <f t="shared" si="22"/>
        <v>0</v>
      </c>
      <c r="M694" s="17">
        <f>IF(ISBLANK(J694),,IF(ISBLANK(E694),,(IF(J694="WON-EW",((((E694-1)*I694)*'results log'!$B$2)+('results log'!$B$2*(E694-1))),IF(J694="WON",((((E694-1)*I694)*'results log'!$B$2)+('results log'!$B$2*(E694-1))),IF(J694="PLACED",((((E694-1)*I694)*'results log'!$B$2)-'results log'!$B$2),IF(I694=0,-'results log'!$B$2,IF(I694=0,-'results log'!$B$2,-('results log'!$B$2*2)))))))*D694))</f>
        <v>0</v>
      </c>
      <c r="N694" s="16">
        <f>IF(ISBLANK(J694),,IF(ISBLANK(F694),,(IF(J694="WON-EW",((((K694-1)*I694)*'results log'!$B$2)+('results log'!$B$2*(K694-1))),IF(J694="WON",((((K694-1)*I694)*'results log'!$B$2)+('results log'!$B$2*(K694-1))),IF(J694="PLACED",((((K694-1)*I694)*'results log'!$B$2)-'results log'!$B$2),IF(I694=0,-'results log'!$B$2,IF(I694=0,-'results log'!$B$2,-('results log'!$B$2*2)))))))*D694))</f>
        <v>0</v>
      </c>
      <c r="Q694">
        <f>IF(ISBLANK(#REF!),1,IF(ISBLANK(#REF!),2,99))</f>
        <v>99</v>
      </c>
    </row>
    <row r="695" spans="7:17" ht="15" x14ac:dyDescent="0.2">
      <c r="G695" s="11"/>
      <c r="H695" s="11"/>
      <c r="I695" s="11"/>
      <c r="J695" s="8"/>
      <c r="K695" s="15">
        <f>((F695-1)*(1-(IF(G695="no",0,'results log'!$B$3)))+1)</f>
        <v>5.0000000000000044E-2</v>
      </c>
      <c r="L695" s="15">
        <f t="shared" si="22"/>
        <v>0</v>
      </c>
      <c r="M695" s="17">
        <f>IF(ISBLANK(J695),,IF(ISBLANK(E695),,(IF(J695="WON-EW",((((E695-1)*I695)*'results log'!$B$2)+('results log'!$B$2*(E695-1))),IF(J695="WON",((((E695-1)*I695)*'results log'!$B$2)+('results log'!$B$2*(E695-1))),IF(J695="PLACED",((((E695-1)*I695)*'results log'!$B$2)-'results log'!$B$2),IF(I695=0,-'results log'!$B$2,IF(I695=0,-'results log'!$B$2,-('results log'!$B$2*2)))))))*D695))</f>
        <v>0</v>
      </c>
      <c r="N695" s="16">
        <f>IF(ISBLANK(J695),,IF(ISBLANK(F695),,(IF(J695="WON-EW",((((K695-1)*I695)*'results log'!$B$2)+('results log'!$B$2*(K695-1))),IF(J695="WON",((((K695-1)*I695)*'results log'!$B$2)+('results log'!$B$2*(K695-1))),IF(J695="PLACED",((((K695-1)*I695)*'results log'!$B$2)-'results log'!$B$2),IF(I695=0,-'results log'!$B$2,IF(I695=0,-'results log'!$B$2,-('results log'!$B$2*2)))))))*D695))</f>
        <v>0</v>
      </c>
      <c r="Q695">
        <f>IF(ISBLANK(#REF!),1,IF(ISBLANK(#REF!),2,99))</f>
        <v>99</v>
      </c>
    </row>
    <row r="696" spans="7:17" ht="15" x14ac:dyDescent="0.2">
      <c r="G696" s="11"/>
      <c r="H696" s="11"/>
      <c r="I696" s="11"/>
      <c r="J696" s="8"/>
      <c r="K696" s="15">
        <f>((F696-1)*(1-(IF(G696="no",0,'results log'!$B$3)))+1)</f>
        <v>5.0000000000000044E-2</v>
      </c>
      <c r="L696" s="15">
        <f t="shared" si="22"/>
        <v>0</v>
      </c>
      <c r="M696" s="17">
        <f>IF(ISBLANK(J696),,IF(ISBLANK(E696),,(IF(J696="WON-EW",((((E696-1)*I696)*'results log'!$B$2)+('results log'!$B$2*(E696-1))),IF(J696="WON",((((E696-1)*I696)*'results log'!$B$2)+('results log'!$B$2*(E696-1))),IF(J696="PLACED",((((E696-1)*I696)*'results log'!$B$2)-'results log'!$B$2),IF(I696=0,-'results log'!$B$2,IF(I696=0,-'results log'!$B$2,-('results log'!$B$2*2)))))))*D696))</f>
        <v>0</v>
      </c>
      <c r="N696" s="16">
        <f>IF(ISBLANK(J696),,IF(ISBLANK(F696),,(IF(J696="WON-EW",((((K696-1)*I696)*'results log'!$B$2)+('results log'!$B$2*(K696-1))),IF(J696="WON",((((K696-1)*I696)*'results log'!$B$2)+('results log'!$B$2*(K696-1))),IF(J696="PLACED",((((K696-1)*I696)*'results log'!$B$2)-'results log'!$B$2),IF(I696=0,-'results log'!$B$2,IF(I696=0,-'results log'!$B$2,-('results log'!$B$2*2)))))))*D696))</f>
        <v>0</v>
      </c>
      <c r="Q696">
        <f>IF(ISBLANK(#REF!),1,IF(ISBLANK(#REF!),2,99))</f>
        <v>99</v>
      </c>
    </row>
    <row r="697" spans="7:17" ht="15" x14ac:dyDescent="0.2">
      <c r="G697" s="11"/>
      <c r="H697" s="11"/>
      <c r="I697" s="11"/>
      <c r="J697" s="8"/>
      <c r="K697" s="15">
        <f>((F697-1)*(1-(IF(G697="no",0,'results log'!$B$3)))+1)</f>
        <v>5.0000000000000044E-2</v>
      </c>
      <c r="L697" s="15">
        <f t="shared" si="22"/>
        <v>0</v>
      </c>
      <c r="M697" s="17">
        <f>IF(ISBLANK(J697),,IF(ISBLANK(E697),,(IF(J697="WON-EW",((((E697-1)*I697)*'results log'!$B$2)+('results log'!$B$2*(E697-1))),IF(J697="WON",((((E697-1)*I697)*'results log'!$B$2)+('results log'!$B$2*(E697-1))),IF(J697="PLACED",((((E697-1)*I697)*'results log'!$B$2)-'results log'!$B$2),IF(I697=0,-'results log'!$B$2,IF(I697=0,-'results log'!$B$2,-('results log'!$B$2*2)))))))*D697))</f>
        <v>0</v>
      </c>
      <c r="N697" s="16">
        <f>IF(ISBLANK(J697),,IF(ISBLANK(F697),,(IF(J697="WON-EW",((((K697-1)*I697)*'results log'!$B$2)+('results log'!$B$2*(K697-1))),IF(J697="WON",((((K697-1)*I697)*'results log'!$B$2)+('results log'!$B$2*(K697-1))),IF(J697="PLACED",((((K697-1)*I697)*'results log'!$B$2)-'results log'!$B$2),IF(I697=0,-'results log'!$B$2,IF(I697=0,-'results log'!$B$2,-('results log'!$B$2*2)))))))*D697))</f>
        <v>0</v>
      </c>
      <c r="Q697">
        <f>IF(ISBLANK(#REF!),1,IF(ISBLANK(#REF!),2,99))</f>
        <v>99</v>
      </c>
    </row>
    <row r="698" spans="7:17" ht="15" x14ac:dyDescent="0.2">
      <c r="G698" s="11"/>
      <c r="H698" s="11"/>
      <c r="I698" s="11"/>
      <c r="J698" s="8"/>
      <c r="K698" s="15">
        <f>((F698-1)*(1-(IF(G698="no",0,'results log'!$B$3)))+1)</f>
        <v>5.0000000000000044E-2</v>
      </c>
      <c r="L698" s="15">
        <f t="shared" si="22"/>
        <v>0</v>
      </c>
      <c r="M698" s="17">
        <f>IF(ISBLANK(J698),,IF(ISBLANK(E698),,(IF(J698="WON-EW",((((E698-1)*I698)*'results log'!$B$2)+('results log'!$B$2*(E698-1))),IF(J698="WON",((((E698-1)*I698)*'results log'!$B$2)+('results log'!$B$2*(E698-1))),IF(J698="PLACED",((((E698-1)*I698)*'results log'!$B$2)-'results log'!$B$2),IF(I698=0,-'results log'!$B$2,IF(I698=0,-'results log'!$B$2,-('results log'!$B$2*2)))))))*D698))</f>
        <v>0</v>
      </c>
      <c r="N698" s="16">
        <f>IF(ISBLANK(J698),,IF(ISBLANK(F698),,(IF(J698="WON-EW",((((K698-1)*I698)*'results log'!$B$2)+('results log'!$B$2*(K698-1))),IF(J698="WON",((((K698-1)*I698)*'results log'!$B$2)+('results log'!$B$2*(K698-1))),IF(J698="PLACED",((((K698-1)*I698)*'results log'!$B$2)-'results log'!$B$2),IF(I698=0,-'results log'!$B$2,IF(I698=0,-'results log'!$B$2,-('results log'!$B$2*2)))))))*D698))</f>
        <v>0</v>
      </c>
      <c r="Q698">
        <f>IF(ISBLANK(#REF!),1,IF(ISBLANK(#REF!),2,99))</f>
        <v>99</v>
      </c>
    </row>
    <row r="699" spans="7:17" ht="15" x14ac:dyDescent="0.2">
      <c r="G699" s="11"/>
      <c r="H699" s="11"/>
      <c r="I699" s="11"/>
      <c r="J699" s="8"/>
      <c r="K699" s="15">
        <f>((F699-1)*(1-(IF(G699="no",0,'results log'!$B$3)))+1)</f>
        <v>5.0000000000000044E-2</v>
      </c>
      <c r="L699" s="15">
        <f t="shared" si="22"/>
        <v>0</v>
      </c>
      <c r="M699" s="17">
        <f>IF(ISBLANK(J699),,IF(ISBLANK(E699),,(IF(J699="WON-EW",((((E699-1)*I699)*'results log'!$B$2)+('results log'!$B$2*(E699-1))),IF(J699="WON",((((E699-1)*I699)*'results log'!$B$2)+('results log'!$B$2*(E699-1))),IF(J699="PLACED",((((E699-1)*I699)*'results log'!$B$2)-'results log'!$B$2),IF(I699=0,-'results log'!$B$2,IF(I699=0,-'results log'!$B$2,-('results log'!$B$2*2)))))))*D699))</f>
        <v>0</v>
      </c>
      <c r="N699" s="16">
        <f>IF(ISBLANK(J699),,IF(ISBLANK(F699),,(IF(J699="WON-EW",((((K699-1)*I699)*'results log'!$B$2)+('results log'!$B$2*(K699-1))),IF(J699="WON",((((K699-1)*I699)*'results log'!$B$2)+('results log'!$B$2*(K699-1))),IF(J699="PLACED",((((K699-1)*I699)*'results log'!$B$2)-'results log'!$B$2),IF(I699=0,-'results log'!$B$2,IF(I699=0,-'results log'!$B$2,-('results log'!$B$2*2)))))))*D699))</f>
        <v>0</v>
      </c>
      <c r="Q699">
        <f>IF(ISBLANK(#REF!),1,IF(ISBLANK(#REF!),2,99))</f>
        <v>99</v>
      </c>
    </row>
    <row r="700" spans="7:17" ht="15" x14ac:dyDescent="0.2">
      <c r="G700" s="11"/>
      <c r="H700" s="11"/>
      <c r="I700" s="11"/>
      <c r="J700" s="8"/>
      <c r="K700" s="15">
        <f>((F700-1)*(1-(IF(G700="no",0,'results log'!$B$3)))+1)</f>
        <v>5.0000000000000044E-2</v>
      </c>
      <c r="L700" s="15">
        <f t="shared" si="22"/>
        <v>0</v>
      </c>
      <c r="M700" s="17">
        <f>IF(ISBLANK(J700),,IF(ISBLANK(E700),,(IF(J700="WON-EW",((((E700-1)*I700)*'results log'!$B$2)+('results log'!$B$2*(E700-1))),IF(J700="WON",((((E700-1)*I700)*'results log'!$B$2)+('results log'!$B$2*(E700-1))),IF(J700="PLACED",((((E700-1)*I700)*'results log'!$B$2)-'results log'!$B$2),IF(I700=0,-'results log'!$B$2,IF(I700=0,-'results log'!$B$2,-('results log'!$B$2*2)))))))*D700))</f>
        <v>0</v>
      </c>
      <c r="N700" s="16">
        <f>IF(ISBLANK(J700),,IF(ISBLANK(F700),,(IF(J700="WON-EW",((((K700-1)*I700)*'results log'!$B$2)+('results log'!$B$2*(K700-1))),IF(J700="WON",((((K700-1)*I700)*'results log'!$B$2)+('results log'!$B$2*(K700-1))),IF(J700="PLACED",((((K700-1)*I700)*'results log'!$B$2)-'results log'!$B$2),IF(I700=0,-'results log'!$B$2,IF(I700=0,-'results log'!$B$2,-('results log'!$B$2*2)))))))*D700))</f>
        <v>0</v>
      </c>
      <c r="Q700">
        <f>IF(ISBLANK(#REF!),1,IF(ISBLANK(#REF!),2,99))</f>
        <v>99</v>
      </c>
    </row>
    <row r="701" spans="7:17" ht="15" x14ac:dyDescent="0.2">
      <c r="G701" s="11"/>
      <c r="H701" s="11"/>
      <c r="I701" s="11"/>
      <c r="J701" s="8"/>
      <c r="K701" s="15">
        <f>((F701-1)*(1-(IF(G701="no",0,'results log'!$B$3)))+1)</f>
        <v>5.0000000000000044E-2</v>
      </c>
      <c r="L701" s="15">
        <f t="shared" si="22"/>
        <v>0</v>
      </c>
      <c r="M701" s="17">
        <f>IF(ISBLANK(J701),,IF(ISBLANK(E701),,(IF(J701="WON-EW",((((E701-1)*I701)*'results log'!$B$2)+('results log'!$B$2*(E701-1))),IF(J701="WON",((((E701-1)*I701)*'results log'!$B$2)+('results log'!$B$2*(E701-1))),IF(J701="PLACED",((((E701-1)*I701)*'results log'!$B$2)-'results log'!$B$2),IF(I701=0,-'results log'!$B$2,IF(I701=0,-'results log'!$B$2,-('results log'!$B$2*2)))))))*D701))</f>
        <v>0</v>
      </c>
      <c r="N701" s="16">
        <f>IF(ISBLANK(J701),,IF(ISBLANK(F701),,(IF(J701="WON-EW",((((K701-1)*I701)*'results log'!$B$2)+('results log'!$B$2*(K701-1))),IF(J701="WON",((((K701-1)*I701)*'results log'!$B$2)+('results log'!$B$2*(K701-1))),IF(J701="PLACED",((((K701-1)*I701)*'results log'!$B$2)-'results log'!$B$2),IF(I701=0,-'results log'!$B$2,IF(I701=0,-'results log'!$B$2,-('results log'!$B$2*2)))))))*D701))</f>
        <v>0</v>
      </c>
      <c r="Q701">
        <f>IF(ISBLANK(#REF!),1,IF(ISBLANK(#REF!),2,99))</f>
        <v>99</v>
      </c>
    </row>
    <row r="702" spans="7:17" ht="15" x14ac:dyDescent="0.2">
      <c r="G702" s="11"/>
      <c r="H702" s="11"/>
      <c r="I702" s="11"/>
      <c r="J702" s="8"/>
      <c r="K702" s="15">
        <f>((F702-1)*(1-(IF(G702="no",0,'results log'!$B$3)))+1)</f>
        <v>5.0000000000000044E-2</v>
      </c>
      <c r="L702" s="15">
        <f t="shared" si="22"/>
        <v>0</v>
      </c>
      <c r="M702" s="17">
        <f>IF(ISBLANK(J702),,IF(ISBLANK(E702),,(IF(J702="WON-EW",((((E702-1)*I702)*'results log'!$B$2)+('results log'!$B$2*(E702-1))),IF(J702="WON",((((E702-1)*I702)*'results log'!$B$2)+('results log'!$B$2*(E702-1))),IF(J702="PLACED",((((E702-1)*I702)*'results log'!$B$2)-'results log'!$B$2),IF(I702=0,-'results log'!$B$2,IF(I702=0,-'results log'!$B$2,-('results log'!$B$2*2)))))))*D702))</f>
        <v>0</v>
      </c>
      <c r="N702" s="16">
        <f>IF(ISBLANK(J702),,IF(ISBLANK(F702),,(IF(J702="WON-EW",((((K702-1)*I702)*'results log'!$B$2)+('results log'!$B$2*(K702-1))),IF(J702="WON",((((K702-1)*I702)*'results log'!$B$2)+('results log'!$B$2*(K702-1))),IF(J702="PLACED",((((K702-1)*I702)*'results log'!$B$2)-'results log'!$B$2),IF(I702=0,-'results log'!$B$2,IF(I702=0,-'results log'!$B$2,-('results log'!$B$2*2)))))))*D702))</f>
        <v>0</v>
      </c>
      <c r="Q702">
        <f>IF(ISBLANK(#REF!),1,IF(ISBLANK(#REF!),2,99))</f>
        <v>99</v>
      </c>
    </row>
    <row r="703" spans="7:17" ht="15" x14ac:dyDescent="0.2">
      <c r="G703" s="11"/>
      <c r="H703" s="11"/>
      <c r="I703" s="11"/>
      <c r="J703" s="8"/>
      <c r="K703" s="15">
        <f>((F703-1)*(1-(IF(G703="no",0,'results log'!$B$3)))+1)</f>
        <v>5.0000000000000044E-2</v>
      </c>
      <c r="L703" s="15">
        <f t="shared" si="22"/>
        <v>0</v>
      </c>
      <c r="M703" s="17">
        <f>IF(ISBLANK(J703),,IF(ISBLANK(E703),,(IF(J703="WON-EW",((((E703-1)*I703)*'results log'!$B$2)+('results log'!$B$2*(E703-1))),IF(J703="WON",((((E703-1)*I703)*'results log'!$B$2)+('results log'!$B$2*(E703-1))),IF(J703="PLACED",((((E703-1)*I703)*'results log'!$B$2)-'results log'!$B$2),IF(I703=0,-'results log'!$B$2,IF(I703=0,-'results log'!$B$2,-('results log'!$B$2*2)))))))*D703))</f>
        <v>0</v>
      </c>
      <c r="N703" s="16">
        <f>IF(ISBLANK(J703),,IF(ISBLANK(F703),,(IF(J703="WON-EW",((((K703-1)*I703)*'results log'!$B$2)+('results log'!$B$2*(K703-1))),IF(J703="WON",((((K703-1)*I703)*'results log'!$B$2)+('results log'!$B$2*(K703-1))),IF(J703="PLACED",((((K703-1)*I703)*'results log'!$B$2)-'results log'!$B$2),IF(I703=0,-'results log'!$B$2,IF(I703=0,-'results log'!$B$2,-('results log'!$B$2*2)))))))*D703))</f>
        <v>0</v>
      </c>
      <c r="Q703">
        <f>IF(ISBLANK(#REF!),1,IF(ISBLANK(#REF!),2,99))</f>
        <v>99</v>
      </c>
    </row>
    <row r="704" spans="7:17" ht="15" x14ac:dyDescent="0.2">
      <c r="G704" s="11"/>
      <c r="H704" s="11"/>
      <c r="I704" s="11"/>
      <c r="J704" s="8"/>
      <c r="K704" s="15">
        <f>((F704-1)*(1-(IF(G704="no",0,'results log'!$B$3)))+1)</f>
        <v>5.0000000000000044E-2</v>
      </c>
      <c r="L704" s="15">
        <f t="shared" si="22"/>
        <v>0</v>
      </c>
      <c r="M704" s="17">
        <f>IF(ISBLANK(J704),,IF(ISBLANK(E704),,(IF(J704="WON-EW",((((E704-1)*I704)*'results log'!$B$2)+('results log'!$B$2*(E704-1))),IF(J704="WON",((((E704-1)*I704)*'results log'!$B$2)+('results log'!$B$2*(E704-1))),IF(J704="PLACED",((((E704-1)*I704)*'results log'!$B$2)-'results log'!$B$2),IF(I704=0,-'results log'!$B$2,IF(I704=0,-'results log'!$B$2,-('results log'!$B$2*2)))))))*D704))</f>
        <v>0</v>
      </c>
      <c r="N704" s="16">
        <f>IF(ISBLANK(J704),,IF(ISBLANK(F704),,(IF(J704="WON-EW",((((K704-1)*I704)*'results log'!$B$2)+('results log'!$B$2*(K704-1))),IF(J704="WON",((((K704-1)*I704)*'results log'!$B$2)+('results log'!$B$2*(K704-1))),IF(J704="PLACED",((((K704-1)*I704)*'results log'!$B$2)-'results log'!$B$2),IF(I704=0,-'results log'!$B$2,IF(I704=0,-'results log'!$B$2,-('results log'!$B$2*2)))))))*D704))</f>
        <v>0</v>
      </c>
      <c r="Q704">
        <f>IF(ISBLANK(#REF!),1,IF(ISBLANK(#REF!),2,99))</f>
        <v>99</v>
      </c>
    </row>
    <row r="705" spans="7:17" ht="15" x14ac:dyDescent="0.2">
      <c r="G705" s="11"/>
      <c r="H705" s="11"/>
      <c r="I705" s="11"/>
      <c r="J705" s="8"/>
      <c r="K705" s="15">
        <f>((F705-1)*(1-(IF(G705="no",0,'results log'!$B$3)))+1)</f>
        <v>5.0000000000000044E-2</v>
      </c>
      <c r="L705" s="15">
        <f t="shared" si="22"/>
        <v>0</v>
      </c>
      <c r="M705" s="17">
        <f>IF(ISBLANK(J705),,IF(ISBLANK(E705),,(IF(J705="WON-EW",((((E705-1)*I705)*'results log'!$B$2)+('results log'!$B$2*(E705-1))),IF(J705="WON",((((E705-1)*I705)*'results log'!$B$2)+('results log'!$B$2*(E705-1))),IF(J705="PLACED",((((E705-1)*I705)*'results log'!$B$2)-'results log'!$B$2),IF(I705=0,-'results log'!$B$2,IF(I705=0,-'results log'!$B$2,-('results log'!$B$2*2)))))))*D705))</f>
        <v>0</v>
      </c>
      <c r="N705" s="16">
        <f>IF(ISBLANK(J705),,IF(ISBLANK(F705),,(IF(J705="WON-EW",((((K705-1)*I705)*'results log'!$B$2)+('results log'!$B$2*(K705-1))),IF(J705="WON",((((K705-1)*I705)*'results log'!$B$2)+('results log'!$B$2*(K705-1))),IF(J705="PLACED",((((K705-1)*I705)*'results log'!$B$2)-'results log'!$B$2),IF(I705=0,-'results log'!$B$2,IF(I705=0,-'results log'!$B$2,-('results log'!$B$2*2)))))))*D705))</f>
        <v>0</v>
      </c>
      <c r="Q705">
        <f>IF(ISBLANK(#REF!),1,IF(ISBLANK(#REF!),2,99))</f>
        <v>99</v>
      </c>
    </row>
    <row r="706" spans="7:17" ht="15" x14ac:dyDescent="0.2">
      <c r="G706" s="11"/>
      <c r="H706" s="11"/>
      <c r="I706" s="11"/>
      <c r="J706" s="8"/>
      <c r="K706" s="15">
        <f>((F706-1)*(1-(IF(G706="no",0,'results log'!$B$3)))+1)</f>
        <v>5.0000000000000044E-2</v>
      </c>
      <c r="L706" s="15">
        <f t="shared" si="22"/>
        <v>0</v>
      </c>
      <c r="M706" s="17">
        <f>IF(ISBLANK(J706),,IF(ISBLANK(E706),,(IF(J706="WON-EW",((((E706-1)*I706)*'results log'!$B$2)+('results log'!$B$2*(E706-1))),IF(J706="WON",((((E706-1)*I706)*'results log'!$B$2)+('results log'!$B$2*(E706-1))),IF(J706="PLACED",((((E706-1)*I706)*'results log'!$B$2)-'results log'!$B$2),IF(I706=0,-'results log'!$B$2,IF(I706=0,-'results log'!$B$2,-('results log'!$B$2*2)))))))*D706))</f>
        <v>0</v>
      </c>
      <c r="N706" s="16">
        <f>IF(ISBLANK(J706),,IF(ISBLANK(F706),,(IF(J706="WON-EW",((((K706-1)*I706)*'results log'!$B$2)+('results log'!$B$2*(K706-1))),IF(J706="WON",((((K706-1)*I706)*'results log'!$B$2)+('results log'!$B$2*(K706-1))),IF(J706="PLACED",((((K706-1)*I706)*'results log'!$B$2)-'results log'!$B$2),IF(I706=0,-'results log'!$B$2,IF(I706=0,-'results log'!$B$2,-('results log'!$B$2*2)))))))*D706))</f>
        <v>0</v>
      </c>
      <c r="Q706">
        <f>IF(ISBLANK(#REF!),1,IF(ISBLANK(#REF!),2,99))</f>
        <v>99</v>
      </c>
    </row>
    <row r="707" spans="7:17" ht="15" x14ac:dyDescent="0.2">
      <c r="G707" s="11"/>
      <c r="H707" s="11"/>
      <c r="I707" s="11"/>
      <c r="J707" s="8"/>
      <c r="K707" s="15">
        <f>((F707-1)*(1-(IF(G707="no",0,'results log'!$B$3)))+1)</f>
        <v>5.0000000000000044E-2</v>
      </c>
      <c r="L707" s="15">
        <f t="shared" si="22"/>
        <v>0</v>
      </c>
      <c r="M707" s="17">
        <f>IF(ISBLANK(J707),,IF(ISBLANK(E707),,(IF(J707="WON-EW",((((E707-1)*I707)*'results log'!$B$2)+('results log'!$B$2*(E707-1))),IF(J707="WON",((((E707-1)*I707)*'results log'!$B$2)+('results log'!$B$2*(E707-1))),IF(J707="PLACED",((((E707-1)*I707)*'results log'!$B$2)-'results log'!$B$2),IF(I707=0,-'results log'!$B$2,IF(I707=0,-'results log'!$B$2,-('results log'!$B$2*2)))))))*D707))</f>
        <v>0</v>
      </c>
      <c r="N707" s="16">
        <f>IF(ISBLANK(J707),,IF(ISBLANK(F707),,(IF(J707="WON-EW",((((K707-1)*I707)*'results log'!$B$2)+('results log'!$B$2*(K707-1))),IF(J707="WON",((((K707-1)*I707)*'results log'!$B$2)+('results log'!$B$2*(K707-1))),IF(J707="PLACED",((((K707-1)*I707)*'results log'!$B$2)-'results log'!$B$2),IF(I707=0,-'results log'!$B$2,IF(I707=0,-'results log'!$B$2,-('results log'!$B$2*2)))))))*D707))</f>
        <v>0</v>
      </c>
      <c r="Q707">
        <f>IF(ISBLANK(#REF!),1,IF(ISBLANK(#REF!),2,99))</f>
        <v>99</v>
      </c>
    </row>
    <row r="708" spans="7:17" ht="15" x14ac:dyDescent="0.2">
      <c r="G708" s="11"/>
      <c r="H708" s="11"/>
      <c r="I708" s="11"/>
      <c r="J708" s="8"/>
      <c r="K708" s="15">
        <f>((F708-1)*(1-(IF(G708="no",0,'results log'!$B$3)))+1)</f>
        <v>5.0000000000000044E-2</v>
      </c>
      <c r="L708" s="15">
        <f t="shared" si="22"/>
        <v>0</v>
      </c>
      <c r="M708" s="17">
        <f>IF(ISBLANK(J708),,IF(ISBLANK(E708),,(IF(J708="WON-EW",((((E708-1)*I708)*'results log'!$B$2)+('results log'!$B$2*(E708-1))),IF(J708="WON",((((E708-1)*I708)*'results log'!$B$2)+('results log'!$B$2*(E708-1))),IF(J708="PLACED",((((E708-1)*I708)*'results log'!$B$2)-'results log'!$B$2),IF(I708=0,-'results log'!$B$2,IF(I708=0,-'results log'!$B$2,-('results log'!$B$2*2)))))))*D708))</f>
        <v>0</v>
      </c>
      <c r="N708" s="16">
        <f>IF(ISBLANK(J708),,IF(ISBLANK(F708),,(IF(J708="WON-EW",((((K708-1)*I708)*'results log'!$B$2)+('results log'!$B$2*(K708-1))),IF(J708="WON",((((K708-1)*I708)*'results log'!$B$2)+('results log'!$B$2*(K708-1))),IF(J708="PLACED",((((K708-1)*I708)*'results log'!$B$2)-'results log'!$B$2),IF(I708=0,-'results log'!$B$2,IF(I708=0,-'results log'!$B$2,-('results log'!$B$2*2)))))))*D708))</f>
        <v>0</v>
      </c>
      <c r="Q708">
        <f>IF(ISBLANK(#REF!),1,IF(ISBLANK(#REF!),2,99))</f>
        <v>99</v>
      </c>
    </row>
    <row r="709" spans="7:17" ht="15" x14ac:dyDescent="0.2">
      <c r="G709" s="11"/>
      <c r="H709" s="11"/>
      <c r="I709" s="11"/>
      <c r="J709" s="8"/>
      <c r="K709" s="15">
        <f>((F709-1)*(1-(IF(G709="no",0,'results log'!$B$3)))+1)</f>
        <v>5.0000000000000044E-2</v>
      </c>
      <c r="L709" s="15">
        <f t="shared" si="22"/>
        <v>0</v>
      </c>
      <c r="M709" s="17">
        <f>IF(ISBLANK(J709),,IF(ISBLANK(E709),,(IF(J709="WON-EW",((((E709-1)*I709)*'results log'!$B$2)+('results log'!$B$2*(E709-1))),IF(J709="WON",((((E709-1)*I709)*'results log'!$B$2)+('results log'!$B$2*(E709-1))),IF(J709="PLACED",((((E709-1)*I709)*'results log'!$B$2)-'results log'!$B$2),IF(I709=0,-'results log'!$B$2,IF(I709=0,-'results log'!$B$2,-('results log'!$B$2*2)))))))*D709))</f>
        <v>0</v>
      </c>
      <c r="N709" s="16">
        <f>IF(ISBLANK(J709),,IF(ISBLANK(F709),,(IF(J709="WON-EW",((((K709-1)*I709)*'results log'!$B$2)+('results log'!$B$2*(K709-1))),IF(J709="WON",((((K709-1)*I709)*'results log'!$B$2)+('results log'!$B$2*(K709-1))),IF(J709="PLACED",((((K709-1)*I709)*'results log'!$B$2)-'results log'!$B$2),IF(I709=0,-'results log'!$B$2,IF(I709=0,-'results log'!$B$2,-('results log'!$B$2*2)))))))*D709))</f>
        <v>0</v>
      </c>
      <c r="Q709">
        <f>IF(ISBLANK(#REF!),1,IF(ISBLANK(#REF!),2,99))</f>
        <v>99</v>
      </c>
    </row>
    <row r="710" spans="7:17" ht="15" x14ac:dyDescent="0.2">
      <c r="G710" s="11"/>
      <c r="H710" s="11"/>
      <c r="I710" s="11"/>
      <c r="J710" s="8"/>
      <c r="K710" s="15">
        <f>((F710-1)*(1-(IF(G710="no",0,'results log'!$B$3)))+1)</f>
        <v>5.0000000000000044E-2</v>
      </c>
      <c r="L710" s="15">
        <f t="shared" si="22"/>
        <v>0</v>
      </c>
      <c r="M710" s="17">
        <f>IF(ISBLANK(J710),,IF(ISBLANK(E710),,(IF(J710="WON-EW",((((E710-1)*I710)*'results log'!$B$2)+('results log'!$B$2*(E710-1))),IF(J710="WON",((((E710-1)*I710)*'results log'!$B$2)+('results log'!$B$2*(E710-1))),IF(J710="PLACED",((((E710-1)*I710)*'results log'!$B$2)-'results log'!$B$2),IF(I710=0,-'results log'!$B$2,IF(I710=0,-'results log'!$B$2,-('results log'!$B$2*2)))))))*D710))</f>
        <v>0</v>
      </c>
      <c r="N710" s="16">
        <f>IF(ISBLANK(J710),,IF(ISBLANK(F710),,(IF(J710="WON-EW",((((K710-1)*I710)*'results log'!$B$2)+('results log'!$B$2*(K710-1))),IF(J710="WON",((((K710-1)*I710)*'results log'!$B$2)+('results log'!$B$2*(K710-1))),IF(J710="PLACED",((((K710-1)*I710)*'results log'!$B$2)-'results log'!$B$2),IF(I710=0,-'results log'!$B$2,IF(I710=0,-'results log'!$B$2,-('results log'!$B$2*2)))))))*D710))</f>
        <v>0</v>
      </c>
      <c r="Q710">
        <f>IF(ISBLANK(#REF!),1,IF(ISBLANK(#REF!),2,99))</f>
        <v>99</v>
      </c>
    </row>
    <row r="711" spans="7:17" ht="15" x14ac:dyDescent="0.2">
      <c r="G711" s="11"/>
      <c r="H711" s="11"/>
      <c r="I711" s="11"/>
      <c r="J711" s="8"/>
      <c r="K711" s="15">
        <f>((F711-1)*(1-(IF(G711="no",0,'results log'!$B$3)))+1)</f>
        <v>5.0000000000000044E-2</v>
      </c>
      <c r="L711" s="15">
        <f t="shared" si="22"/>
        <v>0</v>
      </c>
      <c r="M711" s="17">
        <f>IF(ISBLANK(J711),,IF(ISBLANK(E711),,(IF(J711="WON-EW",((((E711-1)*I711)*'results log'!$B$2)+('results log'!$B$2*(E711-1))),IF(J711="WON",((((E711-1)*I711)*'results log'!$B$2)+('results log'!$B$2*(E711-1))),IF(J711="PLACED",((((E711-1)*I711)*'results log'!$B$2)-'results log'!$B$2),IF(I711=0,-'results log'!$B$2,IF(I711=0,-'results log'!$B$2,-('results log'!$B$2*2)))))))*D711))</f>
        <v>0</v>
      </c>
      <c r="N711" s="16">
        <f>IF(ISBLANK(J711),,IF(ISBLANK(F711),,(IF(J711="WON-EW",((((K711-1)*I711)*'results log'!$B$2)+('results log'!$B$2*(K711-1))),IF(J711="WON",((((K711-1)*I711)*'results log'!$B$2)+('results log'!$B$2*(K711-1))),IF(J711="PLACED",((((K711-1)*I711)*'results log'!$B$2)-'results log'!$B$2),IF(I711=0,-'results log'!$B$2,IF(I711=0,-'results log'!$B$2,-('results log'!$B$2*2)))))))*D711))</f>
        <v>0</v>
      </c>
      <c r="Q711">
        <f>IF(ISBLANK(#REF!),1,IF(ISBLANK(#REF!),2,99))</f>
        <v>99</v>
      </c>
    </row>
    <row r="712" spans="7:17" ht="15" x14ac:dyDescent="0.2">
      <c r="G712" s="11"/>
      <c r="H712" s="11"/>
      <c r="I712" s="11"/>
      <c r="J712" s="8"/>
      <c r="K712" s="15">
        <f>((F712-1)*(1-(IF(G712="no",0,'results log'!$B$3)))+1)</f>
        <v>5.0000000000000044E-2</v>
      </c>
      <c r="L712" s="15">
        <f t="shared" si="22"/>
        <v>0</v>
      </c>
      <c r="M712" s="17">
        <f>IF(ISBLANK(J712),,IF(ISBLANK(E712),,(IF(J712="WON-EW",((((E712-1)*I712)*'results log'!$B$2)+('results log'!$B$2*(E712-1))),IF(J712="WON",((((E712-1)*I712)*'results log'!$B$2)+('results log'!$B$2*(E712-1))),IF(J712="PLACED",((((E712-1)*I712)*'results log'!$B$2)-'results log'!$B$2),IF(I712=0,-'results log'!$B$2,IF(I712=0,-'results log'!$B$2,-('results log'!$B$2*2)))))))*D712))</f>
        <v>0</v>
      </c>
      <c r="N712" s="16">
        <f>IF(ISBLANK(J712),,IF(ISBLANK(F712),,(IF(J712="WON-EW",((((K712-1)*I712)*'results log'!$B$2)+('results log'!$B$2*(K712-1))),IF(J712="WON",((((K712-1)*I712)*'results log'!$B$2)+('results log'!$B$2*(K712-1))),IF(J712="PLACED",((((K712-1)*I712)*'results log'!$B$2)-'results log'!$B$2),IF(I712=0,-'results log'!$B$2,IF(I712=0,-'results log'!$B$2,-('results log'!$B$2*2)))))))*D712))</f>
        <v>0</v>
      </c>
      <c r="Q712">
        <f>IF(ISBLANK(#REF!),1,IF(ISBLANK(#REF!),2,99))</f>
        <v>99</v>
      </c>
    </row>
    <row r="713" spans="7:17" ht="15" x14ac:dyDescent="0.2">
      <c r="G713" s="11"/>
      <c r="H713" s="11"/>
      <c r="I713" s="11"/>
      <c r="J713" s="8"/>
      <c r="K713" s="15">
        <f>((F713-1)*(1-(IF(G713="no",0,'results log'!$B$3)))+1)</f>
        <v>5.0000000000000044E-2</v>
      </c>
      <c r="L713" s="15">
        <f t="shared" si="22"/>
        <v>0</v>
      </c>
      <c r="M713" s="17">
        <f>IF(ISBLANK(J713),,IF(ISBLANK(E713),,(IF(J713="WON-EW",((((E713-1)*I713)*'results log'!$B$2)+('results log'!$B$2*(E713-1))),IF(J713="WON",((((E713-1)*I713)*'results log'!$B$2)+('results log'!$B$2*(E713-1))),IF(J713="PLACED",((((E713-1)*I713)*'results log'!$B$2)-'results log'!$B$2),IF(I713=0,-'results log'!$B$2,IF(I713=0,-'results log'!$B$2,-('results log'!$B$2*2)))))))*D713))</f>
        <v>0</v>
      </c>
      <c r="N713" s="16">
        <f>IF(ISBLANK(J713),,IF(ISBLANK(F713),,(IF(J713="WON-EW",((((K713-1)*I713)*'results log'!$B$2)+('results log'!$B$2*(K713-1))),IF(J713="WON",((((K713-1)*I713)*'results log'!$B$2)+('results log'!$B$2*(K713-1))),IF(J713="PLACED",((((K713-1)*I713)*'results log'!$B$2)-'results log'!$B$2),IF(I713=0,-'results log'!$B$2,IF(I713=0,-'results log'!$B$2,-('results log'!$B$2*2)))))))*D713))</f>
        <v>0</v>
      </c>
      <c r="Q713">
        <f>IF(ISBLANK(#REF!),1,IF(ISBLANK(#REF!),2,99))</f>
        <v>99</v>
      </c>
    </row>
    <row r="714" spans="7:17" ht="15" x14ac:dyDescent="0.2">
      <c r="G714" s="11"/>
      <c r="H714" s="11"/>
      <c r="I714" s="11"/>
      <c r="J714" s="8"/>
      <c r="K714" s="15">
        <f>((F714-1)*(1-(IF(G714="no",0,'results log'!$B$3)))+1)</f>
        <v>5.0000000000000044E-2</v>
      </c>
      <c r="L714" s="15">
        <f t="shared" si="22"/>
        <v>0</v>
      </c>
      <c r="M714" s="17">
        <f>IF(ISBLANK(J714),,IF(ISBLANK(E714),,(IF(J714="WON-EW",((((E714-1)*I714)*'results log'!$B$2)+('results log'!$B$2*(E714-1))),IF(J714="WON",((((E714-1)*I714)*'results log'!$B$2)+('results log'!$B$2*(E714-1))),IF(J714="PLACED",((((E714-1)*I714)*'results log'!$B$2)-'results log'!$B$2),IF(I714=0,-'results log'!$B$2,IF(I714=0,-'results log'!$B$2,-('results log'!$B$2*2)))))))*D714))</f>
        <v>0</v>
      </c>
      <c r="N714" s="16">
        <f>IF(ISBLANK(J714),,IF(ISBLANK(F714),,(IF(J714="WON-EW",((((K714-1)*I714)*'results log'!$B$2)+('results log'!$B$2*(K714-1))),IF(J714="WON",((((K714-1)*I714)*'results log'!$B$2)+('results log'!$B$2*(K714-1))),IF(J714="PLACED",((((K714-1)*I714)*'results log'!$B$2)-'results log'!$B$2),IF(I714=0,-'results log'!$B$2,IF(I714=0,-'results log'!$B$2,-('results log'!$B$2*2)))))))*D714))</f>
        <v>0</v>
      </c>
      <c r="Q714">
        <f>IF(ISBLANK(#REF!),1,IF(ISBLANK(#REF!),2,99))</f>
        <v>99</v>
      </c>
    </row>
    <row r="715" spans="7:17" ht="15" x14ac:dyDescent="0.2">
      <c r="G715" s="11"/>
      <c r="H715" s="11"/>
      <c r="I715" s="11"/>
      <c r="J715" s="8"/>
      <c r="K715" s="15">
        <f>((F715-1)*(1-(IF(G715="no",0,'results log'!$B$3)))+1)</f>
        <v>5.0000000000000044E-2</v>
      </c>
      <c r="L715" s="15">
        <f t="shared" si="22"/>
        <v>0</v>
      </c>
      <c r="M715" s="17">
        <f>IF(ISBLANK(J715),,IF(ISBLANK(E715),,(IF(J715="WON-EW",((((E715-1)*I715)*'results log'!$B$2)+('results log'!$B$2*(E715-1))),IF(J715="WON",((((E715-1)*I715)*'results log'!$B$2)+('results log'!$B$2*(E715-1))),IF(J715="PLACED",((((E715-1)*I715)*'results log'!$B$2)-'results log'!$B$2),IF(I715=0,-'results log'!$B$2,IF(I715=0,-'results log'!$B$2,-('results log'!$B$2*2)))))))*D715))</f>
        <v>0</v>
      </c>
      <c r="N715" s="16">
        <f>IF(ISBLANK(J715),,IF(ISBLANK(F715),,(IF(J715="WON-EW",((((K715-1)*I715)*'results log'!$B$2)+('results log'!$B$2*(K715-1))),IF(J715="WON",((((K715-1)*I715)*'results log'!$B$2)+('results log'!$B$2*(K715-1))),IF(J715="PLACED",((((K715-1)*I715)*'results log'!$B$2)-'results log'!$B$2),IF(I715=0,-'results log'!$B$2,IF(I715=0,-'results log'!$B$2,-('results log'!$B$2*2)))))))*D715))</f>
        <v>0</v>
      </c>
      <c r="Q715">
        <f>IF(ISBLANK(#REF!),1,IF(ISBLANK(#REF!),2,99))</f>
        <v>99</v>
      </c>
    </row>
    <row r="716" spans="7:17" ht="15" x14ac:dyDescent="0.2">
      <c r="G716" s="11"/>
      <c r="H716" s="11"/>
      <c r="I716" s="11"/>
      <c r="J716" s="8"/>
      <c r="K716" s="15">
        <f>((F716-1)*(1-(IF(G716="no",0,'results log'!$B$3)))+1)</f>
        <v>5.0000000000000044E-2</v>
      </c>
      <c r="L716" s="15">
        <f t="shared" si="22"/>
        <v>0</v>
      </c>
      <c r="M716" s="17">
        <f>IF(ISBLANK(J716),,IF(ISBLANK(E716),,(IF(J716="WON-EW",((((E716-1)*I716)*'results log'!$B$2)+('results log'!$B$2*(E716-1))),IF(J716="WON",((((E716-1)*I716)*'results log'!$B$2)+('results log'!$B$2*(E716-1))),IF(J716="PLACED",((((E716-1)*I716)*'results log'!$B$2)-'results log'!$B$2),IF(I716=0,-'results log'!$B$2,IF(I716=0,-'results log'!$B$2,-('results log'!$B$2*2)))))))*D716))</f>
        <v>0</v>
      </c>
      <c r="N716" s="16">
        <f>IF(ISBLANK(J716),,IF(ISBLANK(F716),,(IF(J716="WON-EW",((((K716-1)*I716)*'results log'!$B$2)+('results log'!$B$2*(K716-1))),IF(J716="WON",((((K716-1)*I716)*'results log'!$B$2)+('results log'!$B$2*(K716-1))),IF(J716="PLACED",((((K716-1)*I716)*'results log'!$B$2)-'results log'!$B$2),IF(I716=0,-'results log'!$B$2,IF(I716=0,-'results log'!$B$2,-('results log'!$B$2*2)))))))*D716))</f>
        <v>0</v>
      </c>
      <c r="Q716">
        <f>IF(ISBLANK(#REF!),1,IF(ISBLANK(#REF!),2,99))</f>
        <v>99</v>
      </c>
    </row>
    <row r="717" spans="7:17" ht="15" x14ac:dyDescent="0.2">
      <c r="G717" s="11"/>
      <c r="H717" s="11"/>
      <c r="I717" s="11"/>
      <c r="J717" s="8"/>
      <c r="K717" s="15">
        <f>((F717-1)*(1-(IF(G717="no",0,'results log'!$B$3)))+1)</f>
        <v>5.0000000000000044E-2</v>
      </c>
      <c r="L717" s="15">
        <f t="shared" si="22"/>
        <v>0</v>
      </c>
      <c r="M717" s="17">
        <f>IF(ISBLANK(J717),,IF(ISBLANK(E717),,(IF(J717="WON-EW",((((E717-1)*I717)*'results log'!$B$2)+('results log'!$B$2*(E717-1))),IF(J717="WON",((((E717-1)*I717)*'results log'!$B$2)+('results log'!$B$2*(E717-1))),IF(J717="PLACED",((((E717-1)*I717)*'results log'!$B$2)-'results log'!$B$2),IF(I717=0,-'results log'!$B$2,IF(I717=0,-'results log'!$B$2,-('results log'!$B$2*2)))))))*D717))</f>
        <v>0</v>
      </c>
      <c r="N717" s="16">
        <f>IF(ISBLANK(J717),,IF(ISBLANK(F717),,(IF(J717="WON-EW",((((K717-1)*I717)*'results log'!$B$2)+('results log'!$B$2*(K717-1))),IF(J717="WON",((((K717-1)*I717)*'results log'!$B$2)+('results log'!$B$2*(K717-1))),IF(J717="PLACED",((((K717-1)*I717)*'results log'!$B$2)-'results log'!$B$2),IF(I717=0,-'results log'!$B$2,IF(I717=0,-'results log'!$B$2,-('results log'!$B$2*2)))))))*D717))</f>
        <v>0</v>
      </c>
      <c r="Q717">
        <f>IF(ISBLANK(#REF!),1,IF(ISBLANK(#REF!),2,99))</f>
        <v>99</v>
      </c>
    </row>
    <row r="718" spans="7:17" ht="15" x14ac:dyDescent="0.2">
      <c r="G718" s="11"/>
      <c r="H718" s="11"/>
      <c r="I718" s="11"/>
      <c r="J718" s="8"/>
      <c r="K718" s="15">
        <f>((F718-1)*(1-(IF(G718="no",0,'results log'!$B$3)))+1)</f>
        <v>5.0000000000000044E-2</v>
      </c>
      <c r="L718" s="15">
        <f t="shared" ref="L718:L781" si="23">D718*IF(H718="yes",2,1)</f>
        <v>0</v>
      </c>
      <c r="M718" s="17">
        <f>IF(ISBLANK(J718),,IF(ISBLANK(E718),,(IF(J718="WON-EW",((((E718-1)*I718)*'results log'!$B$2)+('results log'!$B$2*(E718-1))),IF(J718="WON",((((E718-1)*I718)*'results log'!$B$2)+('results log'!$B$2*(E718-1))),IF(J718="PLACED",((((E718-1)*I718)*'results log'!$B$2)-'results log'!$B$2),IF(I718=0,-'results log'!$B$2,IF(I718=0,-'results log'!$B$2,-('results log'!$B$2*2)))))))*D718))</f>
        <v>0</v>
      </c>
      <c r="N718" s="16">
        <f>IF(ISBLANK(J718),,IF(ISBLANK(F718),,(IF(J718="WON-EW",((((K718-1)*I718)*'results log'!$B$2)+('results log'!$B$2*(K718-1))),IF(J718="WON",((((K718-1)*I718)*'results log'!$B$2)+('results log'!$B$2*(K718-1))),IF(J718="PLACED",((((K718-1)*I718)*'results log'!$B$2)-'results log'!$B$2),IF(I718=0,-'results log'!$B$2,IF(I718=0,-'results log'!$B$2,-('results log'!$B$2*2)))))))*D718))</f>
        <v>0</v>
      </c>
      <c r="Q718">
        <f>IF(ISBLANK(#REF!),1,IF(ISBLANK(#REF!),2,99))</f>
        <v>99</v>
      </c>
    </row>
    <row r="719" spans="7:17" ht="15" x14ac:dyDescent="0.2">
      <c r="G719" s="11"/>
      <c r="H719" s="11"/>
      <c r="I719" s="11"/>
      <c r="J719" s="8"/>
      <c r="K719" s="15">
        <f>((F719-1)*(1-(IF(G719="no",0,'results log'!$B$3)))+1)</f>
        <v>5.0000000000000044E-2</v>
      </c>
      <c r="L719" s="15">
        <f t="shared" si="23"/>
        <v>0</v>
      </c>
      <c r="M719" s="17">
        <f>IF(ISBLANK(J719),,IF(ISBLANK(E719),,(IF(J719="WON-EW",((((E719-1)*I719)*'results log'!$B$2)+('results log'!$B$2*(E719-1))),IF(J719="WON",((((E719-1)*I719)*'results log'!$B$2)+('results log'!$B$2*(E719-1))),IF(J719="PLACED",((((E719-1)*I719)*'results log'!$B$2)-'results log'!$B$2),IF(I719=0,-'results log'!$B$2,IF(I719=0,-'results log'!$B$2,-('results log'!$B$2*2)))))))*D719))</f>
        <v>0</v>
      </c>
      <c r="N719" s="16">
        <f>IF(ISBLANK(J719),,IF(ISBLANK(F719),,(IF(J719="WON-EW",((((K719-1)*I719)*'results log'!$B$2)+('results log'!$B$2*(K719-1))),IF(J719="WON",((((K719-1)*I719)*'results log'!$B$2)+('results log'!$B$2*(K719-1))),IF(J719="PLACED",((((K719-1)*I719)*'results log'!$B$2)-'results log'!$B$2),IF(I719=0,-'results log'!$B$2,IF(I719=0,-'results log'!$B$2,-('results log'!$B$2*2)))))))*D719))</f>
        <v>0</v>
      </c>
      <c r="Q719">
        <f>IF(ISBLANK(#REF!),1,IF(ISBLANK(#REF!),2,99))</f>
        <v>99</v>
      </c>
    </row>
    <row r="720" spans="7:17" ht="15" x14ac:dyDescent="0.2">
      <c r="G720" s="11"/>
      <c r="H720" s="11"/>
      <c r="I720" s="11"/>
      <c r="J720" s="8"/>
      <c r="K720" s="15">
        <f>((F720-1)*(1-(IF(G720="no",0,'results log'!$B$3)))+1)</f>
        <v>5.0000000000000044E-2</v>
      </c>
      <c r="L720" s="15">
        <f t="shared" si="23"/>
        <v>0</v>
      </c>
      <c r="M720" s="17">
        <f>IF(ISBLANK(J720),,IF(ISBLANK(E720),,(IF(J720="WON-EW",((((E720-1)*I720)*'results log'!$B$2)+('results log'!$B$2*(E720-1))),IF(J720="WON",((((E720-1)*I720)*'results log'!$B$2)+('results log'!$B$2*(E720-1))),IF(J720="PLACED",((((E720-1)*I720)*'results log'!$B$2)-'results log'!$B$2),IF(I720=0,-'results log'!$B$2,IF(I720=0,-'results log'!$B$2,-('results log'!$B$2*2)))))))*D720))</f>
        <v>0</v>
      </c>
      <c r="N720" s="16">
        <f>IF(ISBLANK(J720),,IF(ISBLANK(F720),,(IF(J720="WON-EW",((((K720-1)*I720)*'results log'!$B$2)+('results log'!$B$2*(K720-1))),IF(J720="WON",((((K720-1)*I720)*'results log'!$B$2)+('results log'!$B$2*(K720-1))),IF(J720="PLACED",((((K720-1)*I720)*'results log'!$B$2)-'results log'!$B$2),IF(I720=0,-'results log'!$B$2,IF(I720=0,-'results log'!$B$2,-('results log'!$B$2*2)))))))*D720))</f>
        <v>0</v>
      </c>
      <c r="Q720">
        <f>IF(ISBLANK(#REF!),1,IF(ISBLANK(#REF!),2,99))</f>
        <v>99</v>
      </c>
    </row>
    <row r="721" spans="7:17" ht="15" x14ac:dyDescent="0.2">
      <c r="G721" s="11"/>
      <c r="H721" s="11"/>
      <c r="I721" s="11"/>
      <c r="J721" s="8"/>
      <c r="K721" s="15">
        <f>((F721-1)*(1-(IF(G721="no",0,'results log'!$B$3)))+1)</f>
        <v>5.0000000000000044E-2</v>
      </c>
      <c r="L721" s="15">
        <f t="shared" si="23"/>
        <v>0</v>
      </c>
      <c r="M721" s="17">
        <f>IF(ISBLANK(J721),,IF(ISBLANK(E721),,(IF(J721="WON-EW",((((E721-1)*I721)*'results log'!$B$2)+('results log'!$B$2*(E721-1))),IF(J721="WON",((((E721-1)*I721)*'results log'!$B$2)+('results log'!$B$2*(E721-1))),IF(J721="PLACED",((((E721-1)*I721)*'results log'!$B$2)-'results log'!$B$2),IF(I721=0,-'results log'!$B$2,IF(I721=0,-'results log'!$B$2,-('results log'!$B$2*2)))))))*D721))</f>
        <v>0</v>
      </c>
      <c r="N721" s="16">
        <f>IF(ISBLANK(J721),,IF(ISBLANK(F721),,(IF(J721="WON-EW",((((K721-1)*I721)*'results log'!$B$2)+('results log'!$B$2*(K721-1))),IF(J721="WON",((((K721-1)*I721)*'results log'!$B$2)+('results log'!$B$2*(K721-1))),IF(J721="PLACED",((((K721-1)*I721)*'results log'!$B$2)-'results log'!$B$2),IF(I721=0,-'results log'!$B$2,IF(I721=0,-'results log'!$B$2,-('results log'!$B$2*2)))))))*D721))</f>
        <v>0</v>
      </c>
      <c r="Q721">
        <f>IF(ISBLANK(#REF!),1,IF(ISBLANK(#REF!),2,99))</f>
        <v>99</v>
      </c>
    </row>
    <row r="722" spans="7:17" ht="15" x14ac:dyDescent="0.2">
      <c r="G722" s="11"/>
      <c r="H722" s="11"/>
      <c r="I722" s="11"/>
      <c r="J722" s="8"/>
      <c r="K722" s="15">
        <f>((F722-1)*(1-(IF(G722="no",0,'results log'!$B$3)))+1)</f>
        <v>5.0000000000000044E-2</v>
      </c>
      <c r="L722" s="15">
        <f t="shared" si="23"/>
        <v>0</v>
      </c>
      <c r="M722" s="17">
        <f>IF(ISBLANK(J722),,IF(ISBLANK(E722),,(IF(J722="WON-EW",((((E722-1)*I722)*'results log'!$B$2)+('results log'!$B$2*(E722-1))),IF(J722="WON",((((E722-1)*I722)*'results log'!$B$2)+('results log'!$B$2*(E722-1))),IF(J722="PLACED",((((E722-1)*I722)*'results log'!$B$2)-'results log'!$B$2),IF(I722=0,-'results log'!$B$2,IF(I722=0,-'results log'!$B$2,-('results log'!$B$2*2)))))))*D722))</f>
        <v>0</v>
      </c>
      <c r="N722" s="16">
        <f>IF(ISBLANK(J722),,IF(ISBLANK(F722),,(IF(J722="WON-EW",((((K722-1)*I722)*'results log'!$B$2)+('results log'!$B$2*(K722-1))),IF(J722="WON",((((K722-1)*I722)*'results log'!$B$2)+('results log'!$B$2*(K722-1))),IF(J722="PLACED",((((K722-1)*I722)*'results log'!$B$2)-'results log'!$B$2),IF(I722=0,-'results log'!$B$2,IF(I722=0,-'results log'!$B$2,-('results log'!$B$2*2)))))))*D722))</f>
        <v>0</v>
      </c>
      <c r="Q722">
        <f>IF(ISBLANK(#REF!),1,IF(ISBLANK(#REF!),2,99))</f>
        <v>99</v>
      </c>
    </row>
    <row r="723" spans="7:17" ht="15" x14ac:dyDescent="0.2">
      <c r="G723" s="11"/>
      <c r="H723" s="11"/>
      <c r="I723" s="11"/>
      <c r="J723" s="8"/>
      <c r="K723" s="15">
        <f>((F723-1)*(1-(IF(G723="no",0,'results log'!$B$3)))+1)</f>
        <v>5.0000000000000044E-2</v>
      </c>
      <c r="L723" s="15">
        <f t="shared" si="23"/>
        <v>0</v>
      </c>
      <c r="M723" s="17">
        <f>IF(ISBLANK(J723),,IF(ISBLANK(E723),,(IF(J723="WON-EW",((((E723-1)*I723)*'results log'!$B$2)+('results log'!$B$2*(E723-1))),IF(J723="WON",((((E723-1)*I723)*'results log'!$B$2)+('results log'!$B$2*(E723-1))),IF(J723="PLACED",((((E723-1)*I723)*'results log'!$B$2)-'results log'!$B$2),IF(I723=0,-'results log'!$B$2,IF(I723=0,-'results log'!$B$2,-('results log'!$B$2*2)))))))*D723))</f>
        <v>0</v>
      </c>
      <c r="N723" s="16">
        <f>IF(ISBLANK(J723),,IF(ISBLANK(F723),,(IF(J723="WON-EW",((((K723-1)*I723)*'results log'!$B$2)+('results log'!$B$2*(K723-1))),IF(J723="WON",((((K723-1)*I723)*'results log'!$B$2)+('results log'!$B$2*(K723-1))),IF(J723="PLACED",((((K723-1)*I723)*'results log'!$B$2)-'results log'!$B$2),IF(I723=0,-'results log'!$B$2,IF(I723=0,-'results log'!$B$2,-('results log'!$B$2*2)))))))*D723))</f>
        <v>0</v>
      </c>
      <c r="Q723">
        <f>IF(ISBLANK(#REF!),1,IF(ISBLANK(#REF!),2,99))</f>
        <v>99</v>
      </c>
    </row>
    <row r="724" spans="7:17" ht="15" x14ac:dyDescent="0.2">
      <c r="G724" s="11"/>
      <c r="H724" s="11"/>
      <c r="I724" s="11"/>
      <c r="J724" s="8"/>
      <c r="K724" s="15">
        <f>((F724-1)*(1-(IF(G724="no",0,'results log'!$B$3)))+1)</f>
        <v>5.0000000000000044E-2</v>
      </c>
      <c r="L724" s="15">
        <f t="shared" si="23"/>
        <v>0</v>
      </c>
      <c r="M724" s="17">
        <f>IF(ISBLANK(J724),,IF(ISBLANK(E724),,(IF(J724="WON-EW",((((E724-1)*I724)*'results log'!$B$2)+('results log'!$B$2*(E724-1))),IF(J724="WON",((((E724-1)*I724)*'results log'!$B$2)+('results log'!$B$2*(E724-1))),IF(J724="PLACED",((((E724-1)*I724)*'results log'!$B$2)-'results log'!$B$2),IF(I724=0,-'results log'!$B$2,IF(I724=0,-'results log'!$B$2,-('results log'!$B$2*2)))))))*D724))</f>
        <v>0</v>
      </c>
      <c r="N724" s="16">
        <f>IF(ISBLANK(J724),,IF(ISBLANK(F724),,(IF(J724="WON-EW",((((K724-1)*I724)*'results log'!$B$2)+('results log'!$B$2*(K724-1))),IF(J724="WON",((((K724-1)*I724)*'results log'!$B$2)+('results log'!$B$2*(K724-1))),IF(J724="PLACED",((((K724-1)*I724)*'results log'!$B$2)-'results log'!$B$2),IF(I724=0,-'results log'!$B$2,IF(I724=0,-'results log'!$B$2,-('results log'!$B$2*2)))))))*D724))</f>
        <v>0</v>
      </c>
      <c r="Q724">
        <f>IF(ISBLANK(#REF!),1,IF(ISBLANK(#REF!),2,99))</f>
        <v>99</v>
      </c>
    </row>
    <row r="725" spans="7:17" ht="15" x14ac:dyDescent="0.2">
      <c r="G725" s="11"/>
      <c r="H725" s="11"/>
      <c r="I725" s="11"/>
      <c r="J725" s="8"/>
      <c r="K725" s="15">
        <f>((F725-1)*(1-(IF(G725="no",0,'results log'!$B$3)))+1)</f>
        <v>5.0000000000000044E-2</v>
      </c>
      <c r="L725" s="15">
        <f t="shared" si="23"/>
        <v>0</v>
      </c>
      <c r="M725" s="17">
        <f>IF(ISBLANK(J725),,IF(ISBLANK(E725),,(IF(J725="WON-EW",((((E725-1)*I725)*'results log'!$B$2)+('results log'!$B$2*(E725-1))),IF(J725="WON",((((E725-1)*I725)*'results log'!$B$2)+('results log'!$B$2*(E725-1))),IF(J725="PLACED",((((E725-1)*I725)*'results log'!$B$2)-'results log'!$B$2),IF(I725=0,-'results log'!$B$2,IF(I725=0,-'results log'!$B$2,-('results log'!$B$2*2)))))))*D725))</f>
        <v>0</v>
      </c>
      <c r="N725" s="16">
        <f>IF(ISBLANK(J725),,IF(ISBLANK(F725),,(IF(J725="WON-EW",((((K725-1)*I725)*'results log'!$B$2)+('results log'!$B$2*(K725-1))),IF(J725="WON",((((K725-1)*I725)*'results log'!$B$2)+('results log'!$B$2*(K725-1))),IF(J725="PLACED",((((K725-1)*I725)*'results log'!$B$2)-'results log'!$B$2),IF(I725=0,-'results log'!$B$2,IF(I725=0,-'results log'!$B$2,-('results log'!$B$2*2)))))))*D725))</f>
        <v>0</v>
      </c>
      <c r="Q725">
        <f>IF(ISBLANK(#REF!),1,IF(ISBLANK(#REF!),2,99))</f>
        <v>99</v>
      </c>
    </row>
    <row r="726" spans="7:17" ht="15" x14ac:dyDescent="0.2">
      <c r="G726" s="11"/>
      <c r="H726" s="11"/>
      <c r="I726" s="11"/>
      <c r="J726" s="8"/>
      <c r="K726" s="15">
        <f>((F726-1)*(1-(IF(G726="no",0,'results log'!$B$3)))+1)</f>
        <v>5.0000000000000044E-2</v>
      </c>
      <c r="L726" s="15">
        <f t="shared" si="23"/>
        <v>0</v>
      </c>
      <c r="M726" s="17">
        <f>IF(ISBLANK(J726),,IF(ISBLANK(E726),,(IF(J726="WON-EW",((((E726-1)*I726)*'results log'!$B$2)+('results log'!$B$2*(E726-1))),IF(J726="WON",((((E726-1)*I726)*'results log'!$B$2)+('results log'!$B$2*(E726-1))),IF(J726="PLACED",((((E726-1)*I726)*'results log'!$B$2)-'results log'!$B$2),IF(I726=0,-'results log'!$B$2,IF(I726=0,-'results log'!$B$2,-('results log'!$B$2*2)))))))*D726))</f>
        <v>0</v>
      </c>
      <c r="N726" s="16">
        <f>IF(ISBLANK(J726),,IF(ISBLANK(F726),,(IF(J726="WON-EW",((((K726-1)*I726)*'results log'!$B$2)+('results log'!$B$2*(K726-1))),IF(J726="WON",((((K726-1)*I726)*'results log'!$B$2)+('results log'!$B$2*(K726-1))),IF(J726="PLACED",((((K726-1)*I726)*'results log'!$B$2)-'results log'!$B$2),IF(I726=0,-'results log'!$B$2,IF(I726=0,-'results log'!$B$2,-('results log'!$B$2*2)))))))*D726))</f>
        <v>0</v>
      </c>
      <c r="Q726">
        <f>IF(ISBLANK(#REF!),1,IF(ISBLANK(#REF!),2,99))</f>
        <v>99</v>
      </c>
    </row>
    <row r="727" spans="7:17" ht="15" x14ac:dyDescent="0.2">
      <c r="G727" s="11"/>
      <c r="H727" s="11"/>
      <c r="I727" s="11"/>
      <c r="J727" s="8"/>
      <c r="K727" s="15">
        <f>((F727-1)*(1-(IF(G727="no",0,'results log'!$B$3)))+1)</f>
        <v>5.0000000000000044E-2</v>
      </c>
      <c r="L727" s="15">
        <f t="shared" si="23"/>
        <v>0</v>
      </c>
      <c r="M727" s="17">
        <f>IF(ISBLANK(J727),,IF(ISBLANK(E727),,(IF(J727="WON-EW",((((E727-1)*I727)*'results log'!$B$2)+('results log'!$B$2*(E727-1))),IF(J727="WON",((((E727-1)*I727)*'results log'!$B$2)+('results log'!$B$2*(E727-1))),IF(J727="PLACED",((((E727-1)*I727)*'results log'!$B$2)-'results log'!$B$2),IF(I727=0,-'results log'!$B$2,IF(I727=0,-'results log'!$B$2,-('results log'!$B$2*2)))))))*D727))</f>
        <v>0</v>
      </c>
      <c r="N727" s="16">
        <f>IF(ISBLANK(J727),,IF(ISBLANK(F727),,(IF(J727="WON-EW",((((K727-1)*I727)*'results log'!$B$2)+('results log'!$B$2*(K727-1))),IF(J727="WON",((((K727-1)*I727)*'results log'!$B$2)+('results log'!$B$2*(K727-1))),IF(J727="PLACED",((((K727-1)*I727)*'results log'!$B$2)-'results log'!$B$2),IF(I727=0,-'results log'!$B$2,IF(I727=0,-'results log'!$B$2,-('results log'!$B$2*2)))))))*D727))</f>
        <v>0</v>
      </c>
      <c r="Q727">
        <f>IF(ISBLANK(#REF!),1,IF(ISBLANK(#REF!),2,99))</f>
        <v>99</v>
      </c>
    </row>
    <row r="728" spans="7:17" ht="15" x14ac:dyDescent="0.2">
      <c r="G728" s="11"/>
      <c r="H728" s="11"/>
      <c r="I728" s="11"/>
      <c r="J728" s="8"/>
      <c r="K728" s="15">
        <f>((F728-1)*(1-(IF(G728="no",0,'results log'!$B$3)))+1)</f>
        <v>5.0000000000000044E-2</v>
      </c>
      <c r="L728" s="15">
        <f t="shared" si="23"/>
        <v>0</v>
      </c>
      <c r="M728" s="17">
        <f>IF(ISBLANK(J728),,IF(ISBLANK(E728),,(IF(J728="WON-EW",((((E728-1)*I728)*'results log'!$B$2)+('results log'!$B$2*(E728-1))),IF(J728="WON",((((E728-1)*I728)*'results log'!$B$2)+('results log'!$B$2*(E728-1))),IF(J728="PLACED",((((E728-1)*I728)*'results log'!$B$2)-'results log'!$B$2),IF(I728=0,-'results log'!$B$2,IF(I728=0,-'results log'!$B$2,-('results log'!$B$2*2)))))))*D728))</f>
        <v>0</v>
      </c>
      <c r="N728" s="16">
        <f>IF(ISBLANK(J728),,IF(ISBLANK(F728),,(IF(J728="WON-EW",((((K728-1)*I728)*'results log'!$B$2)+('results log'!$B$2*(K728-1))),IF(J728="WON",((((K728-1)*I728)*'results log'!$B$2)+('results log'!$B$2*(K728-1))),IF(J728="PLACED",((((K728-1)*I728)*'results log'!$B$2)-'results log'!$B$2),IF(I728=0,-'results log'!$B$2,IF(I728=0,-'results log'!$B$2,-('results log'!$B$2*2)))))))*D728))</f>
        <v>0</v>
      </c>
      <c r="Q728">
        <f>IF(ISBLANK(#REF!),1,IF(ISBLANK(#REF!),2,99))</f>
        <v>99</v>
      </c>
    </row>
    <row r="729" spans="7:17" ht="15" x14ac:dyDescent="0.2">
      <c r="G729" s="11"/>
      <c r="H729" s="11"/>
      <c r="I729" s="11"/>
      <c r="J729" s="8"/>
      <c r="K729" s="15">
        <f>((F729-1)*(1-(IF(G729="no",0,'results log'!$B$3)))+1)</f>
        <v>5.0000000000000044E-2</v>
      </c>
      <c r="L729" s="15">
        <f t="shared" si="23"/>
        <v>0</v>
      </c>
      <c r="M729" s="17">
        <f>IF(ISBLANK(J729),,IF(ISBLANK(E729),,(IF(J729="WON-EW",((((E729-1)*I729)*'results log'!$B$2)+('results log'!$B$2*(E729-1))),IF(J729="WON",((((E729-1)*I729)*'results log'!$B$2)+('results log'!$B$2*(E729-1))),IF(J729="PLACED",((((E729-1)*I729)*'results log'!$B$2)-'results log'!$B$2),IF(I729=0,-'results log'!$B$2,IF(I729=0,-'results log'!$B$2,-('results log'!$B$2*2)))))))*D729))</f>
        <v>0</v>
      </c>
      <c r="N729" s="16">
        <f>IF(ISBLANK(J729),,IF(ISBLANK(F729),,(IF(J729="WON-EW",((((K729-1)*I729)*'results log'!$B$2)+('results log'!$B$2*(K729-1))),IF(J729="WON",((((K729-1)*I729)*'results log'!$B$2)+('results log'!$B$2*(K729-1))),IF(J729="PLACED",((((K729-1)*I729)*'results log'!$B$2)-'results log'!$B$2),IF(I729=0,-'results log'!$B$2,IF(I729=0,-'results log'!$B$2,-('results log'!$B$2*2)))))))*D729))</f>
        <v>0</v>
      </c>
      <c r="Q729">
        <f>IF(ISBLANK(#REF!),1,IF(ISBLANK(#REF!),2,99))</f>
        <v>99</v>
      </c>
    </row>
    <row r="730" spans="7:17" ht="15" x14ac:dyDescent="0.2">
      <c r="G730" s="11"/>
      <c r="H730" s="11"/>
      <c r="I730" s="11"/>
      <c r="J730" s="8"/>
      <c r="K730" s="15">
        <f>((F730-1)*(1-(IF(G730="no",0,'results log'!$B$3)))+1)</f>
        <v>5.0000000000000044E-2</v>
      </c>
      <c r="L730" s="15">
        <f t="shared" si="23"/>
        <v>0</v>
      </c>
      <c r="M730" s="17">
        <f>IF(ISBLANK(J730),,IF(ISBLANK(E730),,(IF(J730="WON-EW",((((E730-1)*I730)*'results log'!$B$2)+('results log'!$B$2*(E730-1))),IF(J730="WON",((((E730-1)*I730)*'results log'!$B$2)+('results log'!$B$2*(E730-1))),IF(J730="PLACED",((((E730-1)*I730)*'results log'!$B$2)-'results log'!$B$2),IF(I730=0,-'results log'!$B$2,IF(I730=0,-'results log'!$B$2,-('results log'!$B$2*2)))))))*D730))</f>
        <v>0</v>
      </c>
      <c r="N730" s="16">
        <f>IF(ISBLANK(J730),,IF(ISBLANK(F730),,(IF(J730="WON-EW",((((K730-1)*I730)*'results log'!$B$2)+('results log'!$B$2*(K730-1))),IF(J730="WON",((((K730-1)*I730)*'results log'!$B$2)+('results log'!$B$2*(K730-1))),IF(J730="PLACED",((((K730-1)*I730)*'results log'!$B$2)-'results log'!$B$2),IF(I730=0,-'results log'!$B$2,IF(I730=0,-'results log'!$B$2,-('results log'!$B$2*2)))))))*D730))</f>
        <v>0</v>
      </c>
      <c r="Q730">
        <f>IF(ISBLANK(#REF!),1,IF(ISBLANK(#REF!),2,99))</f>
        <v>99</v>
      </c>
    </row>
    <row r="731" spans="7:17" ht="15" x14ac:dyDescent="0.2">
      <c r="G731" s="11"/>
      <c r="H731" s="11"/>
      <c r="I731" s="11"/>
      <c r="J731" s="8"/>
      <c r="K731" s="15">
        <f>((F731-1)*(1-(IF(G731="no",0,'results log'!$B$3)))+1)</f>
        <v>5.0000000000000044E-2</v>
      </c>
      <c r="L731" s="15">
        <f t="shared" si="23"/>
        <v>0</v>
      </c>
      <c r="M731" s="17">
        <f>IF(ISBLANK(J731),,IF(ISBLANK(E731),,(IF(J731="WON-EW",((((E731-1)*I731)*'results log'!$B$2)+('results log'!$B$2*(E731-1))),IF(J731="WON",((((E731-1)*I731)*'results log'!$B$2)+('results log'!$B$2*(E731-1))),IF(J731="PLACED",((((E731-1)*I731)*'results log'!$B$2)-'results log'!$B$2),IF(I731=0,-'results log'!$B$2,IF(I731=0,-'results log'!$B$2,-('results log'!$B$2*2)))))))*D731))</f>
        <v>0</v>
      </c>
      <c r="N731" s="16">
        <f>IF(ISBLANK(J731),,IF(ISBLANK(F731),,(IF(J731="WON-EW",((((K731-1)*I731)*'results log'!$B$2)+('results log'!$B$2*(K731-1))),IF(J731="WON",((((K731-1)*I731)*'results log'!$B$2)+('results log'!$B$2*(K731-1))),IF(J731="PLACED",((((K731-1)*I731)*'results log'!$B$2)-'results log'!$B$2),IF(I731=0,-'results log'!$B$2,IF(I731=0,-'results log'!$B$2,-('results log'!$B$2*2)))))))*D731))</f>
        <v>0</v>
      </c>
      <c r="Q731">
        <f>IF(ISBLANK(#REF!),1,IF(ISBLANK(#REF!),2,99))</f>
        <v>99</v>
      </c>
    </row>
    <row r="732" spans="7:17" ht="15" x14ac:dyDescent="0.2">
      <c r="G732" s="11"/>
      <c r="H732" s="11"/>
      <c r="I732" s="11"/>
      <c r="J732" s="8"/>
      <c r="K732" s="15">
        <f>((F732-1)*(1-(IF(G732="no",0,'results log'!$B$3)))+1)</f>
        <v>5.0000000000000044E-2</v>
      </c>
      <c r="L732" s="15">
        <f t="shared" si="23"/>
        <v>0</v>
      </c>
      <c r="M732" s="17">
        <f>IF(ISBLANK(J732),,IF(ISBLANK(E732),,(IF(J732="WON-EW",((((E732-1)*I732)*'results log'!$B$2)+('results log'!$B$2*(E732-1))),IF(J732="WON",((((E732-1)*I732)*'results log'!$B$2)+('results log'!$B$2*(E732-1))),IF(J732="PLACED",((((E732-1)*I732)*'results log'!$B$2)-'results log'!$B$2),IF(I732=0,-'results log'!$B$2,IF(I732=0,-'results log'!$B$2,-('results log'!$B$2*2)))))))*D732))</f>
        <v>0</v>
      </c>
      <c r="N732" s="16">
        <f>IF(ISBLANK(J732),,IF(ISBLANK(F732),,(IF(J732="WON-EW",((((K732-1)*I732)*'results log'!$B$2)+('results log'!$B$2*(K732-1))),IF(J732="WON",((((K732-1)*I732)*'results log'!$B$2)+('results log'!$B$2*(K732-1))),IF(J732="PLACED",((((K732-1)*I732)*'results log'!$B$2)-'results log'!$B$2),IF(I732=0,-'results log'!$B$2,IF(I732=0,-'results log'!$B$2,-('results log'!$B$2*2)))))))*D732))</f>
        <v>0</v>
      </c>
      <c r="Q732">
        <f>IF(ISBLANK(#REF!),1,IF(ISBLANK(#REF!),2,99))</f>
        <v>99</v>
      </c>
    </row>
    <row r="733" spans="7:17" ht="15" x14ac:dyDescent="0.2">
      <c r="G733" s="11"/>
      <c r="H733" s="11"/>
      <c r="I733" s="11"/>
      <c r="J733" s="8"/>
      <c r="K733" s="15">
        <f>((F733-1)*(1-(IF(G733="no",0,'results log'!$B$3)))+1)</f>
        <v>5.0000000000000044E-2</v>
      </c>
      <c r="L733" s="15">
        <f t="shared" si="23"/>
        <v>0</v>
      </c>
      <c r="M733" s="17">
        <f>IF(ISBLANK(J733),,IF(ISBLANK(E733),,(IF(J733="WON-EW",((((E733-1)*I733)*'results log'!$B$2)+('results log'!$B$2*(E733-1))),IF(J733="WON",((((E733-1)*I733)*'results log'!$B$2)+('results log'!$B$2*(E733-1))),IF(J733="PLACED",((((E733-1)*I733)*'results log'!$B$2)-'results log'!$B$2),IF(I733=0,-'results log'!$B$2,IF(I733=0,-'results log'!$B$2,-('results log'!$B$2*2)))))))*D733))</f>
        <v>0</v>
      </c>
      <c r="N733" s="16">
        <f>IF(ISBLANK(J733),,IF(ISBLANK(F733),,(IF(J733="WON-EW",((((K733-1)*I733)*'results log'!$B$2)+('results log'!$B$2*(K733-1))),IF(J733="WON",((((K733-1)*I733)*'results log'!$B$2)+('results log'!$B$2*(K733-1))),IF(J733="PLACED",((((K733-1)*I733)*'results log'!$B$2)-'results log'!$B$2),IF(I733=0,-'results log'!$B$2,IF(I733=0,-'results log'!$B$2,-('results log'!$B$2*2)))))))*D733))</f>
        <v>0</v>
      </c>
      <c r="Q733">
        <f>IF(ISBLANK(#REF!),1,IF(ISBLANK(#REF!),2,99))</f>
        <v>99</v>
      </c>
    </row>
    <row r="734" spans="7:17" ht="15" x14ac:dyDescent="0.2">
      <c r="G734" s="11"/>
      <c r="H734" s="11"/>
      <c r="I734" s="11"/>
      <c r="J734" s="8"/>
      <c r="K734" s="15">
        <f>((F734-1)*(1-(IF(G734="no",0,'results log'!$B$3)))+1)</f>
        <v>5.0000000000000044E-2</v>
      </c>
      <c r="L734" s="15">
        <f t="shared" si="23"/>
        <v>0</v>
      </c>
      <c r="M734" s="17">
        <f>IF(ISBLANK(J734),,IF(ISBLANK(E734),,(IF(J734="WON-EW",((((E734-1)*I734)*'results log'!$B$2)+('results log'!$B$2*(E734-1))),IF(J734="WON",((((E734-1)*I734)*'results log'!$B$2)+('results log'!$B$2*(E734-1))),IF(J734="PLACED",((((E734-1)*I734)*'results log'!$B$2)-'results log'!$B$2),IF(I734=0,-'results log'!$B$2,IF(I734=0,-'results log'!$B$2,-('results log'!$B$2*2)))))))*D734))</f>
        <v>0</v>
      </c>
      <c r="N734" s="16">
        <f>IF(ISBLANK(J734),,IF(ISBLANK(F734),,(IF(J734="WON-EW",((((K734-1)*I734)*'results log'!$B$2)+('results log'!$B$2*(K734-1))),IF(J734="WON",((((K734-1)*I734)*'results log'!$B$2)+('results log'!$B$2*(K734-1))),IF(J734="PLACED",((((K734-1)*I734)*'results log'!$B$2)-'results log'!$B$2),IF(I734=0,-'results log'!$B$2,IF(I734=0,-'results log'!$B$2,-('results log'!$B$2*2)))))))*D734))</f>
        <v>0</v>
      </c>
      <c r="Q734">
        <f>IF(ISBLANK(#REF!),1,IF(ISBLANK(#REF!),2,99))</f>
        <v>99</v>
      </c>
    </row>
    <row r="735" spans="7:17" ht="15" x14ac:dyDescent="0.2">
      <c r="G735" s="11"/>
      <c r="H735" s="11"/>
      <c r="I735" s="11"/>
      <c r="J735" s="8"/>
      <c r="K735" s="15">
        <f>((F735-1)*(1-(IF(G735="no",0,'results log'!$B$3)))+1)</f>
        <v>5.0000000000000044E-2</v>
      </c>
      <c r="L735" s="15">
        <f t="shared" si="23"/>
        <v>0</v>
      </c>
      <c r="M735" s="17">
        <f>IF(ISBLANK(J735),,IF(ISBLANK(E735),,(IF(J735="WON-EW",((((E735-1)*I735)*'results log'!$B$2)+('results log'!$B$2*(E735-1))),IF(J735="WON",((((E735-1)*I735)*'results log'!$B$2)+('results log'!$B$2*(E735-1))),IF(J735="PLACED",((((E735-1)*I735)*'results log'!$B$2)-'results log'!$B$2),IF(I735=0,-'results log'!$B$2,IF(I735=0,-'results log'!$B$2,-('results log'!$B$2*2)))))))*D735))</f>
        <v>0</v>
      </c>
      <c r="N735" s="16">
        <f>IF(ISBLANK(J735),,IF(ISBLANK(F735),,(IF(J735="WON-EW",((((K735-1)*I735)*'results log'!$B$2)+('results log'!$B$2*(K735-1))),IF(J735="WON",((((K735-1)*I735)*'results log'!$B$2)+('results log'!$B$2*(K735-1))),IF(J735="PLACED",((((K735-1)*I735)*'results log'!$B$2)-'results log'!$B$2),IF(I735=0,-'results log'!$B$2,IF(I735=0,-'results log'!$B$2,-('results log'!$B$2*2)))))))*D735))</f>
        <v>0</v>
      </c>
      <c r="Q735">
        <f>IF(ISBLANK(#REF!),1,IF(ISBLANK(#REF!),2,99))</f>
        <v>99</v>
      </c>
    </row>
    <row r="736" spans="7:17" ht="15" x14ac:dyDescent="0.2">
      <c r="G736" s="11"/>
      <c r="H736" s="11"/>
      <c r="I736" s="11"/>
      <c r="J736" s="8"/>
      <c r="K736" s="15">
        <f>((F736-1)*(1-(IF(G736="no",0,'results log'!$B$3)))+1)</f>
        <v>5.0000000000000044E-2</v>
      </c>
      <c r="L736" s="15">
        <f t="shared" si="23"/>
        <v>0</v>
      </c>
      <c r="M736" s="17">
        <f>IF(ISBLANK(J736),,IF(ISBLANK(E736),,(IF(J736="WON-EW",((((E736-1)*I736)*'results log'!$B$2)+('results log'!$B$2*(E736-1))),IF(J736="WON",((((E736-1)*I736)*'results log'!$B$2)+('results log'!$B$2*(E736-1))),IF(J736="PLACED",((((E736-1)*I736)*'results log'!$B$2)-'results log'!$B$2),IF(I736=0,-'results log'!$B$2,IF(I736=0,-'results log'!$B$2,-('results log'!$B$2*2)))))))*D736))</f>
        <v>0</v>
      </c>
      <c r="N736" s="16">
        <f>IF(ISBLANK(J736),,IF(ISBLANK(F736),,(IF(J736="WON-EW",((((K736-1)*I736)*'results log'!$B$2)+('results log'!$B$2*(K736-1))),IF(J736="WON",((((K736-1)*I736)*'results log'!$B$2)+('results log'!$B$2*(K736-1))),IF(J736="PLACED",((((K736-1)*I736)*'results log'!$B$2)-'results log'!$B$2),IF(I736=0,-'results log'!$B$2,IF(I736=0,-'results log'!$B$2,-('results log'!$B$2*2)))))))*D736))</f>
        <v>0</v>
      </c>
      <c r="Q736">
        <f>IF(ISBLANK(#REF!),1,IF(ISBLANK(#REF!),2,99))</f>
        <v>99</v>
      </c>
    </row>
    <row r="737" spans="7:17" ht="15" x14ac:dyDescent="0.2">
      <c r="G737" s="11"/>
      <c r="H737" s="11"/>
      <c r="I737" s="11"/>
      <c r="J737" s="8"/>
      <c r="K737" s="15">
        <f>((F737-1)*(1-(IF(G737="no",0,'results log'!$B$3)))+1)</f>
        <v>5.0000000000000044E-2</v>
      </c>
      <c r="L737" s="15">
        <f t="shared" si="23"/>
        <v>0</v>
      </c>
      <c r="M737" s="17">
        <f>IF(ISBLANK(J737),,IF(ISBLANK(E737),,(IF(J737="WON-EW",((((E737-1)*I737)*'results log'!$B$2)+('results log'!$B$2*(E737-1))),IF(J737="WON",((((E737-1)*I737)*'results log'!$B$2)+('results log'!$B$2*(E737-1))),IF(J737="PLACED",((((E737-1)*I737)*'results log'!$B$2)-'results log'!$B$2),IF(I737=0,-'results log'!$B$2,IF(I737=0,-'results log'!$B$2,-('results log'!$B$2*2)))))))*D737))</f>
        <v>0</v>
      </c>
      <c r="N737" s="16">
        <f>IF(ISBLANK(J737),,IF(ISBLANK(F737),,(IF(J737="WON-EW",((((K737-1)*I737)*'results log'!$B$2)+('results log'!$B$2*(K737-1))),IF(J737="WON",((((K737-1)*I737)*'results log'!$B$2)+('results log'!$B$2*(K737-1))),IF(J737="PLACED",((((K737-1)*I737)*'results log'!$B$2)-'results log'!$B$2),IF(I737=0,-'results log'!$B$2,IF(I737=0,-'results log'!$B$2,-('results log'!$B$2*2)))))))*D737))</f>
        <v>0</v>
      </c>
      <c r="Q737">
        <f>IF(ISBLANK(#REF!),1,IF(ISBLANK(#REF!),2,99))</f>
        <v>99</v>
      </c>
    </row>
    <row r="738" spans="7:17" ht="15" x14ac:dyDescent="0.2">
      <c r="G738" s="11"/>
      <c r="H738" s="11"/>
      <c r="I738" s="11"/>
      <c r="J738" s="8"/>
      <c r="K738" s="15">
        <f>((F738-1)*(1-(IF(G738="no",0,'results log'!$B$3)))+1)</f>
        <v>5.0000000000000044E-2</v>
      </c>
      <c r="L738" s="15">
        <f t="shared" si="23"/>
        <v>0</v>
      </c>
      <c r="M738" s="17">
        <f>IF(ISBLANK(J738),,IF(ISBLANK(E738),,(IF(J738="WON-EW",((((E738-1)*I738)*'results log'!$B$2)+('results log'!$B$2*(E738-1))),IF(J738="WON",((((E738-1)*I738)*'results log'!$B$2)+('results log'!$B$2*(E738-1))),IF(J738="PLACED",((((E738-1)*I738)*'results log'!$B$2)-'results log'!$B$2),IF(I738=0,-'results log'!$B$2,IF(I738=0,-'results log'!$B$2,-('results log'!$B$2*2)))))))*D738))</f>
        <v>0</v>
      </c>
      <c r="N738" s="16">
        <f>IF(ISBLANK(J738),,IF(ISBLANK(F738),,(IF(J738="WON-EW",((((K738-1)*I738)*'results log'!$B$2)+('results log'!$B$2*(K738-1))),IF(J738="WON",((((K738-1)*I738)*'results log'!$B$2)+('results log'!$B$2*(K738-1))),IF(J738="PLACED",((((K738-1)*I738)*'results log'!$B$2)-'results log'!$B$2),IF(I738=0,-'results log'!$B$2,IF(I738=0,-'results log'!$B$2,-('results log'!$B$2*2)))))))*D738))</f>
        <v>0</v>
      </c>
      <c r="Q738">
        <f>IF(ISBLANK(#REF!),1,IF(ISBLANK(#REF!),2,99))</f>
        <v>99</v>
      </c>
    </row>
    <row r="739" spans="7:17" ht="15" x14ac:dyDescent="0.2">
      <c r="G739" s="11"/>
      <c r="H739" s="11"/>
      <c r="I739" s="11"/>
      <c r="J739" s="8"/>
      <c r="K739" s="15">
        <f>((F739-1)*(1-(IF(G739="no",0,'results log'!$B$3)))+1)</f>
        <v>5.0000000000000044E-2</v>
      </c>
      <c r="L739" s="15">
        <f t="shared" si="23"/>
        <v>0</v>
      </c>
      <c r="M739" s="17">
        <f>IF(ISBLANK(J739),,IF(ISBLANK(E739),,(IF(J739="WON-EW",((((E739-1)*I739)*'results log'!$B$2)+('results log'!$B$2*(E739-1))),IF(J739="WON",((((E739-1)*I739)*'results log'!$B$2)+('results log'!$B$2*(E739-1))),IF(J739="PLACED",((((E739-1)*I739)*'results log'!$B$2)-'results log'!$B$2),IF(I739=0,-'results log'!$B$2,IF(I739=0,-'results log'!$B$2,-('results log'!$B$2*2)))))))*D739))</f>
        <v>0</v>
      </c>
      <c r="N739" s="16">
        <f>IF(ISBLANK(J739),,IF(ISBLANK(F739),,(IF(J739="WON-EW",((((K739-1)*I739)*'results log'!$B$2)+('results log'!$B$2*(K739-1))),IF(J739="WON",((((K739-1)*I739)*'results log'!$B$2)+('results log'!$B$2*(K739-1))),IF(J739="PLACED",((((K739-1)*I739)*'results log'!$B$2)-'results log'!$B$2),IF(I739=0,-'results log'!$B$2,IF(I739=0,-'results log'!$B$2,-('results log'!$B$2*2)))))))*D739))</f>
        <v>0</v>
      </c>
      <c r="Q739">
        <f>IF(ISBLANK(#REF!),1,IF(ISBLANK(#REF!),2,99))</f>
        <v>99</v>
      </c>
    </row>
    <row r="740" spans="7:17" ht="15" x14ac:dyDescent="0.2">
      <c r="G740" s="11"/>
      <c r="H740" s="11"/>
      <c r="I740" s="11"/>
      <c r="J740" s="8"/>
      <c r="K740" s="15">
        <f>((F740-1)*(1-(IF(G740="no",0,'results log'!$B$3)))+1)</f>
        <v>5.0000000000000044E-2</v>
      </c>
      <c r="L740" s="15">
        <f t="shared" si="23"/>
        <v>0</v>
      </c>
      <c r="M740" s="17">
        <f>IF(ISBLANK(J740),,IF(ISBLANK(E740),,(IF(J740="WON-EW",((((E740-1)*I740)*'results log'!$B$2)+('results log'!$B$2*(E740-1))),IF(J740="WON",((((E740-1)*I740)*'results log'!$B$2)+('results log'!$B$2*(E740-1))),IF(J740="PLACED",((((E740-1)*I740)*'results log'!$B$2)-'results log'!$B$2),IF(I740=0,-'results log'!$B$2,IF(I740=0,-'results log'!$B$2,-('results log'!$B$2*2)))))))*D740))</f>
        <v>0</v>
      </c>
      <c r="N740" s="16">
        <f>IF(ISBLANK(J740),,IF(ISBLANK(F740),,(IF(J740="WON-EW",((((K740-1)*I740)*'results log'!$B$2)+('results log'!$B$2*(K740-1))),IF(J740="WON",((((K740-1)*I740)*'results log'!$B$2)+('results log'!$B$2*(K740-1))),IF(J740="PLACED",((((K740-1)*I740)*'results log'!$B$2)-'results log'!$B$2),IF(I740=0,-'results log'!$B$2,IF(I740=0,-'results log'!$B$2,-('results log'!$B$2*2)))))))*D740))</f>
        <v>0</v>
      </c>
      <c r="Q740">
        <f>IF(ISBLANK(#REF!),1,IF(ISBLANK(#REF!),2,99))</f>
        <v>99</v>
      </c>
    </row>
    <row r="741" spans="7:17" ht="15" x14ac:dyDescent="0.2">
      <c r="G741" s="11"/>
      <c r="H741" s="11"/>
      <c r="I741" s="11"/>
      <c r="J741" s="8"/>
      <c r="K741" s="15">
        <f>((F741-1)*(1-(IF(G741="no",0,'results log'!$B$3)))+1)</f>
        <v>5.0000000000000044E-2</v>
      </c>
      <c r="L741" s="15">
        <f t="shared" si="23"/>
        <v>0</v>
      </c>
      <c r="M741" s="17">
        <f>IF(ISBLANK(J741),,IF(ISBLANK(E741),,(IF(J741="WON-EW",((((E741-1)*I741)*'results log'!$B$2)+('results log'!$B$2*(E741-1))),IF(J741="WON",((((E741-1)*I741)*'results log'!$B$2)+('results log'!$B$2*(E741-1))),IF(J741="PLACED",((((E741-1)*I741)*'results log'!$B$2)-'results log'!$B$2),IF(I741=0,-'results log'!$B$2,IF(I741=0,-'results log'!$B$2,-('results log'!$B$2*2)))))))*D741))</f>
        <v>0</v>
      </c>
      <c r="N741" s="16">
        <f>IF(ISBLANK(J741),,IF(ISBLANK(F741),,(IF(J741="WON-EW",((((K741-1)*I741)*'results log'!$B$2)+('results log'!$B$2*(K741-1))),IF(J741="WON",((((K741-1)*I741)*'results log'!$B$2)+('results log'!$B$2*(K741-1))),IF(J741="PLACED",((((K741-1)*I741)*'results log'!$B$2)-'results log'!$B$2),IF(I741=0,-'results log'!$B$2,IF(I741=0,-'results log'!$B$2,-('results log'!$B$2*2)))))))*D741))</f>
        <v>0</v>
      </c>
      <c r="Q741">
        <f>IF(ISBLANK(#REF!),1,IF(ISBLANK(#REF!),2,99))</f>
        <v>99</v>
      </c>
    </row>
    <row r="742" spans="7:17" ht="15" x14ac:dyDescent="0.2">
      <c r="G742" s="11"/>
      <c r="H742" s="11"/>
      <c r="I742" s="11"/>
      <c r="J742" s="8"/>
      <c r="K742" s="15">
        <f>((F742-1)*(1-(IF(G742="no",0,'results log'!$B$3)))+1)</f>
        <v>5.0000000000000044E-2</v>
      </c>
      <c r="L742" s="15">
        <f t="shared" si="23"/>
        <v>0</v>
      </c>
      <c r="M742" s="17">
        <f>IF(ISBLANK(J742),,IF(ISBLANK(E742),,(IF(J742="WON-EW",((((E742-1)*I742)*'results log'!$B$2)+('results log'!$B$2*(E742-1))),IF(J742="WON",((((E742-1)*I742)*'results log'!$B$2)+('results log'!$B$2*(E742-1))),IF(J742="PLACED",((((E742-1)*I742)*'results log'!$B$2)-'results log'!$B$2),IF(I742=0,-'results log'!$B$2,IF(I742=0,-'results log'!$B$2,-('results log'!$B$2*2)))))))*D742))</f>
        <v>0</v>
      </c>
      <c r="N742" s="16">
        <f>IF(ISBLANK(J742),,IF(ISBLANK(F742),,(IF(J742="WON-EW",((((K742-1)*I742)*'results log'!$B$2)+('results log'!$B$2*(K742-1))),IF(J742="WON",((((K742-1)*I742)*'results log'!$B$2)+('results log'!$B$2*(K742-1))),IF(J742="PLACED",((((K742-1)*I742)*'results log'!$B$2)-'results log'!$B$2),IF(I742=0,-'results log'!$B$2,IF(I742=0,-'results log'!$B$2,-('results log'!$B$2*2)))))))*D742))</f>
        <v>0</v>
      </c>
      <c r="Q742">
        <f>IF(ISBLANK(#REF!),1,IF(ISBLANK(#REF!),2,99))</f>
        <v>99</v>
      </c>
    </row>
    <row r="743" spans="7:17" ht="15" x14ac:dyDescent="0.2">
      <c r="G743" s="11"/>
      <c r="H743" s="11"/>
      <c r="I743" s="11"/>
      <c r="J743" s="8"/>
      <c r="K743" s="15">
        <f>((F743-1)*(1-(IF(G743="no",0,'results log'!$B$3)))+1)</f>
        <v>5.0000000000000044E-2</v>
      </c>
      <c r="L743" s="15">
        <f t="shared" si="23"/>
        <v>0</v>
      </c>
      <c r="M743" s="17">
        <f>IF(ISBLANK(J743),,IF(ISBLANK(E743),,(IF(J743="WON-EW",((((E743-1)*I743)*'results log'!$B$2)+('results log'!$B$2*(E743-1))),IF(J743="WON",((((E743-1)*I743)*'results log'!$B$2)+('results log'!$B$2*(E743-1))),IF(J743="PLACED",((((E743-1)*I743)*'results log'!$B$2)-'results log'!$B$2),IF(I743=0,-'results log'!$B$2,IF(I743=0,-'results log'!$B$2,-('results log'!$B$2*2)))))))*D743))</f>
        <v>0</v>
      </c>
      <c r="N743" s="16">
        <f>IF(ISBLANK(J743),,IF(ISBLANK(F743),,(IF(J743="WON-EW",((((K743-1)*I743)*'results log'!$B$2)+('results log'!$B$2*(K743-1))),IF(J743="WON",((((K743-1)*I743)*'results log'!$B$2)+('results log'!$B$2*(K743-1))),IF(J743="PLACED",((((K743-1)*I743)*'results log'!$B$2)-'results log'!$B$2),IF(I743=0,-'results log'!$B$2,IF(I743=0,-'results log'!$B$2,-('results log'!$B$2*2)))))))*D743))</f>
        <v>0</v>
      </c>
      <c r="Q743">
        <f>IF(ISBLANK(#REF!),1,IF(ISBLANK(#REF!),2,99))</f>
        <v>99</v>
      </c>
    </row>
    <row r="744" spans="7:17" ht="15" x14ac:dyDescent="0.2">
      <c r="G744" s="11"/>
      <c r="H744" s="11"/>
      <c r="I744" s="11"/>
      <c r="J744" s="8"/>
      <c r="K744" s="15">
        <f>((F744-1)*(1-(IF(G744="no",0,'results log'!$B$3)))+1)</f>
        <v>5.0000000000000044E-2</v>
      </c>
      <c r="L744" s="15">
        <f t="shared" si="23"/>
        <v>0</v>
      </c>
      <c r="M744" s="17">
        <f>IF(ISBLANK(J744),,IF(ISBLANK(E744),,(IF(J744="WON-EW",((((E744-1)*I744)*'results log'!$B$2)+('results log'!$B$2*(E744-1))),IF(J744="WON",((((E744-1)*I744)*'results log'!$B$2)+('results log'!$B$2*(E744-1))),IF(J744="PLACED",((((E744-1)*I744)*'results log'!$B$2)-'results log'!$B$2),IF(I744=0,-'results log'!$B$2,IF(I744=0,-'results log'!$B$2,-('results log'!$B$2*2)))))))*D744))</f>
        <v>0</v>
      </c>
      <c r="N744" s="16">
        <f>IF(ISBLANK(J744),,IF(ISBLANK(F744),,(IF(J744="WON-EW",((((K744-1)*I744)*'results log'!$B$2)+('results log'!$B$2*(K744-1))),IF(J744="WON",((((K744-1)*I744)*'results log'!$B$2)+('results log'!$B$2*(K744-1))),IF(J744="PLACED",((((K744-1)*I744)*'results log'!$B$2)-'results log'!$B$2),IF(I744=0,-'results log'!$B$2,IF(I744=0,-'results log'!$B$2,-('results log'!$B$2*2)))))))*D744))</f>
        <v>0</v>
      </c>
      <c r="Q744">
        <f>IF(ISBLANK(#REF!),1,IF(ISBLANK(#REF!),2,99))</f>
        <v>99</v>
      </c>
    </row>
    <row r="745" spans="7:17" ht="15" x14ac:dyDescent="0.2">
      <c r="G745" s="11"/>
      <c r="H745" s="11"/>
      <c r="I745" s="11"/>
      <c r="J745" s="8"/>
      <c r="K745" s="15">
        <f>((F745-1)*(1-(IF(G745="no",0,'results log'!$B$3)))+1)</f>
        <v>5.0000000000000044E-2</v>
      </c>
      <c r="L745" s="15">
        <f t="shared" si="23"/>
        <v>0</v>
      </c>
      <c r="M745" s="17">
        <f>IF(ISBLANK(J745),,IF(ISBLANK(E745),,(IF(J745="WON-EW",((((E745-1)*I745)*'results log'!$B$2)+('results log'!$B$2*(E745-1))),IF(J745="WON",((((E745-1)*I745)*'results log'!$B$2)+('results log'!$B$2*(E745-1))),IF(J745="PLACED",((((E745-1)*I745)*'results log'!$B$2)-'results log'!$B$2),IF(I745=0,-'results log'!$B$2,IF(I745=0,-'results log'!$B$2,-('results log'!$B$2*2)))))))*D745))</f>
        <v>0</v>
      </c>
      <c r="N745" s="16">
        <f>IF(ISBLANK(J745),,IF(ISBLANK(F745),,(IF(J745="WON-EW",((((K745-1)*I745)*'results log'!$B$2)+('results log'!$B$2*(K745-1))),IF(J745="WON",((((K745-1)*I745)*'results log'!$B$2)+('results log'!$B$2*(K745-1))),IF(J745="PLACED",((((K745-1)*I745)*'results log'!$B$2)-'results log'!$B$2),IF(I745=0,-'results log'!$B$2,IF(I745=0,-'results log'!$B$2,-('results log'!$B$2*2)))))))*D745))</f>
        <v>0</v>
      </c>
      <c r="Q745">
        <f>IF(ISBLANK(#REF!),1,IF(ISBLANK(#REF!),2,99))</f>
        <v>99</v>
      </c>
    </row>
    <row r="746" spans="7:17" ht="15" x14ac:dyDescent="0.2">
      <c r="G746" s="11"/>
      <c r="H746" s="11"/>
      <c r="I746" s="11"/>
      <c r="J746" s="8"/>
      <c r="K746" s="15">
        <f>((F746-1)*(1-(IF(G746="no",0,'results log'!$B$3)))+1)</f>
        <v>5.0000000000000044E-2</v>
      </c>
      <c r="L746" s="15">
        <f t="shared" si="23"/>
        <v>0</v>
      </c>
      <c r="M746" s="17">
        <f>IF(ISBLANK(J746),,IF(ISBLANK(E746),,(IF(J746="WON-EW",((((E746-1)*I746)*'results log'!$B$2)+('results log'!$B$2*(E746-1))),IF(J746="WON",((((E746-1)*I746)*'results log'!$B$2)+('results log'!$B$2*(E746-1))),IF(J746="PLACED",((((E746-1)*I746)*'results log'!$B$2)-'results log'!$B$2),IF(I746=0,-'results log'!$B$2,IF(I746=0,-'results log'!$B$2,-('results log'!$B$2*2)))))))*D746))</f>
        <v>0</v>
      </c>
      <c r="N746" s="16">
        <f>IF(ISBLANK(J746),,IF(ISBLANK(F746),,(IF(J746="WON-EW",((((K746-1)*I746)*'results log'!$B$2)+('results log'!$B$2*(K746-1))),IF(J746="WON",((((K746-1)*I746)*'results log'!$B$2)+('results log'!$B$2*(K746-1))),IF(J746="PLACED",((((K746-1)*I746)*'results log'!$B$2)-'results log'!$B$2),IF(I746=0,-'results log'!$B$2,IF(I746=0,-'results log'!$B$2,-('results log'!$B$2*2)))))))*D746))</f>
        <v>0</v>
      </c>
      <c r="Q746">
        <f>IF(ISBLANK(#REF!),1,IF(ISBLANK(#REF!),2,99))</f>
        <v>99</v>
      </c>
    </row>
    <row r="747" spans="7:17" ht="15" x14ac:dyDescent="0.2">
      <c r="G747" s="11"/>
      <c r="H747" s="11"/>
      <c r="I747" s="11"/>
      <c r="J747" s="8"/>
      <c r="K747" s="15">
        <f>((F747-1)*(1-(IF(G747="no",0,'results log'!$B$3)))+1)</f>
        <v>5.0000000000000044E-2</v>
      </c>
      <c r="L747" s="15">
        <f t="shared" si="23"/>
        <v>0</v>
      </c>
      <c r="M747" s="17">
        <f>IF(ISBLANK(J747),,IF(ISBLANK(E747),,(IF(J747="WON-EW",((((E747-1)*I747)*'results log'!$B$2)+('results log'!$B$2*(E747-1))),IF(J747="WON",((((E747-1)*I747)*'results log'!$B$2)+('results log'!$B$2*(E747-1))),IF(J747="PLACED",((((E747-1)*I747)*'results log'!$B$2)-'results log'!$B$2),IF(I747=0,-'results log'!$B$2,IF(I747=0,-'results log'!$B$2,-('results log'!$B$2*2)))))))*D747))</f>
        <v>0</v>
      </c>
      <c r="N747" s="16">
        <f>IF(ISBLANK(J747),,IF(ISBLANK(F747),,(IF(J747="WON-EW",((((K747-1)*I747)*'results log'!$B$2)+('results log'!$B$2*(K747-1))),IF(J747="WON",((((K747-1)*I747)*'results log'!$B$2)+('results log'!$B$2*(K747-1))),IF(J747="PLACED",((((K747-1)*I747)*'results log'!$B$2)-'results log'!$B$2),IF(I747=0,-'results log'!$B$2,IF(I747=0,-'results log'!$B$2,-('results log'!$B$2*2)))))))*D747))</f>
        <v>0</v>
      </c>
      <c r="Q747">
        <f>IF(ISBLANK(#REF!),1,IF(ISBLANK(#REF!),2,99))</f>
        <v>99</v>
      </c>
    </row>
    <row r="748" spans="7:17" ht="15" x14ac:dyDescent="0.2">
      <c r="G748" s="11"/>
      <c r="H748" s="11"/>
      <c r="I748" s="11"/>
      <c r="J748" s="8"/>
      <c r="K748" s="15">
        <f>((F748-1)*(1-(IF(G748="no",0,'results log'!$B$3)))+1)</f>
        <v>5.0000000000000044E-2</v>
      </c>
      <c r="L748" s="15">
        <f t="shared" si="23"/>
        <v>0</v>
      </c>
      <c r="M748" s="17">
        <f>IF(ISBLANK(J748),,IF(ISBLANK(E748),,(IF(J748="WON-EW",((((E748-1)*I748)*'results log'!$B$2)+('results log'!$B$2*(E748-1))),IF(J748="WON",((((E748-1)*I748)*'results log'!$B$2)+('results log'!$B$2*(E748-1))),IF(J748="PLACED",((((E748-1)*I748)*'results log'!$B$2)-'results log'!$B$2),IF(I748=0,-'results log'!$B$2,IF(I748=0,-'results log'!$B$2,-('results log'!$B$2*2)))))))*D748))</f>
        <v>0</v>
      </c>
      <c r="N748" s="16">
        <f>IF(ISBLANK(J748),,IF(ISBLANK(F748),,(IF(J748="WON-EW",((((K748-1)*I748)*'results log'!$B$2)+('results log'!$B$2*(K748-1))),IF(J748="WON",((((K748-1)*I748)*'results log'!$B$2)+('results log'!$B$2*(K748-1))),IF(J748="PLACED",((((K748-1)*I748)*'results log'!$B$2)-'results log'!$B$2),IF(I748=0,-'results log'!$B$2,IF(I748=0,-'results log'!$B$2,-('results log'!$B$2*2)))))))*D748))</f>
        <v>0</v>
      </c>
      <c r="Q748">
        <f>IF(ISBLANK(#REF!),1,IF(ISBLANK(#REF!),2,99))</f>
        <v>99</v>
      </c>
    </row>
    <row r="749" spans="7:17" ht="15" x14ac:dyDescent="0.2">
      <c r="G749" s="11"/>
      <c r="H749" s="11"/>
      <c r="I749" s="11"/>
      <c r="J749" s="8"/>
      <c r="K749" s="15">
        <f>((F749-1)*(1-(IF(G749="no",0,'results log'!$B$3)))+1)</f>
        <v>5.0000000000000044E-2</v>
      </c>
      <c r="L749" s="15">
        <f t="shared" si="23"/>
        <v>0</v>
      </c>
      <c r="M749" s="17">
        <f>IF(ISBLANK(J749),,IF(ISBLANK(E749),,(IF(J749="WON-EW",((((E749-1)*I749)*'results log'!$B$2)+('results log'!$B$2*(E749-1))),IF(J749="WON",((((E749-1)*I749)*'results log'!$B$2)+('results log'!$B$2*(E749-1))),IF(J749="PLACED",((((E749-1)*I749)*'results log'!$B$2)-'results log'!$B$2),IF(I749=0,-'results log'!$B$2,IF(I749=0,-'results log'!$B$2,-('results log'!$B$2*2)))))))*D749))</f>
        <v>0</v>
      </c>
      <c r="N749" s="16">
        <f>IF(ISBLANK(J749),,IF(ISBLANK(F749),,(IF(J749="WON-EW",((((K749-1)*I749)*'results log'!$B$2)+('results log'!$B$2*(K749-1))),IF(J749="WON",((((K749-1)*I749)*'results log'!$B$2)+('results log'!$B$2*(K749-1))),IF(J749="PLACED",((((K749-1)*I749)*'results log'!$B$2)-'results log'!$B$2),IF(I749=0,-'results log'!$B$2,IF(I749=0,-'results log'!$B$2,-('results log'!$B$2*2)))))))*D749))</f>
        <v>0</v>
      </c>
      <c r="Q749">
        <f>IF(ISBLANK(#REF!),1,IF(ISBLANK(#REF!),2,99))</f>
        <v>99</v>
      </c>
    </row>
    <row r="750" spans="7:17" ht="15" x14ac:dyDescent="0.2">
      <c r="G750" s="11"/>
      <c r="H750" s="11"/>
      <c r="I750" s="11"/>
      <c r="J750" s="8"/>
      <c r="K750" s="15">
        <f>((F750-1)*(1-(IF(G750="no",0,'results log'!$B$3)))+1)</f>
        <v>5.0000000000000044E-2</v>
      </c>
      <c r="L750" s="15">
        <f t="shared" si="23"/>
        <v>0</v>
      </c>
      <c r="M750" s="17">
        <f>IF(ISBLANK(J750),,IF(ISBLANK(E750),,(IF(J750="WON-EW",((((E750-1)*I750)*'results log'!$B$2)+('results log'!$B$2*(E750-1))),IF(J750="WON",((((E750-1)*I750)*'results log'!$B$2)+('results log'!$B$2*(E750-1))),IF(J750="PLACED",((((E750-1)*I750)*'results log'!$B$2)-'results log'!$B$2),IF(I750=0,-'results log'!$B$2,IF(I750=0,-'results log'!$B$2,-('results log'!$B$2*2)))))))*D750))</f>
        <v>0</v>
      </c>
      <c r="N750" s="16">
        <f>IF(ISBLANK(J750),,IF(ISBLANK(F750),,(IF(J750="WON-EW",((((K750-1)*I750)*'results log'!$B$2)+('results log'!$B$2*(K750-1))),IF(J750="WON",((((K750-1)*I750)*'results log'!$B$2)+('results log'!$B$2*(K750-1))),IF(J750="PLACED",((((K750-1)*I750)*'results log'!$B$2)-'results log'!$B$2),IF(I750=0,-'results log'!$B$2,IF(I750=0,-'results log'!$B$2,-('results log'!$B$2*2)))))))*D750))</f>
        <v>0</v>
      </c>
      <c r="Q750">
        <f>IF(ISBLANK(#REF!),1,IF(ISBLANK(#REF!),2,99))</f>
        <v>99</v>
      </c>
    </row>
    <row r="751" spans="7:17" ht="15" x14ac:dyDescent="0.2">
      <c r="G751" s="11"/>
      <c r="H751" s="11"/>
      <c r="I751" s="11"/>
      <c r="J751" s="8"/>
      <c r="K751" s="15">
        <f>((F751-1)*(1-(IF(G751="no",0,'results log'!$B$3)))+1)</f>
        <v>5.0000000000000044E-2</v>
      </c>
      <c r="L751" s="15">
        <f t="shared" si="23"/>
        <v>0</v>
      </c>
      <c r="M751" s="17">
        <f>IF(ISBLANK(J751),,IF(ISBLANK(E751),,(IF(J751="WON-EW",((((E751-1)*I751)*'results log'!$B$2)+('results log'!$B$2*(E751-1))),IF(J751="WON",((((E751-1)*I751)*'results log'!$B$2)+('results log'!$B$2*(E751-1))),IF(J751="PLACED",((((E751-1)*I751)*'results log'!$B$2)-'results log'!$B$2),IF(I751=0,-'results log'!$B$2,IF(I751=0,-'results log'!$B$2,-('results log'!$B$2*2)))))))*D751))</f>
        <v>0</v>
      </c>
      <c r="N751" s="16">
        <f>IF(ISBLANK(J751),,IF(ISBLANK(F751),,(IF(J751="WON-EW",((((K751-1)*I751)*'results log'!$B$2)+('results log'!$B$2*(K751-1))),IF(J751="WON",((((K751-1)*I751)*'results log'!$B$2)+('results log'!$B$2*(K751-1))),IF(J751="PLACED",((((K751-1)*I751)*'results log'!$B$2)-'results log'!$B$2),IF(I751=0,-'results log'!$B$2,IF(I751=0,-'results log'!$B$2,-('results log'!$B$2*2)))))))*D751))</f>
        <v>0</v>
      </c>
      <c r="Q751">
        <f>IF(ISBLANK(#REF!),1,IF(ISBLANK(#REF!),2,99))</f>
        <v>99</v>
      </c>
    </row>
    <row r="752" spans="7:17" ht="15" x14ac:dyDescent="0.2">
      <c r="G752" s="11"/>
      <c r="H752" s="11"/>
      <c r="I752" s="11"/>
      <c r="J752" s="8"/>
      <c r="K752" s="15">
        <f>((F752-1)*(1-(IF(G752="no",0,'results log'!$B$3)))+1)</f>
        <v>5.0000000000000044E-2</v>
      </c>
      <c r="L752" s="15">
        <f t="shared" si="23"/>
        <v>0</v>
      </c>
      <c r="M752" s="17">
        <f>IF(ISBLANK(J752),,IF(ISBLANK(E752),,(IF(J752="WON-EW",((((E752-1)*I752)*'results log'!$B$2)+('results log'!$B$2*(E752-1))),IF(J752="WON",((((E752-1)*I752)*'results log'!$B$2)+('results log'!$B$2*(E752-1))),IF(J752="PLACED",((((E752-1)*I752)*'results log'!$B$2)-'results log'!$B$2),IF(I752=0,-'results log'!$B$2,IF(I752=0,-'results log'!$B$2,-('results log'!$B$2*2)))))))*D752))</f>
        <v>0</v>
      </c>
      <c r="N752" s="16">
        <f>IF(ISBLANK(J752),,IF(ISBLANK(F752),,(IF(J752="WON-EW",((((K752-1)*I752)*'results log'!$B$2)+('results log'!$B$2*(K752-1))),IF(J752="WON",((((K752-1)*I752)*'results log'!$B$2)+('results log'!$B$2*(K752-1))),IF(J752="PLACED",((((K752-1)*I752)*'results log'!$B$2)-'results log'!$B$2),IF(I752=0,-'results log'!$B$2,IF(I752=0,-'results log'!$B$2,-('results log'!$B$2*2)))))))*D752))</f>
        <v>0</v>
      </c>
      <c r="Q752">
        <f>IF(ISBLANK(#REF!),1,IF(ISBLANK(#REF!),2,99))</f>
        <v>99</v>
      </c>
    </row>
    <row r="753" spans="7:17" ht="15" x14ac:dyDescent="0.2">
      <c r="G753" s="11"/>
      <c r="H753" s="11"/>
      <c r="I753" s="11"/>
      <c r="J753" s="8"/>
      <c r="K753" s="15">
        <f>((F753-1)*(1-(IF(G753="no",0,'results log'!$B$3)))+1)</f>
        <v>5.0000000000000044E-2</v>
      </c>
      <c r="L753" s="15">
        <f t="shared" si="23"/>
        <v>0</v>
      </c>
      <c r="M753" s="17">
        <f>IF(ISBLANK(J753),,IF(ISBLANK(E753),,(IF(J753="WON-EW",((((E753-1)*I753)*'results log'!$B$2)+('results log'!$B$2*(E753-1))),IF(J753="WON",((((E753-1)*I753)*'results log'!$B$2)+('results log'!$B$2*(E753-1))),IF(J753="PLACED",((((E753-1)*I753)*'results log'!$B$2)-'results log'!$B$2),IF(I753=0,-'results log'!$B$2,IF(I753=0,-'results log'!$B$2,-('results log'!$B$2*2)))))))*D753))</f>
        <v>0</v>
      </c>
      <c r="N753" s="16">
        <f>IF(ISBLANK(J753),,IF(ISBLANK(F753),,(IF(J753="WON-EW",((((K753-1)*I753)*'results log'!$B$2)+('results log'!$B$2*(K753-1))),IF(J753="WON",((((K753-1)*I753)*'results log'!$B$2)+('results log'!$B$2*(K753-1))),IF(J753="PLACED",((((K753-1)*I753)*'results log'!$B$2)-'results log'!$B$2),IF(I753=0,-'results log'!$B$2,IF(I753=0,-'results log'!$B$2,-('results log'!$B$2*2)))))))*D753))</f>
        <v>0</v>
      </c>
      <c r="Q753">
        <f>IF(ISBLANK(#REF!),1,IF(ISBLANK(#REF!),2,99))</f>
        <v>99</v>
      </c>
    </row>
    <row r="754" spans="7:17" ht="15" x14ac:dyDescent="0.2">
      <c r="G754" s="11"/>
      <c r="H754" s="11"/>
      <c r="I754" s="11"/>
      <c r="J754" s="8"/>
      <c r="K754" s="15">
        <f>((F754-1)*(1-(IF(G754="no",0,'results log'!$B$3)))+1)</f>
        <v>5.0000000000000044E-2</v>
      </c>
      <c r="L754" s="15">
        <f t="shared" si="23"/>
        <v>0</v>
      </c>
      <c r="M754" s="17">
        <f>IF(ISBLANK(J754),,IF(ISBLANK(E754),,(IF(J754="WON-EW",((((E754-1)*I754)*'results log'!$B$2)+('results log'!$B$2*(E754-1))),IF(J754="WON",((((E754-1)*I754)*'results log'!$B$2)+('results log'!$B$2*(E754-1))),IF(J754="PLACED",((((E754-1)*I754)*'results log'!$B$2)-'results log'!$B$2),IF(I754=0,-'results log'!$B$2,IF(I754=0,-'results log'!$B$2,-('results log'!$B$2*2)))))))*D754))</f>
        <v>0</v>
      </c>
      <c r="N754" s="16">
        <f>IF(ISBLANK(J754),,IF(ISBLANK(F754),,(IF(J754="WON-EW",((((K754-1)*I754)*'results log'!$B$2)+('results log'!$B$2*(K754-1))),IF(J754="WON",((((K754-1)*I754)*'results log'!$B$2)+('results log'!$B$2*(K754-1))),IF(J754="PLACED",((((K754-1)*I754)*'results log'!$B$2)-'results log'!$B$2),IF(I754=0,-'results log'!$B$2,IF(I754=0,-'results log'!$B$2,-('results log'!$B$2*2)))))))*D754))</f>
        <v>0</v>
      </c>
      <c r="Q754">
        <f>IF(ISBLANK(#REF!),1,IF(ISBLANK(#REF!),2,99))</f>
        <v>99</v>
      </c>
    </row>
    <row r="755" spans="7:17" ht="15" x14ac:dyDescent="0.2">
      <c r="G755" s="11"/>
      <c r="H755" s="11"/>
      <c r="I755" s="11"/>
      <c r="J755" s="8"/>
      <c r="K755" s="15">
        <f>((F755-1)*(1-(IF(G755="no",0,'results log'!$B$3)))+1)</f>
        <v>5.0000000000000044E-2</v>
      </c>
      <c r="L755" s="15">
        <f t="shared" si="23"/>
        <v>0</v>
      </c>
      <c r="M755" s="17">
        <f>IF(ISBLANK(J755),,IF(ISBLANK(E755),,(IF(J755="WON-EW",((((E755-1)*I755)*'results log'!$B$2)+('results log'!$B$2*(E755-1))),IF(J755="WON",((((E755-1)*I755)*'results log'!$B$2)+('results log'!$B$2*(E755-1))),IF(J755="PLACED",((((E755-1)*I755)*'results log'!$B$2)-'results log'!$B$2),IF(I755=0,-'results log'!$B$2,IF(I755=0,-'results log'!$B$2,-('results log'!$B$2*2)))))))*D755))</f>
        <v>0</v>
      </c>
      <c r="N755" s="16">
        <f>IF(ISBLANK(J755),,IF(ISBLANK(F755),,(IF(J755="WON-EW",((((K755-1)*I755)*'results log'!$B$2)+('results log'!$B$2*(K755-1))),IF(J755="WON",((((K755-1)*I755)*'results log'!$B$2)+('results log'!$B$2*(K755-1))),IF(J755="PLACED",((((K755-1)*I755)*'results log'!$B$2)-'results log'!$B$2),IF(I755=0,-'results log'!$B$2,IF(I755=0,-'results log'!$B$2,-('results log'!$B$2*2)))))))*D755))</f>
        <v>0</v>
      </c>
      <c r="Q755">
        <f>IF(ISBLANK(#REF!),1,IF(ISBLANK(#REF!),2,99))</f>
        <v>99</v>
      </c>
    </row>
    <row r="756" spans="7:17" ht="15" x14ac:dyDescent="0.2">
      <c r="G756" s="11"/>
      <c r="H756" s="11"/>
      <c r="I756" s="11"/>
      <c r="J756" s="8"/>
      <c r="K756" s="15">
        <f>((F756-1)*(1-(IF(G756="no",0,'results log'!$B$3)))+1)</f>
        <v>5.0000000000000044E-2</v>
      </c>
      <c r="L756" s="15">
        <f t="shared" si="23"/>
        <v>0</v>
      </c>
      <c r="M756" s="17">
        <f>IF(ISBLANK(J756),,IF(ISBLANK(E756),,(IF(J756="WON-EW",((((E756-1)*I756)*'results log'!$B$2)+('results log'!$B$2*(E756-1))),IF(J756="WON",((((E756-1)*I756)*'results log'!$B$2)+('results log'!$B$2*(E756-1))),IF(J756="PLACED",((((E756-1)*I756)*'results log'!$B$2)-'results log'!$B$2),IF(I756=0,-'results log'!$B$2,IF(I756=0,-'results log'!$B$2,-('results log'!$B$2*2)))))))*D756))</f>
        <v>0</v>
      </c>
      <c r="N756" s="16">
        <f>IF(ISBLANK(J756),,IF(ISBLANK(F756),,(IF(J756="WON-EW",((((K756-1)*I756)*'results log'!$B$2)+('results log'!$B$2*(K756-1))),IF(J756="WON",((((K756-1)*I756)*'results log'!$B$2)+('results log'!$B$2*(K756-1))),IF(J756="PLACED",((((K756-1)*I756)*'results log'!$B$2)-'results log'!$B$2),IF(I756=0,-'results log'!$B$2,IF(I756=0,-'results log'!$B$2,-('results log'!$B$2*2)))))))*D756))</f>
        <v>0</v>
      </c>
      <c r="Q756">
        <f>IF(ISBLANK(#REF!),1,IF(ISBLANK(#REF!),2,99))</f>
        <v>99</v>
      </c>
    </row>
    <row r="757" spans="7:17" ht="15" x14ac:dyDescent="0.2">
      <c r="G757" s="11"/>
      <c r="H757" s="11"/>
      <c r="I757" s="11"/>
      <c r="J757" s="8"/>
      <c r="K757" s="15">
        <f>((F757-1)*(1-(IF(G757="no",0,'results log'!$B$3)))+1)</f>
        <v>5.0000000000000044E-2</v>
      </c>
      <c r="L757" s="15">
        <f t="shared" si="23"/>
        <v>0</v>
      </c>
      <c r="M757" s="17">
        <f>IF(ISBLANK(J757),,IF(ISBLANK(E757),,(IF(J757="WON-EW",((((E757-1)*I757)*'results log'!$B$2)+('results log'!$B$2*(E757-1))),IF(J757="WON",((((E757-1)*I757)*'results log'!$B$2)+('results log'!$B$2*(E757-1))),IF(J757="PLACED",((((E757-1)*I757)*'results log'!$B$2)-'results log'!$B$2),IF(I757=0,-'results log'!$B$2,IF(I757=0,-'results log'!$B$2,-('results log'!$B$2*2)))))))*D757))</f>
        <v>0</v>
      </c>
      <c r="N757" s="16">
        <f>IF(ISBLANK(J757),,IF(ISBLANK(F757),,(IF(J757="WON-EW",((((K757-1)*I757)*'results log'!$B$2)+('results log'!$B$2*(K757-1))),IF(J757="WON",((((K757-1)*I757)*'results log'!$B$2)+('results log'!$B$2*(K757-1))),IF(J757="PLACED",((((K757-1)*I757)*'results log'!$B$2)-'results log'!$B$2),IF(I757=0,-'results log'!$B$2,IF(I757=0,-'results log'!$B$2,-('results log'!$B$2*2)))))))*D757))</f>
        <v>0</v>
      </c>
      <c r="Q757">
        <f>IF(ISBLANK(#REF!),1,IF(ISBLANK(#REF!),2,99))</f>
        <v>99</v>
      </c>
    </row>
    <row r="758" spans="7:17" ht="15" x14ac:dyDescent="0.2">
      <c r="G758" s="11"/>
      <c r="H758" s="11"/>
      <c r="I758" s="11"/>
      <c r="J758" s="8"/>
      <c r="K758" s="15">
        <f>((F758-1)*(1-(IF(G758="no",0,'results log'!$B$3)))+1)</f>
        <v>5.0000000000000044E-2</v>
      </c>
      <c r="L758" s="15">
        <f t="shared" si="23"/>
        <v>0</v>
      </c>
      <c r="M758" s="17">
        <f>IF(ISBLANK(J758),,IF(ISBLANK(E758),,(IF(J758="WON-EW",((((E758-1)*I758)*'results log'!$B$2)+('results log'!$B$2*(E758-1))),IF(J758="WON",((((E758-1)*I758)*'results log'!$B$2)+('results log'!$B$2*(E758-1))),IF(J758="PLACED",((((E758-1)*I758)*'results log'!$B$2)-'results log'!$B$2),IF(I758=0,-'results log'!$B$2,IF(I758=0,-'results log'!$B$2,-('results log'!$B$2*2)))))))*D758))</f>
        <v>0</v>
      </c>
      <c r="N758" s="16">
        <f>IF(ISBLANK(J758),,IF(ISBLANK(F758),,(IF(J758="WON-EW",((((K758-1)*I758)*'results log'!$B$2)+('results log'!$B$2*(K758-1))),IF(J758="WON",((((K758-1)*I758)*'results log'!$B$2)+('results log'!$B$2*(K758-1))),IF(J758="PLACED",((((K758-1)*I758)*'results log'!$B$2)-'results log'!$B$2),IF(I758=0,-'results log'!$B$2,IF(I758=0,-'results log'!$B$2,-('results log'!$B$2*2)))))))*D758))</f>
        <v>0</v>
      </c>
      <c r="Q758">
        <f>IF(ISBLANK(#REF!),1,IF(ISBLANK(#REF!),2,99))</f>
        <v>99</v>
      </c>
    </row>
    <row r="759" spans="7:17" ht="15" x14ac:dyDescent="0.2">
      <c r="G759" s="11"/>
      <c r="H759" s="11"/>
      <c r="I759" s="11"/>
      <c r="J759" s="8"/>
      <c r="K759" s="15">
        <f>((F759-1)*(1-(IF(G759="no",0,'results log'!$B$3)))+1)</f>
        <v>5.0000000000000044E-2</v>
      </c>
      <c r="L759" s="15">
        <f t="shared" si="23"/>
        <v>0</v>
      </c>
      <c r="M759" s="17">
        <f>IF(ISBLANK(J759),,IF(ISBLANK(E759),,(IF(J759="WON-EW",((((E759-1)*I759)*'results log'!$B$2)+('results log'!$B$2*(E759-1))),IF(J759="WON",((((E759-1)*I759)*'results log'!$B$2)+('results log'!$B$2*(E759-1))),IF(J759="PLACED",((((E759-1)*I759)*'results log'!$B$2)-'results log'!$B$2),IF(I759=0,-'results log'!$B$2,IF(I759=0,-'results log'!$B$2,-('results log'!$B$2*2)))))))*D759))</f>
        <v>0</v>
      </c>
      <c r="N759" s="16">
        <f>IF(ISBLANK(J759),,IF(ISBLANK(F759),,(IF(J759="WON-EW",((((K759-1)*I759)*'results log'!$B$2)+('results log'!$B$2*(K759-1))),IF(J759="WON",((((K759-1)*I759)*'results log'!$B$2)+('results log'!$B$2*(K759-1))),IF(J759="PLACED",((((K759-1)*I759)*'results log'!$B$2)-'results log'!$B$2),IF(I759=0,-'results log'!$B$2,IF(I759=0,-'results log'!$B$2,-('results log'!$B$2*2)))))))*D759))</f>
        <v>0</v>
      </c>
      <c r="Q759">
        <f>IF(ISBLANK(#REF!),1,IF(ISBLANK(#REF!),2,99))</f>
        <v>99</v>
      </c>
    </row>
    <row r="760" spans="7:17" ht="15" x14ac:dyDescent="0.2">
      <c r="G760" s="11"/>
      <c r="H760" s="11"/>
      <c r="I760" s="11"/>
      <c r="J760" s="8"/>
      <c r="K760" s="15">
        <f>((F760-1)*(1-(IF(G760="no",0,'results log'!$B$3)))+1)</f>
        <v>5.0000000000000044E-2</v>
      </c>
      <c r="L760" s="15">
        <f t="shared" si="23"/>
        <v>0</v>
      </c>
      <c r="M760" s="17">
        <f>IF(ISBLANK(J760),,IF(ISBLANK(E760),,(IF(J760="WON-EW",((((E760-1)*I760)*'results log'!$B$2)+('results log'!$B$2*(E760-1))),IF(J760="WON",((((E760-1)*I760)*'results log'!$B$2)+('results log'!$B$2*(E760-1))),IF(J760="PLACED",((((E760-1)*I760)*'results log'!$B$2)-'results log'!$B$2),IF(I760=0,-'results log'!$B$2,IF(I760=0,-'results log'!$B$2,-('results log'!$B$2*2)))))))*D760))</f>
        <v>0</v>
      </c>
      <c r="N760" s="16">
        <f>IF(ISBLANK(J760),,IF(ISBLANK(F760),,(IF(J760="WON-EW",((((K760-1)*I760)*'results log'!$B$2)+('results log'!$B$2*(K760-1))),IF(J760="WON",((((K760-1)*I760)*'results log'!$B$2)+('results log'!$B$2*(K760-1))),IF(J760="PLACED",((((K760-1)*I760)*'results log'!$B$2)-'results log'!$B$2),IF(I760=0,-'results log'!$B$2,IF(I760=0,-'results log'!$B$2,-('results log'!$B$2*2)))))))*D760))</f>
        <v>0</v>
      </c>
      <c r="Q760">
        <f>IF(ISBLANK(#REF!),1,IF(ISBLANK(#REF!),2,99))</f>
        <v>99</v>
      </c>
    </row>
    <row r="761" spans="7:17" ht="15" x14ac:dyDescent="0.2">
      <c r="G761" s="11"/>
      <c r="H761" s="11"/>
      <c r="I761" s="11"/>
      <c r="J761" s="8"/>
      <c r="K761" s="15">
        <f>((F761-1)*(1-(IF(G761="no",0,'results log'!$B$3)))+1)</f>
        <v>5.0000000000000044E-2</v>
      </c>
      <c r="L761" s="15">
        <f t="shared" si="23"/>
        <v>0</v>
      </c>
      <c r="M761" s="17">
        <f>IF(ISBLANK(J761),,IF(ISBLANK(E761),,(IF(J761="WON-EW",((((E761-1)*I761)*'results log'!$B$2)+('results log'!$B$2*(E761-1))),IF(J761="WON",((((E761-1)*I761)*'results log'!$B$2)+('results log'!$B$2*(E761-1))),IF(J761="PLACED",((((E761-1)*I761)*'results log'!$B$2)-'results log'!$B$2),IF(I761=0,-'results log'!$B$2,IF(I761=0,-'results log'!$B$2,-('results log'!$B$2*2)))))))*D761))</f>
        <v>0</v>
      </c>
      <c r="N761" s="16">
        <f>IF(ISBLANK(J761),,IF(ISBLANK(F761),,(IF(J761="WON-EW",((((K761-1)*I761)*'results log'!$B$2)+('results log'!$B$2*(K761-1))),IF(J761="WON",((((K761-1)*I761)*'results log'!$B$2)+('results log'!$B$2*(K761-1))),IF(J761="PLACED",((((K761-1)*I761)*'results log'!$B$2)-'results log'!$B$2),IF(I761=0,-'results log'!$B$2,IF(I761=0,-'results log'!$B$2,-('results log'!$B$2*2)))))))*D761))</f>
        <v>0</v>
      </c>
      <c r="Q761">
        <f>IF(ISBLANK(#REF!),1,IF(ISBLANK(#REF!),2,99))</f>
        <v>99</v>
      </c>
    </row>
    <row r="762" spans="7:17" ht="15" x14ac:dyDescent="0.2">
      <c r="G762" s="11"/>
      <c r="H762" s="11"/>
      <c r="I762" s="11"/>
      <c r="J762" s="8"/>
      <c r="K762" s="15">
        <f>((F762-1)*(1-(IF(G762="no",0,'results log'!$B$3)))+1)</f>
        <v>5.0000000000000044E-2</v>
      </c>
      <c r="L762" s="15">
        <f t="shared" si="23"/>
        <v>0</v>
      </c>
      <c r="M762" s="17">
        <f>IF(ISBLANK(J762),,IF(ISBLANK(E762),,(IF(J762="WON-EW",((((E762-1)*I762)*'results log'!$B$2)+('results log'!$B$2*(E762-1))),IF(J762="WON",((((E762-1)*I762)*'results log'!$B$2)+('results log'!$B$2*(E762-1))),IF(J762="PLACED",((((E762-1)*I762)*'results log'!$B$2)-'results log'!$B$2),IF(I762=0,-'results log'!$B$2,IF(I762=0,-'results log'!$B$2,-('results log'!$B$2*2)))))))*D762))</f>
        <v>0</v>
      </c>
      <c r="N762" s="16">
        <f>IF(ISBLANK(J762),,IF(ISBLANK(F762),,(IF(J762="WON-EW",((((K762-1)*I762)*'results log'!$B$2)+('results log'!$B$2*(K762-1))),IF(J762="WON",((((K762-1)*I762)*'results log'!$B$2)+('results log'!$B$2*(K762-1))),IF(J762="PLACED",((((K762-1)*I762)*'results log'!$B$2)-'results log'!$B$2),IF(I762=0,-'results log'!$B$2,IF(I762=0,-'results log'!$B$2,-('results log'!$B$2*2)))))))*D762))</f>
        <v>0</v>
      </c>
      <c r="Q762">
        <f>IF(ISBLANK(#REF!),1,IF(ISBLANK(#REF!),2,99))</f>
        <v>99</v>
      </c>
    </row>
    <row r="763" spans="7:17" ht="15" x14ac:dyDescent="0.2">
      <c r="G763" s="11"/>
      <c r="H763" s="11"/>
      <c r="I763" s="11"/>
      <c r="J763" s="8"/>
      <c r="K763" s="15">
        <f>((F763-1)*(1-(IF(G763="no",0,'results log'!$B$3)))+1)</f>
        <v>5.0000000000000044E-2</v>
      </c>
      <c r="L763" s="15">
        <f t="shared" si="23"/>
        <v>0</v>
      </c>
      <c r="M763" s="17">
        <f>IF(ISBLANK(J763),,IF(ISBLANK(E763),,(IF(J763="WON-EW",((((E763-1)*I763)*'results log'!$B$2)+('results log'!$B$2*(E763-1))),IF(J763="WON",((((E763-1)*I763)*'results log'!$B$2)+('results log'!$B$2*(E763-1))),IF(J763="PLACED",((((E763-1)*I763)*'results log'!$B$2)-'results log'!$B$2),IF(I763=0,-'results log'!$B$2,IF(I763=0,-'results log'!$B$2,-('results log'!$B$2*2)))))))*D763))</f>
        <v>0</v>
      </c>
      <c r="N763" s="16">
        <f>IF(ISBLANK(J763),,IF(ISBLANK(F763),,(IF(J763="WON-EW",((((K763-1)*I763)*'results log'!$B$2)+('results log'!$B$2*(K763-1))),IF(J763="WON",((((K763-1)*I763)*'results log'!$B$2)+('results log'!$B$2*(K763-1))),IF(J763="PLACED",((((K763-1)*I763)*'results log'!$B$2)-'results log'!$B$2),IF(I763=0,-'results log'!$B$2,IF(I763=0,-'results log'!$B$2,-('results log'!$B$2*2)))))))*D763))</f>
        <v>0</v>
      </c>
      <c r="Q763">
        <f>IF(ISBLANK(#REF!),1,IF(ISBLANK(#REF!),2,99))</f>
        <v>99</v>
      </c>
    </row>
    <row r="764" spans="7:17" ht="15" x14ac:dyDescent="0.2">
      <c r="G764" s="11"/>
      <c r="H764" s="11"/>
      <c r="I764" s="11"/>
      <c r="J764" s="8"/>
      <c r="K764" s="15">
        <f>((F764-1)*(1-(IF(G764="no",0,'results log'!$B$3)))+1)</f>
        <v>5.0000000000000044E-2</v>
      </c>
      <c r="L764" s="15">
        <f t="shared" si="23"/>
        <v>0</v>
      </c>
      <c r="M764" s="17">
        <f>IF(ISBLANK(J764),,IF(ISBLANK(E764),,(IF(J764="WON-EW",((((E764-1)*I764)*'results log'!$B$2)+('results log'!$B$2*(E764-1))),IF(J764="WON",((((E764-1)*I764)*'results log'!$B$2)+('results log'!$B$2*(E764-1))),IF(J764="PLACED",((((E764-1)*I764)*'results log'!$B$2)-'results log'!$B$2),IF(I764=0,-'results log'!$B$2,IF(I764=0,-'results log'!$B$2,-('results log'!$B$2*2)))))))*D764))</f>
        <v>0</v>
      </c>
      <c r="N764" s="16">
        <f>IF(ISBLANK(J764),,IF(ISBLANK(F764),,(IF(J764="WON-EW",((((K764-1)*I764)*'results log'!$B$2)+('results log'!$B$2*(K764-1))),IF(J764="WON",((((K764-1)*I764)*'results log'!$B$2)+('results log'!$B$2*(K764-1))),IF(J764="PLACED",((((K764-1)*I764)*'results log'!$B$2)-'results log'!$B$2),IF(I764=0,-'results log'!$B$2,IF(I764=0,-'results log'!$B$2,-('results log'!$B$2*2)))))))*D764))</f>
        <v>0</v>
      </c>
      <c r="Q764">
        <f>IF(ISBLANK(#REF!),1,IF(ISBLANK(#REF!),2,99))</f>
        <v>99</v>
      </c>
    </row>
    <row r="765" spans="7:17" ht="15" x14ac:dyDescent="0.2">
      <c r="G765" s="11"/>
      <c r="H765" s="11"/>
      <c r="I765" s="11"/>
      <c r="J765" s="8"/>
      <c r="K765" s="15">
        <f>((F765-1)*(1-(IF(G765="no",0,'results log'!$B$3)))+1)</f>
        <v>5.0000000000000044E-2</v>
      </c>
      <c r="L765" s="15">
        <f t="shared" si="23"/>
        <v>0</v>
      </c>
      <c r="M765" s="17">
        <f>IF(ISBLANK(J765),,IF(ISBLANK(E765),,(IF(J765="WON-EW",((((E765-1)*I765)*'results log'!$B$2)+('results log'!$B$2*(E765-1))),IF(J765="WON",((((E765-1)*I765)*'results log'!$B$2)+('results log'!$B$2*(E765-1))),IF(J765="PLACED",((((E765-1)*I765)*'results log'!$B$2)-'results log'!$B$2),IF(I765=0,-'results log'!$B$2,IF(I765=0,-'results log'!$B$2,-('results log'!$B$2*2)))))))*D765))</f>
        <v>0</v>
      </c>
      <c r="N765" s="16">
        <f>IF(ISBLANK(J765),,IF(ISBLANK(F765),,(IF(J765="WON-EW",((((K765-1)*I765)*'results log'!$B$2)+('results log'!$B$2*(K765-1))),IF(J765="WON",((((K765-1)*I765)*'results log'!$B$2)+('results log'!$B$2*(K765-1))),IF(J765="PLACED",((((K765-1)*I765)*'results log'!$B$2)-'results log'!$B$2),IF(I765=0,-'results log'!$B$2,IF(I765=0,-'results log'!$B$2,-('results log'!$B$2*2)))))))*D765))</f>
        <v>0</v>
      </c>
      <c r="Q765">
        <f>IF(ISBLANK(#REF!),1,IF(ISBLANK(#REF!),2,99))</f>
        <v>99</v>
      </c>
    </row>
    <row r="766" spans="7:17" ht="15" x14ac:dyDescent="0.2">
      <c r="G766" s="11"/>
      <c r="H766" s="11"/>
      <c r="I766" s="11"/>
      <c r="J766" s="8"/>
      <c r="K766" s="15">
        <f>((F766-1)*(1-(IF(G766="no",0,'results log'!$B$3)))+1)</f>
        <v>5.0000000000000044E-2</v>
      </c>
      <c r="L766" s="15">
        <f t="shared" si="23"/>
        <v>0</v>
      </c>
      <c r="M766" s="17">
        <f>IF(ISBLANK(J766),,IF(ISBLANK(E766),,(IF(J766="WON-EW",((((E766-1)*I766)*'results log'!$B$2)+('results log'!$B$2*(E766-1))),IF(J766="WON",((((E766-1)*I766)*'results log'!$B$2)+('results log'!$B$2*(E766-1))),IF(J766="PLACED",((((E766-1)*I766)*'results log'!$B$2)-'results log'!$B$2),IF(I766=0,-'results log'!$B$2,IF(I766=0,-'results log'!$B$2,-('results log'!$B$2*2)))))))*D766))</f>
        <v>0</v>
      </c>
      <c r="N766" s="16">
        <f>IF(ISBLANK(J766),,IF(ISBLANK(F766),,(IF(J766="WON-EW",((((K766-1)*I766)*'results log'!$B$2)+('results log'!$B$2*(K766-1))),IF(J766="WON",((((K766-1)*I766)*'results log'!$B$2)+('results log'!$B$2*(K766-1))),IF(J766="PLACED",((((K766-1)*I766)*'results log'!$B$2)-'results log'!$B$2),IF(I766=0,-'results log'!$B$2,IF(I766=0,-'results log'!$B$2,-('results log'!$B$2*2)))))))*D766))</f>
        <v>0</v>
      </c>
      <c r="Q766">
        <f>IF(ISBLANK(#REF!),1,IF(ISBLANK(#REF!),2,99))</f>
        <v>99</v>
      </c>
    </row>
    <row r="767" spans="7:17" ht="15" x14ac:dyDescent="0.2">
      <c r="G767" s="11"/>
      <c r="H767" s="11"/>
      <c r="I767" s="11"/>
      <c r="J767" s="8"/>
      <c r="K767" s="15">
        <f>((F767-1)*(1-(IF(G767="no",0,'results log'!$B$3)))+1)</f>
        <v>5.0000000000000044E-2</v>
      </c>
      <c r="L767" s="15">
        <f t="shared" si="23"/>
        <v>0</v>
      </c>
      <c r="M767" s="17">
        <f>IF(ISBLANK(J767),,IF(ISBLANK(E767),,(IF(J767="WON-EW",((((E767-1)*I767)*'results log'!$B$2)+('results log'!$B$2*(E767-1))),IF(J767="WON",((((E767-1)*I767)*'results log'!$B$2)+('results log'!$B$2*(E767-1))),IF(J767="PLACED",((((E767-1)*I767)*'results log'!$B$2)-'results log'!$B$2),IF(I767=0,-'results log'!$B$2,IF(I767=0,-'results log'!$B$2,-('results log'!$B$2*2)))))))*D767))</f>
        <v>0</v>
      </c>
      <c r="N767" s="16">
        <f>IF(ISBLANK(J767),,IF(ISBLANK(F767),,(IF(J767="WON-EW",((((K767-1)*I767)*'results log'!$B$2)+('results log'!$B$2*(K767-1))),IF(J767="WON",((((K767-1)*I767)*'results log'!$B$2)+('results log'!$B$2*(K767-1))),IF(J767="PLACED",((((K767-1)*I767)*'results log'!$B$2)-'results log'!$B$2),IF(I767=0,-'results log'!$B$2,IF(I767=0,-'results log'!$B$2,-('results log'!$B$2*2)))))))*D767))</f>
        <v>0</v>
      </c>
      <c r="Q767">
        <f>IF(ISBLANK(#REF!),1,IF(ISBLANK(#REF!),2,99))</f>
        <v>99</v>
      </c>
    </row>
    <row r="768" spans="7:17" ht="15" x14ac:dyDescent="0.2">
      <c r="G768" s="11"/>
      <c r="H768" s="11"/>
      <c r="I768" s="11"/>
      <c r="J768" s="8"/>
      <c r="K768" s="15">
        <f>((F768-1)*(1-(IF(G768="no",0,'results log'!$B$3)))+1)</f>
        <v>5.0000000000000044E-2</v>
      </c>
      <c r="L768" s="15">
        <f t="shared" si="23"/>
        <v>0</v>
      </c>
      <c r="M768" s="17">
        <f>IF(ISBLANK(J768),,IF(ISBLANK(E768),,(IF(J768="WON-EW",((((E768-1)*I768)*'results log'!$B$2)+('results log'!$B$2*(E768-1))),IF(J768="WON",((((E768-1)*I768)*'results log'!$B$2)+('results log'!$B$2*(E768-1))),IF(J768="PLACED",((((E768-1)*I768)*'results log'!$B$2)-'results log'!$B$2),IF(I768=0,-'results log'!$B$2,IF(I768=0,-'results log'!$B$2,-('results log'!$B$2*2)))))))*D768))</f>
        <v>0</v>
      </c>
      <c r="N768" s="16">
        <f>IF(ISBLANK(J768),,IF(ISBLANK(F768),,(IF(J768="WON-EW",((((K768-1)*I768)*'results log'!$B$2)+('results log'!$B$2*(K768-1))),IF(J768="WON",((((K768-1)*I768)*'results log'!$B$2)+('results log'!$B$2*(K768-1))),IF(J768="PLACED",((((K768-1)*I768)*'results log'!$B$2)-'results log'!$B$2),IF(I768=0,-'results log'!$B$2,IF(I768=0,-'results log'!$B$2,-('results log'!$B$2*2)))))))*D768))</f>
        <v>0</v>
      </c>
      <c r="Q768">
        <f>IF(ISBLANK(#REF!),1,IF(ISBLANK(#REF!),2,99))</f>
        <v>99</v>
      </c>
    </row>
    <row r="769" spans="7:17" ht="15" x14ac:dyDescent="0.2">
      <c r="G769" s="11"/>
      <c r="H769" s="11"/>
      <c r="I769" s="11"/>
      <c r="J769" s="8"/>
      <c r="K769" s="15">
        <f>((F769-1)*(1-(IF(G769="no",0,'results log'!$B$3)))+1)</f>
        <v>5.0000000000000044E-2</v>
      </c>
      <c r="L769" s="15">
        <f t="shared" si="23"/>
        <v>0</v>
      </c>
      <c r="M769" s="17">
        <f>IF(ISBLANK(J769),,IF(ISBLANK(E769),,(IF(J769="WON-EW",((((E769-1)*I769)*'results log'!$B$2)+('results log'!$B$2*(E769-1))),IF(J769="WON",((((E769-1)*I769)*'results log'!$B$2)+('results log'!$B$2*(E769-1))),IF(J769="PLACED",((((E769-1)*I769)*'results log'!$B$2)-'results log'!$B$2),IF(I769=0,-'results log'!$B$2,IF(I769=0,-'results log'!$B$2,-('results log'!$B$2*2)))))))*D769))</f>
        <v>0</v>
      </c>
      <c r="N769" s="16">
        <f>IF(ISBLANK(J769),,IF(ISBLANK(F769),,(IF(J769="WON-EW",((((K769-1)*I769)*'results log'!$B$2)+('results log'!$B$2*(K769-1))),IF(J769="WON",((((K769-1)*I769)*'results log'!$B$2)+('results log'!$B$2*(K769-1))),IF(J769="PLACED",((((K769-1)*I769)*'results log'!$B$2)-'results log'!$B$2),IF(I769=0,-'results log'!$B$2,IF(I769=0,-'results log'!$B$2,-('results log'!$B$2*2)))))))*D769))</f>
        <v>0</v>
      </c>
      <c r="Q769">
        <f>IF(ISBLANK(#REF!),1,IF(ISBLANK(#REF!),2,99))</f>
        <v>99</v>
      </c>
    </row>
    <row r="770" spans="7:17" ht="15" x14ac:dyDescent="0.2">
      <c r="G770" s="11"/>
      <c r="H770" s="11"/>
      <c r="I770" s="11"/>
      <c r="J770" s="8"/>
      <c r="K770" s="15">
        <f>((F770-1)*(1-(IF(G770="no",0,'results log'!$B$3)))+1)</f>
        <v>5.0000000000000044E-2</v>
      </c>
      <c r="L770" s="15">
        <f t="shared" si="23"/>
        <v>0</v>
      </c>
      <c r="M770" s="17">
        <f>IF(ISBLANK(J770),,IF(ISBLANK(E770),,(IF(J770="WON-EW",((((E770-1)*I770)*'results log'!$B$2)+('results log'!$B$2*(E770-1))),IF(J770="WON",((((E770-1)*I770)*'results log'!$B$2)+('results log'!$B$2*(E770-1))),IF(J770="PLACED",((((E770-1)*I770)*'results log'!$B$2)-'results log'!$B$2),IF(I770=0,-'results log'!$B$2,IF(I770=0,-'results log'!$B$2,-('results log'!$B$2*2)))))))*D770))</f>
        <v>0</v>
      </c>
      <c r="N770" s="16">
        <f>IF(ISBLANK(J770),,IF(ISBLANK(F770),,(IF(J770="WON-EW",((((K770-1)*I770)*'results log'!$B$2)+('results log'!$B$2*(K770-1))),IF(J770="WON",((((K770-1)*I770)*'results log'!$B$2)+('results log'!$B$2*(K770-1))),IF(J770="PLACED",((((K770-1)*I770)*'results log'!$B$2)-'results log'!$B$2),IF(I770=0,-'results log'!$B$2,IF(I770=0,-'results log'!$B$2,-('results log'!$B$2*2)))))))*D770))</f>
        <v>0</v>
      </c>
      <c r="Q770">
        <f>IF(ISBLANK(#REF!),1,IF(ISBLANK(#REF!),2,99))</f>
        <v>99</v>
      </c>
    </row>
    <row r="771" spans="7:17" ht="15" x14ac:dyDescent="0.2">
      <c r="G771" s="11"/>
      <c r="H771" s="11"/>
      <c r="I771" s="11"/>
      <c r="J771" s="8"/>
      <c r="K771" s="15">
        <f>((F771-1)*(1-(IF(G771="no",0,'results log'!$B$3)))+1)</f>
        <v>5.0000000000000044E-2</v>
      </c>
      <c r="L771" s="15">
        <f t="shared" si="23"/>
        <v>0</v>
      </c>
      <c r="M771" s="17">
        <f>IF(ISBLANK(J771),,IF(ISBLANK(E771),,(IF(J771="WON-EW",((((E771-1)*I771)*'results log'!$B$2)+('results log'!$B$2*(E771-1))),IF(J771="WON",((((E771-1)*I771)*'results log'!$B$2)+('results log'!$B$2*(E771-1))),IF(J771="PLACED",((((E771-1)*I771)*'results log'!$B$2)-'results log'!$B$2),IF(I771=0,-'results log'!$B$2,IF(I771=0,-'results log'!$B$2,-('results log'!$B$2*2)))))))*D771))</f>
        <v>0</v>
      </c>
      <c r="N771" s="16">
        <f>IF(ISBLANK(J771),,IF(ISBLANK(F771),,(IF(J771="WON-EW",((((K771-1)*I771)*'results log'!$B$2)+('results log'!$B$2*(K771-1))),IF(J771="WON",((((K771-1)*I771)*'results log'!$B$2)+('results log'!$B$2*(K771-1))),IF(J771="PLACED",((((K771-1)*I771)*'results log'!$B$2)-'results log'!$B$2),IF(I771=0,-'results log'!$B$2,IF(I771=0,-'results log'!$B$2,-('results log'!$B$2*2)))))))*D771))</f>
        <v>0</v>
      </c>
      <c r="Q771">
        <f>IF(ISBLANK(#REF!),1,IF(ISBLANK(#REF!),2,99))</f>
        <v>99</v>
      </c>
    </row>
    <row r="772" spans="7:17" ht="15" x14ac:dyDescent="0.2">
      <c r="G772" s="11"/>
      <c r="H772" s="11"/>
      <c r="I772" s="11"/>
      <c r="J772" s="8"/>
      <c r="K772" s="15">
        <f>((F772-1)*(1-(IF(G772="no",0,'results log'!$B$3)))+1)</f>
        <v>5.0000000000000044E-2</v>
      </c>
      <c r="L772" s="15">
        <f t="shared" si="23"/>
        <v>0</v>
      </c>
      <c r="M772" s="17">
        <f>IF(ISBLANK(J772),,IF(ISBLANK(E772),,(IF(J772="WON-EW",((((E772-1)*I772)*'results log'!$B$2)+('results log'!$B$2*(E772-1))),IF(J772="WON",((((E772-1)*I772)*'results log'!$B$2)+('results log'!$B$2*(E772-1))),IF(J772="PLACED",((((E772-1)*I772)*'results log'!$B$2)-'results log'!$B$2),IF(I772=0,-'results log'!$B$2,IF(I772=0,-'results log'!$B$2,-('results log'!$B$2*2)))))))*D772))</f>
        <v>0</v>
      </c>
      <c r="N772" s="16">
        <f>IF(ISBLANK(J772),,IF(ISBLANK(F772),,(IF(J772="WON-EW",((((K772-1)*I772)*'results log'!$B$2)+('results log'!$B$2*(K772-1))),IF(J772="WON",((((K772-1)*I772)*'results log'!$B$2)+('results log'!$B$2*(K772-1))),IF(J772="PLACED",((((K772-1)*I772)*'results log'!$B$2)-'results log'!$B$2),IF(I772=0,-'results log'!$B$2,IF(I772=0,-'results log'!$B$2,-('results log'!$B$2*2)))))))*D772))</f>
        <v>0</v>
      </c>
      <c r="Q772">
        <f>IF(ISBLANK(#REF!),1,IF(ISBLANK(#REF!),2,99))</f>
        <v>99</v>
      </c>
    </row>
    <row r="773" spans="7:17" ht="15" x14ac:dyDescent="0.2">
      <c r="G773" s="11"/>
      <c r="H773" s="11"/>
      <c r="I773" s="11"/>
      <c r="J773" s="8"/>
      <c r="K773" s="15">
        <f>((F773-1)*(1-(IF(G773="no",0,'results log'!$B$3)))+1)</f>
        <v>5.0000000000000044E-2</v>
      </c>
      <c r="L773" s="15">
        <f t="shared" si="23"/>
        <v>0</v>
      </c>
      <c r="M773" s="17">
        <f>IF(ISBLANK(J773),,IF(ISBLANK(E773),,(IF(J773="WON-EW",((((E773-1)*I773)*'results log'!$B$2)+('results log'!$B$2*(E773-1))),IF(J773="WON",((((E773-1)*I773)*'results log'!$B$2)+('results log'!$B$2*(E773-1))),IF(J773="PLACED",((((E773-1)*I773)*'results log'!$B$2)-'results log'!$B$2),IF(I773=0,-'results log'!$B$2,IF(I773=0,-'results log'!$B$2,-('results log'!$B$2*2)))))))*D773))</f>
        <v>0</v>
      </c>
      <c r="N773" s="16">
        <f>IF(ISBLANK(J773),,IF(ISBLANK(F773),,(IF(J773="WON-EW",((((K773-1)*I773)*'results log'!$B$2)+('results log'!$B$2*(K773-1))),IF(J773="WON",((((K773-1)*I773)*'results log'!$B$2)+('results log'!$B$2*(K773-1))),IF(J773="PLACED",((((K773-1)*I773)*'results log'!$B$2)-'results log'!$B$2),IF(I773=0,-'results log'!$B$2,IF(I773=0,-'results log'!$B$2,-('results log'!$B$2*2)))))))*D773))</f>
        <v>0</v>
      </c>
      <c r="Q773">
        <f>IF(ISBLANK(#REF!),1,IF(ISBLANK(#REF!),2,99))</f>
        <v>99</v>
      </c>
    </row>
    <row r="774" spans="7:17" ht="15" x14ac:dyDescent="0.2">
      <c r="G774" s="11"/>
      <c r="H774" s="11"/>
      <c r="I774" s="11"/>
      <c r="J774" s="8"/>
      <c r="K774" s="15">
        <f>((F774-1)*(1-(IF(G774="no",0,'results log'!$B$3)))+1)</f>
        <v>5.0000000000000044E-2</v>
      </c>
      <c r="L774" s="15">
        <f t="shared" si="23"/>
        <v>0</v>
      </c>
      <c r="M774" s="17">
        <f>IF(ISBLANK(J774),,IF(ISBLANK(E774),,(IF(J774="WON-EW",((((E774-1)*I774)*'results log'!$B$2)+('results log'!$B$2*(E774-1))),IF(J774="WON",((((E774-1)*I774)*'results log'!$B$2)+('results log'!$B$2*(E774-1))),IF(J774="PLACED",((((E774-1)*I774)*'results log'!$B$2)-'results log'!$B$2),IF(I774=0,-'results log'!$B$2,IF(I774=0,-'results log'!$B$2,-('results log'!$B$2*2)))))))*D774))</f>
        <v>0</v>
      </c>
      <c r="N774" s="16">
        <f>IF(ISBLANK(J774),,IF(ISBLANK(F774),,(IF(J774="WON-EW",((((K774-1)*I774)*'results log'!$B$2)+('results log'!$B$2*(K774-1))),IF(J774="WON",((((K774-1)*I774)*'results log'!$B$2)+('results log'!$B$2*(K774-1))),IF(J774="PLACED",((((K774-1)*I774)*'results log'!$B$2)-'results log'!$B$2),IF(I774=0,-'results log'!$B$2,IF(I774=0,-'results log'!$B$2,-('results log'!$B$2*2)))))))*D774))</f>
        <v>0</v>
      </c>
      <c r="Q774">
        <f>IF(ISBLANK(#REF!),1,IF(ISBLANK(#REF!),2,99))</f>
        <v>99</v>
      </c>
    </row>
    <row r="775" spans="7:17" ht="15" x14ac:dyDescent="0.2">
      <c r="G775" s="11"/>
      <c r="H775" s="11"/>
      <c r="I775" s="11"/>
      <c r="J775" s="8"/>
      <c r="K775" s="15">
        <f>((F775-1)*(1-(IF(G775="no",0,'results log'!$B$3)))+1)</f>
        <v>5.0000000000000044E-2</v>
      </c>
      <c r="L775" s="15">
        <f t="shared" si="23"/>
        <v>0</v>
      </c>
      <c r="M775" s="17">
        <f>IF(ISBLANK(J775),,IF(ISBLANK(E775),,(IF(J775="WON-EW",((((E775-1)*I775)*'results log'!$B$2)+('results log'!$B$2*(E775-1))),IF(J775="WON",((((E775-1)*I775)*'results log'!$B$2)+('results log'!$B$2*(E775-1))),IF(J775="PLACED",((((E775-1)*I775)*'results log'!$B$2)-'results log'!$B$2),IF(I775=0,-'results log'!$B$2,IF(I775=0,-'results log'!$B$2,-('results log'!$B$2*2)))))))*D775))</f>
        <v>0</v>
      </c>
      <c r="N775" s="16">
        <f>IF(ISBLANK(J775),,IF(ISBLANK(F775),,(IF(J775="WON-EW",((((K775-1)*I775)*'results log'!$B$2)+('results log'!$B$2*(K775-1))),IF(J775="WON",((((K775-1)*I775)*'results log'!$B$2)+('results log'!$B$2*(K775-1))),IF(J775="PLACED",((((K775-1)*I775)*'results log'!$B$2)-'results log'!$B$2),IF(I775=0,-'results log'!$B$2,IF(I775=0,-'results log'!$B$2,-('results log'!$B$2*2)))))))*D775))</f>
        <v>0</v>
      </c>
      <c r="Q775">
        <f>IF(ISBLANK(#REF!),1,IF(ISBLANK(#REF!),2,99))</f>
        <v>99</v>
      </c>
    </row>
    <row r="776" spans="7:17" ht="15" x14ac:dyDescent="0.2">
      <c r="G776" s="11"/>
      <c r="H776" s="11"/>
      <c r="I776" s="11"/>
      <c r="J776" s="8"/>
      <c r="K776" s="15">
        <f>((F776-1)*(1-(IF(G776="no",0,'results log'!$B$3)))+1)</f>
        <v>5.0000000000000044E-2</v>
      </c>
      <c r="L776" s="15">
        <f t="shared" si="23"/>
        <v>0</v>
      </c>
      <c r="M776" s="17">
        <f>IF(ISBLANK(J776),,IF(ISBLANK(E776),,(IF(J776="WON-EW",((((E776-1)*I776)*'results log'!$B$2)+('results log'!$B$2*(E776-1))),IF(J776="WON",((((E776-1)*I776)*'results log'!$B$2)+('results log'!$B$2*(E776-1))),IF(J776="PLACED",((((E776-1)*I776)*'results log'!$B$2)-'results log'!$B$2),IF(I776=0,-'results log'!$B$2,IF(I776=0,-'results log'!$B$2,-('results log'!$B$2*2)))))))*D776))</f>
        <v>0</v>
      </c>
      <c r="N776" s="16">
        <f>IF(ISBLANK(J776),,IF(ISBLANK(F776),,(IF(J776="WON-EW",((((K776-1)*I776)*'results log'!$B$2)+('results log'!$B$2*(K776-1))),IF(J776="WON",((((K776-1)*I776)*'results log'!$B$2)+('results log'!$B$2*(K776-1))),IF(J776="PLACED",((((K776-1)*I776)*'results log'!$B$2)-'results log'!$B$2),IF(I776=0,-'results log'!$B$2,IF(I776=0,-'results log'!$B$2,-('results log'!$B$2*2)))))))*D776))</f>
        <v>0</v>
      </c>
      <c r="Q776">
        <f>IF(ISBLANK(#REF!),1,IF(ISBLANK(#REF!),2,99))</f>
        <v>99</v>
      </c>
    </row>
    <row r="777" spans="7:17" ht="15" x14ac:dyDescent="0.2">
      <c r="G777" s="11"/>
      <c r="H777" s="11"/>
      <c r="I777" s="11"/>
      <c r="J777" s="8"/>
      <c r="K777" s="15">
        <f>((F777-1)*(1-(IF(G777="no",0,'results log'!$B$3)))+1)</f>
        <v>5.0000000000000044E-2</v>
      </c>
      <c r="L777" s="15">
        <f t="shared" si="23"/>
        <v>0</v>
      </c>
      <c r="M777" s="17">
        <f>IF(ISBLANK(J777),,IF(ISBLANK(E777),,(IF(J777="WON-EW",((((E777-1)*I777)*'results log'!$B$2)+('results log'!$B$2*(E777-1))),IF(J777="WON",((((E777-1)*I777)*'results log'!$B$2)+('results log'!$B$2*(E777-1))),IF(J777="PLACED",((((E777-1)*I777)*'results log'!$B$2)-'results log'!$B$2),IF(I777=0,-'results log'!$B$2,IF(I777=0,-'results log'!$B$2,-('results log'!$B$2*2)))))))*D777))</f>
        <v>0</v>
      </c>
      <c r="N777" s="16">
        <f>IF(ISBLANK(J777),,IF(ISBLANK(F777),,(IF(J777="WON-EW",((((K777-1)*I777)*'results log'!$B$2)+('results log'!$B$2*(K777-1))),IF(J777="WON",((((K777-1)*I777)*'results log'!$B$2)+('results log'!$B$2*(K777-1))),IF(J777="PLACED",((((K777-1)*I777)*'results log'!$B$2)-'results log'!$B$2),IF(I777=0,-'results log'!$B$2,IF(I777=0,-'results log'!$B$2,-('results log'!$B$2*2)))))))*D777))</f>
        <v>0</v>
      </c>
      <c r="Q777">
        <f>IF(ISBLANK(#REF!),1,IF(ISBLANK(#REF!),2,99))</f>
        <v>99</v>
      </c>
    </row>
    <row r="778" spans="7:17" ht="15" x14ac:dyDescent="0.2">
      <c r="G778" s="11"/>
      <c r="H778" s="11"/>
      <c r="I778" s="11"/>
      <c r="J778" s="8"/>
      <c r="K778" s="15">
        <f>((F778-1)*(1-(IF(G778="no",0,'results log'!$B$3)))+1)</f>
        <v>5.0000000000000044E-2</v>
      </c>
      <c r="L778" s="15">
        <f t="shared" si="23"/>
        <v>0</v>
      </c>
      <c r="M778" s="17">
        <f>IF(ISBLANK(J778),,IF(ISBLANK(E778),,(IF(J778="WON-EW",((((E778-1)*I778)*'results log'!$B$2)+('results log'!$B$2*(E778-1))),IF(J778="WON",((((E778-1)*I778)*'results log'!$B$2)+('results log'!$B$2*(E778-1))),IF(J778="PLACED",((((E778-1)*I778)*'results log'!$B$2)-'results log'!$B$2),IF(I778=0,-'results log'!$B$2,IF(I778=0,-'results log'!$B$2,-('results log'!$B$2*2)))))))*D778))</f>
        <v>0</v>
      </c>
      <c r="N778" s="16">
        <f>IF(ISBLANK(J778),,IF(ISBLANK(F778),,(IF(J778="WON-EW",((((K778-1)*I778)*'results log'!$B$2)+('results log'!$B$2*(K778-1))),IF(J778="WON",((((K778-1)*I778)*'results log'!$B$2)+('results log'!$B$2*(K778-1))),IF(J778="PLACED",((((K778-1)*I778)*'results log'!$B$2)-'results log'!$B$2),IF(I778=0,-'results log'!$B$2,IF(I778=0,-'results log'!$B$2,-('results log'!$B$2*2)))))))*D778))</f>
        <v>0</v>
      </c>
      <c r="Q778">
        <f>IF(ISBLANK(#REF!),1,IF(ISBLANK(#REF!),2,99))</f>
        <v>99</v>
      </c>
    </row>
    <row r="779" spans="7:17" ht="15" x14ac:dyDescent="0.2">
      <c r="G779" s="11"/>
      <c r="H779" s="11"/>
      <c r="I779" s="11"/>
      <c r="J779" s="8"/>
      <c r="K779" s="15">
        <f>((F779-1)*(1-(IF(G779="no",0,'results log'!$B$3)))+1)</f>
        <v>5.0000000000000044E-2</v>
      </c>
      <c r="L779" s="15">
        <f t="shared" si="23"/>
        <v>0</v>
      </c>
      <c r="M779" s="17">
        <f>IF(ISBLANK(J779),,IF(ISBLANK(E779),,(IF(J779="WON-EW",((((E779-1)*I779)*'results log'!$B$2)+('results log'!$B$2*(E779-1))),IF(J779="WON",((((E779-1)*I779)*'results log'!$B$2)+('results log'!$B$2*(E779-1))),IF(J779="PLACED",((((E779-1)*I779)*'results log'!$B$2)-'results log'!$B$2),IF(I779=0,-'results log'!$B$2,IF(I779=0,-'results log'!$B$2,-('results log'!$B$2*2)))))))*D779))</f>
        <v>0</v>
      </c>
      <c r="N779" s="16">
        <f>IF(ISBLANK(J779),,IF(ISBLANK(F779),,(IF(J779="WON-EW",((((K779-1)*I779)*'results log'!$B$2)+('results log'!$B$2*(K779-1))),IF(J779="WON",((((K779-1)*I779)*'results log'!$B$2)+('results log'!$B$2*(K779-1))),IF(J779="PLACED",((((K779-1)*I779)*'results log'!$B$2)-'results log'!$B$2),IF(I779=0,-'results log'!$B$2,IF(I779=0,-'results log'!$B$2,-('results log'!$B$2*2)))))))*D779))</f>
        <v>0</v>
      </c>
      <c r="Q779">
        <f>IF(ISBLANK(#REF!),1,IF(ISBLANK(#REF!),2,99))</f>
        <v>99</v>
      </c>
    </row>
    <row r="780" spans="7:17" ht="15" x14ac:dyDescent="0.2">
      <c r="G780" s="11"/>
      <c r="H780" s="11"/>
      <c r="I780" s="11"/>
      <c r="J780" s="8"/>
      <c r="K780" s="15">
        <f>((F780-1)*(1-(IF(G780="no",0,'results log'!$B$3)))+1)</f>
        <v>5.0000000000000044E-2</v>
      </c>
      <c r="L780" s="15">
        <f t="shared" si="23"/>
        <v>0</v>
      </c>
      <c r="M780" s="17">
        <f>IF(ISBLANK(J780),,IF(ISBLANK(E780),,(IF(J780="WON-EW",((((E780-1)*I780)*'results log'!$B$2)+('results log'!$B$2*(E780-1))),IF(J780="WON",((((E780-1)*I780)*'results log'!$B$2)+('results log'!$B$2*(E780-1))),IF(J780="PLACED",((((E780-1)*I780)*'results log'!$B$2)-'results log'!$B$2),IF(I780=0,-'results log'!$B$2,IF(I780=0,-'results log'!$B$2,-('results log'!$B$2*2)))))))*D780))</f>
        <v>0</v>
      </c>
      <c r="N780" s="16">
        <f>IF(ISBLANK(J780),,IF(ISBLANK(F780),,(IF(J780="WON-EW",((((K780-1)*I780)*'results log'!$B$2)+('results log'!$B$2*(K780-1))),IF(J780="WON",((((K780-1)*I780)*'results log'!$B$2)+('results log'!$B$2*(K780-1))),IF(J780="PLACED",((((K780-1)*I780)*'results log'!$B$2)-'results log'!$B$2),IF(I780=0,-'results log'!$B$2,IF(I780=0,-'results log'!$B$2,-('results log'!$B$2*2)))))))*D780))</f>
        <v>0</v>
      </c>
      <c r="Q780">
        <f>IF(ISBLANK(#REF!),1,IF(ISBLANK(#REF!),2,99))</f>
        <v>99</v>
      </c>
    </row>
    <row r="781" spans="7:17" ht="15" x14ac:dyDescent="0.2">
      <c r="G781" s="11"/>
      <c r="H781" s="11"/>
      <c r="I781" s="11"/>
      <c r="J781" s="8"/>
      <c r="K781" s="15">
        <f>((F781-1)*(1-(IF(G781="no",0,'results log'!$B$3)))+1)</f>
        <v>5.0000000000000044E-2</v>
      </c>
      <c r="L781" s="15">
        <f t="shared" si="23"/>
        <v>0</v>
      </c>
      <c r="M781" s="17">
        <f>IF(ISBLANK(J781),,IF(ISBLANK(E781),,(IF(J781="WON-EW",((((E781-1)*I781)*'results log'!$B$2)+('results log'!$B$2*(E781-1))),IF(J781="WON",((((E781-1)*I781)*'results log'!$B$2)+('results log'!$B$2*(E781-1))),IF(J781="PLACED",((((E781-1)*I781)*'results log'!$B$2)-'results log'!$B$2),IF(I781=0,-'results log'!$B$2,IF(I781=0,-'results log'!$B$2,-('results log'!$B$2*2)))))))*D781))</f>
        <v>0</v>
      </c>
      <c r="N781" s="16">
        <f>IF(ISBLANK(J781),,IF(ISBLANK(F781),,(IF(J781="WON-EW",((((K781-1)*I781)*'results log'!$B$2)+('results log'!$B$2*(K781-1))),IF(J781="WON",((((K781-1)*I781)*'results log'!$B$2)+('results log'!$B$2*(K781-1))),IF(J781="PLACED",((((K781-1)*I781)*'results log'!$B$2)-'results log'!$B$2),IF(I781=0,-'results log'!$B$2,IF(I781=0,-'results log'!$B$2,-('results log'!$B$2*2)))))))*D781))</f>
        <v>0</v>
      </c>
      <c r="Q781">
        <f>IF(ISBLANK(#REF!),1,IF(ISBLANK(#REF!),2,99))</f>
        <v>99</v>
      </c>
    </row>
    <row r="782" spans="7:17" ht="15" x14ac:dyDescent="0.2">
      <c r="G782" s="11"/>
      <c r="H782" s="11"/>
      <c r="I782" s="11"/>
      <c r="J782" s="8"/>
      <c r="K782" s="15">
        <f>((F782-1)*(1-(IF(G782="no",0,'results log'!$B$3)))+1)</f>
        <v>5.0000000000000044E-2</v>
      </c>
      <c r="L782" s="15">
        <f t="shared" ref="L782:L845" si="24">D782*IF(H782="yes",2,1)</f>
        <v>0</v>
      </c>
      <c r="M782" s="17">
        <f>IF(ISBLANK(J782),,IF(ISBLANK(E782),,(IF(J782="WON-EW",((((E782-1)*I782)*'results log'!$B$2)+('results log'!$B$2*(E782-1))),IF(J782="WON",((((E782-1)*I782)*'results log'!$B$2)+('results log'!$B$2*(E782-1))),IF(J782="PLACED",((((E782-1)*I782)*'results log'!$B$2)-'results log'!$B$2),IF(I782=0,-'results log'!$B$2,IF(I782=0,-'results log'!$B$2,-('results log'!$B$2*2)))))))*D782))</f>
        <v>0</v>
      </c>
      <c r="N782" s="16">
        <f>IF(ISBLANK(J782),,IF(ISBLANK(F782),,(IF(J782="WON-EW",((((K782-1)*I782)*'results log'!$B$2)+('results log'!$B$2*(K782-1))),IF(J782="WON",((((K782-1)*I782)*'results log'!$B$2)+('results log'!$B$2*(K782-1))),IF(J782="PLACED",((((K782-1)*I782)*'results log'!$B$2)-'results log'!$B$2),IF(I782=0,-'results log'!$B$2,IF(I782=0,-'results log'!$B$2,-('results log'!$B$2*2)))))))*D782))</f>
        <v>0</v>
      </c>
      <c r="Q782">
        <f>IF(ISBLANK(#REF!),1,IF(ISBLANK(#REF!),2,99))</f>
        <v>99</v>
      </c>
    </row>
    <row r="783" spans="7:17" ht="15" x14ac:dyDescent="0.2">
      <c r="G783" s="11"/>
      <c r="H783" s="11"/>
      <c r="I783" s="11"/>
      <c r="J783" s="8"/>
      <c r="K783" s="15">
        <f>((F783-1)*(1-(IF(G783="no",0,'results log'!$B$3)))+1)</f>
        <v>5.0000000000000044E-2</v>
      </c>
      <c r="L783" s="15">
        <f t="shared" si="24"/>
        <v>0</v>
      </c>
      <c r="M783" s="17">
        <f>IF(ISBLANK(J783),,IF(ISBLANK(E783),,(IF(J783="WON-EW",((((E783-1)*I783)*'results log'!$B$2)+('results log'!$B$2*(E783-1))),IF(J783="WON",((((E783-1)*I783)*'results log'!$B$2)+('results log'!$B$2*(E783-1))),IF(J783="PLACED",((((E783-1)*I783)*'results log'!$B$2)-'results log'!$B$2),IF(I783=0,-'results log'!$B$2,IF(I783=0,-'results log'!$B$2,-('results log'!$B$2*2)))))))*D783))</f>
        <v>0</v>
      </c>
      <c r="N783" s="16">
        <f>IF(ISBLANK(J783),,IF(ISBLANK(F783),,(IF(J783="WON-EW",((((K783-1)*I783)*'results log'!$B$2)+('results log'!$B$2*(K783-1))),IF(J783="WON",((((K783-1)*I783)*'results log'!$B$2)+('results log'!$B$2*(K783-1))),IF(J783="PLACED",((((K783-1)*I783)*'results log'!$B$2)-'results log'!$B$2),IF(I783=0,-'results log'!$B$2,IF(I783=0,-'results log'!$B$2,-('results log'!$B$2*2)))))))*D783))</f>
        <v>0</v>
      </c>
      <c r="Q783">
        <f>IF(ISBLANK(#REF!),1,IF(ISBLANK(#REF!),2,99))</f>
        <v>99</v>
      </c>
    </row>
    <row r="784" spans="7:17" ht="15" x14ac:dyDescent="0.2">
      <c r="G784" s="11"/>
      <c r="H784" s="11"/>
      <c r="I784" s="11"/>
      <c r="J784" s="8"/>
      <c r="K784" s="15">
        <f>((F784-1)*(1-(IF(G784="no",0,'results log'!$B$3)))+1)</f>
        <v>5.0000000000000044E-2</v>
      </c>
      <c r="L784" s="15">
        <f t="shared" si="24"/>
        <v>0</v>
      </c>
      <c r="M784" s="17">
        <f>IF(ISBLANK(J784),,IF(ISBLANK(E784),,(IF(J784="WON-EW",((((E784-1)*I784)*'results log'!$B$2)+('results log'!$B$2*(E784-1))),IF(J784="WON",((((E784-1)*I784)*'results log'!$B$2)+('results log'!$B$2*(E784-1))),IF(J784="PLACED",((((E784-1)*I784)*'results log'!$B$2)-'results log'!$B$2),IF(I784=0,-'results log'!$B$2,IF(I784=0,-'results log'!$B$2,-('results log'!$B$2*2)))))))*D784))</f>
        <v>0</v>
      </c>
      <c r="N784" s="16">
        <f>IF(ISBLANK(J784),,IF(ISBLANK(F784),,(IF(J784="WON-EW",((((K784-1)*I784)*'results log'!$B$2)+('results log'!$B$2*(K784-1))),IF(J784="WON",((((K784-1)*I784)*'results log'!$B$2)+('results log'!$B$2*(K784-1))),IF(J784="PLACED",((((K784-1)*I784)*'results log'!$B$2)-'results log'!$B$2),IF(I784=0,-'results log'!$B$2,IF(I784=0,-'results log'!$B$2,-('results log'!$B$2*2)))))))*D784))</f>
        <v>0</v>
      </c>
      <c r="Q784">
        <f>IF(ISBLANK(#REF!),1,IF(ISBLANK(#REF!),2,99))</f>
        <v>99</v>
      </c>
    </row>
    <row r="785" spans="7:17" ht="15" x14ac:dyDescent="0.2">
      <c r="G785" s="11"/>
      <c r="H785" s="11"/>
      <c r="I785" s="11"/>
      <c r="J785" s="8"/>
      <c r="K785" s="15">
        <f>((F785-1)*(1-(IF(G785="no",0,'results log'!$B$3)))+1)</f>
        <v>5.0000000000000044E-2</v>
      </c>
      <c r="L785" s="15">
        <f t="shared" si="24"/>
        <v>0</v>
      </c>
      <c r="M785" s="17">
        <f>IF(ISBLANK(J785),,IF(ISBLANK(E785),,(IF(J785="WON-EW",((((E785-1)*I785)*'results log'!$B$2)+('results log'!$B$2*(E785-1))),IF(J785="WON",((((E785-1)*I785)*'results log'!$B$2)+('results log'!$B$2*(E785-1))),IF(J785="PLACED",((((E785-1)*I785)*'results log'!$B$2)-'results log'!$B$2),IF(I785=0,-'results log'!$B$2,IF(I785=0,-'results log'!$B$2,-('results log'!$B$2*2)))))))*D785))</f>
        <v>0</v>
      </c>
      <c r="N785" s="16">
        <f>IF(ISBLANK(J785),,IF(ISBLANK(F785),,(IF(J785="WON-EW",((((K785-1)*I785)*'results log'!$B$2)+('results log'!$B$2*(K785-1))),IF(J785="WON",((((K785-1)*I785)*'results log'!$B$2)+('results log'!$B$2*(K785-1))),IF(J785="PLACED",((((K785-1)*I785)*'results log'!$B$2)-'results log'!$B$2),IF(I785=0,-'results log'!$B$2,IF(I785=0,-'results log'!$B$2,-('results log'!$B$2*2)))))))*D785))</f>
        <v>0</v>
      </c>
      <c r="Q785">
        <f>IF(ISBLANK(#REF!),1,IF(ISBLANK(#REF!),2,99))</f>
        <v>99</v>
      </c>
    </row>
    <row r="786" spans="7:17" ht="15" x14ac:dyDescent="0.2">
      <c r="G786" s="11"/>
      <c r="H786" s="11"/>
      <c r="I786" s="11"/>
      <c r="J786" s="8"/>
      <c r="K786" s="15">
        <f>((F786-1)*(1-(IF(G786="no",0,'results log'!$B$3)))+1)</f>
        <v>5.0000000000000044E-2</v>
      </c>
      <c r="L786" s="15">
        <f t="shared" si="24"/>
        <v>0</v>
      </c>
      <c r="M786" s="17">
        <f>IF(ISBLANK(J786),,IF(ISBLANK(E786),,(IF(J786="WON-EW",((((E786-1)*I786)*'results log'!$B$2)+('results log'!$B$2*(E786-1))),IF(J786="WON",((((E786-1)*I786)*'results log'!$B$2)+('results log'!$B$2*(E786-1))),IF(J786="PLACED",((((E786-1)*I786)*'results log'!$B$2)-'results log'!$B$2),IF(I786=0,-'results log'!$B$2,IF(I786=0,-'results log'!$B$2,-('results log'!$B$2*2)))))))*D786))</f>
        <v>0</v>
      </c>
      <c r="N786" s="16">
        <f>IF(ISBLANK(J786),,IF(ISBLANK(F786),,(IF(J786="WON-EW",((((K786-1)*I786)*'results log'!$B$2)+('results log'!$B$2*(K786-1))),IF(J786="WON",((((K786-1)*I786)*'results log'!$B$2)+('results log'!$B$2*(K786-1))),IF(J786="PLACED",((((K786-1)*I786)*'results log'!$B$2)-'results log'!$B$2),IF(I786=0,-'results log'!$B$2,IF(I786=0,-'results log'!$B$2,-('results log'!$B$2*2)))))))*D786))</f>
        <v>0</v>
      </c>
      <c r="Q786">
        <f>IF(ISBLANK(#REF!),1,IF(ISBLANK(#REF!),2,99))</f>
        <v>99</v>
      </c>
    </row>
    <row r="787" spans="7:17" ht="15" x14ac:dyDescent="0.2">
      <c r="G787" s="11"/>
      <c r="H787" s="11"/>
      <c r="I787" s="11"/>
      <c r="J787" s="8"/>
      <c r="K787" s="15">
        <f>((F787-1)*(1-(IF(G787="no",0,'results log'!$B$3)))+1)</f>
        <v>5.0000000000000044E-2</v>
      </c>
      <c r="L787" s="15">
        <f t="shared" si="24"/>
        <v>0</v>
      </c>
      <c r="M787" s="17">
        <f>IF(ISBLANK(J787),,IF(ISBLANK(E787),,(IF(J787="WON-EW",((((E787-1)*I787)*'results log'!$B$2)+('results log'!$B$2*(E787-1))),IF(J787="WON",((((E787-1)*I787)*'results log'!$B$2)+('results log'!$B$2*(E787-1))),IF(J787="PLACED",((((E787-1)*I787)*'results log'!$B$2)-'results log'!$B$2),IF(I787=0,-'results log'!$B$2,IF(I787=0,-'results log'!$B$2,-('results log'!$B$2*2)))))))*D787))</f>
        <v>0</v>
      </c>
      <c r="N787" s="16">
        <f>IF(ISBLANK(J787),,IF(ISBLANK(F787),,(IF(J787="WON-EW",((((K787-1)*I787)*'results log'!$B$2)+('results log'!$B$2*(K787-1))),IF(J787="WON",((((K787-1)*I787)*'results log'!$B$2)+('results log'!$B$2*(K787-1))),IF(J787="PLACED",((((K787-1)*I787)*'results log'!$B$2)-'results log'!$B$2),IF(I787=0,-'results log'!$B$2,IF(I787=0,-'results log'!$B$2,-('results log'!$B$2*2)))))))*D787))</f>
        <v>0</v>
      </c>
      <c r="Q787">
        <f>IF(ISBLANK(#REF!),1,IF(ISBLANK(#REF!),2,99))</f>
        <v>99</v>
      </c>
    </row>
    <row r="788" spans="7:17" ht="15" x14ac:dyDescent="0.2">
      <c r="G788" s="11"/>
      <c r="H788" s="11"/>
      <c r="I788" s="11"/>
      <c r="J788" s="8"/>
      <c r="K788" s="15">
        <f>((F788-1)*(1-(IF(G788="no",0,'results log'!$B$3)))+1)</f>
        <v>5.0000000000000044E-2</v>
      </c>
      <c r="L788" s="15">
        <f t="shared" si="24"/>
        <v>0</v>
      </c>
      <c r="M788" s="17">
        <f>IF(ISBLANK(J788),,IF(ISBLANK(E788),,(IF(J788="WON-EW",((((E788-1)*I788)*'results log'!$B$2)+('results log'!$B$2*(E788-1))),IF(J788="WON",((((E788-1)*I788)*'results log'!$B$2)+('results log'!$B$2*(E788-1))),IF(J788="PLACED",((((E788-1)*I788)*'results log'!$B$2)-'results log'!$B$2),IF(I788=0,-'results log'!$B$2,IF(I788=0,-'results log'!$B$2,-('results log'!$B$2*2)))))))*D788))</f>
        <v>0</v>
      </c>
      <c r="N788" s="16">
        <f>IF(ISBLANK(J788),,IF(ISBLANK(F788),,(IF(J788="WON-EW",((((K788-1)*I788)*'results log'!$B$2)+('results log'!$B$2*(K788-1))),IF(J788="WON",((((K788-1)*I788)*'results log'!$B$2)+('results log'!$B$2*(K788-1))),IF(J788="PLACED",((((K788-1)*I788)*'results log'!$B$2)-'results log'!$B$2),IF(I788=0,-'results log'!$B$2,IF(I788=0,-'results log'!$B$2,-('results log'!$B$2*2)))))))*D788))</f>
        <v>0</v>
      </c>
      <c r="Q788">
        <f>IF(ISBLANK(#REF!),1,IF(ISBLANK(#REF!),2,99))</f>
        <v>99</v>
      </c>
    </row>
    <row r="789" spans="7:17" ht="15" x14ac:dyDescent="0.2">
      <c r="G789" s="11"/>
      <c r="H789" s="11"/>
      <c r="I789" s="11"/>
      <c r="J789" s="8"/>
      <c r="K789" s="15">
        <f>((F789-1)*(1-(IF(G789="no",0,'results log'!$B$3)))+1)</f>
        <v>5.0000000000000044E-2</v>
      </c>
      <c r="L789" s="15">
        <f t="shared" si="24"/>
        <v>0</v>
      </c>
      <c r="M789" s="17">
        <f>IF(ISBLANK(J789),,IF(ISBLANK(E789),,(IF(J789="WON-EW",((((E789-1)*I789)*'results log'!$B$2)+('results log'!$B$2*(E789-1))),IF(J789="WON",((((E789-1)*I789)*'results log'!$B$2)+('results log'!$B$2*(E789-1))),IF(J789="PLACED",((((E789-1)*I789)*'results log'!$B$2)-'results log'!$B$2),IF(I789=0,-'results log'!$B$2,IF(I789=0,-'results log'!$B$2,-('results log'!$B$2*2)))))))*D789))</f>
        <v>0</v>
      </c>
      <c r="N789" s="16">
        <f>IF(ISBLANK(J789),,IF(ISBLANK(F789),,(IF(J789="WON-EW",((((K789-1)*I789)*'results log'!$B$2)+('results log'!$B$2*(K789-1))),IF(J789="WON",((((K789-1)*I789)*'results log'!$B$2)+('results log'!$B$2*(K789-1))),IF(J789="PLACED",((((K789-1)*I789)*'results log'!$B$2)-'results log'!$B$2),IF(I789=0,-'results log'!$B$2,IF(I789=0,-'results log'!$B$2,-('results log'!$B$2*2)))))))*D789))</f>
        <v>0</v>
      </c>
      <c r="Q789">
        <f>IF(ISBLANK(#REF!),1,IF(ISBLANK(#REF!),2,99))</f>
        <v>99</v>
      </c>
    </row>
    <row r="790" spans="7:17" ht="15" x14ac:dyDescent="0.2">
      <c r="G790" s="11"/>
      <c r="H790" s="11"/>
      <c r="I790" s="11"/>
      <c r="J790" s="8"/>
      <c r="K790" s="15">
        <f>((F790-1)*(1-(IF(G790="no",0,'results log'!$B$3)))+1)</f>
        <v>5.0000000000000044E-2</v>
      </c>
      <c r="L790" s="15">
        <f t="shared" si="24"/>
        <v>0</v>
      </c>
      <c r="M790" s="17">
        <f>IF(ISBLANK(J790),,IF(ISBLANK(E790),,(IF(J790="WON-EW",((((E790-1)*I790)*'results log'!$B$2)+('results log'!$B$2*(E790-1))),IF(J790="WON",((((E790-1)*I790)*'results log'!$B$2)+('results log'!$B$2*(E790-1))),IF(J790="PLACED",((((E790-1)*I790)*'results log'!$B$2)-'results log'!$B$2),IF(I790=0,-'results log'!$B$2,IF(I790=0,-'results log'!$B$2,-('results log'!$B$2*2)))))))*D790))</f>
        <v>0</v>
      </c>
      <c r="N790" s="16">
        <f>IF(ISBLANK(J790),,IF(ISBLANK(F790),,(IF(J790="WON-EW",((((K790-1)*I790)*'results log'!$B$2)+('results log'!$B$2*(K790-1))),IF(J790="WON",((((K790-1)*I790)*'results log'!$B$2)+('results log'!$B$2*(K790-1))),IF(J790="PLACED",((((K790-1)*I790)*'results log'!$B$2)-'results log'!$B$2),IF(I790=0,-'results log'!$B$2,IF(I790=0,-'results log'!$B$2,-('results log'!$B$2*2)))))))*D790))</f>
        <v>0</v>
      </c>
      <c r="Q790">
        <f>IF(ISBLANK(#REF!),1,IF(ISBLANK(#REF!),2,99))</f>
        <v>99</v>
      </c>
    </row>
    <row r="791" spans="7:17" ht="15" x14ac:dyDescent="0.2">
      <c r="G791" s="11"/>
      <c r="H791" s="11"/>
      <c r="I791" s="11"/>
      <c r="J791" s="8"/>
      <c r="K791" s="15">
        <f>((F791-1)*(1-(IF(G791="no",0,'results log'!$B$3)))+1)</f>
        <v>5.0000000000000044E-2</v>
      </c>
      <c r="L791" s="15">
        <f t="shared" si="24"/>
        <v>0</v>
      </c>
      <c r="M791" s="17">
        <f>IF(ISBLANK(J791),,IF(ISBLANK(E791),,(IF(J791="WON-EW",((((E791-1)*I791)*'results log'!$B$2)+('results log'!$B$2*(E791-1))),IF(J791="WON",((((E791-1)*I791)*'results log'!$B$2)+('results log'!$B$2*(E791-1))),IF(J791="PLACED",((((E791-1)*I791)*'results log'!$B$2)-'results log'!$B$2),IF(I791=0,-'results log'!$B$2,IF(I791=0,-'results log'!$B$2,-('results log'!$B$2*2)))))))*D791))</f>
        <v>0</v>
      </c>
      <c r="N791" s="16">
        <f>IF(ISBLANK(J791),,IF(ISBLANK(F791),,(IF(J791="WON-EW",((((K791-1)*I791)*'results log'!$B$2)+('results log'!$B$2*(K791-1))),IF(J791="WON",((((K791-1)*I791)*'results log'!$B$2)+('results log'!$B$2*(K791-1))),IF(J791="PLACED",((((K791-1)*I791)*'results log'!$B$2)-'results log'!$B$2),IF(I791=0,-'results log'!$B$2,IF(I791=0,-'results log'!$B$2,-('results log'!$B$2*2)))))))*D791))</f>
        <v>0</v>
      </c>
      <c r="Q791">
        <f>IF(ISBLANK(#REF!),1,IF(ISBLANK(#REF!),2,99))</f>
        <v>99</v>
      </c>
    </row>
    <row r="792" spans="7:17" ht="15" x14ac:dyDescent="0.2">
      <c r="G792" s="11"/>
      <c r="H792" s="11"/>
      <c r="I792" s="11"/>
      <c r="J792" s="8"/>
      <c r="K792" s="15">
        <f>((F792-1)*(1-(IF(G792="no",0,'results log'!$B$3)))+1)</f>
        <v>5.0000000000000044E-2</v>
      </c>
      <c r="L792" s="15">
        <f t="shared" si="24"/>
        <v>0</v>
      </c>
      <c r="M792" s="17">
        <f>IF(ISBLANK(J792),,IF(ISBLANK(E792),,(IF(J792="WON-EW",((((E792-1)*I792)*'results log'!$B$2)+('results log'!$B$2*(E792-1))),IF(J792="WON",((((E792-1)*I792)*'results log'!$B$2)+('results log'!$B$2*(E792-1))),IF(J792="PLACED",((((E792-1)*I792)*'results log'!$B$2)-'results log'!$B$2),IF(I792=0,-'results log'!$B$2,IF(I792=0,-'results log'!$B$2,-('results log'!$B$2*2)))))))*D792))</f>
        <v>0</v>
      </c>
      <c r="N792" s="16">
        <f>IF(ISBLANK(J792),,IF(ISBLANK(F792),,(IF(J792="WON-EW",((((K792-1)*I792)*'results log'!$B$2)+('results log'!$B$2*(K792-1))),IF(J792="WON",((((K792-1)*I792)*'results log'!$B$2)+('results log'!$B$2*(K792-1))),IF(J792="PLACED",((((K792-1)*I792)*'results log'!$B$2)-'results log'!$B$2),IF(I792=0,-'results log'!$B$2,IF(I792=0,-'results log'!$B$2,-('results log'!$B$2*2)))))))*D792))</f>
        <v>0</v>
      </c>
      <c r="Q792">
        <f>IF(ISBLANK(#REF!),1,IF(ISBLANK(#REF!),2,99))</f>
        <v>99</v>
      </c>
    </row>
    <row r="793" spans="7:17" ht="15" x14ac:dyDescent="0.2">
      <c r="G793" s="11"/>
      <c r="H793" s="11"/>
      <c r="I793" s="11"/>
      <c r="J793" s="8"/>
      <c r="K793" s="15">
        <f>((F793-1)*(1-(IF(G793="no",0,'results log'!$B$3)))+1)</f>
        <v>5.0000000000000044E-2</v>
      </c>
      <c r="L793" s="15">
        <f t="shared" si="24"/>
        <v>0</v>
      </c>
      <c r="M793" s="17">
        <f>IF(ISBLANK(J793),,IF(ISBLANK(E793),,(IF(J793="WON-EW",((((E793-1)*I793)*'results log'!$B$2)+('results log'!$B$2*(E793-1))),IF(J793="WON",((((E793-1)*I793)*'results log'!$B$2)+('results log'!$B$2*(E793-1))),IF(J793="PLACED",((((E793-1)*I793)*'results log'!$B$2)-'results log'!$B$2),IF(I793=0,-'results log'!$B$2,IF(I793=0,-'results log'!$B$2,-('results log'!$B$2*2)))))))*D793))</f>
        <v>0</v>
      </c>
      <c r="N793" s="16">
        <f>IF(ISBLANK(J793),,IF(ISBLANK(F793),,(IF(J793="WON-EW",((((K793-1)*I793)*'results log'!$B$2)+('results log'!$B$2*(K793-1))),IF(J793="WON",((((K793-1)*I793)*'results log'!$B$2)+('results log'!$B$2*(K793-1))),IF(J793="PLACED",((((K793-1)*I793)*'results log'!$B$2)-'results log'!$B$2),IF(I793=0,-'results log'!$B$2,IF(I793=0,-'results log'!$B$2,-('results log'!$B$2*2)))))))*D793))</f>
        <v>0</v>
      </c>
      <c r="Q793">
        <f>IF(ISBLANK(#REF!),1,IF(ISBLANK(#REF!),2,99))</f>
        <v>99</v>
      </c>
    </row>
    <row r="794" spans="7:17" ht="15" x14ac:dyDescent="0.2">
      <c r="G794" s="11"/>
      <c r="H794" s="11"/>
      <c r="I794" s="11"/>
      <c r="J794" s="8"/>
      <c r="K794" s="15">
        <f>((F794-1)*(1-(IF(G794="no",0,'results log'!$B$3)))+1)</f>
        <v>5.0000000000000044E-2</v>
      </c>
      <c r="L794" s="15">
        <f t="shared" si="24"/>
        <v>0</v>
      </c>
      <c r="M794" s="17">
        <f>IF(ISBLANK(J794),,IF(ISBLANK(E794),,(IF(J794="WON-EW",((((E794-1)*I794)*'results log'!$B$2)+('results log'!$B$2*(E794-1))),IF(J794="WON",((((E794-1)*I794)*'results log'!$B$2)+('results log'!$B$2*(E794-1))),IF(J794="PLACED",((((E794-1)*I794)*'results log'!$B$2)-'results log'!$B$2),IF(I794=0,-'results log'!$B$2,IF(I794=0,-'results log'!$B$2,-('results log'!$B$2*2)))))))*D794))</f>
        <v>0</v>
      </c>
      <c r="N794" s="16">
        <f>IF(ISBLANK(J794),,IF(ISBLANK(F794),,(IF(J794="WON-EW",((((K794-1)*I794)*'results log'!$B$2)+('results log'!$B$2*(K794-1))),IF(J794="WON",((((K794-1)*I794)*'results log'!$B$2)+('results log'!$B$2*(K794-1))),IF(J794="PLACED",((((K794-1)*I794)*'results log'!$B$2)-'results log'!$B$2),IF(I794=0,-'results log'!$B$2,IF(I794=0,-'results log'!$B$2,-('results log'!$B$2*2)))))))*D794))</f>
        <v>0</v>
      </c>
      <c r="Q794">
        <f>IF(ISBLANK(#REF!),1,IF(ISBLANK(#REF!),2,99))</f>
        <v>99</v>
      </c>
    </row>
    <row r="795" spans="7:17" ht="15" x14ac:dyDescent="0.2">
      <c r="G795" s="11"/>
      <c r="H795" s="11"/>
      <c r="I795" s="11"/>
      <c r="J795" s="8"/>
      <c r="K795" s="15">
        <f>((F795-1)*(1-(IF(G795="no",0,'results log'!$B$3)))+1)</f>
        <v>5.0000000000000044E-2</v>
      </c>
      <c r="L795" s="15">
        <f t="shared" si="24"/>
        <v>0</v>
      </c>
      <c r="M795" s="17">
        <f>IF(ISBLANK(J795),,IF(ISBLANK(E795),,(IF(J795="WON-EW",((((E795-1)*I795)*'results log'!$B$2)+('results log'!$B$2*(E795-1))),IF(J795="WON",((((E795-1)*I795)*'results log'!$B$2)+('results log'!$B$2*(E795-1))),IF(J795="PLACED",((((E795-1)*I795)*'results log'!$B$2)-'results log'!$B$2),IF(I795=0,-'results log'!$B$2,IF(I795=0,-'results log'!$B$2,-('results log'!$B$2*2)))))))*D795))</f>
        <v>0</v>
      </c>
      <c r="N795" s="16">
        <f>IF(ISBLANK(J795),,IF(ISBLANK(F795),,(IF(J795="WON-EW",((((K795-1)*I795)*'results log'!$B$2)+('results log'!$B$2*(K795-1))),IF(J795="WON",((((K795-1)*I795)*'results log'!$B$2)+('results log'!$B$2*(K795-1))),IF(J795="PLACED",((((K795-1)*I795)*'results log'!$B$2)-'results log'!$B$2),IF(I795=0,-'results log'!$B$2,IF(I795=0,-'results log'!$B$2,-('results log'!$B$2*2)))))))*D795))</f>
        <v>0</v>
      </c>
      <c r="Q795">
        <f>IF(ISBLANK(#REF!),1,IF(ISBLANK(#REF!),2,99))</f>
        <v>99</v>
      </c>
    </row>
    <row r="796" spans="7:17" ht="15" x14ac:dyDescent="0.2">
      <c r="G796" s="11"/>
      <c r="H796" s="11"/>
      <c r="I796" s="11"/>
      <c r="J796" s="8"/>
      <c r="K796" s="15">
        <f>((F796-1)*(1-(IF(G796="no",0,'results log'!$B$3)))+1)</f>
        <v>5.0000000000000044E-2</v>
      </c>
      <c r="L796" s="15">
        <f t="shared" si="24"/>
        <v>0</v>
      </c>
      <c r="M796" s="17">
        <f>IF(ISBLANK(J796),,IF(ISBLANK(E796),,(IF(J796="WON-EW",((((E796-1)*I796)*'results log'!$B$2)+('results log'!$B$2*(E796-1))),IF(J796="WON",((((E796-1)*I796)*'results log'!$B$2)+('results log'!$B$2*(E796-1))),IF(J796="PLACED",((((E796-1)*I796)*'results log'!$B$2)-'results log'!$B$2),IF(I796=0,-'results log'!$B$2,IF(I796=0,-'results log'!$B$2,-('results log'!$B$2*2)))))))*D796))</f>
        <v>0</v>
      </c>
      <c r="N796" s="16">
        <f>IF(ISBLANK(J796),,IF(ISBLANK(F796),,(IF(J796="WON-EW",((((K796-1)*I796)*'results log'!$B$2)+('results log'!$B$2*(K796-1))),IF(J796="WON",((((K796-1)*I796)*'results log'!$B$2)+('results log'!$B$2*(K796-1))),IF(J796="PLACED",((((K796-1)*I796)*'results log'!$B$2)-'results log'!$B$2),IF(I796=0,-'results log'!$B$2,IF(I796=0,-'results log'!$B$2,-('results log'!$B$2*2)))))))*D796))</f>
        <v>0</v>
      </c>
      <c r="Q796">
        <f>IF(ISBLANK(#REF!),1,IF(ISBLANK(#REF!),2,99))</f>
        <v>99</v>
      </c>
    </row>
    <row r="797" spans="7:17" ht="15" x14ac:dyDescent="0.2">
      <c r="G797" s="11"/>
      <c r="H797" s="11"/>
      <c r="I797" s="11"/>
      <c r="J797" s="8"/>
      <c r="K797" s="15">
        <f>((F797-1)*(1-(IF(G797="no",0,'results log'!$B$3)))+1)</f>
        <v>5.0000000000000044E-2</v>
      </c>
      <c r="L797" s="15">
        <f t="shared" si="24"/>
        <v>0</v>
      </c>
      <c r="M797" s="17">
        <f>IF(ISBLANK(J797),,IF(ISBLANK(E797),,(IF(J797="WON-EW",((((E797-1)*I797)*'results log'!$B$2)+('results log'!$B$2*(E797-1))),IF(J797="WON",((((E797-1)*I797)*'results log'!$B$2)+('results log'!$B$2*(E797-1))),IF(J797="PLACED",((((E797-1)*I797)*'results log'!$B$2)-'results log'!$B$2),IF(I797=0,-'results log'!$B$2,IF(I797=0,-'results log'!$B$2,-('results log'!$B$2*2)))))))*D797))</f>
        <v>0</v>
      </c>
      <c r="N797" s="16">
        <f>IF(ISBLANK(J797),,IF(ISBLANK(F797),,(IF(J797="WON-EW",((((K797-1)*I797)*'results log'!$B$2)+('results log'!$B$2*(K797-1))),IF(J797="WON",((((K797-1)*I797)*'results log'!$B$2)+('results log'!$B$2*(K797-1))),IF(J797="PLACED",((((K797-1)*I797)*'results log'!$B$2)-'results log'!$B$2),IF(I797=0,-'results log'!$B$2,IF(I797=0,-'results log'!$B$2,-('results log'!$B$2*2)))))))*D797))</f>
        <v>0</v>
      </c>
      <c r="Q797">
        <f>IF(ISBLANK(#REF!),1,IF(ISBLANK(#REF!),2,99))</f>
        <v>99</v>
      </c>
    </row>
    <row r="798" spans="7:17" ht="15" x14ac:dyDescent="0.2">
      <c r="G798" s="11"/>
      <c r="H798" s="11"/>
      <c r="I798" s="11"/>
      <c r="J798" s="8"/>
      <c r="K798" s="15">
        <f>((F798-1)*(1-(IF(G798="no",0,'results log'!$B$3)))+1)</f>
        <v>5.0000000000000044E-2</v>
      </c>
      <c r="L798" s="15">
        <f t="shared" si="24"/>
        <v>0</v>
      </c>
      <c r="M798" s="17">
        <f>IF(ISBLANK(J798),,IF(ISBLANK(E798),,(IF(J798="WON-EW",((((E798-1)*I798)*'results log'!$B$2)+('results log'!$B$2*(E798-1))),IF(J798="WON",((((E798-1)*I798)*'results log'!$B$2)+('results log'!$B$2*(E798-1))),IF(J798="PLACED",((((E798-1)*I798)*'results log'!$B$2)-'results log'!$B$2),IF(I798=0,-'results log'!$B$2,IF(I798=0,-'results log'!$B$2,-('results log'!$B$2*2)))))))*D798))</f>
        <v>0</v>
      </c>
      <c r="N798" s="16">
        <f>IF(ISBLANK(J798),,IF(ISBLANK(F798),,(IF(J798="WON-EW",((((K798-1)*I798)*'results log'!$B$2)+('results log'!$B$2*(K798-1))),IF(J798="WON",((((K798-1)*I798)*'results log'!$B$2)+('results log'!$B$2*(K798-1))),IF(J798="PLACED",((((K798-1)*I798)*'results log'!$B$2)-'results log'!$B$2),IF(I798=0,-'results log'!$B$2,IF(I798=0,-'results log'!$B$2,-('results log'!$B$2*2)))))))*D798))</f>
        <v>0</v>
      </c>
      <c r="Q798">
        <f>IF(ISBLANK(#REF!),1,IF(ISBLANK(#REF!),2,99))</f>
        <v>99</v>
      </c>
    </row>
    <row r="799" spans="7:17" ht="15" x14ac:dyDescent="0.2">
      <c r="G799" s="11"/>
      <c r="H799" s="11"/>
      <c r="I799" s="11"/>
      <c r="J799" s="8"/>
      <c r="K799" s="15">
        <f>((F799-1)*(1-(IF(G799="no",0,'results log'!$B$3)))+1)</f>
        <v>5.0000000000000044E-2</v>
      </c>
      <c r="L799" s="15">
        <f t="shared" si="24"/>
        <v>0</v>
      </c>
      <c r="M799" s="17">
        <f>IF(ISBLANK(J799),,IF(ISBLANK(E799),,(IF(J799="WON-EW",((((E799-1)*I799)*'results log'!$B$2)+('results log'!$B$2*(E799-1))),IF(J799="WON",((((E799-1)*I799)*'results log'!$B$2)+('results log'!$B$2*(E799-1))),IF(J799="PLACED",((((E799-1)*I799)*'results log'!$B$2)-'results log'!$B$2),IF(I799=0,-'results log'!$B$2,IF(I799=0,-'results log'!$B$2,-('results log'!$B$2*2)))))))*D799))</f>
        <v>0</v>
      </c>
      <c r="N799" s="16">
        <f>IF(ISBLANK(J799),,IF(ISBLANK(F799),,(IF(J799="WON-EW",((((K799-1)*I799)*'results log'!$B$2)+('results log'!$B$2*(K799-1))),IF(J799="WON",((((K799-1)*I799)*'results log'!$B$2)+('results log'!$B$2*(K799-1))),IF(J799="PLACED",((((K799-1)*I799)*'results log'!$B$2)-'results log'!$B$2),IF(I799=0,-'results log'!$B$2,IF(I799=0,-'results log'!$B$2,-('results log'!$B$2*2)))))))*D799))</f>
        <v>0</v>
      </c>
      <c r="Q799">
        <f>IF(ISBLANK(#REF!),1,IF(ISBLANK(#REF!),2,99))</f>
        <v>99</v>
      </c>
    </row>
    <row r="800" spans="7:17" ht="15" x14ac:dyDescent="0.2">
      <c r="G800" s="11"/>
      <c r="H800" s="11"/>
      <c r="I800" s="11"/>
      <c r="J800" s="8"/>
      <c r="K800" s="15">
        <f>((F800-1)*(1-(IF(G800="no",0,'results log'!$B$3)))+1)</f>
        <v>5.0000000000000044E-2</v>
      </c>
      <c r="L800" s="15">
        <f t="shared" si="24"/>
        <v>0</v>
      </c>
      <c r="M800" s="17">
        <f>IF(ISBLANK(J800),,IF(ISBLANK(E800),,(IF(J800="WON-EW",((((E800-1)*I800)*'results log'!$B$2)+('results log'!$B$2*(E800-1))),IF(J800="WON",((((E800-1)*I800)*'results log'!$B$2)+('results log'!$B$2*(E800-1))),IF(J800="PLACED",((((E800-1)*I800)*'results log'!$B$2)-'results log'!$B$2),IF(I800=0,-'results log'!$B$2,IF(I800=0,-'results log'!$B$2,-('results log'!$B$2*2)))))))*D800))</f>
        <v>0</v>
      </c>
      <c r="N800" s="16">
        <f>IF(ISBLANK(J800),,IF(ISBLANK(F800),,(IF(J800="WON-EW",((((K800-1)*I800)*'results log'!$B$2)+('results log'!$B$2*(K800-1))),IF(J800="WON",((((K800-1)*I800)*'results log'!$B$2)+('results log'!$B$2*(K800-1))),IF(J800="PLACED",((((K800-1)*I800)*'results log'!$B$2)-'results log'!$B$2),IF(I800=0,-'results log'!$B$2,IF(I800=0,-'results log'!$B$2,-('results log'!$B$2*2)))))))*D800))</f>
        <v>0</v>
      </c>
      <c r="Q800">
        <f>IF(ISBLANK(#REF!),1,IF(ISBLANK(#REF!),2,99))</f>
        <v>99</v>
      </c>
    </row>
    <row r="801" spans="7:17" ht="15" x14ac:dyDescent="0.2">
      <c r="G801" s="11"/>
      <c r="H801" s="11"/>
      <c r="I801" s="11"/>
      <c r="J801" s="8"/>
      <c r="K801" s="15">
        <f>((F801-1)*(1-(IF(G801="no",0,'results log'!$B$3)))+1)</f>
        <v>5.0000000000000044E-2</v>
      </c>
      <c r="L801" s="15">
        <f t="shared" si="24"/>
        <v>0</v>
      </c>
      <c r="M801" s="17">
        <f>IF(ISBLANK(J801),,IF(ISBLANK(E801),,(IF(J801="WON-EW",((((E801-1)*I801)*'results log'!$B$2)+('results log'!$B$2*(E801-1))),IF(J801="WON",((((E801-1)*I801)*'results log'!$B$2)+('results log'!$B$2*(E801-1))),IF(J801="PLACED",((((E801-1)*I801)*'results log'!$B$2)-'results log'!$B$2),IF(I801=0,-'results log'!$B$2,IF(I801=0,-'results log'!$B$2,-('results log'!$B$2*2)))))))*D801))</f>
        <v>0</v>
      </c>
      <c r="N801" s="16">
        <f>IF(ISBLANK(J801),,IF(ISBLANK(F801),,(IF(J801="WON-EW",((((K801-1)*I801)*'results log'!$B$2)+('results log'!$B$2*(K801-1))),IF(J801="WON",((((K801-1)*I801)*'results log'!$B$2)+('results log'!$B$2*(K801-1))),IF(J801="PLACED",((((K801-1)*I801)*'results log'!$B$2)-'results log'!$B$2),IF(I801=0,-'results log'!$B$2,IF(I801=0,-'results log'!$B$2,-('results log'!$B$2*2)))))))*D801))</f>
        <v>0</v>
      </c>
      <c r="Q801">
        <f>IF(ISBLANK(#REF!),1,IF(ISBLANK(#REF!),2,99))</f>
        <v>99</v>
      </c>
    </row>
    <row r="802" spans="7:17" ht="15" x14ac:dyDescent="0.2">
      <c r="G802" s="11"/>
      <c r="H802" s="11"/>
      <c r="I802" s="11"/>
      <c r="J802" s="8"/>
      <c r="K802" s="15">
        <f>((F802-1)*(1-(IF(G802="no",0,'results log'!$B$3)))+1)</f>
        <v>5.0000000000000044E-2</v>
      </c>
      <c r="L802" s="15">
        <f t="shared" si="24"/>
        <v>0</v>
      </c>
      <c r="M802" s="17">
        <f>IF(ISBLANK(J802),,IF(ISBLANK(E802),,(IF(J802="WON-EW",((((E802-1)*I802)*'results log'!$B$2)+('results log'!$B$2*(E802-1))),IF(J802="WON",((((E802-1)*I802)*'results log'!$B$2)+('results log'!$B$2*(E802-1))),IF(J802="PLACED",((((E802-1)*I802)*'results log'!$B$2)-'results log'!$B$2),IF(I802=0,-'results log'!$B$2,IF(I802=0,-'results log'!$B$2,-('results log'!$B$2*2)))))))*D802))</f>
        <v>0</v>
      </c>
      <c r="N802" s="16">
        <f>IF(ISBLANK(J802),,IF(ISBLANK(F802),,(IF(J802="WON-EW",((((K802-1)*I802)*'results log'!$B$2)+('results log'!$B$2*(K802-1))),IF(J802="WON",((((K802-1)*I802)*'results log'!$B$2)+('results log'!$B$2*(K802-1))),IF(J802="PLACED",((((K802-1)*I802)*'results log'!$B$2)-'results log'!$B$2),IF(I802=0,-'results log'!$B$2,IF(I802=0,-'results log'!$B$2,-('results log'!$B$2*2)))))))*D802))</f>
        <v>0</v>
      </c>
      <c r="Q802">
        <f>IF(ISBLANK(#REF!),1,IF(ISBLANK(#REF!),2,99))</f>
        <v>99</v>
      </c>
    </row>
    <row r="803" spans="7:17" ht="15" x14ac:dyDescent="0.2">
      <c r="G803" s="11"/>
      <c r="H803" s="11"/>
      <c r="I803" s="11"/>
      <c r="J803" s="8"/>
      <c r="K803" s="15">
        <f>((F803-1)*(1-(IF(G803="no",0,'results log'!$B$3)))+1)</f>
        <v>5.0000000000000044E-2</v>
      </c>
      <c r="L803" s="15">
        <f t="shared" si="24"/>
        <v>0</v>
      </c>
      <c r="M803" s="17">
        <f>IF(ISBLANK(J803),,IF(ISBLANK(E803),,(IF(J803="WON-EW",((((E803-1)*I803)*'results log'!$B$2)+('results log'!$B$2*(E803-1))),IF(J803="WON",((((E803-1)*I803)*'results log'!$B$2)+('results log'!$B$2*(E803-1))),IF(J803="PLACED",((((E803-1)*I803)*'results log'!$B$2)-'results log'!$B$2),IF(I803=0,-'results log'!$B$2,IF(I803=0,-'results log'!$B$2,-('results log'!$B$2*2)))))))*D803))</f>
        <v>0</v>
      </c>
      <c r="N803" s="16">
        <f>IF(ISBLANK(J803),,IF(ISBLANK(F803),,(IF(J803="WON-EW",((((K803-1)*I803)*'results log'!$B$2)+('results log'!$B$2*(K803-1))),IF(J803="WON",((((K803-1)*I803)*'results log'!$B$2)+('results log'!$B$2*(K803-1))),IF(J803="PLACED",((((K803-1)*I803)*'results log'!$B$2)-'results log'!$B$2),IF(I803=0,-'results log'!$B$2,IF(I803=0,-'results log'!$B$2,-('results log'!$B$2*2)))))))*D803))</f>
        <v>0</v>
      </c>
      <c r="Q803">
        <f>IF(ISBLANK(#REF!),1,IF(ISBLANK(#REF!),2,99))</f>
        <v>99</v>
      </c>
    </row>
    <row r="804" spans="7:17" ht="15" x14ac:dyDescent="0.2">
      <c r="G804" s="11"/>
      <c r="H804" s="11"/>
      <c r="I804" s="11"/>
      <c r="J804" s="8"/>
      <c r="K804" s="15">
        <f>((F804-1)*(1-(IF(G804="no",0,'results log'!$B$3)))+1)</f>
        <v>5.0000000000000044E-2</v>
      </c>
      <c r="L804" s="15">
        <f t="shared" si="24"/>
        <v>0</v>
      </c>
      <c r="M804" s="17">
        <f>IF(ISBLANK(J804),,IF(ISBLANK(E804),,(IF(J804="WON-EW",((((E804-1)*I804)*'results log'!$B$2)+('results log'!$B$2*(E804-1))),IF(J804="WON",((((E804-1)*I804)*'results log'!$B$2)+('results log'!$B$2*(E804-1))),IF(J804="PLACED",((((E804-1)*I804)*'results log'!$B$2)-'results log'!$B$2),IF(I804=0,-'results log'!$B$2,IF(I804=0,-'results log'!$B$2,-('results log'!$B$2*2)))))))*D804))</f>
        <v>0</v>
      </c>
      <c r="N804" s="16">
        <f>IF(ISBLANK(J804),,IF(ISBLANK(F804),,(IF(J804="WON-EW",((((K804-1)*I804)*'results log'!$B$2)+('results log'!$B$2*(K804-1))),IF(J804="WON",((((K804-1)*I804)*'results log'!$B$2)+('results log'!$B$2*(K804-1))),IF(J804="PLACED",((((K804-1)*I804)*'results log'!$B$2)-'results log'!$B$2),IF(I804=0,-'results log'!$B$2,IF(I804=0,-'results log'!$B$2,-('results log'!$B$2*2)))))))*D804))</f>
        <v>0</v>
      </c>
      <c r="Q804">
        <f>IF(ISBLANK(#REF!),1,IF(ISBLANK(#REF!),2,99))</f>
        <v>99</v>
      </c>
    </row>
    <row r="805" spans="7:17" ht="15" x14ac:dyDescent="0.2">
      <c r="G805" s="11"/>
      <c r="H805" s="11"/>
      <c r="I805" s="11"/>
      <c r="J805" s="8"/>
      <c r="K805" s="15">
        <f>((F805-1)*(1-(IF(G805="no",0,'results log'!$B$3)))+1)</f>
        <v>5.0000000000000044E-2</v>
      </c>
      <c r="L805" s="15">
        <f t="shared" si="24"/>
        <v>0</v>
      </c>
      <c r="M805" s="17">
        <f>IF(ISBLANK(J805),,IF(ISBLANK(E805),,(IF(J805="WON-EW",((((E805-1)*I805)*'results log'!$B$2)+('results log'!$B$2*(E805-1))),IF(J805="WON",((((E805-1)*I805)*'results log'!$B$2)+('results log'!$B$2*(E805-1))),IF(J805="PLACED",((((E805-1)*I805)*'results log'!$B$2)-'results log'!$B$2),IF(I805=0,-'results log'!$B$2,IF(I805=0,-'results log'!$B$2,-('results log'!$B$2*2)))))))*D805))</f>
        <v>0</v>
      </c>
      <c r="N805" s="16">
        <f>IF(ISBLANK(J805),,IF(ISBLANK(F805),,(IF(J805="WON-EW",((((K805-1)*I805)*'results log'!$B$2)+('results log'!$B$2*(K805-1))),IF(J805="WON",((((K805-1)*I805)*'results log'!$B$2)+('results log'!$B$2*(K805-1))),IF(J805="PLACED",((((K805-1)*I805)*'results log'!$B$2)-'results log'!$B$2),IF(I805=0,-'results log'!$B$2,IF(I805=0,-'results log'!$B$2,-('results log'!$B$2*2)))))))*D805))</f>
        <v>0</v>
      </c>
      <c r="Q805">
        <f>IF(ISBLANK(#REF!),1,IF(ISBLANK(#REF!),2,99))</f>
        <v>99</v>
      </c>
    </row>
    <row r="806" spans="7:17" ht="15" x14ac:dyDescent="0.2">
      <c r="G806" s="11"/>
      <c r="H806" s="11"/>
      <c r="I806" s="11"/>
      <c r="J806" s="8"/>
      <c r="K806" s="15">
        <f>((F806-1)*(1-(IF(G806="no",0,'results log'!$B$3)))+1)</f>
        <v>5.0000000000000044E-2</v>
      </c>
      <c r="L806" s="15">
        <f t="shared" si="24"/>
        <v>0</v>
      </c>
      <c r="M806" s="17">
        <f>IF(ISBLANK(J806),,IF(ISBLANK(E806),,(IF(J806="WON-EW",((((E806-1)*I806)*'results log'!$B$2)+('results log'!$B$2*(E806-1))),IF(J806="WON",((((E806-1)*I806)*'results log'!$B$2)+('results log'!$B$2*(E806-1))),IF(J806="PLACED",((((E806-1)*I806)*'results log'!$B$2)-'results log'!$B$2),IF(I806=0,-'results log'!$B$2,IF(I806=0,-'results log'!$B$2,-('results log'!$B$2*2)))))))*D806))</f>
        <v>0</v>
      </c>
      <c r="N806" s="16">
        <f>IF(ISBLANK(J806),,IF(ISBLANK(F806),,(IF(J806="WON-EW",((((K806-1)*I806)*'results log'!$B$2)+('results log'!$B$2*(K806-1))),IF(J806="WON",((((K806-1)*I806)*'results log'!$B$2)+('results log'!$B$2*(K806-1))),IF(J806="PLACED",((((K806-1)*I806)*'results log'!$B$2)-'results log'!$B$2),IF(I806=0,-'results log'!$B$2,IF(I806=0,-'results log'!$B$2,-('results log'!$B$2*2)))))))*D806))</f>
        <v>0</v>
      </c>
      <c r="Q806">
        <f>IF(ISBLANK(#REF!),1,IF(ISBLANK(#REF!),2,99))</f>
        <v>99</v>
      </c>
    </row>
    <row r="807" spans="7:17" ht="15" x14ac:dyDescent="0.2">
      <c r="G807" s="11"/>
      <c r="H807" s="11"/>
      <c r="I807" s="11"/>
      <c r="J807" s="8"/>
      <c r="K807" s="15">
        <f>((F807-1)*(1-(IF(G807="no",0,'results log'!$B$3)))+1)</f>
        <v>5.0000000000000044E-2</v>
      </c>
      <c r="L807" s="15">
        <f t="shared" si="24"/>
        <v>0</v>
      </c>
      <c r="M807" s="17">
        <f>IF(ISBLANK(J807),,IF(ISBLANK(E807),,(IF(J807="WON-EW",((((E807-1)*I807)*'results log'!$B$2)+('results log'!$B$2*(E807-1))),IF(J807="WON",((((E807-1)*I807)*'results log'!$B$2)+('results log'!$B$2*(E807-1))),IF(J807="PLACED",((((E807-1)*I807)*'results log'!$B$2)-'results log'!$B$2),IF(I807=0,-'results log'!$B$2,IF(I807=0,-'results log'!$B$2,-('results log'!$B$2*2)))))))*D807))</f>
        <v>0</v>
      </c>
      <c r="N807" s="16">
        <f>IF(ISBLANK(J807),,IF(ISBLANK(F807),,(IF(J807="WON-EW",((((K807-1)*I807)*'results log'!$B$2)+('results log'!$B$2*(K807-1))),IF(J807="WON",((((K807-1)*I807)*'results log'!$B$2)+('results log'!$B$2*(K807-1))),IF(J807="PLACED",((((K807-1)*I807)*'results log'!$B$2)-'results log'!$B$2),IF(I807=0,-'results log'!$B$2,IF(I807=0,-'results log'!$B$2,-('results log'!$B$2*2)))))))*D807))</f>
        <v>0</v>
      </c>
      <c r="Q807">
        <f>IF(ISBLANK(#REF!),1,IF(ISBLANK(#REF!),2,99))</f>
        <v>99</v>
      </c>
    </row>
    <row r="808" spans="7:17" ht="15" x14ac:dyDescent="0.2">
      <c r="G808" s="11"/>
      <c r="H808" s="11"/>
      <c r="I808" s="11"/>
      <c r="J808" s="8"/>
      <c r="K808" s="15">
        <f>((F808-1)*(1-(IF(G808="no",0,'results log'!$B$3)))+1)</f>
        <v>5.0000000000000044E-2</v>
      </c>
      <c r="L808" s="15">
        <f t="shared" si="24"/>
        <v>0</v>
      </c>
      <c r="M808" s="17">
        <f>IF(ISBLANK(J808),,IF(ISBLANK(E808),,(IF(J808="WON-EW",((((E808-1)*I808)*'results log'!$B$2)+('results log'!$B$2*(E808-1))),IF(J808="WON",((((E808-1)*I808)*'results log'!$B$2)+('results log'!$B$2*(E808-1))),IF(J808="PLACED",((((E808-1)*I808)*'results log'!$B$2)-'results log'!$B$2),IF(I808=0,-'results log'!$B$2,IF(I808=0,-'results log'!$B$2,-('results log'!$B$2*2)))))))*D808))</f>
        <v>0</v>
      </c>
      <c r="N808" s="16">
        <f>IF(ISBLANK(J808),,IF(ISBLANK(F808),,(IF(J808="WON-EW",((((K808-1)*I808)*'results log'!$B$2)+('results log'!$B$2*(K808-1))),IF(J808="WON",((((K808-1)*I808)*'results log'!$B$2)+('results log'!$B$2*(K808-1))),IF(J808="PLACED",((((K808-1)*I808)*'results log'!$B$2)-'results log'!$B$2),IF(I808=0,-'results log'!$B$2,IF(I808=0,-'results log'!$B$2,-('results log'!$B$2*2)))))))*D808))</f>
        <v>0</v>
      </c>
      <c r="Q808">
        <f>IF(ISBLANK(#REF!),1,IF(ISBLANK(#REF!),2,99))</f>
        <v>99</v>
      </c>
    </row>
    <row r="809" spans="7:17" ht="15" x14ac:dyDescent="0.2">
      <c r="G809" s="11"/>
      <c r="H809" s="11"/>
      <c r="I809" s="11"/>
      <c r="J809" s="8"/>
      <c r="K809" s="15">
        <f>((F809-1)*(1-(IF(G809="no",0,'results log'!$B$3)))+1)</f>
        <v>5.0000000000000044E-2</v>
      </c>
      <c r="L809" s="15">
        <f t="shared" si="24"/>
        <v>0</v>
      </c>
      <c r="M809" s="17">
        <f>IF(ISBLANK(J809),,IF(ISBLANK(E809),,(IF(J809="WON-EW",((((E809-1)*I809)*'results log'!$B$2)+('results log'!$B$2*(E809-1))),IF(J809="WON",((((E809-1)*I809)*'results log'!$B$2)+('results log'!$B$2*(E809-1))),IF(J809="PLACED",((((E809-1)*I809)*'results log'!$B$2)-'results log'!$B$2),IF(I809=0,-'results log'!$B$2,IF(I809=0,-'results log'!$B$2,-('results log'!$B$2*2)))))))*D809))</f>
        <v>0</v>
      </c>
      <c r="N809" s="16">
        <f>IF(ISBLANK(J809),,IF(ISBLANK(F809),,(IF(J809="WON-EW",((((K809-1)*I809)*'results log'!$B$2)+('results log'!$B$2*(K809-1))),IF(J809="WON",((((K809-1)*I809)*'results log'!$B$2)+('results log'!$B$2*(K809-1))),IF(J809="PLACED",((((K809-1)*I809)*'results log'!$B$2)-'results log'!$B$2),IF(I809=0,-'results log'!$B$2,IF(I809=0,-'results log'!$B$2,-('results log'!$B$2*2)))))))*D809))</f>
        <v>0</v>
      </c>
      <c r="Q809">
        <f>IF(ISBLANK(#REF!),1,IF(ISBLANK(#REF!),2,99))</f>
        <v>99</v>
      </c>
    </row>
    <row r="810" spans="7:17" ht="15" x14ac:dyDescent="0.2">
      <c r="G810" s="11"/>
      <c r="H810" s="11"/>
      <c r="I810" s="11"/>
      <c r="J810" s="8"/>
      <c r="K810" s="15">
        <f>((F810-1)*(1-(IF(G810="no",0,'results log'!$B$3)))+1)</f>
        <v>5.0000000000000044E-2</v>
      </c>
      <c r="L810" s="15">
        <f t="shared" si="24"/>
        <v>0</v>
      </c>
      <c r="M810" s="17">
        <f>IF(ISBLANK(J810),,IF(ISBLANK(E810),,(IF(J810="WON-EW",((((E810-1)*I810)*'results log'!$B$2)+('results log'!$B$2*(E810-1))),IF(J810="WON",((((E810-1)*I810)*'results log'!$B$2)+('results log'!$B$2*(E810-1))),IF(J810="PLACED",((((E810-1)*I810)*'results log'!$B$2)-'results log'!$B$2),IF(I810=0,-'results log'!$B$2,IF(I810=0,-'results log'!$B$2,-('results log'!$B$2*2)))))))*D810))</f>
        <v>0</v>
      </c>
      <c r="N810" s="16">
        <f>IF(ISBLANK(J810),,IF(ISBLANK(F810),,(IF(J810="WON-EW",((((K810-1)*I810)*'results log'!$B$2)+('results log'!$B$2*(K810-1))),IF(J810="WON",((((K810-1)*I810)*'results log'!$B$2)+('results log'!$B$2*(K810-1))),IF(J810="PLACED",((((K810-1)*I810)*'results log'!$B$2)-'results log'!$B$2),IF(I810=0,-'results log'!$B$2,IF(I810=0,-'results log'!$B$2,-('results log'!$B$2*2)))))))*D810))</f>
        <v>0</v>
      </c>
      <c r="Q810">
        <f>IF(ISBLANK(#REF!),1,IF(ISBLANK(#REF!),2,99))</f>
        <v>99</v>
      </c>
    </row>
    <row r="811" spans="7:17" ht="15" x14ac:dyDescent="0.2">
      <c r="G811" s="11"/>
      <c r="H811" s="11"/>
      <c r="I811" s="11"/>
      <c r="J811" s="8"/>
      <c r="K811" s="15">
        <f>((F811-1)*(1-(IF(G811="no",0,'results log'!$B$3)))+1)</f>
        <v>5.0000000000000044E-2</v>
      </c>
      <c r="L811" s="15">
        <f t="shared" si="24"/>
        <v>0</v>
      </c>
      <c r="M811" s="17">
        <f>IF(ISBLANK(J811),,IF(ISBLANK(E811),,(IF(J811="WON-EW",((((E811-1)*I811)*'results log'!$B$2)+('results log'!$B$2*(E811-1))),IF(J811="WON",((((E811-1)*I811)*'results log'!$B$2)+('results log'!$B$2*(E811-1))),IF(J811="PLACED",((((E811-1)*I811)*'results log'!$B$2)-'results log'!$B$2),IF(I811=0,-'results log'!$B$2,IF(I811=0,-'results log'!$B$2,-('results log'!$B$2*2)))))))*D811))</f>
        <v>0</v>
      </c>
      <c r="N811" s="16">
        <f>IF(ISBLANK(J811),,IF(ISBLANK(F811),,(IF(J811="WON-EW",((((K811-1)*I811)*'results log'!$B$2)+('results log'!$B$2*(K811-1))),IF(J811="WON",((((K811-1)*I811)*'results log'!$B$2)+('results log'!$B$2*(K811-1))),IF(J811="PLACED",((((K811-1)*I811)*'results log'!$B$2)-'results log'!$B$2),IF(I811=0,-'results log'!$B$2,IF(I811=0,-'results log'!$B$2,-('results log'!$B$2*2)))))))*D811))</f>
        <v>0</v>
      </c>
      <c r="Q811">
        <f>IF(ISBLANK(#REF!),1,IF(ISBLANK(#REF!),2,99))</f>
        <v>99</v>
      </c>
    </row>
    <row r="812" spans="7:17" ht="15" x14ac:dyDescent="0.2">
      <c r="G812" s="11"/>
      <c r="H812" s="11"/>
      <c r="I812" s="11"/>
      <c r="J812" s="8"/>
      <c r="K812" s="15">
        <f>((F812-1)*(1-(IF(G812="no",0,'results log'!$B$3)))+1)</f>
        <v>5.0000000000000044E-2</v>
      </c>
      <c r="L812" s="15">
        <f t="shared" si="24"/>
        <v>0</v>
      </c>
      <c r="M812" s="17">
        <f>IF(ISBLANK(J812),,IF(ISBLANK(E812),,(IF(J812="WON-EW",((((E812-1)*I812)*'results log'!$B$2)+('results log'!$B$2*(E812-1))),IF(J812="WON",((((E812-1)*I812)*'results log'!$B$2)+('results log'!$B$2*(E812-1))),IF(J812="PLACED",((((E812-1)*I812)*'results log'!$B$2)-'results log'!$B$2),IF(I812=0,-'results log'!$B$2,IF(I812=0,-'results log'!$B$2,-('results log'!$B$2*2)))))))*D812))</f>
        <v>0</v>
      </c>
      <c r="N812" s="16">
        <f>IF(ISBLANK(J812),,IF(ISBLANK(F812),,(IF(J812="WON-EW",((((K812-1)*I812)*'results log'!$B$2)+('results log'!$B$2*(K812-1))),IF(J812="WON",((((K812-1)*I812)*'results log'!$B$2)+('results log'!$B$2*(K812-1))),IF(J812="PLACED",((((K812-1)*I812)*'results log'!$B$2)-'results log'!$B$2),IF(I812=0,-'results log'!$B$2,IF(I812=0,-'results log'!$B$2,-('results log'!$B$2*2)))))))*D812))</f>
        <v>0</v>
      </c>
      <c r="Q812">
        <f>IF(ISBLANK(#REF!),1,IF(ISBLANK(#REF!),2,99))</f>
        <v>99</v>
      </c>
    </row>
    <row r="813" spans="7:17" ht="15" x14ac:dyDescent="0.2">
      <c r="G813" s="11"/>
      <c r="H813" s="11"/>
      <c r="I813" s="11"/>
      <c r="J813" s="8"/>
      <c r="K813" s="15">
        <f>((F813-1)*(1-(IF(G813="no",0,'results log'!$B$3)))+1)</f>
        <v>5.0000000000000044E-2</v>
      </c>
      <c r="L813" s="15">
        <f t="shared" si="24"/>
        <v>0</v>
      </c>
      <c r="M813" s="17">
        <f>IF(ISBLANK(J813),,IF(ISBLANK(E813),,(IF(J813="WON-EW",((((E813-1)*I813)*'results log'!$B$2)+('results log'!$B$2*(E813-1))),IF(J813="WON",((((E813-1)*I813)*'results log'!$B$2)+('results log'!$B$2*(E813-1))),IF(J813="PLACED",((((E813-1)*I813)*'results log'!$B$2)-'results log'!$B$2),IF(I813=0,-'results log'!$B$2,IF(I813=0,-'results log'!$B$2,-('results log'!$B$2*2)))))))*D813))</f>
        <v>0</v>
      </c>
      <c r="N813" s="16">
        <f>IF(ISBLANK(J813),,IF(ISBLANK(F813),,(IF(J813="WON-EW",((((K813-1)*I813)*'results log'!$B$2)+('results log'!$B$2*(K813-1))),IF(J813="WON",((((K813-1)*I813)*'results log'!$B$2)+('results log'!$B$2*(K813-1))),IF(J813="PLACED",((((K813-1)*I813)*'results log'!$B$2)-'results log'!$B$2),IF(I813=0,-'results log'!$B$2,IF(I813=0,-'results log'!$B$2,-('results log'!$B$2*2)))))))*D813))</f>
        <v>0</v>
      </c>
      <c r="Q813">
        <f>IF(ISBLANK(#REF!),1,IF(ISBLANK(#REF!),2,99))</f>
        <v>99</v>
      </c>
    </row>
    <row r="814" spans="7:17" ht="15" x14ac:dyDescent="0.2">
      <c r="G814" s="11"/>
      <c r="H814" s="11"/>
      <c r="I814" s="11"/>
      <c r="J814" s="8"/>
      <c r="K814" s="15">
        <f>((F814-1)*(1-(IF(G814="no",0,'results log'!$B$3)))+1)</f>
        <v>5.0000000000000044E-2</v>
      </c>
      <c r="L814" s="15">
        <f t="shared" si="24"/>
        <v>0</v>
      </c>
      <c r="M814" s="17">
        <f>IF(ISBLANK(J814),,IF(ISBLANK(E814),,(IF(J814="WON-EW",((((E814-1)*I814)*'results log'!$B$2)+('results log'!$B$2*(E814-1))),IF(J814="WON",((((E814-1)*I814)*'results log'!$B$2)+('results log'!$B$2*(E814-1))),IF(J814="PLACED",((((E814-1)*I814)*'results log'!$B$2)-'results log'!$B$2),IF(I814=0,-'results log'!$B$2,IF(I814=0,-'results log'!$B$2,-('results log'!$B$2*2)))))))*D814))</f>
        <v>0</v>
      </c>
      <c r="N814" s="16">
        <f>IF(ISBLANK(J814),,IF(ISBLANK(F814),,(IF(J814="WON-EW",((((K814-1)*I814)*'results log'!$B$2)+('results log'!$B$2*(K814-1))),IF(J814="WON",((((K814-1)*I814)*'results log'!$B$2)+('results log'!$B$2*(K814-1))),IF(J814="PLACED",((((K814-1)*I814)*'results log'!$B$2)-'results log'!$B$2),IF(I814=0,-'results log'!$B$2,IF(I814=0,-'results log'!$B$2,-('results log'!$B$2*2)))))))*D814))</f>
        <v>0</v>
      </c>
      <c r="Q814">
        <f>IF(ISBLANK(#REF!),1,IF(ISBLANK(#REF!),2,99))</f>
        <v>99</v>
      </c>
    </row>
    <row r="815" spans="7:17" ht="15" x14ac:dyDescent="0.2">
      <c r="G815" s="11"/>
      <c r="H815" s="11"/>
      <c r="I815" s="11"/>
      <c r="J815" s="8"/>
      <c r="K815" s="15">
        <f>((F815-1)*(1-(IF(G815="no",0,'results log'!$B$3)))+1)</f>
        <v>5.0000000000000044E-2</v>
      </c>
      <c r="L815" s="15">
        <f t="shared" si="24"/>
        <v>0</v>
      </c>
      <c r="M815" s="17">
        <f>IF(ISBLANK(J815),,IF(ISBLANK(E815),,(IF(J815="WON-EW",((((E815-1)*I815)*'results log'!$B$2)+('results log'!$B$2*(E815-1))),IF(J815="WON",((((E815-1)*I815)*'results log'!$B$2)+('results log'!$B$2*(E815-1))),IF(J815="PLACED",((((E815-1)*I815)*'results log'!$B$2)-'results log'!$B$2),IF(I815=0,-'results log'!$B$2,IF(I815=0,-'results log'!$B$2,-('results log'!$B$2*2)))))))*D815))</f>
        <v>0</v>
      </c>
      <c r="N815" s="16">
        <f>IF(ISBLANK(J815),,IF(ISBLANK(F815),,(IF(J815="WON-EW",((((K815-1)*I815)*'results log'!$B$2)+('results log'!$B$2*(K815-1))),IF(J815="WON",((((K815-1)*I815)*'results log'!$B$2)+('results log'!$B$2*(K815-1))),IF(J815="PLACED",((((K815-1)*I815)*'results log'!$B$2)-'results log'!$B$2),IF(I815=0,-'results log'!$B$2,IF(I815=0,-'results log'!$B$2,-('results log'!$B$2*2)))))))*D815))</f>
        <v>0</v>
      </c>
      <c r="Q815">
        <f>IF(ISBLANK(#REF!),1,IF(ISBLANK(#REF!),2,99))</f>
        <v>99</v>
      </c>
    </row>
    <row r="816" spans="7:17" ht="15" x14ac:dyDescent="0.2">
      <c r="G816" s="11"/>
      <c r="H816" s="11"/>
      <c r="I816" s="11"/>
      <c r="J816" s="8"/>
      <c r="K816" s="15">
        <f>((F816-1)*(1-(IF(G816="no",0,'results log'!$B$3)))+1)</f>
        <v>5.0000000000000044E-2</v>
      </c>
      <c r="L816" s="15">
        <f t="shared" si="24"/>
        <v>0</v>
      </c>
      <c r="M816" s="17">
        <f>IF(ISBLANK(J816),,IF(ISBLANK(E816),,(IF(J816="WON-EW",((((E816-1)*I816)*'results log'!$B$2)+('results log'!$B$2*(E816-1))),IF(J816="WON",((((E816-1)*I816)*'results log'!$B$2)+('results log'!$B$2*(E816-1))),IF(J816="PLACED",((((E816-1)*I816)*'results log'!$B$2)-'results log'!$B$2),IF(I816=0,-'results log'!$B$2,IF(I816=0,-'results log'!$B$2,-('results log'!$B$2*2)))))))*D816))</f>
        <v>0</v>
      </c>
      <c r="N816" s="16">
        <f>IF(ISBLANK(J816),,IF(ISBLANK(F816),,(IF(J816="WON-EW",((((K816-1)*I816)*'results log'!$B$2)+('results log'!$B$2*(K816-1))),IF(J816="WON",((((K816-1)*I816)*'results log'!$B$2)+('results log'!$B$2*(K816-1))),IF(J816="PLACED",((((K816-1)*I816)*'results log'!$B$2)-'results log'!$B$2),IF(I816=0,-'results log'!$B$2,IF(I816=0,-'results log'!$B$2,-('results log'!$B$2*2)))))))*D816))</f>
        <v>0</v>
      </c>
      <c r="Q816">
        <f>IF(ISBLANK(#REF!),1,IF(ISBLANK(#REF!),2,99))</f>
        <v>99</v>
      </c>
    </row>
    <row r="817" spans="7:17" ht="15" x14ac:dyDescent="0.2">
      <c r="G817" s="11"/>
      <c r="H817" s="11"/>
      <c r="I817" s="11"/>
      <c r="J817" s="8"/>
      <c r="K817" s="15">
        <f>((F817-1)*(1-(IF(G817="no",0,'results log'!$B$3)))+1)</f>
        <v>5.0000000000000044E-2</v>
      </c>
      <c r="L817" s="15">
        <f t="shared" si="24"/>
        <v>0</v>
      </c>
      <c r="M817" s="17">
        <f>IF(ISBLANK(J817),,IF(ISBLANK(E817),,(IF(J817="WON-EW",((((E817-1)*I817)*'results log'!$B$2)+('results log'!$B$2*(E817-1))),IF(J817="WON",((((E817-1)*I817)*'results log'!$B$2)+('results log'!$B$2*(E817-1))),IF(J817="PLACED",((((E817-1)*I817)*'results log'!$B$2)-'results log'!$B$2),IF(I817=0,-'results log'!$B$2,IF(I817=0,-'results log'!$B$2,-('results log'!$B$2*2)))))))*D817))</f>
        <v>0</v>
      </c>
      <c r="N817" s="16">
        <f>IF(ISBLANK(J817),,IF(ISBLANK(F817),,(IF(J817="WON-EW",((((K817-1)*I817)*'results log'!$B$2)+('results log'!$B$2*(K817-1))),IF(J817="WON",((((K817-1)*I817)*'results log'!$B$2)+('results log'!$B$2*(K817-1))),IF(J817="PLACED",((((K817-1)*I817)*'results log'!$B$2)-'results log'!$B$2),IF(I817=0,-'results log'!$B$2,IF(I817=0,-'results log'!$B$2,-('results log'!$B$2*2)))))))*D817))</f>
        <v>0</v>
      </c>
      <c r="Q817">
        <f>IF(ISBLANK(#REF!),1,IF(ISBLANK(#REF!),2,99))</f>
        <v>99</v>
      </c>
    </row>
    <row r="818" spans="7:17" ht="15" x14ac:dyDescent="0.2">
      <c r="G818" s="11"/>
      <c r="H818" s="11"/>
      <c r="I818" s="11"/>
      <c r="J818" s="8"/>
      <c r="K818" s="15">
        <f>((F818-1)*(1-(IF(G818="no",0,'results log'!$B$3)))+1)</f>
        <v>5.0000000000000044E-2</v>
      </c>
      <c r="L818" s="15">
        <f t="shared" si="24"/>
        <v>0</v>
      </c>
      <c r="M818" s="17">
        <f>IF(ISBLANK(J818),,IF(ISBLANK(E818),,(IF(J818="WON-EW",((((E818-1)*I818)*'results log'!$B$2)+('results log'!$B$2*(E818-1))),IF(J818="WON",((((E818-1)*I818)*'results log'!$B$2)+('results log'!$B$2*(E818-1))),IF(J818="PLACED",((((E818-1)*I818)*'results log'!$B$2)-'results log'!$B$2),IF(I818=0,-'results log'!$B$2,IF(I818=0,-'results log'!$B$2,-('results log'!$B$2*2)))))))*D818))</f>
        <v>0</v>
      </c>
      <c r="N818" s="16">
        <f>IF(ISBLANK(J818),,IF(ISBLANK(F818),,(IF(J818="WON-EW",((((K818-1)*I818)*'results log'!$B$2)+('results log'!$B$2*(K818-1))),IF(J818="WON",((((K818-1)*I818)*'results log'!$B$2)+('results log'!$B$2*(K818-1))),IF(J818="PLACED",((((K818-1)*I818)*'results log'!$B$2)-'results log'!$B$2),IF(I818=0,-'results log'!$B$2,IF(I818=0,-'results log'!$B$2,-('results log'!$B$2*2)))))))*D818))</f>
        <v>0</v>
      </c>
      <c r="Q818">
        <f>IF(ISBLANK(#REF!),1,IF(ISBLANK(#REF!),2,99))</f>
        <v>99</v>
      </c>
    </row>
    <row r="819" spans="7:17" ht="15" x14ac:dyDescent="0.2">
      <c r="G819" s="11"/>
      <c r="H819" s="11"/>
      <c r="I819" s="11"/>
      <c r="J819" s="8"/>
      <c r="K819" s="15">
        <f>((F819-1)*(1-(IF(G819="no",0,'results log'!$B$3)))+1)</f>
        <v>5.0000000000000044E-2</v>
      </c>
      <c r="L819" s="15">
        <f t="shared" si="24"/>
        <v>0</v>
      </c>
      <c r="M819" s="17">
        <f>IF(ISBLANK(J819),,IF(ISBLANK(E819),,(IF(J819="WON-EW",((((E819-1)*I819)*'results log'!$B$2)+('results log'!$B$2*(E819-1))),IF(J819="WON",((((E819-1)*I819)*'results log'!$B$2)+('results log'!$B$2*(E819-1))),IF(J819="PLACED",((((E819-1)*I819)*'results log'!$B$2)-'results log'!$B$2),IF(I819=0,-'results log'!$B$2,IF(I819=0,-'results log'!$B$2,-('results log'!$B$2*2)))))))*D819))</f>
        <v>0</v>
      </c>
      <c r="N819" s="16">
        <f>IF(ISBLANK(J819),,IF(ISBLANK(F819),,(IF(J819="WON-EW",((((K819-1)*I819)*'results log'!$B$2)+('results log'!$B$2*(K819-1))),IF(J819="WON",((((K819-1)*I819)*'results log'!$B$2)+('results log'!$B$2*(K819-1))),IF(J819="PLACED",((((K819-1)*I819)*'results log'!$B$2)-'results log'!$B$2),IF(I819=0,-'results log'!$B$2,IF(I819=0,-'results log'!$B$2,-('results log'!$B$2*2)))))))*D819))</f>
        <v>0</v>
      </c>
      <c r="Q819">
        <f>IF(ISBLANK(#REF!),1,IF(ISBLANK(#REF!),2,99))</f>
        <v>99</v>
      </c>
    </row>
    <row r="820" spans="7:17" ht="15" x14ac:dyDescent="0.2">
      <c r="G820" s="11"/>
      <c r="H820" s="11"/>
      <c r="I820" s="11"/>
      <c r="J820" s="8"/>
      <c r="K820" s="15">
        <f>((F820-1)*(1-(IF(G820="no",0,'results log'!$B$3)))+1)</f>
        <v>5.0000000000000044E-2</v>
      </c>
      <c r="L820" s="15">
        <f t="shared" si="24"/>
        <v>0</v>
      </c>
      <c r="M820" s="17">
        <f>IF(ISBLANK(J820),,IF(ISBLANK(E820),,(IF(J820="WON-EW",((((E820-1)*I820)*'results log'!$B$2)+('results log'!$B$2*(E820-1))),IF(J820="WON",((((E820-1)*I820)*'results log'!$B$2)+('results log'!$B$2*(E820-1))),IF(J820="PLACED",((((E820-1)*I820)*'results log'!$B$2)-'results log'!$B$2),IF(I820=0,-'results log'!$B$2,IF(I820=0,-'results log'!$B$2,-('results log'!$B$2*2)))))))*D820))</f>
        <v>0</v>
      </c>
      <c r="N820" s="16">
        <f>IF(ISBLANK(J820),,IF(ISBLANK(F820),,(IF(J820="WON-EW",((((K820-1)*I820)*'results log'!$B$2)+('results log'!$B$2*(K820-1))),IF(J820="WON",((((K820-1)*I820)*'results log'!$B$2)+('results log'!$B$2*(K820-1))),IF(J820="PLACED",((((K820-1)*I820)*'results log'!$B$2)-'results log'!$B$2),IF(I820=0,-'results log'!$B$2,IF(I820=0,-'results log'!$B$2,-('results log'!$B$2*2)))))))*D820))</f>
        <v>0</v>
      </c>
      <c r="Q820">
        <f>IF(ISBLANK(#REF!),1,IF(ISBLANK(#REF!),2,99))</f>
        <v>99</v>
      </c>
    </row>
    <row r="821" spans="7:17" ht="15" x14ac:dyDescent="0.2">
      <c r="G821" s="11"/>
      <c r="H821" s="11"/>
      <c r="I821" s="11"/>
      <c r="J821" s="8"/>
      <c r="K821" s="15">
        <f>((F821-1)*(1-(IF(G821="no",0,'results log'!$B$3)))+1)</f>
        <v>5.0000000000000044E-2</v>
      </c>
      <c r="L821" s="15">
        <f t="shared" si="24"/>
        <v>0</v>
      </c>
      <c r="M821" s="17">
        <f>IF(ISBLANK(J821),,IF(ISBLANK(E821),,(IF(J821="WON-EW",((((E821-1)*I821)*'results log'!$B$2)+('results log'!$B$2*(E821-1))),IF(J821="WON",((((E821-1)*I821)*'results log'!$B$2)+('results log'!$B$2*(E821-1))),IF(J821="PLACED",((((E821-1)*I821)*'results log'!$B$2)-'results log'!$B$2),IF(I821=0,-'results log'!$B$2,IF(I821=0,-'results log'!$B$2,-('results log'!$B$2*2)))))))*D821))</f>
        <v>0</v>
      </c>
      <c r="N821" s="16">
        <f>IF(ISBLANK(J821),,IF(ISBLANK(F821),,(IF(J821="WON-EW",((((K821-1)*I821)*'results log'!$B$2)+('results log'!$B$2*(K821-1))),IF(J821="WON",((((K821-1)*I821)*'results log'!$B$2)+('results log'!$B$2*(K821-1))),IF(J821="PLACED",((((K821-1)*I821)*'results log'!$B$2)-'results log'!$B$2),IF(I821=0,-'results log'!$B$2,IF(I821=0,-'results log'!$B$2,-('results log'!$B$2*2)))))))*D821))</f>
        <v>0</v>
      </c>
      <c r="Q821">
        <f>IF(ISBLANK(#REF!),1,IF(ISBLANK(#REF!),2,99))</f>
        <v>99</v>
      </c>
    </row>
    <row r="822" spans="7:17" ht="15" x14ac:dyDescent="0.2">
      <c r="G822" s="11"/>
      <c r="H822" s="11"/>
      <c r="I822" s="11"/>
      <c r="J822" s="8"/>
      <c r="K822" s="15">
        <f>((F822-1)*(1-(IF(G822="no",0,'results log'!$B$3)))+1)</f>
        <v>5.0000000000000044E-2</v>
      </c>
      <c r="L822" s="15">
        <f t="shared" si="24"/>
        <v>0</v>
      </c>
      <c r="M822" s="17">
        <f>IF(ISBLANK(J822),,IF(ISBLANK(E822),,(IF(J822="WON-EW",((((E822-1)*I822)*'results log'!$B$2)+('results log'!$B$2*(E822-1))),IF(J822="WON",((((E822-1)*I822)*'results log'!$B$2)+('results log'!$B$2*(E822-1))),IF(J822="PLACED",((((E822-1)*I822)*'results log'!$B$2)-'results log'!$B$2),IF(I822=0,-'results log'!$B$2,IF(I822=0,-'results log'!$B$2,-('results log'!$B$2*2)))))))*D822))</f>
        <v>0</v>
      </c>
      <c r="N822" s="16">
        <f>IF(ISBLANK(J822),,IF(ISBLANK(F822),,(IF(J822="WON-EW",((((K822-1)*I822)*'results log'!$B$2)+('results log'!$B$2*(K822-1))),IF(J822="WON",((((K822-1)*I822)*'results log'!$B$2)+('results log'!$B$2*(K822-1))),IF(J822="PLACED",((((K822-1)*I822)*'results log'!$B$2)-'results log'!$B$2),IF(I822=0,-'results log'!$B$2,IF(I822=0,-'results log'!$B$2,-('results log'!$B$2*2)))))))*D822))</f>
        <v>0</v>
      </c>
      <c r="Q822">
        <f>IF(ISBLANK(#REF!),1,IF(ISBLANK(#REF!),2,99))</f>
        <v>99</v>
      </c>
    </row>
    <row r="823" spans="7:17" ht="15" x14ac:dyDescent="0.2">
      <c r="G823" s="11"/>
      <c r="H823" s="11"/>
      <c r="I823" s="11"/>
      <c r="J823" s="8"/>
      <c r="K823" s="15">
        <f>((F823-1)*(1-(IF(G823="no",0,'results log'!$B$3)))+1)</f>
        <v>5.0000000000000044E-2</v>
      </c>
      <c r="L823" s="15">
        <f t="shared" si="24"/>
        <v>0</v>
      </c>
      <c r="M823" s="17">
        <f>IF(ISBLANK(J823),,IF(ISBLANK(E823),,(IF(J823="WON-EW",((((E823-1)*I823)*'results log'!$B$2)+('results log'!$B$2*(E823-1))),IF(J823="WON",((((E823-1)*I823)*'results log'!$B$2)+('results log'!$B$2*(E823-1))),IF(J823="PLACED",((((E823-1)*I823)*'results log'!$B$2)-'results log'!$B$2),IF(I823=0,-'results log'!$B$2,IF(I823=0,-'results log'!$B$2,-('results log'!$B$2*2)))))))*D823))</f>
        <v>0</v>
      </c>
      <c r="N823" s="16">
        <f>IF(ISBLANK(J823),,IF(ISBLANK(F823),,(IF(J823="WON-EW",((((K823-1)*I823)*'results log'!$B$2)+('results log'!$B$2*(K823-1))),IF(J823="WON",((((K823-1)*I823)*'results log'!$B$2)+('results log'!$B$2*(K823-1))),IF(J823="PLACED",((((K823-1)*I823)*'results log'!$B$2)-'results log'!$B$2),IF(I823=0,-'results log'!$B$2,IF(I823=0,-'results log'!$B$2,-('results log'!$B$2*2)))))))*D823))</f>
        <v>0</v>
      </c>
      <c r="Q823">
        <f>IF(ISBLANK(#REF!),1,IF(ISBLANK(#REF!),2,99))</f>
        <v>99</v>
      </c>
    </row>
    <row r="824" spans="7:17" ht="15" x14ac:dyDescent="0.2">
      <c r="G824" s="11"/>
      <c r="H824" s="11"/>
      <c r="I824" s="11"/>
      <c r="J824" s="8"/>
      <c r="K824" s="15">
        <f>((F824-1)*(1-(IF(G824="no",0,'results log'!$B$3)))+1)</f>
        <v>5.0000000000000044E-2</v>
      </c>
      <c r="L824" s="15">
        <f t="shared" si="24"/>
        <v>0</v>
      </c>
      <c r="M824" s="17">
        <f>IF(ISBLANK(J824),,IF(ISBLANK(E824),,(IF(J824="WON-EW",((((E824-1)*I824)*'results log'!$B$2)+('results log'!$B$2*(E824-1))),IF(J824="WON",((((E824-1)*I824)*'results log'!$B$2)+('results log'!$B$2*(E824-1))),IF(J824="PLACED",((((E824-1)*I824)*'results log'!$B$2)-'results log'!$B$2),IF(I824=0,-'results log'!$B$2,IF(I824=0,-'results log'!$B$2,-('results log'!$B$2*2)))))))*D824))</f>
        <v>0</v>
      </c>
      <c r="N824" s="16">
        <f>IF(ISBLANK(J824),,IF(ISBLANK(F824),,(IF(J824="WON-EW",((((K824-1)*I824)*'results log'!$B$2)+('results log'!$B$2*(K824-1))),IF(J824="WON",((((K824-1)*I824)*'results log'!$B$2)+('results log'!$B$2*(K824-1))),IF(J824="PLACED",((((K824-1)*I824)*'results log'!$B$2)-'results log'!$B$2),IF(I824=0,-'results log'!$B$2,IF(I824=0,-'results log'!$B$2,-('results log'!$B$2*2)))))))*D824))</f>
        <v>0</v>
      </c>
      <c r="Q824">
        <f>IF(ISBLANK(#REF!),1,IF(ISBLANK(#REF!),2,99))</f>
        <v>99</v>
      </c>
    </row>
    <row r="825" spans="7:17" ht="15" x14ac:dyDescent="0.2">
      <c r="G825" s="11"/>
      <c r="H825" s="11"/>
      <c r="I825" s="11"/>
      <c r="J825" s="8"/>
      <c r="K825" s="15">
        <f>((F825-1)*(1-(IF(G825="no",0,'results log'!$B$3)))+1)</f>
        <v>5.0000000000000044E-2</v>
      </c>
      <c r="L825" s="15">
        <f t="shared" si="24"/>
        <v>0</v>
      </c>
      <c r="M825" s="17">
        <f>IF(ISBLANK(J825),,IF(ISBLANK(E825),,(IF(J825="WON-EW",((((E825-1)*I825)*'results log'!$B$2)+('results log'!$B$2*(E825-1))),IF(J825="WON",((((E825-1)*I825)*'results log'!$B$2)+('results log'!$B$2*(E825-1))),IF(J825="PLACED",((((E825-1)*I825)*'results log'!$B$2)-'results log'!$B$2),IF(I825=0,-'results log'!$B$2,IF(I825=0,-'results log'!$B$2,-('results log'!$B$2*2)))))))*D825))</f>
        <v>0</v>
      </c>
      <c r="N825" s="16">
        <f>IF(ISBLANK(J825),,IF(ISBLANK(F825),,(IF(J825="WON-EW",((((K825-1)*I825)*'results log'!$B$2)+('results log'!$B$2*(K825-1))),IF(J825="WON",((((K825-1)*I825)*'results log'!$B$2)+('results log'!$B$2*(K825-1))),IF(J825="PLACED",((((K825-1)*I825)*'results log'!$B$2)-'results log'!$B$2),IF(I825=0,-'results log'!$B$2,IF(I825=0,-'results log'!$B$2,-('results log'!$B$2*2)))))))*D825))</f>
        <v>0</v>
      </c>
      <c r="Q825">
        <f>IF(ISBLANK(#REF!),1,IF(ISBLANK(#REF!),2,99))</f>
        <v>99</v>
      </c>
    </row>
    <row r="826" spans="7:17" ht="15" x14ac:dyDescent="0.2">
      <c r="G826" s="11"/>
      <c r="H826" s="11"/>
      <c r="I826" s="11"/>
      <c r="J826" s="8"/>
      <c r="K826" s="15">
        <f>((F826-1)*(1-(IF(G826="no",0,'results log'!$B$3)))+1)</f>
        <v>5.0000000000000044E-2</v>
      </c>
      <c r="L826" s="15">
        <f t="shared" si="24"/>
        <v>0</v>
      </c>
      <c r="M826" s="17">
        <f>IF(ISBLANK(J826),,IF(ISBLANK(E826),,(IF(J826="WON-EW",((((E826-1)*I826)*'results log'!$B$2)+('results log'!$B$2*(E826-1))),IF(J826="WON",((((E826-1)*I826)*'results log'!$B$2)+('results log'!$B$2*(E826-1))),IF(J826="PLACED",((((E826-1)*I826)*'results log'!$B$2)-'results log'!$B$2),IF(I826=0,-'results log'!$B$2,IF(I826=0,-'results log'!$B$2,-('results log'!$B$2*2)))))))*D826))</f>
        <v>0</v>
      </c>
      <c r="N826" s="16">
        <f>IF(ISBLANK(J826),,IF(ISBLANK(F826),,(IF(J826="WON-EW",((((K826-1)*I826)*'results log'!$B$2)+('results log'!$B$2*(K826-1))),IF(J826="WON",((((K826-1)*I826)*'results log'!$B$2)+('results log'!$B$2*(K826-1))),IF(J826="PLACED",((((K826-1)*I826)*'results log'!$B$2)-'results log'!$B$2),IF(I826=0,-'results log'!$B$2,IF(I826=0,-'results log'!$B$2,-('results log'!$B$2*2)))))))*D826))</f>
        <v>0</v>
      </c>
      <c r="Q826">
        <f>IF(ISBLANK(#REF!),1,IF(ISBLANK(#REF!),2,99))</f>
        <v>99</v>
      </c>
    </row>
    <row r="827" spans="7:17" ht="15" x14ac:dyDescent="0.2">
      <c r="G827" s="11"/>
      <c r="H827" s="11"/>
      <c r="I827" s="11"/>
      <c r="J827" s="8"/>
      <c r="K827" s="15">
        <f>((F827-1)*(1-(IF(G827="no",0,'results log'!$B$3)))+1)</f>
        <v>5.0000000000000044E-2</v>
      </c>
      <c r="L827" s="15">
        <f t="shared" si="24"/>
        <v>0</v>
      </c>
      <c r="M827" s="17">
        <f>IF(ISBLANK(J827),,IF(ISBLANK(E827),,(IF(J827="WON-EW",((((E827-1)*I827)*'results log'!$B$2)+('results log'!$B$2*(E827-1))),IF(J827="WON",((((E827-1)*I827)*'results log'!$B$2)+('results log'!$B$2*(E827-1))),IF(J827="PLACED",((((E827-1)*I827)*'results log'!$B$2)-'results log'!$B$2),IF(I827=0,-'results log'!$B$2,IF(I827=0,-'results log'!$B$2,-('results log'!$B$2*2)))))))*D827))</f>
        <v>0</v>
      </c>
      <c r="N827" s="16">
        <f>IF(ISBLANK(J827),,IF(ISBLANK(F827),,(IF(J827="WON-EW",((((K827-1)*I827)*'results log'!$B$2)+('results log'!$B$2*(K827-1))),IF(J827="WON",((((K827-1)*I827)*'results log'!$B$2)+('results log'!$B$2*(K827-1))),IF(J827="PLACED",((((K827-1)*I827)*'results log'!$B$2)-'results log'!$B$2),IF(I827=0,-'results log'!$B$2,IF(I827=0,-'results log'!$B$2,-('results log'!$B$2*2)))))))*D827))</f>
        <v>0</v>
      </c>
      <c r="Q827">
        <f>IF(ISBLANK(#REF!),1,IF(ISBLANK(#REF!),2,99))</f>
        <v>99</v>
      </c>
    </row>
    <row r="828" spans="7:17" ht="15" x14ac:dyDescent="0.2">
      <c r="G828" s="11"/>
      <c r="H828" s="11"/>
      <c r="I828" s="11"/>
      <c r="J828" s="8"/>
      <c r="K828" s="15">
        <f>((F828-1)*(1-(IF(G828="no",0,'results log'!$B$3)))+1)</f>
        <v>5.0000000000000044E-2</v>
      </c>
      <c r="L828" s="15">
        <f t="shared" si="24"/>
        <v>0</v>
      </c>
      <c r="M828" s="17">
        <f>IF(ISBLANK(J828),,IF(ISBLANK(E828),,(IF(J828="WON-EW",((((E828-1)*I828)*'results log'!$B$2)+('results log'!$B$2*(E828-1))),IF(J828="WON",((((E828-1)*I828)*'results log'!$B$2)+('results log'!$B$2*(E828-1))),IF(J828="PLACED",((((E828-1)*I828)*'results log'!$B$2)-'results log'!$B$2),IF(I828=0,-'results log'!$B$2,IF(I828=0,-'results log'!$B$2,-('results log'!$B$2*2)))))))*D828))</f>
        <v>0</v>
      </c>
      <c r="N828" s="16">
        <f>IF(ISBLANK(J828),,IF(ISBLANK(F828),,(IF(J828="WON-EW",((((K828-1)*I828)*'results log'!$B$2)+('results log'!$B$2*(K828-1))),IF(J828="WON",((((K828-1)*I828)*'results log'!$B$2)+('results log'!$B$2*(K828-1))),IF(J828="PLACED",((((K828-1)*I828)*'results log'!$B$2)-'results log'!$B$2),IF(I828=0,-'results log'!$B$2,IF(I828=0,-'results log'!$B$2,-('results log'!$B$2*2)))))))*D828))</f>
        <v>0</v>
      </c>
      <c r="Q828">
        <f>IF(ISBLANK(#REF!),1,IF(ISBLANK(#REF!),2,99))</f>
        <v>99</v>
      </c>
    </row>
    <row r="829" spans="7:17" ht="15" x14ac:dyDescent="0.2">
      <c r="G829" s="11"/>
      <c r="H829" s="11"/>
      <c r="I829" s="11"/>
      <c r="J829" s="8"/>
      <c r="K829" s="15">
        <f>((F829-1)*(1-(IF(G829="no",0,'results log'!$B$3)))+1)</f>
        <v>5.0000000000000044E-2</v>
      </c>
      <c r="L829" s="15">
        <f t="shared" si="24"/>
        <v>0</v>
      </c>
      <c r="M829" s="17">
        <f>IF(ISBLANK(J829),,IF(ISBLANK(E829),,(IF(J829="WON-EW",((((E829-1)*I829)*'results log'!$B$2)+('results log'!$B$2*(E829-1))),IF(J829="WON",((((E829-1)*I829)*'results log'!$B$2)+('results log'!$B$2*(E829-1))),IF(J829="PLACED",((((E829-1)*I829)*'results log'!$B$2)-'results log'!$B$2),IF(I829=0,-'results log'!$B$2,IF(I829=0,-'results log'!$B$2,-('results log'!$B$2*2)))))))*D829))</f>
        <v>0</v>
      </c>
      <c r="N829" s="16">
        <f>IF(ISBLANK(J829),,IF(ISBLANK(F829),,(IF(J829="WON-EW",((((K829-1)*I829)*'results log'!$B$2)+('results log'!$B$2*(K829-1))),IF(J829="WON",((((K829-1)*I829)*'results log'!$B$2)+('results log'!$B$2*(K829-1))),IF(J829="PLACED",((((K829-1)*I829)*'results log'!$B$2)-'results log'!$B$2),IF(I829=0,-'results log'!$B$2,IF(I829=0,-'results log'!$B$2,-('results log'!$B$2*2)))))))*D829))</f>
        <v>0</v>
      </c>
      <c r="Q829">
        <f>IF(ISBLANK(#REF!),1,IF(ISBLANK(#REF!),2,99))</f>
        <v>99</v>
      </c>
    </row>
    <row r="830" spans="7:17" ht="15" x14ac:dyDescent="0.2">
      <c r="G830" s="11"/>
      <c r="H830" s="11"/>
      <c r="I830" s="11"/>
      <c r="J830" s="8"/>
      <c r="K830" s="15">
        <f>((F830-1)*(1-(IF(G830="no",0,'results log'!$B$3)))+1)</f>
        <v>5.0000000000000044E-2</v>
      </c>
      <c r="L830" s="15">
        <f t="shared" si="24"/>
        <v>0</v>
      </c>
      <c r="M830" s="17">
        <f>IF(ISBLANK(J830),,IF(ISBLANK(E830),,(IF(J830="WON-EW",((((E830-1)*I830)*'results log'!$B$2)+('results log'!$B$2*(E830-1))),IF(J830="WON",((((E830-1)*I830)*'results log'!$B$2)+('results log'!$B$2*(E830-1))),IF(J830="PLACED",((((E830-1)*I830)*'results log'!$B$2)-'results log'!$B$2),IF(I830=0,-'results log'!$B$2,IF(I830=0,-'results log'!$B$2,-('results log'!$B$2*2)))))))*D830))</f>
        <v>0</v>
      </c>
      <c r="N830" s="16">
        <f>IF(ISBLANK(J830),,IF(ISBLANK(F830),,(IF(J830="WON-EW",((((K830-1)*I830)*'results log'!$B$2)+('results log'!$B$2*(K830-1))),IF(J830="WON",((((K830-1)*I830)*'results log'!$B$2)+('results log'!$B$2*(K830-1))),IF(J830="PLACED",((((K830-1)*I830)*'results log'!$B$2)-'results log'!$B$2),IF(I830=0,-'results log'!$B$2,IF(I830=0,-'results log'!$B$2,-('results log'!$B$2*2)))))))*D830))</f>
        <v>0</v>
      </c>
      <c r="Q830">
        <f>IF(ISBLANK(#REF!),1,IF(ISBLANK(#REF!),2,99))</f>
        <v>99</v>
      </c>
    </row>
    <row r="831" spans="7:17" ht="15" x14ac:dyDescent="0.2">
      <c r="G831" s="11"/>
      <c r="H831" s="11"/>
      <c r="I831" s="11"/>
      <c r="J831" s="8"/>
      <c r="K831" s="15">
        <f>((F831-1)*(1-(IF(G831="no",0,'results log'!$B$3)))+1)</f>
        <v>5.0000000000000044E-2</v>
      </c>
      <c r="L831" s="15">
        <f t="shared" si="24"/>
        <v>0</v>
      </c>
      <c r="M831" s="17">
        <f>IF(ISBLANK(J831),,IF(ISBLANK(E831),,(IF(J831="WON-EW",((((E831-1)*I831)*'results log'!$B$2)+('results log'!$B$2*(E831-1))),IF(J831="WON",((((E831-1)*I831)*'results log'!$B$2)+('results log'!$B$2*(E831-1))),IF(J831="PLACED",((((E831-1)*I831)*'results log'!$B$2)-'results log'!$B$2),IF(I831=0,-'results log'!$B$2,IF(I831=0,-'results log'!$B$2,-('results log'!$B$2*2)))))))*D831))</f>
        <v>0</v>
      </c>
      <c r="N831" s="16">
        <f>IF(ISBLANK(J831),,IF(ISBLANK(F831),,(IF(J831="WON-EW",((((K831-1)*I831)*'results log'!$B$2)+('results log'!$B$2*(K831-1))),IF(J831="WON",((((K831-1)*I831)*'results log'!$B$2)+('results log'!$B$2*(K831-1))),IF(J831="PLACED",((((K831-1)*I831)*'results log'!$B$2)-'results log'!$B$2),IF(I831=0,-'results log'!$B$2,IF(I831=0,-'results log'!$B$2,-('results log'!$B$2*2)))))))*D831))</f>
        <v>0</v>
      </c>
      <c r="Q831">
        <f>IF(ISBLANK(#REF!),1,IF(ISBLANK(#REF!),2,99))</f>
        <v>99</v>
      </c>
    </row>
    <row r="832" spans="7:17" ht="15" x14ac:dyDescent="0.2">
      <c r="G832" s="11"/>
      <c r="H832" s="11"/>
      <c r="I832" s="11"/>
      <c r="J832" s="8"/>
      <c r="K832" s="15">
        <f>((F832-1)*(1-(IF(G832="no",0,'results log'!$B$3)))+1)</f>
        <v>5.0000000000000044E-2</v>
      </c>
      <c r="L832" s="15">
        <f t="shared" si="24"/>
        <v>0</v>
      </c>
      <c r="M832" s="17">
        <f>IF(ISBLANK(J832),,IF(ISBLANK(E832),,(IF(J832="WON-EW",((((E832-1)*I832)*'results log'!$B$2)+('results log'!$B$2*(E832-1))),IF(J832="WON",((((E832-1)*I832)*'results log'!$B$2)+('results log'!$B$2*(E832-1))),IF(J832="PLACED",((((E832-1)*I832)*'results log'!$B$2)-'results log'!$B$2),IF(I832=0,-'results log'!$B$2,IF(I832=0,-'results log'!$B$2,-('results log'!$B$2*2)))))))*D832))</f>
        <v>0</v>
      </c>
      <c r="N832" s="16">
        <f>IF(ISBLANK(J832),,IF(ISBLANK(F832),,(IF(J832="WON-EW",((((K832-1)*I832)*'results log'!$B$2)+('results log'!$B$2*(K832-1))),IF(J832="WON",((((K832-1)*I832)*'results log'!$B$2)+('results log'!$B$2*(K832-1))),IF(J832="PLACED",((((K832-1)*I832)*'results log'!$B$2)-'results log'!$B$2),IF(I832=0,-'results log'!$B$2,IF(I832=0,-'results log'!$B$2,-('results log'!$B$2*2)))))))*D832))</f>
        <v>0</v>
      </c>
      <c r="Q832">
        <f>IF(ISBLANK(#REF!),1,IF(ISBLANK(#REF!),2,99))</f>
        <v>99</v>
      </c>
    </row>
    <row r="833" spans="7:17" ht="15" x14ac:dyDescent="0.2">
      <c r="G833" s="11"/>
      <c r="H833" s="11"/>
      <c r="I833" s="11"/>
      <c r="J833" s="8"/>
      <c r="K833" s="15">
        <f>((F833-1)*(1-(IF(G833="no",0,'results log'!$B$3)))+1)</f>
        <v>5.0000000000000044E-2</v>
      </c>
      <c r="L833" s="15">
        <f t="shared" si="24"/>
        <v>0</v>
      </c>
      <c r="M833" s="17">
        <f>IF(ISBLANK(J833),,IF(ISBLANK(E833),,(IF(J833="WON-EW",((((E833-1)*I833)*'results log'!$B$2)+('results log'!$B$2*(E833-1))),IF(J833="WON",((((E833-1)*I833)*'results log'!$B$2)+('results log'!$B$2*(E833-1))),IF(J833="PLACED",((((E833-1)*I833)*'results log'!$B$2)-'results log'!$B$2),IF(I833=0,-'results log'!$B$2,IF(I833=0,-'results log'!$B$2,-('results log'!$B$2*2)))))))*D833))</f>
        <v>0</v>
      </c>
      <c r="N833" s="16">
        <f>IF(ISBLANK(J833),,IF(ISBLANK(F833),,(IF(J833="WON-EW",((((K833-1)*I833)*'results log'!$B$2)+('results log'!$B$2*(K833-1))),IF(J833="WON",((((K833-1)*I833)*'results log'!$B$2)+('results log'!$B$2*(K833-1))),IF(J833="PLACED",((((K833-1)*I833)*'results log'!$B$2)-'results log'!$B$2),IF(I833=0,-'results log'!$B$2,IF(I833=0,-'results log'!$B$2,-('results log'!$B$2*2)))))))*D833))</f>
        <v>0</v>
      </c>
      <c r="Q833">
        <f>IF(ISBLANK(#REF!),1,IF(ISBLANK(#REF!),2,99))</f>
        <v>99</v>
      </c>
    </row>
    <row r="834" spans="7:17" ht="15" x14ac:dyDescent="0.2">
      <c r="G834" s="11"/>
      <c r="H834" s="11"/>
      <c r="I834" s="11"/>
      <c r="J834" s="8"/>
      <c r="K834" s="15">
        <f>((F834-1)*(1-(IF(G834="no",0,'results log'!$B$3)))+1)</f>
        <v>5.0000000000000044E-2</v>
      </c>
      <c r="L834" s="15">
        <f t="shared" si="24"/>
        <v>0</v>
      </c>
      <c r="M834" s="17">
        <f>IF(ISBLANK(J834),,IF(ISBLANK(E834),,(IF(J834="WON-EW",((((E834-1)*I834)*'results log'!$B$2)+('results log'!$B$2*(E834-1))),IF(J834="WON",((((E834-1)*I834)*'results log'!$B$2)+('results log'!$B$2*(E834-1))),IF(J834="PLACED",((((E834-1)*I834)*'results log'!$B$2)-'results log'!$B$2),IF(I834=0,-'results log'!$B$2,IF(I834=0,-'results log'!$B$2,-('results log'!$B$2*2)))))))*D834))</f>
        <v>0</v>
      </c>
      <c r="N834" s="16">
        <f>IF(ISBLANK(J834),,IF(ISBLANK(F834),,(IF(J834="WON-EW",((((K834-1)*I834)*'results log'!$B$2)+('results log'!$B$2*(K834-1))),IF(J834="WON",((((K834-1)*I834)*'results log'!$B$2)+('results log'!$B$2*(K834-1))),IF(J834="PLACED",((((K834-1)*I834)*'results log'!$B$2)-'results log'!$B$2),IF(I834=0,-'results log'!$B$2,IF(I834=0,-'results log'!$B$2,-('results log'!$B$2*2)))))))*D834))</f>
        <v>0</v>
      </c>
      <c r="Q834">
        <f>IF(ISBLANK(#REF!),1,IF(ISBLANK(#REF!),2,99))</f>
        <v>99</v>
      </c>
    </row>
    <row r="835" spans="7:17" ht="15" x14ac:dyDescent="0.2">
      <c r="G835" s="11"/>
      <c r="H835" s="11"/>
      <c r="I835" s="11"/>
      <c r="J835" s="8"/>
      <c r="K835" s="15">
        <f>((F835-1)*(1-(IF(G835="no",0,'results log'!$B$3)))+1)</f>
        <v>5.0000000000000044E-2</v>
      </c>
      <c r="L835" s="15">
        <f t="shared" si="24"/>
        <v>0</v>
      </c>
      <c r="M835" s="17">
        <f>IF(ISBLANK(J835),,IF(ISBLANK(E835),,(IF(J835="WON-EW",((((E835-1)*I835)*'results log'!$B$2)+('results log'!$B$2*(E835-1))),IF(J835="WON",((((E835-1)*I835)*'results log'!$B$2)+('results log'!$B$2*(E835-1))),IF(J835="PLACED",((((E835-1)*I835)*'results log'!$B$2)-'results log'!$B$2),IF(I835=0,-'results log'!$B$2,IF(I835=0,-'results log'!$B$2,-('results log'!$B$2*2)))))))*D835))</f>
        <v>0</v>
      </c>
      <c r="N835" s="16">
        <f>IF(ISBLANK(J835),,IF(ISBLANK(F835),,(IF(J835="WON-EW",((((K835-1)*I835)*'results log'!$B$2)+('results log'!$B$2*(K835-1))),IF(J835="WON",((((K835-1)*I835)*'results log'!$B$2)+('results log'!$B$2*(K835-1))),IF(J835="PLACED",((((K835-1)*I835)*'results log'!$B$2)-'results log'!$B$2),IF(I835=0,-'results log'!$B$2,IF(I835=0,-'results log'!$B$2,-('results log'!$B$2*2)))))))*D835))</f>
        <v>0</v>
      </c>
      <c r="Q835">
        <f>IF(ISBLANK(#REF!),1,IF(ISBLANK(#REF!),2,99))</f>
        <v>99</v>
      </c>
    </row>
    <row r="836" spans="7:17" ht="15" x14ac:dyDescent="0.2">
      <c r="G836" s="11"/>
      <c r="H836" s="11"/>
      <c r="I836" s="11"/>
      <c r="J836" s="8"/>
      <c r="K836" s="15">
        <f>((F836-1)*(1-(IF(G836="no",0,'results log'!$B$3)))+1)</f>
        <v>5.0000000000000044E-2</v>
      </c>
      <c r="L836" s="15">
        <f t="shared" si="24"/>
        <v>0</v>
      </c>
      <c r="M836" s="17">
        <f>IF(ISBLANK(J836),,IF(ISBLANK(E836),,(IF(J836="WON-EW",((((E836-1)*I836)*'results log'!$B$2)+('results log'!$B$2*(E836-1))),IF(J836="WON",((((E836-1)*I836)*'results log'!$B$2)+('results log'!$B$2*(E836-1))),IF(J836="PLACED",((((E836-1)*I836)*'results log'!$B$2)-'results log'!$B$2),IF(I836=0,-'results log'!$B$2,IF(I836=0,-'results log'!$B$2,-('results log'!$B$2*2)))))))*D836))</f>
        <v>0</v>
      </c>
      <c r="N836" s="16">
        <f>IF(ISBLANK(J836),,IF(ISBLANK(F836),,(IF(J836="WON-EW",((((K836-1)*I836)*'results log'!$B$2)+('results log'!$B$2*(K836-1))),IF(J836="WON",((((K836-1)*I836)*'results log'!$B$2)+('results log'!$B$2*(K836-1))),IF(J836="PLACED",((((K836-1)*I836)*'results log'!$B$2)-'results log'!$B$2),IF(I836=0,-'results log'!$B$2,IF(I836=0,-'results log'!$B$2,-('results log'!$B$2*2)))))))*D836))</f>
        <v>0</v>
      </c>
      <c r="Q836">
        <f>IF(ISBLANK(#REF!),1,IF(ISBLANK(#REF!),2,99))</f>
        <v>99</v>
      </c>
    </row>
    <row r="837" spans="7:17" ht="15" x14ac:dyDescent="0.2">
      <c r="G837" s="11"/>
      <c r="H837" s="11"/>
      <c r="I837" s="11"/>
      <c r="J837" s="8"/>
      <c r="K837" s="15">
        <f>((F837-1)*(1-(IF(G837="no",0,'results log'!$B$3)))+1)</f>
        <v>5.0000000000000044E-2</v>
      </c>
      <c r="L837" s="15">
        <f t="shared" si="24"/>
        <v>0</v>
      </c>
      <c r="M837" s="17">
        <f>IF(ISBLANK(J837),,IF(ISBLANK(E837),,(IF(J837="WON-EW",((((E837-1)*I837)*'results log'!$B$2)+('results log'!$B$2*(E837-1))),IF(J837="WON",((((E837-1)*I837)*'results log'!$B$2)+('results log'!$B$2*(E837-1))),IF(J837="PLACED",((((E837-1)*I837)*'results log'!$B$2)-'results log'!$B$2),IF(I837=0,-'results log'!$B$2,IF(I837=0,-'results log'!$B$2,-('results log'!$B$2*2)))))))*D837))</f>
        <v>0</v>
      </c>
      <c r="N837" s="16">
        <f>IF(ISBLANK(J837),,IF(ISBLANK(F837),,(IF(J837="WON-EW",((((K837-1)*I837)*'results log'!$B$2)+('results log'!$B$2*(K837-1))),IF(J837="WON",((((K837-1)*I837)*'results log'!$B$2)+('results log'!$B$2*(K837-1))),IF(J837="PLACED",((((K837-1)*I837)*'results log'!$B$2)-'results log'!$B$2),IF(I837=0,-'results log'!$B$2,IF(I837=0,-'results log'!$B$2,-('results log'!$B$2*2)))))))*D837))</f>
        <v>0</v>
      </c>
      <c r="Q837">
        <f>IF(ISBLANK(#REF!),1,IF(ISBLANK(#REF!),2,99))</f>
        <v>99</v>
      </c>
    </row>
    <row r="838" spans="7:17" ht="15" x14ac:dyDescent="0.2">
      <c r="G838" s="11"/>
      <c r="H838" s="11"/>
      <c r="I838" s="11"/>
      <c r="J838" s="8"/>
      <c r="K838" s="15">
        <f>((F838-1)*(1-(IF(G838="no",0,'results log'!$B$3)))+1)</f>
        <v>5.0000000000000044E-2</v>
      </c>
      <c r="L838" s="15">
        <f t="shared" si="24"/>
        <v>0</v>
      </c>
      <c r="M838" s="17">
        <f>IF(ISBLANK(J838),,IF(ISBLANK(E838),,(IF(J838="WON-EW",((((E838-1)*I838)*'results log'!$B$2)+('results log'!$B$2*(E838-1))),IF(J838="WON",((((E838-1)*I838)*'results log'!$B$2)+('results log'!$B$2*(E838-1))),IF(J838="PLACED",((((E838-1)*I838)*'results log'!$B$2)-'results log'!$B$2),IF(I838=0,-'results log'!$B$2,IF(I838=0,-'results log'!$B$2,-('results log'!$B$2*2)))))))*D838))</f>
        <v>0</v>
      </c>
      <c r="N838" s="16">
        <f>IF(ISBLANK(J838),,IF(ISBLANK(F838),,(IF(J838="WON-EW",((((K838-1)*I838)*'results log'!$B$2)+('results log'!$B$2*(K838-1))),IF(J838="WON",((((K838-1)*I838)*'results log'!$B$2)+('results log'!$B$2*(K838-1))),IF(J838="PLACED",((((K838-1)*I838)*'results log'!$B$2)-'results log'!$B$2),IF(I838=0,-'results log'!$B$2,IF(I838=0,-'results log'!$B$2,-('results log'!$B$2*2)))))))*D838))</f>
        <v>0</v>
      </c>
      <c r="Q838">
        <f>IF(ISBLANK(#REF!),1,IF(ISBLANK(#REF!),2,99))</f>
        <v>99</v>
      </c>
    </row>
    <row r="839" spans="7:17" ht="15" x14ac:dyDescent="0.2">
      <c r="G839" s="11"/>
      <c r="H839" s="11"/>
      <c r="I839" s="11"/>
      <c r="J839" s="8"/>
      <c r="K839" s="15">
        <f>((F839-1)*(1-(IF(G839="no",0,'results log'!$B$3)))+1)</f>
        <v>5.0000000000000044E-2</v>
      </c>
      <c r="L839" s="15">
        <f t="shared" si="24"/>
        <v>0</v>
      </c>
      <c r="M839" s="17">
        <f>IF(ISBLANK(J839),,IF(ISBLANK(E839),,(IF(J839="WON-EW",((((E839-1)*I839)*'results log'!$B$2)+('results log'!$B$2*(E839-1))),IF(J839="WON",((((E839-1)*I839)*'results log'!$B$2)+('results log'!$B$2*(E839-1))),IF(J839="PLACED",((((E839-1)*I839)*'results log'!$B$2)-'results log'!$B$2),IF(I839=0,-'results log'!$B$2,IF(I839=0,-'results log'!$B$2,-('results log'!$B$2*2)))))))*D839))</f>
        <v>0</v>
      </c>
      <c r="N839" s="16">
        <f>IF(ISBLANK(J839),,IF(ISBLANK(F839),,(IF(J839="WON-EW",((((K839-1)*I839)*'results log'!$B$2)+('results log'!$B$2*(K839-1))),IF(J839="WON",((((K839-1)*I839)*'results log'!$B$2)+('results log'!$B$2*(K839-1))),IF(J839="PLACED",((((K839-1)*I839)*'results log'!$B$2)-'results log'!$B$2),IF(I839=0,-'results log'!$B$2,IF(I839=0,-'results log'!$B$2,-('results log'!$B$2*2)))))))*D839))</f>
        <v>0</v>
      </c>
      <c r="Q839">
        <f>IF(ISBLANK(#REF!),1,IF(ISBLANK(#REF!),2,99))</f>
        <v>99</v>
      </c>
    </row>
    <row r="840" spans="7:17" ht="15" x14ac:dyDescent="0.2">
      <c r="G840" s="11"/>
      <c r="H840" s="11"/>
      <c r="I840" s="11"/>
      <c r="J840" s="8"/>
      <c r="K840" s="15">
        <f>((F840-1)*(1-(IF(G840="no",0,'results log'!$B$3)))+1)</f>
        <v>5.0000000000000044E-2</v>
      </c>
      <c r="L840" s="15">
        <f t="shared" si="24"/>
        <v>0</v>
      </c>
      <c r="M840" s="17">
        <f>IF(ISBLANK(J840),,IF(ISBLANK(E840),,(IF(J840="WON-EW",((((E840-1)*I840)*'results log'!$B$2)+('results log'!$B$2*(E840-1))),IF(J840="WON",((((E840-1)*I840)*'results log'!$B$2)+('results log'!$B$2*(E840-1))),IF(J840="PLACED",((((E840-1)*I840)*'results log'!$B$2)-'results log'!$B$2),IF(I840=0,-'results log'!$B$2,IF(I840=0,-'results log'!$B$2,-('results log'!$B$2*2)))))))*D840))</f>
        <v>0</v>
      </c>
      <c r="N840" s="16">
        <f>IF(ISBLANK(J840),,IF(ISBLANK(F840),,(IF(J840="WON-EW",((((K840-1)*I840)*'results log'!$B$2)+('results log'!$B$2*(K840-1))),IF(J840="WON",((((K840-1)*I840)*'results log'!$B$2)+('results log'!$B$2*(K840-1))),IF(J840="PLACED",((((K840-1)*I840)*'results log'!$B$2)-'results log'!$B$2),IF(I840=0,-'results log'!$B$2,IF(I840=0,-'results log'!$B$2,-('results log'!$B$2*2)))))))*D840))</f>
        <v>0</v>
      </c>
      <c r="Q840">
        <f>IF(ISBLANK(#REF!),1,IF(ISBLANK(#REF!),2,99))</f>
        <v>99</v>
      </c>
    </row>
    <row r="841" spans="7:17" ht="15" x14ac:dyDescent="0.2">
      <c r="G841" s="11"/>
      <c r="H841" s="11"/>
      <c r="I841" s="11"/>
      <c r="J841" s="8"/>
      <c r="K841" s="15">
        <f>((F841-1)*(1-(IF(G841="no",0,'results log'!$B$3)))+1)</f>
        <v>5.0000000000000044E-2</v>
      </c>
      <c r="L841" s="15">
        <f t="shared" si="24"/>
        <v>0</v>
      </c>
      <c r="M841" s="17">
        <f>IF(ISBLANK(J841),,IF(ISBLANK(E841),,(IF(J841="WON-EW",((((E841-1)*I841)*'results log'!$B$2)+('results log'!$B$2*(E841-1))),IF(J841="WON",((((E841-1)*I841)*'results log'!$B$2)+('results log'!$B$2*(E841-1))),IF(J841="PLACED",((((E841-1)*I841)*'results log'!$B$2)-'results log'!$B$2),IF(I841=0,-'results log'!$B$2,IF(I841=0,-'results log'!$B$2,-('results log'!$B$2*2)))))))*D841))</f>
        <v>0</v>
      </c>
      <c r="N841" s="16">
        <f>IF(ISBLANK(J841),,IF(ISBLANK(F841),,(IF(J841="WON-EW",((((K841-1)*I841)*'results log'!$B$2)+('results log'!$B$2*(K841-1))),IF(J841="WON",((((K841-1)*I841)*'results log'!$B$2)+('results log'!$B$2*(K841-1))),IF(J841="PLACED",((((K841-1)*I841)*'results log'!$B$2)-'results log'!$B$2),IF(I841=0,-'results log'!$B$2,IF(I841=0,-'results log'!$B$2,-('results log'!$B$2*2)))))))*D841))</f>
        <v>0</v>
      </c>
      <c r="Q841">
        <f>IF(ISBLANK(#REF!),1,IF(ISBLANK(#REF!),2,99))</f>
        <v>99</v>
      </c>
    </row>
    <row r="842" spans="7:17" ht="15" x14ac:dyDescent="0.2">
      <c r="G842" s="11"/>
      <c r="H842" s="11"/>
      <c r="I842" s="11"/>
      <c r="J842" s="8"/>
      <c r="K842" s="15">
        <f>((F842-1)*(1-(IF(G842="no",0,'results log'!$B$3)))+1)</f>
        <v>5.0000000000000044E-2</v>
      </c>
      <c r="L842" s="15">
        <f t="shared" si="24"/>
        <v>0</v>
      </c>
      <c r="M842" s="17">
        <f>IF(ISBLANK(J842),,IF(ISBLANK(E842),,(IF(J842="WON-EW",((((E842-1)*I842)*'results log'!$B$2)+('results log'!$B$2*(E842-1))),IF(J842="WON",((((E842-1)*I842)*'results log'!$B$2)+('results log'!$B$2*(E842-1))),IF(J842="PLACED",((((E842-1)*I842)*'results log'!$B$2)-'results log'!$B$2),IF(I842=0,-'results log'!$B$2,IF(I842=0,-'results log'!$B$2,-('results log'!$B$2*2)))))))*D842))</f>
        <v>0</v>
      </c>
      <c r="N842" s="16">
        <f>IF(ISBLANK(J842),,IF(ISBLANK(F842),,(IF(J842="WON-EW",((((K842-1)*I842)*'results log'!$B$2)+('results log'!$B$2*(K842-1))),IF(J842="WON",((((K842-1)*I842)*'results log'!$B$2)+('results log'!$B$2*(K842-1))),IF(J842="PLACED",((((K842-1)*I842)*'results log'!$B$2)-'results log'!$B$2),IF(I842=0,-'results log'!$B$2,IF(I842=0,-'results log'!$B$2,-('results log'!$B$2*2)))))))*D842))</f>
        <v>0</v>
      </c>
      <c r="Q842">
        <f>IF(ISBLANK(#REF!),1,IF(ISBLANK(#REF!),2,99))</f>
        <v>99</v>
      </c>
    </row>
    <row r="843" spans="7:17" ht="15" x14ac:dyDescent="0.2">
      <c r="G843" s="11"/>
      <c r="H843" s="11"/>
      <c r="I843" s="11"/>
      <c r="J843" s="8"/>
      <c r="K843" s="15">
        <f>((F843-1)*(1-(IF(G843="no",0,'results log'!$B$3)))+1)</f>
        <v>5.0000000000000044E-2</v>
      </c>
      <c r="L843" s="15">
        <f t="shared" si="24"/>
        <v>0</v>
      </c>
      <c r="M843" s="17">
        <f>IF(ISBLANK(J843),,IF(ISBLANK(E843),,(IF(J843="WON-EW",((((E843-1)*I843)*'results log'!$B$2)+('results log'!$B$2*(E843-1))),IF(J843="WON",((((E843-1)*I843)*'results log'!$B$2)+('results log'!$B$2*(E843-1))),IF(J843="PLACED",((((E843-1)*I843)*'results log'!$B$2)-'results log'!$B$2),IF(I843=0,-'results log'!$B$2,IF(I843=0,-'results log'!$B$2,-('results log'!$B$2*2)))))))*D843))</f>
        <v>0</v>
      </c>
      <c r="N843" s="16">
        <f>IF(ISBLANK(J843),,IF(ISBLANK(F843),,(IF(J843="WON-EW",((((K843-1)*I843)*'results log'!$B$2)+('results log'!$B$2*(K843-1))),IF(J843="WON",((((K843-1)*I843)*'results log'!$B$2)+('results log'!$B$2*(K843-1))),IF(J843="PLACED",((((K843-1)*I843)*'results log'!$B$2)-'results log'!$B$2),IF(I843=0,-'results log'!$B$2,IF(I843=0,-'results log'!$B$2,-('results log'!$B$2*2)))))))*D843))</f>
        <v>0</v>
      </c>
      <c r="Q843">
        <f>IF(ISBLANK(#REF!),1,IF(ISBLANK(#REF!),2,99))</f>
        <v>99</v>
      </c>
    </row>
    <row r="844" spans="7:17" ht="15" x14ac:dyDescent="0.2">
      <c r="G844" s="11"/>
      <c r="H844" s="11"/>
      <c r="I844" s="11"/>
      <c r="J844" s="8"/>
      <c r="K844" s="15">
        <f>((F844-1)*(1-(IF(G844="no",0,'results log'!$B$3)))+1)</f>
        <v>5.0000000000000044E-2</v>
      </c>
      <c r="L844" s="15">
        <f t="shared" si="24"/>
        <v>0</v>
      </c>
      <c r="M844" s="17">
        <f>IF(ISBLANK(J844),,IF(ISBLANK(E844),,(IF(J844="WON-EW",((((E844-1)*I844)*'results log'!$B$2)+('results log'!$B$2*(E844-1))),IF(J844="WON",((((E844-1)*I844)*'results log'!$B$2)+('results log'!$B$2*(E844-1))),IF(J844="PLACED",((((E844-1)*I844)*'results log'!$B$2)-'results log'!$B$2),IF(I844=0,-'results log'!$B$2,IF(I844=0,-'results log'!$B$2,-('results log'!$B$2*2)))))))*D844))</f>
        <v>0</v>
      </c>
      <c r="N844" s="16">
        <f>IF(ISBLANK(J844),,IF(ISBLANK(F844),,(IF(J844="WON-EW",((((K844-1)*I844)*'results log'!$B$2)+('results log'!$B$2*(K844-1))),IF(J844="WON",((((K844-1)*I844)*'results log'!$B$2)+('results log'!$B$2*(K844-1))),IF(J844="PLACED",((((K844-1)*I844)*'results log'!$B$2)-'results log'!$B$2),IF(I844=0,-'results log'!$B$2,IF(I844=0,-'results log'!$B$2,-('results log'!$B$2*2)))))))*D844))</f>
        <v>0</v>
      </c>
      <c r="Q844">
        <f>IF(ISBLANK(#REF!),1,IF(ISBLANK(#REF!),2,99))</f>
        <v>99</v>
      </c>
    </row>
    <row r="845" spans="7:17" ht="15" x14ac:dyDescent="0.2">
      <c r="G845" s="11"/>
      <c r="H845" s="11"/>
      <c r="I845" s="11"/>
      <c r="J845" s="8"/>
      <c r="K845" s="15">
        <f>((F845-1)*(1-(IF(G845="no",0,'results log'!$B$3)))+1)</f>
        <v>5.0000000000000044E-2</v>
      </c>
      <c r="L845" s="15">
        <f t="shared" si="24"/>
        <v>0</v>
      </c>
      <c r="M845" s="17">
        <f>IF(ISBLANK(J845),,IF(ISBLANK(E845),,(IF(J845="WON-EW",((((E845-1)*I845)*'results log'!$B$2)+('results log'!$B$2*(E845-1))),IF(J845="WON",((((E845-1)*I845)*'results log'!$B$2)+('results log'!$B$2*(E845-1))),IF(J845="PLACED",((((E845-1)*I845)*'results log'!$B$2)-'results log'!$B$2),IF(I845=0,-'results log'!$B$2,IF(I845=0,-'results log'!$B$2,-('results log'!$B$2*2)))))))*D845))</f>
        <v>0</v>
      </c>
      <c r="N845" s="16">
        <f>IF(ISBLANK(J845),,IF(ISBLANK(F845),,(IF(J845="WON-EW",((((K845-1)*I845)*'results log'!$B$2)+('results log'!$B$2*(K845-1))),IF(J845="WON",((((K845-1)*I845)*'results log'!$B$2)+('results log'!$B$2*(K845-1))),IF(J845="PLACED",((((K845-1)*I845)*'results log'!$B$2)-'results log'!$B$2),IF(I845=0,-'results log'!$B$2,IF(I845=0,-'results log'!$B$2,-('results log'!$B$2*2)))))))*D845))</f>
        <v>0</v>
      </c>
      <c r="Q845">
        <f>IF(ISBLANK(#REF!),1,IF(ISBLANK(#REF!),2,99))</f>
        <v>99</v>
      </c>
    </row>
    <row r="846" spans="7:17" ht="15" x14ac:dyDescent="0.2">
      <c r="G846" s="11"/>
      <c r="H846" s="11"/>
      <c r="I846" s="11"/>
      <c r="J846" s="8"/>
      <c r="K846" s="15">
        <f>((F846-1)*(1-(IF(G846="no",0,'results log'!$B$3)))+1)</f>
        <v>5.0000000000000044E-2</v>
      </c>
      <c r="L846" s="15">
        <f t="shared" ref="L846:L909" si="25">D846*IF(H846="yes",2,1)</f>
        <v>0</v>
      </c>
      <c r="M846" s="17">
        <f>IF(ISBLANK(J846),,IF(ISBLANK(E846),,(IF(J846="WON-EW",((((E846-1)*I846)*'results log'!$B$2)+('results log'!$B$2*(E846-1))),IF(J846="WON",((((E846-1)*I846)*'results log'!$B$2)+('results log'!$B$2*(E846-1))),IF(J846="PLACED",((((E846-1)*I846)*'results log'!$B$2)-'results log'!$B$2),IF(I846=0,-'results log'!$B$2,IF(I846=0,-'results log'!$B$2,-('results log'!$B$2*2)))))))*D846))</f>
        <v>0</v>
      </c>
      <c r="N846" s="16">
        <f>IF(ISBLANK(J846),,IF(ISBLANK(F846),,(IF(J846="WON-EW",((((K846-1)*I846)*'results log'!$B$2)+('results log'!$B$2*(K846-1))),IF(J846="WON",((((K846-1)*I846)*'results log'!$B$2)+('results log'!$B$2*(K846-1))),IF(J846="PLACED",((((K846-1)*I846)*'results log'!$B$2)-'results log'!$B$2),IF(I846=0,-'results log'!$B$2,IF(I846=0,-'results log'!$B$2,-('results log'!$B$2*2)))))))*D846))</f>
        <v>0</v>
      </c>
      <c r="Q846">
        <f>IF(ISBLANK(#REF!),1,IF(ISBLANK(#REF!),2,99))</f>
        <v>99</v>
      </c>
    </row>
    <row r="847" spans="7:17" ht="15" x14ac:dyDescent="0.2">
      <c r="G847" s="11"/>
      <c r="H847" s="11"/>
      <c r="I847" s="11"/>
      <c r="J847" s="8"/>
      <c r="K847" s="15">
        <f>((F847-1)*(1-(IF(G847="no",0,'results log'!$B$3)))+1)</f>
        <v>5.0000000000000044E-2</v>
      </c>
      <c r="L847" s="15">
        <f t="shared" si="25"/>
        <v>0</v>
      </c>
      <c r="M847" s="17">
        <f>IF(ISBLANK(J847),,IF(ISBLANK(E847),,(IF(J847="WON-EW",((((E847-1)*I847)*'results log'!$B$2)+('results log'!$B$2*(E847-1))),IF(J847="WON",((((E847-1)*I847)*'results log'!$B$2)+('results log'!$B$2*(E847-1))),IF(J847="PLACED",((((E847-1)*I847)*'results log'!$B$2)-'results log'!$B$2),IF(I847=0,-'results log'!$B$2,IF(I847=0,-'results log'!$B$2,-('results log'!$B$2*2)))))))*D847))</f>
        <v>0</v>
      </c>
      <c r="N847" s="16">
        <f>IF(ISBLANK(J847),,IF(ISBLANK(F847),,(IF(J847="WON-EW",((((K847-1)*I847)*'results log'!$B$2)+('results log'!$B$2*(K847-1))),IF(J847="WON",((((K847-1)*I847)*'results log'!$B$2)+('results log'!$B$2*(K847-1))),IF(J847="PLACED",((((K847-1)*I847)*'results log'!$B$2)-'results log'!$B$2),IF(I847=0,-'results log'!$B$2,IF(I847=0,-'results log'!$B$2,-('results log'!$B$2*2)))))))*D847))</f>
        <v>0</v>
      </c>
      <c r="Q847">
        <f>IF(ISBLANK(#REF!),1,IF(ISBLANK(#REF!),2,99))</f>
        <v>99</v>
      </c>
    </row>
    <row r="848" spans="7:17" ht="15" x14ac:dyDescent="0.2">
      <c r="G848" s="11"/>
      <c r="H848" s="11"/>
      <c r="I848" s="11"/>
      <c r="J848" s="8"/>
      <c r="K848" s="15">
        <f>((F848-1)*(1-(IF(G848="no",0,'results log'!$B$3)))+1)</f>
        <v>5.0000000000000044E-2</v>
      </c>
      <c r="L848" s="15">
        <f t="shared" si="25"/>
        <v>0</v>
      </c>
      <c r="M848" s="17">
        <f>IF(ISBLANK(J848),,IF(ISBLANK(E848),,(IF(J848="WON-EW",((((E848-1)*I848)*'results log'!$B$2)+('results log'!$B$2*(E848-1))),IF(J848="WON",((((E848-1)*I848)*'results log'!$B$2)+('results log'!$B$2*(E848-1))),IF(J848="PLACED",((((E848-1)*I848)*'results log'!$B$2)-'results log'!$B$2),IF(I848=0,-'results log'!$B$2,IF(I848=0,-'results log'!$B$2,-('results log'!$B$2*2)))))))*D848))</f>
        <v>0</v>
      </c>
      <c r="N848" s="16">
        <f>IF(ISBLANK(J848),,IF(ISBLANK(F848),,(IF(J848="WON-EW",((((K848-1)*I848)*'results log'!$B$2)+('results log'!$B$2*(K848-1))),IF(J848="WON",((((K848-1)*I848)*'results log'!$B$2)+('results log'!$B$2*(K848-1))),IF(J848="PLACED",((((K848-1)*I848)*'results log'!$B$2)-'results log'!$B$2),IF(I848=0,-'results log'!$B$2,IF(I848=0,-'results log'!$B$2,-('results log'!$B$2*2)))))))*D848))</f>
        <v>0</v>
      </c>
      <c r="Q848">
        <f>IF(ISBLANK(#REF!),1,IF(ISBLANK(#REF!),2,99))</f>
        <v>99</v>
      </c>
    </row>
    <row r="849" spans="7:17" ht="15" x14ac:dyDescent="0.2">
      <c r="G849" s="11"/>
      <c r="H849" s="11"/>
      <c r="I849" s="11"/>
      <c r="J849" s="8"/>
      <c r="K849" s="15">
        <f>((F849-1)*(1-(IF(G849="no",0,'results log'!$B$3)))+1)</f>
        <v>5.0000000000000044E-2</v>
      </c>
      <c r="L849" s="15">
        <f t="shared" si="25"/>
        <v>0</v>
      </c>
      <c r="M849" s="17">
        <f>IF(ISBLANK(J849),,IF(ISBLANK(E849),,(IF(J849="WON-EW",((((E849-1)*I849)*'results log'!$B$2)+('results log'!$B$2*(E849-1))),IF(J849="WON",((((E849-1)*I849)*'results log'!$B$2)+('results log'!$B$2*(E849-1))),IF(J849="PLACED",((((E849-1)*I849)*'results log'!$B$2)-'results log'!$B$2),IF(I849=0,-'results log'!$B$2,IF(I849=0,-'results log'!$B$2,-('results log'!$B$2*2)))))))*D849))</f>
        <v>0</v>
      </c>
      <c r="N849" s="16">
        <f>IF(ISBLANK(J849),,IF(ISBLANK(F849),,(IF(J849="WON-EW",((((K849-1)*I849)*'results log'!$B$2)+('results log'!$B$2*(K849-1))),IF(J849="WON",((((K849-1)*I849)*'results log'!$B$2)+('results log'!$B$2*(K849-1))),IF(J849="PLACED",((((K849-1)*I849)*'results log'!$B$2)-'results log'!$B$2),IF(I849=0,-'results log'!$B$2,IF(I849=0,-'results log'!$B$2,-('results log'!$B$2*2)))))))*D849))</f>
        <v>0</v>
      </c>
      <c r="Q849">
        <f>IF(ISBLANK(#REF!),1,IF(ISBLANK(#REF!),2,99))</f>
        <v>99</v>
      </c>
    </row>
    <row r="850" spans="7:17" ht="15" x14ac:dyDescent="0.2">
      <c r="G850" s="11"/>
      <c r="H850" s="11"/>
      <c r="I850" s="11"/>
      <c r="J850" s="8"/>
      <c r="K850" s="15">
        <f>((F850-1)*(1-(IF(G850="no",0,'results log'!$B$3)))+1)</f>
        <v>5.0000000000000044E-2</v>
      </c>
      <c r="L850" s="15">
        <f t="shared" si="25"/>
        <v>0</v>
      </c>
      <c r="M850" s="17">
        <f>IF(ISBLANK(J850),,IF(ISBLANK(E850),,(IF(J850="WON-EW",((((E850-1)*I850)*'results log'!$B$2)+('results log'!$B$2*(E850-1))),IF(J850="WON",((((E850-1)*I850)*'results log'!$B$2)+('results log'!$B$2*(E850-1))),IF(J850="PLACED",((((E850-1)*I850)*'results log'!$B$2)-'results log'!$B$2),IF(I850=0,-'results log'!$B$2,IF(I850=0,-'results log'!$B$2,-('results log'!$B$2*2)))))))*D850))</f>
        <v>0</v>
      </c>
      <c r="N850" s="16">
        <f>IF(ISBLANK(J850),,IF(ISBLANK(F850),,(IF(J850="WON-EW",((((K850-1)*I850)*'results log'!$B$2)+('results log'!$B$2*(K850-1))),IF(J850="WON",((((K850-1)*I850)*'results log'!$B$2)+('results log'!$B$2*(K850-1))),IF(J850="PLACED",((((K850-1)*I850)*'results log'!$B$2)-'results log'!$B$2),IF(I850=0,-'results log'!$B$2,IF(I850=0,-'results log'!$B$2,-('results log'!$B$2*2)))))))*D850))</f>
        <v>0</v>
      </c>
      <c r="Q850">
        <f>IF(ISBLANK(#REF!),1,IF(ISBLANK(#REF!),2,99))</f>
        <v>99</v>
      </c>
    </row>
    <row r="851" spans="7:17" ht="15" x14ac:dyDescent="0.2">
      <c r="G851" s="11"/>
      <c r="H851" s="11"/>
      <c r="I851" s="11"/>
      <c r="J851" s="8"/>
      <c r="K851" s="15">
        <f>((F851-1)*(1-(IF(G851="no",0,'results log'!$B$3)))+1)</f>
        <v>5.0000000000000044E-2</v>
      </c>
      <c r="L851" s="15">
        <f t="shared" si="25"/>
        <v>0</v>
      </c>
      <c r="M851" s="17">
        <f>IF(ISBLANK(J851),,IF(ISBLANK(E851),,(IF(J851="WON-EW",((((E851-1)*I851)*'results log'!$B$2)+('results log'!$B$2*(E851-1))),IF(J851="WON",((((E851-1)*I851)*'results log'!$B$2)+('results log'!$B$2*(E851-1))),IF(J851="PLACED",((((E851-1)*I851)*'results log'!$B$2)-'results log'!$B$2),IF(I851=0,-'results log'!$B$2,IF(I851=0,-'results log'!$B$2,-('results log'!$B$2*2)))))))*D851))</f>
        <v>0</v>
      </c>
      <c r="N851" s="16">
        <f>IF(ISBLANK(J851),,IF(ISBLANK(F851),,(IF(J851="WON-EW",((((K851-1)*I851)*'results log'!$B$2)+('results log'!$B$2*(K851-1))),IF(J851="WON",((((K851-1)*I851)*'results log'!$B$2)+('results log'!$B$2*(K851-1))),IF(J851="PLACED",((((K851-1)*I851)*'results log'!$B$2)-'results log'!$B$2),IF(I851=0,-'results log'!$B$2,IF(I851=0,-'results log'!$B$2,-('results log'!$B$2*2)))))))*D851))</f>
        <v>0</v>
      </c>
      <c r="Q851">
        <f>IF(ISBLANK(#REF!),1,IF(ISBLANK(#REF!),2,99))</f>
        <v>99</v>
      </c>
    </row>
    <row r="852" spans="7:17" ht="15" x14ac:dyDescent="0.2">
      <c r="G852" s="11"/>
      <c r="H852" s="11"/>
      <c r="I852" s="11"/>
      <c r="J852" s="8"/>
      <c r="K852" s="15">
        <f>((F852-1)*(1-(IF(G852="no",0,'results log'!$B$3)))+1)</f>
        <v>5.0000000000000044E-2</v>
      </c>
      <c r="L852" s="15">
        <f t="shared" si="25"/>
        <v>0</v>
      </c>
      <c r="M852" s="17">
        <f>IF(ISBLANK(J852),,IF(ISBLANK(E852),,(IF(J852="WON-EW",((((E852-1)*I852)*'results log'!$B$2)+('results log'!$B$2*(E852-1))),IF(J852="WON",((((E852-1)*I852)*'results log'!$B$2)+('results log'!$B$2*(E852-1))),IF(J852="PLACED",((((E852-1)*I852)*'results log'!$B$2)-'results log'!$B$2),IF(I852=0,-'results log'!$B$2,IF(I852=0,-'results log'!$B$2,-('results log'!$B$2*2)))))))*D852))</f>
        <v>0</v>
      </c>
      <c r="N852" s="16">
        <f>IF(ISBLANK(J852),,IF(ISBLANK(F852),,(IF(J852="WON-EW",((((K852-1)*I852)*'results log'!$B$2)+('results log'!$B$2*(K852-1))),IF(J852="WON",((((K852-1)*I852)*'results log'!$B$2)+('results log'!$B$2*(K852-1))),IF(J852="PLACED",((((K852-1)*I852)*'results log'!$B$2)-'results log'!$B$2),IF(I852=0,-'results log'!$B$2,IF(I852=0,-'results log'!$B$2,-('results log'!$B$2*2)))))))*D852))</f>
        <v>0</v>
      </c>
      <c r="Q852">
        <f>IF(ISBLANK(#REF!),1,IF(ISBLANK(#REF!),2,99))</f>
        <v>99</v>
      </c>
    </row>
    <row r="853" spans="7:17" ht="15" x14ac:dyDescent="0.2">
      <c r="G853" s="11"/>
      <c r="H853" s="11"/>
      <c r="I853" s="11"/>
      <c r="J853" s="8"/>
      <c r="K853" s="15">
        <f>((F853-1)*(1-(IF(G853="no",0,'results log'!$B$3)))+1)</f>
        <v>5.0000000000000044E-2</v>
      </c>
      <c r="L853" s="15">
        <f t="shared" si="25"/>
        <v>0</v>
      </c>
      <c r="M853" s="17">
        <f>IF(ISBLANK(J853),,IF(ISBLANK(E853),,(IF(J853="WON-EW",((((E853-1)*I853)*'results log'!$B$2)+('results log'!$B$2*(E853-1))),IF(J853="WON",((((E853-1)*I853)*'results log'!$B$2)+('results log'!$B$2*(E853-1))),IF(J853="PLACED",((((E853-1)*I853)*'results log'!$B$2)-'results log'!$B$2),IF(I853=0,-'results log'!$B$2,IF(I853=0,-'results log'!$B$2,-('results log'!$B$2*2)))))))*D853))</f>
        <v>0</v>
      </c>
      <c r="N853" s="16">
        <f>IF(ISBLANK(J853),,IF(ISBLANK(F853),,(IF(J853="WON-EW",((((K853-1)*I853)*'results log'!$B$2)+('results log'!$B$2*(K853-1))),IF(J853="WON",((((K853-1)*I853)*'results log'!$B$2)+('results log'!$B$2*(K853-1))),IF(J853="PLACED",((((K853-1)*I853)*'results log'!$B$2)-'results log'!$B$2),IF(I853=0,-'results log'!$B$2,IF(I853=0,-'results log'!$B$2,-('results log'!$B$2*2)))))))*D853))</f>
        <v>0</v>
      </c>
      <c r="Q853">
        <f>IF(ISBLANK(#REF!),1,IF(ISBLANK(#REF!),2,99))</f>
        <v>99</v>
      </c>
    </row>
    <row r="854" spans="7:17" ht="15" x14ac:dyDescent="0.2">
      <c r="G854" s="11"/>
      <c r="H854" s="11"/>
      <c r="I854" s="11"/>
      <c r="J854" s="8"/>
      <c r="K854" s="15">
        <f>((F854-1)*(1-(IF(G854="no",0,'results log'!$B$3)))+1)</f>
        <v>5.0000000000000044E-2</v>
      </c>
      <c r="L854" s="15">
        <f t="shared" si="25"/>
        <v>0</v>
      </c>
      <c r="M854" s="17">
        <f>IF(ISBLANK(J854),,IF(ISBLANK(E854),,(IF(J854="WON-EW",((((E854-1)*I854)*'results log'!$B$2)+('results log'!$B$2*(E854-1))),IF(J854="WON",((((E854-1)*I854)*'results log'!$B$2)+('results log'!$B$2*(E854-1))),IF(J854="PLACED",((((E854-1)*I854)*'results log'!$B$2)-'results log'!$B$2),IF(I854=0,-'results log'!$B$2,IF(I854=0,-'results log'!$B$2,-('results log'!$B$2*2)))))))*D854))</f>
        <v>0</v>
      </c>
      <c r="N854" s="16">
        <f>IF(ISBLANK(J854),,IF(ISBLANK(F854),,(IF(J854="WON-EW",((((K854-1)*I854)*'results log'!$B$2)+('results log'!$B$2*(K854-1))),IF(J854="WON",((((K854-1)*I854)*'results log'!$B$2)+('results log'!$B$2*(K854-1))),IF(J854="PLACED",((((K854-1)*I854)*'results log'!$B$2)-'results log'!$B$2),IF(I854=0,-'results log'!$B$2,IF(I854=0,-'results log'!$B$2,-('results log'!$B$2*2)))))))*D854))</f>
        <v>0</v>
      </c>
      <c r="Q854">
        <f>IF(ISBLANK(#REF!),1,IF(ISBLANK(#REF!),2,99))</f>
        <v>99</v>
      </c>
    </row>
    <row r="855" spans="7:17" ht="15" x14ac:dyDescent="0.2">
      <c r="G855" s="11"/>
      <c r="H855" s="11"/>
      <c r="I855" s="11"/>
      <c r="J855" s="8"/>
      <c r="K855" s="15">
        <f>((F855-1)*(1-(IF(G855="no",0,'results log'!$B$3)))+1)</f>
        <v>5.0000000000000044E-2</v>
      </c>
      <c r="L855" s="15">
        <f t="shared" si="25"/>
        <v>0</v>
      </c>
      <c r="M855" s="17">
        <f>IF(ISBLANK(J855),,IF(ISBLANK(E855),,(IF(J855="WON-EW",((((E855-1)*I855)*'results log'!$B$2)+('results log'!$B$2*(E855-1))),IF(J855="WON",((((E855-1)*I855)*'results log'!$B$2)+('results log'!$B$2*(E855-1))),IF(J855="PLACED",((((E855-1)*I855)*'results log'!$B$2)-'results log'!$B$2),IF(I855=0,-'results log'!$B$2,IF(I855=0,-'results log'!$B$2,-('results log'!$B$2*2)))))))*D855))</f>
        <v>0</v>
      </c>
      <c r="N855" s="16">
        <f>IF(ISBLANK(J855),,IF(ISBLANK(F855),,(IF(J855="WON-EW",((((K855-1)*I855)*'results log'!$B$2)+('results log'!$B$2*(K855-1))),IF(J855="WON",((((K855-1)*I855)*'results log'!$B$2)+('results log'!$B$2*(K855-1))),IF(J855="PLACED",((((K855-1)*I855)*'results log'!$B$2)-'results log'!$B$2),IF(I855=0,-'results log'!$B$2,IF(I855=0,-'results log'!$B$2,-('results log'!$B$2*2)))))))*D855))</f>
        <v>0</v>
      </c>
      <c r="Q855">
        <f>IF(ISBLANK(#REF!),1,IF(ISBLANK(#REF!),2,99))</f>
        <v>99</v>
      </c>
    </row>
    <row r="856" spans="7:17" ht="15" x14ac:dyDescent="0.2">
      <c r="G856" s="11"/>
      <c r="H856" s="11"/>
      <c r="I856" s="11"/>
      <c r="J856" s="8"/>
      <c r="K856" s="15">
        <f>((F856-1)*(1-(IF(G856="no",0,'results log'!$B$3)))+1)</f>
        <v>5.0000000000000044E-2</v>
      </c>
      <c r="L856" s="15">
        <f t="shared" si="25"/>
        <v>0</v>
      </c>
      <c r="M856" s="17">
        <f>IF(ISBLANK(J856),,IF(ISBLANK(E856),,(IF(J856="WON-EW",((((E856-1)*I856)*'results log'!$B$2)+('results log'!$B$2*(E856-1))),IF(J856="WON",((((E856-1)*I856)*'results log'!$B$2)+('results log'!$B$2*(E856-1))),IF(J856="PLACED",((((E856-1)*I856)*'results log'!$B$2)-'results log'!$B$2),IF(I856=0,-'results log'!$B$2,IF(I856=0,-'results log'!$B$2,-('results log'!$B$2*2)))))))*D856))</f>
        <v>0</v>
      </c>
      <c r="N856" s="16">
        <f>IF(ISBLANK(J856),,IF(ISBLANK(F856),,(IF(J856="WON-EW",((((K856-1)*I856)*'results log'!$B$2)+('results log'!$B$2*(K856-1))),IF(J856="WON",((((K856-1)*I856)*'results log'!$B$2)+('results log'!$B$2*(K856-1))),IF(J856="PLACED",((((K856-1)*I856)*'results log'!$B$2)-'results log'!$B$2),IF(I856=0,-'results log'!$B$2,IF(I856=0,-'results log'!$B$2,-('results log'!$B$2*2)))))))*D856))</f>
        <v>0</v>
      </c>
      <c r="Q856">
        <f>IF(ISBLANK(#REF!),1,IF(ISBLANK(#REF!),2,99))</f>
        <v>99</v>
      </c>
    </row>
    <row r="857" spans="7:17" ht="15" x14ac:dyDescent="0.2">
      <c r="G857" s="11"/>
      <c r="H857" s="11"/>
      <c r="I857" s="11"/>
      <c r="J857" s="8"/>
      <c r="K857" s="15">
        <f>((F857-1)*(1-(IF(G857="no",0,'results log'!$B$3)))+1)</f>
        <v>5.0000000000000044E-2</v>
      </c>
      <c r="L857" s="15">
        <f t="shared" si="25"/>
        <v>0</v>
      </c>
      <c r="M857" s="17">
        <f>IF(ISBLANK(J857),,IF(ISBLANK(E857),,(IF(J857="WON-EW",((((E857-1)*I857)*'results log'!$B$2)+('results log'!$B$2*(E857-1))),IF(J857="WON",((((E857-1)*I857)*'results log'!$B$2)+('results log'!$B$2*(E857-1))),IF(J857="PLACED",((((E857-1)*I857)*'results log'!$B$2)-'results log'!$B$2),IF(I857=0,-'results log'!$B$2,IF(I857=0,-'results log'!$B$2,-('results log'!$B$2*2)))))))*D857))</f>
        <v>0</v>
      </c>
      <c r="N857" s="16">
        <f>IF(ISBLANK(J857),,IF(ISBLANK(F857),,(IF(J857="WON-EW",((((K857-1)*I857)*'results log'!$B$2)+('results log'!$B$2*(K857-1))),IF(J857="WON",((((K857-1)*I857)*'results log'!$B$2)+('results log'!$B$2*(K857-1))),IF(J857="PLACED",((((K857-1)*I857)*'results log'!$B$2)-'results log'!$B$2),IF(I857=0,-'results log'!$B$2,IF(I857=0,-'results log'!$B$2,-('results log'!$B$2*2)))))))*D857))</f>
        <v>0</v>
      </c>
      <c r="Q857">
        <f>IF(ISBLANK(#REF!),1,IF(ISBLANK(#REF!),2,99))</f>
        <v>99</v>
      </c>
    </row>
    <row r="858" spans="7:17" ht="15" x14ac:dyDescent="0.2">
      <c r="G858" s="11"/>
      <c r="H858" s="11"/>
      <c r="I858" s="11"/>
      <c r="J858" s="8"/>
      <c r="K858" s="15">
        <f>((F858-1)*(1-(IF(G858="no",0,'results log'!$B$3)))+1)</f>
        <v>5.0000000000000044E-2</v>
      </c>
      <c r="L858" s="15">
        <f t="shared" si="25"/>
        <v>0</v>
      </c>
      <c r="M858" s="17">
        <f>IF(ISBLANK(J858),,IF(ISBLANK(E858),,(IF(J858="WON-EW",((((E858-1)*I858)*'results log'!$B$2)+('results log'!$B$2*(E858-1))),IF(J858="WON",((((E858-1)*I858)*'results log'!$B$2)+('results log'!$B$2*(E858-1))),IF(J858="PLACED",((((E858-1)*I858)*'results log'!$B$2)-'results log'!$B$2),IF(I858=0,-'results log'!$B$2,IF(I858=0,-'results log'!$B$2,-('results log'!$B$2*2)))))))*D858))</f>
        <v>0</v>
      </c>
      <c r="N858" s="16">
        <f>IF(ISBLANK(J858),,IF(ISBLANK(F858),,(IF(J858="WON-EW",((((K858-1)*I858)*'results log'!$B$2)+('results log'!$B$2*(K858-1))),IF(J858="WON",((((K858-1)*I858)*'results log'!$B$2)+('results log'!$B$2*(K858-1))),IF(J858="PLACED",((((K858-1)*I858)*'results log'!$B$2)-'results log'!$B$2),IF(I858=0,-'results log'!$B$2,IF(I858=0,-'results log'!$B$2,-('results log'!$B$2*2)))))))*D858))</f>
        <v>0</v>
      </c>
      <c r="Q858">
        <f>IF(ISBLANK(#REF!),1,IF(ISBLANK(#REF!),2,99))</f>
        <v>99</v>
      </c>
    </row>
    <row r="859" spans="7:17" ht="15" x14ac:dyDescent="0.2">
      <c r="G859" s="11"/>
      <c r="H859" s="11"/>
      <c r="I859" s="11"/>
      <c r="J859" s="8"/>
      <c r="K859" s="15">
        <f>((F859-1)*(1-(IF(G859="no",0,'results log'!$B$3)))+1)</f>
        <v>5.0000000000000044E-2</v>
      </c>
      <c r="L859" s="15">
        <f t="shared" si="25"/>
        <v>0</v>
      </c>
      <c r="M859" s="17">
        <f>IF(ISBLANK(J859),,IF(ISBLANK(E859),,(IF(J859="WON-EW",((((E859-1)*I859)*'results log'!$B$2)+('results log'!$B$2*(E859-1))),IF(J859="WON",((((E859-1)*I859)*'results log'!$B$2)+('results log'!$B$2*(E859-1))),IF(J859="PLACED",((((E859-1)*I859)*'results log'!$B$2)-'results log'!$B$2),IF(I859=0,-'results log'!$B$2,IF(I859=0,-'results log'!$B$2,-('results log'!$B$2*2)))))))*D859))</f>
        <v>0</v>
      </c>
      <c r="N859" s="16">
        <f>IF(ISBLANK(J859),,IF(ISBLANK(F859),,(IF(J859="WON-EW",((((K859-1)*I859)*'results log'!$B$2)+('results log'!$B$2*(K859-1))),IF(J859="WON",((((K859-1)*I859)*'results log'!$B$2)+('results log'!$B$2*(K859-1))),IF(J859="PLACED",((((K859-1)*I859)*'results log'!$B$2)-'results log'!$B$2),IF(I859=0,-'results log'!$B$2,IF(I859=0,-'results log'!$B$2,-('results log'!$B$2*2)))))))*D859))</f>
        <v>0</v>
      </c>
      <c r="Q859">
        <f>IF(ISBLANK(#REF!),1,IF(ISBLANK(#REF!),2,99))</f>
        <v>99</v>
      </c>
    </row>
    <row r="860" spans="7:17" ht="15" x14ac:dyDescent="0.2">
      <c r="G860" s="11"/>
      <c r="H860" s="11"/>
      <c r="I860" s="11"/>
      <c r="J860" s="8"/>
      <c r="K860" s="15">
        <f>((F860-1)*(1-(IF(G860="no",0,'results log'!$B$3)))+1)</f>
        <v>5.0000000000000044E-2</v>
      </c>
      <c r="L860" s="15">
        <f t="shared" si="25"/>
        <v>0</v>
      </c>
      <c r="M860" s="17">
        <f>IF(ISBLANK(J860),,IF(ISBLANK(E860),,(IF(J860="WON-EW",((((E860-1)*I860)*'results log'!$B$2)+('results log'!$B$2*(E860-1))),IF(J860="WON",((((E860-1)*I860)*'results log'!$B$2)+('results log'!$B$2*(E860-1))),IF(J860="PLACED",((((E860-1)*I860)*'results log'!$B$2)-'results log'!$B$2),IF(I860=0,-'results log'!$B$2,IF(I860=0,-'results log'!$B$2,-('results log'!$B$2*2)))))))*D860))</f>
        <v>0</v>
      </c>
      <c r="N860" s="16">
        <f>IF(ISBLANK(J860),,IF(ISBLANK(F860),,(IF(J860="WON-EW",((((K860-1)*I860)*'results log'!$B$2)+('results log'!$B$2*(K860-1))),IF(J860="WON",((((K860-1)*I860)*'results log'!$B$2)+('results log'!$B$2*(K860-1))),IF(J860="PLACED",((((K860-1)*I860)*'results log'!$B$2)-'results log'!$B$2),IF(I860=0,-'results log'!$B$2,IF(I860=0,-'results log'!$B$2,-('results log'!$B$2*2)))))))*D860))</f>
        <v>0</v>
      </c>
      <c r="Q860">
        <f>IF(ISBLANK(#REF!),1,IF(ISBLANK(#REF!),2,99))</f>
        <v>99</v>
      </c>
    </row>
    <row r="861" spans="7:17" ht="15" x14ac:dyDescent="0.2">
      <c r="G861" s="11"/>
      <c r="H861" s="11"/>
      <c r="I861" s="11"/>
      <c r="J861" s="8"/>
      <c r="K861" s="15">
        <f>((F861-1)*(1-(IF(G861="no",0,'results log'!$B$3)))+1)</f>
        <v>5.0000000000000044E-2</v>
      </c>
      <c r="L861" s="15">
        <f t="shared" si="25"/>
        <v>0</v>
      </c>
      <c r="M861" s="17">
        <f>IF(ISBLANK(J861),,IF(ISBLANK(E861),,(IF(J861="WON-EW",((((E861-1)*I861)*'results log'!$B$2)+('results log'!$B$2*(E861-1))),IF(J861="WON",((((E861-1)*I861)*'results log'!$B$2)+('results log'!$B$2*(E861-1))),IF(J861="PLACED",((((E861-1)*I861)*'results log'!$B$2)-'results log'!$B$2),IF(I861=0,-'results log'!$B$2,IF(I861=0,-'results log'!$B$2,-('results log'!$B$2*2)))))))*D861))</f>
        <v>0</v>
      </c>
      <c r="N861" s="16">
        <f>IF(ISBLANK(J861),,IF(ISBLANK(F861),,(IF(J861="WON-EW",((((K861-1)*I861)*'results log'!$B$2)+('results log'!$B$2*(K861-1))),IF(J861="WON",((((K861-1)*I861)*'results log'!$B$2)+('results log'!$B$2*(K861-1))),IF(J861="PLACED",((((K861-1)*I861)*'results log'!$B$2)-'results log'!$B$2),IF(I861=0,-'results log'!$B$2,IF(I861=0,-'results log'!$B$2,-('results log'!$B$2*2)))))))*D861))</f>
        <v>0</v>
      </c>
      <c r="Q861">
        <f>IF(ISBLANK(#REF!),1,IF(ISBLANK(#REF!),2,99))</f>
        <v>99</v>
      </c>
    </row>
    <row r="862" spans="7:17" ht="15" x14ac:dyDescent="0.2">
      <c r="G862" s="11"/>
      <c r="H862" s="11"/>
      <c r="I862" s="11"/>
      <c r="J862" s="8"/>
      <c r="K862" s="15">
        <f>((F862-1)*(1-(IF(G862="no",0,'results log'!$B$3)))+1)</f>
        <v>5.0000000000000044E-2</v>
      </c>
      <c r="L862" s="15">
        <f t="shared" si="25"/>
        <v>0</v>
      </c>
      <c r="M862" s="17">
        <f>IF(ISBLANK(J862),,IF(ISBLANK(E862),,(IF(J862="WON-EW",((((E862-1)*I862)*'results log'!$B$2)+('results log'!$B$2*(E862-1))),IF(J862="WON",((((E862-1)*I862)*'results log'!$B$2)+('results log'!$B$2*(E862-1))),IF(J862="PLACED",((((E862-1)*I862)*'results log'!$B$2)-'results log'!$B$2),IF(I862=0,-'results log'!$B$2,IF(I862=0,-'results log'!$B$2,-('results log'!$B$2*2)))))))*D862))</f>
        <v>0</v>
      </c>
      <c r="N862" s="16">
        <f>IF(ISBLANK(J862),,IF(ISBLANK(F862),,(IF(J862="WON-EW",((((K862-1)*I862)*'results log'!$B$2)+('results log'!$B$2*(K862-1))),IF(J862="WON",((((K862-1)*I862)*'results log'!$B$2)+('results log'!$B$2*(K862-1))),IF(J862="PLACED",((((K862-1)*I862)*'results log'!$B$2)-'results log'!$B$2),IF(I862=0,-'results log'!$B$2,IF(I862=0,-'results log'!$B$2,-('results log'!$B$2*2)))))))*D862))</f>
        <v>0</v>
      </c>
      <c r="Q862">
        <f>IF(ISBLANK(#REF!),1,IF(ISBLANK(#REF!),2,99))</f>
        <v>99</v>
      </c>
    </row>
    <row r="863" spans="7:17" ht="15" x14ac:dyDescent="0.2">
      <c r="G863" s="11"/>
      <c r="H863" s="11"/>
      <c r="I863" s="11"/>
      <c r="J863" s="8"/>
      <c r="K863" s="15">
        <f>((F863-1)*(1-(IF(G863="no",0,'results log'!$B$3)))+1)</f>
        <v>5.0000000000000044E-2</v>
      </c>
      <c r="L863" s="15">
        <f t="shared" si="25"/>
        <v>0</v>
      </c>
      <c r="M863" s="17">
        <f>IF(ISBLANK(J863),,IF(ISBLANK(E863),,(IF(J863="WON-EW",((((E863-1)*I863)*'results log'!$B$2)+('results log'!$B$2*(E863-1))),IF(J863="WON",((((E863-1)*I863)*'results log'!$B$2)+('results log'!$B$2*(E863-1))),IF(J863="PLACED",((((E863-1)*I863)*'results log'!$B$2)-'results log'!$B$2),IF(I863=0,-'results log'!$B$2,IF(I863=0,-'results log'!$B$2,-('results log'!$B$2*2)))))))*D863))</f>
        <v>0</v>
      </c>
      <c r="N863" s="16">
        <f>IF(ISBLANK(J863),,IF(ISBLANK(F863),,(IF(J863="WON-EW",((((K863-1)*I863)*'results log'!$B$2)+('results log'!$B$2*(K863-1))),IF(J863="WON",((((K863-1)*I863)*'results log'!$B$2)+('results log'!$B$2*(K863-1))),IF(J863="PLACED",((((K863-1)*I863)*'results log'!$B$2)-'results log'!$B$2),IF(I863=0,-'results log'!$B$2,IF(I863=0,-'results log'!$B$2,-('results log'!$B$2*2)))))))*D863))</f>
        <v>0</v>
      </c>
      <c r="Q863">
        <f>IF(ISBLANK(#REF!),1,IF(ISBLANK(#REF!),2,99))</f>
        <v>99</v>
      </c>
    </row>
    <row r="864" spans="7:17" ht="15" x14ac:dyDescent="0.2">
      <c r="G864" s="11"/>
      <c r="H864" s="11"/>
      <c r="I864" s="11"/>
      <c r="J864" s="8"/>
      <c r="K864" s="15">
        <f>((F864-1)*(1-(IF(G864="no",0,'results log'!$B$3)))+1)</f>
        <v>5.0000000000000044E-2</v>
      </c>
      <c r="L864" s="15">
        <f t="shared" si="25"/>
        <v>0</v>
      </c>
      <c r="M864" s="17">
        <f>IF(ISBLANK(J864),,IF(ISBLANK(E864),,(IF(J864="WON-EW",((((E864-1)*I864)*'results log'!$B$2)+('results log'!$B$2*(E864-1))),IF(J864="WON",((((E864-1)*I864)*'results log'!$B$2)+('results log'!$B$2*(E864-1))),IF(J864="PLACED",((((E864-1)*I864)*'results log'!$B$2)-'results log'!$B$2),IF(I864=0,-'results log'!$B$2,IF(I864=0,-'results log'!$B$2,-('results log'!$B$2*2)))))))*D864))</f>
        <v>0</v>
      </c>
      <c r="N864" s="16">
        <f>IF(ISBLANK(J864),,IF(ISBLANK(F864),,(IF(J864="WON-EW",((((K864-1)*I864)*'results log'!$B$2)+('results log'!$B$2*(K864-1))),IF(J864="WON",((((K864-1)*I864)*'results log'!$B$2)+('results log'!$B$2*(K864-1))),IF(J864="PLACED",((((K864-1)*I864)*'results log'!$B$2)-'results log'!$B$2),IF(I864=0,-'results log'!$B$2,IF(I864=0,-'results log'!$B$2,-('results log'!$B$2*2)))))))*D864))</f>
        <v>0</v>
      </c>
      <c r="Q864">
        <f>IF(ISBLANK(#REF!),1,IF(ISBLANK(#REF!),2,99))</f>
        <v>99</v>
      </c>
    </row>
    <row r="865" spans="7:17" ht="15" x14ac:dyDescent="0.2">
      <c r="G865" s="11"/>
      <c r="H865" s="11"/>
      <c r="I865" s="11"/>
      <c r="J865" s="8"/>
      <c r="K865" s="15">
        <f>((F865-1)*(1-(IF(G865="no",0,'results log'!$B$3)))+1)</f>
        <v>5.0000000000000044E-2</v>
      </c>
      <c r="L865" s="15">
        <f t="shared" si="25"/>
        <v>0</v>
      </c>
      <c r="M865" s="17">
        <f>IF(ISBLANK(J865),,IF(ISBLANK(E865),,(IF(J865="WON-EW",((((E865-1)*I865)*'results log'!$B$2)+('results log'!$B$2*(E865-1))),IF(J865="WON",((((E865-1)*I865)*'results log'!$B$2)+('results log'!$B$2*(E865-1))),IF(J865="PLACED",((((E865-1)*I865)*'results log'!$B$2)-'results log'!$B$2),IF(I865=0,-'results log'!$B$2,IF(I865=0,-'results log'!$B$2,-('results log'!$B$2*2)))))))*D865))</f>
        <v>0</v>
      </c>
      <c r="N865" s="16">
        <f>IF(ISBLANK(J865),,IF(ISBLANK(F865),,(IF(J865="WON-EW",((((K865-1)*I865)*'results log'!$B$2)+('results log'!$B$2*(K865-1))),IF(J865="WON",((((K865-1)*I865)*'results log'!$B$2)+('results log'!$B$2*(K865-1))),IF(J865="PLACED",((((K865-1)*I865)*'results log'!$B$2)-'results log'!$B$2),IF(I865=0,-'results log'!$B$2,IF(I865=0,-'results log'!$B$2,-('results log'!$B$2*2)))))))*D865))</f>
        <v>0</v>
      </c>
      <c r="Q865">
        <f>IF(ISBLANK(#REF!),1,IF(ISBLANK(#REF!),2,99))</f>
        <v>99</v>
      </c>
    </row>
    <row r="866" spans="7:17" ht="15" x14ac:dyDescent="0.2">
      <c r="G866" s="11"/>
      <c r="H866" s="11"/>
      <c r="I866" s="11"/>
      <c r="J866" s="8"/>
      <c r="K866" s="15">
        <f>((F866-1)*(1-(IF(G866="no",0,'results log'!$B$3)))+1)</f>
        <v>5.0000000000000044E-2</v>
      </c>
      <c r="L866" s="15">
        <f t="shared" si="25"/>
        <v>0</v>
      </c>
      <c r="M866" s="17">
        <f>IF(ISBLANK(J866),,IF(ISBLANK(E866),,(IF(J866="WON-EW",((((E866-1)*I866)*'results log'!$B$2)+('results log'!$B$2*(E866-1))),IF(J866="WON",((((E866-1)*I866)*'results log'!$B$2)+('results log'!$B$2*(E866-1))),IF(J866="PLACED",((((E866-1)*I866)*'results log'!$B$2)-'results log'!$B$2),IF(I866=0,-'results log'!$B$2,IF(I866=0,-'results log'!$B$2,-('results log'!$B$2*2)))))))*D866))</f>
        <v>0</v>
      </c>
      <c r="N866" s="16">
        <f>IF(ISBLANK(J866),,IF(ISBLANK(F866),,(IF(J866="WON-EW",((((K866-1)*I866)*'results log'!$B$2)+('results log'!$B$2*(K866-1))),IF(J866="WON",((((K866-1)*I866)*'results log'!$B$2)+('results log'!$B$2*(K866-1))),IF(J866="PLACED",((((K866-1)*I866)*'results log'!$B$2)-'results log'!$B$2),IF(I866=0,-'results log'!$B$2,IF(I866=0,-'results log'!$B$2,-('results log'!$B$2*2)))))))*D866))</f>
        <v>0</v>
      </c>
      <c r="Q866">
        <f>IF(ISBLANK(#REF!),1,IF(ISBLANK(#REF!),2,99))</f>
        <v>99</v>
      </c>
    </row>
    <row r="867" spans="7:17" ht="15" x14ac:dyDescent="0.2">
      <c r="G867" s="11"/>
      <c r="H867" s="11"/>
      <c r="I867" s="11"/>
      <c r="J867" s="8"/>
      <c r="K867" s="15">
        <f>((F867-1)*(1-(IF(G867="no",0,'results log'!$B$3)))+1)</f>
        <v>5.0000000000000044E-2</v>
      </c>
      <c r="L867" s="15">
        <f t="shared" si="25"/>
        <v>0</v>
      </c>
      <c r="M867" s="17">
        <f>IF(ISBLANK(J867),,IF(ISBLANK(E867),,(IF(J867="WON-EW",((((E867-1)*I867)*'results log'!$B$2)+('results log'!$B$2*(E867-1))),IF(J867="WON",((((E867-1)*I867)*'results log'!$B$2)+('results log'!$B$2*(E867-1))),IF(J867="PLACED",((((E867-1)*I867)*'results log'!$B$2)-'results log'!$B$2),IF(I867=0,-'results log'!$B$2,IF(I867=0,-'results log'!$B$2,-('results log'!$B$2*2)))))))*D867))</f>
        <v>0</v>
      </c>
      <c r="N867" s="16">
        <f>IF(ISBLANK(J867),,IF(ISBLANK(F867),,(IF(J867="WON-EW",((((K867-1)*I867)*'results log'!$B$2)+('results log'!$B$2*(K867-1))),IF(J867="WON",((((K867-1)*I867)*'results log'!$B$2)+('results log'!$B$2*(K867-1))),IF(J867="PLACED",((((K867-1)*I867)*'results log'!$B$2)-'results log'!$B$2),IF(I867=0,-'results log'!$B$2,IF(I867=0,-'results log'!$B$2,-('results log'!$B$2*2)))))))*D867))</f>
        <v>0</v>
      </c>
      <c r="Q867">
        <f>IF(ISBLANK(#REF!),1,IF(ISBLANK(#REF!),2,99))</f>
        <v>99</v>
      </c>
    </row>
    <row r="868" spans="7:17" ht="15" x14ac:dyDescent="0.2">
      <c r="G868" s="11"/>
      <c r="H868" s="11"/>
      <c r="I868" s="11"/>
      <c r="J868" s="8"/>
      <c r="K868" s="15">
        <f>((F868-1)*(1-(IF(G868="no",0,'results log'!$B$3)))+1)</f>
        <v>5.0000000000000044E-2</v>
      </c>
      <c r="L868" s="15">
        <f t="shared" si="25"/>
        <v>0</v>
      </c>
      <c r="M868" s="17">
        <f>IF(ISBLANK(J868),,IF(ISBLANK(E868),,(IF(J868="WON-EW",((((E868-1)*I868)*'results log'!$B$2)+('results log'!$B$2*(E868-1))),IF(J868="WON",((((E868-1)*I868)*'results log'!$B$2)+('results log'!$B$2*(E868-1))),IF(J868="PLACED",((((E868-1)*I868)*'results log'!$B$2)-'results log'!$B$2),IF(I868=0,-'results log'!$B$2,IF(I868=0,-'results log'!$B$2,-('results log'!$B$2*2)))))))*D868))</f>
        <v>0</v>
      </c>
      <c r="N868" s="16">
        <f>IF(ISBLANK(J868),,IF(ISBLANK(F868),,(IF(J868="WON-EW",((((K868-1)*I868)*'results log'!$B$2)+('results log'!$B$2*(K868-1))),IF(J868="WON",((((K868-1)*I868)*'results log'!$B$2)+('results log'!$B$2*(K868-1))),IF(J868="PLACED",((((K868-1)*I868)*'results log'!$B$2)-'results log'!$B$2),IF(I868=0,-'results log'!$B$2,IF(I868=0,-'results log'!$B$2,-('results log'!$B$2*2)))))))*D868))</f>
        <v>0</v>
      </c>
      <c r="Q868">
        <f>IF(ISBLANK(#REF!),1,IF(ISBLANK(#REF!),2,99))</f>
        <v>99</v>
      </c>
    </row>
    <row r="869" spans="7:17" ht="15" x14ac:dyDescent="0.2">
      <c r="G869" s="11"/>
      <c r="H869" s="11"/>
      <c r="I869" s="11"/>
      <c r="J869" s="8"/>
      <c r="K869" s="15">
        <f>((F869-1)*(1-(IF(G869="no",0,'results log'!$B$3)))+1)</f>
        <v>5.0000000000000044E-2</v>
      </c>
      <c r="L869" s="15">
        <f t="shared" si="25"/>
        <v>0</v>
      </c>
      <c r="M869" s="17">
        <f>IF(ISBLANK(J869),,IF(ISBLANK(E869),,(IF(J869="WON-EW",((((E869-1)*I869)*'results log'!$B$2)+('results log'!$B$2*(E869-1))),IF(J869="WON",((((E869-1)*I869)*'results log'!$B$2)+('results log'!$B$2*(E869-1))),IF(J869="PLACED",((((E869-1)*I869)*'results log'!$B$2)-'results log'!$B$2),IF(I869=0,-'results log'!$B$2,IF(I869=0,-'results log'!$B$2,-('results log'!$B$2*2)))))))*D869))</f>
        <v>0</v>
      </c>
      <c r="N869" s="16">
        <f>IF(ISBLANK(J869),,IF(ISBLANK(F869),,(IF(J869="WON-EW",((((K869-1)*I869)*'results log'!$B$2)+('results log'!$B$2*(K869-1))),IF(J869="WON",((((K869-1)*I869)*'results log'!$B$2)+('results log'!$B$2*(K869-1))),IF(J869="PLACED",((((K869-1)*I869)*'results log'!$B$2)-'results log'!$B$2),IF(I869=0,-'results log'!$B$2,IF(I869=0,-'results log'!$B$2,-('results log'!$B$2*2)))))))*D869))</f>
        <v>0</v>
      </c>
      <c r="Q869">
        <f>IF(ISBLANK(#REF!),1,IF(ISBLANK(#REF!),2,99))</f>
        <v>99</v>
      </c>
    </row>
    <row r="870" spans="7:17" ht="15" x14ac:dyDescent="0.2">
      <c r="G870" s="11"/>
      <c r="H870" s="11"/>
      <c r="I870" s="11"/>
      <c r="J870" s="8"/>
      <c r="K870" s="15">
        <f>((F870-1)*(1-(IF(G870="no",0,'results log'!$B$3)))+1)</f>
        <v>5.0000000000000044E-2</v>
      </c>
      <c r="L870" s="15">
        <f t="shared" si="25"/>
        <v>0</v>
      </c>
      <c r="M870" s="17">
        <f>IF(ISBLANK(J870),,IF(ISBLANK(E870),,(IF(J870="WON-EW",((((E870-1)*I870)*'results log'!$B$2)+('results log'!$B$2*(E870-1))),IF(J870="WON",((((E870-1)*I870)*'results log'!$B$2)+('results log'!$B$2*(E870-1))),IF(J870="PLACED",((((E870-1)*I870)*'results log'!$B$2)-'results log'!$B$2),IF(I870=0,-'results log'!$B$2,IF(I870=0,-'results log'!$B$2,-('results log'!$B$2*2)))))))*D870))</f>
        <v>0</v>
      </c>
      <c r="N870" s="16">
        <f>IF(ISBLANK(J870),,IF(ISBLANK(F870),,(IF(J870="WON-EW",((((K870-1)*I870)*'results log'!$B$2)+('results log'!$B$2*(K870-1))),IF(J870="WON",((((K870-1)*I870)*'results log'!$B$2)+('results log'!$B$2*(K870-1))),IF(J870="PLACED",((((K870-1)*I870)*'results log'!$B$2)-'results log'!$B$2),IF(I870=0,-'results log'!$B$2,IF(I870=0,-'results log'!$B$2,-('results log'!$B$2*2)))))))*D870))</f>
        <v>0</v>
      </c>
      <c r="Q870">
        <f>IF(ISBLANK(#REF!),1,IF(ISBLANK(#REF!),2,99))</f>
        <v>99</v>
      </c>
    </row>
    <row r="871" spans="7:17" ht="15" x14ac:dyDescent="0.2">
      <c r="G871" s="11"/>
      <c r="H871" s="11"/>
      <c r="I871" s="11"/>
      <c r="J871" s="8"/>
      <c r="K871" s="15">
        <f>((F871-1)*(1-(IF(G871="no",0,'results log'!$B$3)))+1)</f>
        <v>5.0000000000000044E-2</v>
      </c>
      <c r="L871" s="15">
        <f t="shared" si="25"/>
        <v>0</v>
      </c>
      <c r="M871" s="17">
        <f>IF(ISBLANK(J871),,IF(ISBLANK(E871),,(IF(J871="WON-EW",((((E871-1)*I871)*'results log'!$B$2)+('results log'!$B$2*(E871-1))),IF(J871="WON",((((E871-1)*I871)*'results log'!$B$2)+('results log'!$B$2*(E871-1))),IF(J871="PLACED",((((E871-1)*I871)*'results log'!$B$2)-'results log'!$B$2),IF(I871=0,-'results log'!$B$2,IF(I871=0,-'results log'!$B$2,-('results log'!$B$2*2)))))))*D871))</f>
        <v>0</v>
      </c>
      <c r="N871" s="16">
        <f>IF(ISBLANK(J871),,IF(ISBLANK(F871),,(IF(J871="WON-EW",((((K871-1)*I871)*'results log'!$B$2)+('results log'!$B$2*(K871-1))),IF(J871="WON",((((K871-1)*I871)*'results log'!$B$2)+('results log'!$B$2*(K871-1))),IF(J871="PLACED",((((K871-1)*I871)*'results log'!$B$2)-'results log'!$B$2),IF(I871=0,-'results log'!$B$2,IF(I871=0,-'results log'!$B$2,-('results log'!$B$2*2)))))))*D871))</f>
        <v>0</v>
      </c>
      <c r="Q871">
        <f>IF(ISBLANK(#REF!),1,IF(ISBLANK(#REF!),2,99))</f>
        <v>99</v>
      </c>
    </row>
    <row r="872" spans="7:17" ht="15" x14ac:dyDescent="0.2">
      <c r="G872" s="11"/>
      <c r="H872" s="11"/>
      <c r="I872" s="11"/>
      <c r="J872" s="8"/>
      <c r="K872" s="15">
        <f>((F872-1)*(1-(IF(G872="no",0,'results log'!$B$3)))+1)</f>
        <v>5.0000000000000044E-2</v>
      </c>
      <c r="L872" s="15">
        <f t="shared" si="25"/>
        <v>0</v>
      </c>
      <c r="M872" s="17">
        <f>IF(ISBLANK(J872),,IF(ISBLANK(E872),,(IF(J872="WON-EW",((((E872-1)*I872)*'results log'!$B$2)+('results log'!$B$2*(E872-1))),IF(J872="WON",((((E872-1)*I872)*'results log'!$B$2)+('results log'!$B$2*(E872-1))),IF(J872="PLACED",((((E872-1)*I872)*'results log'!$B$2)-'results log'!$B$2),IF(I872=0,-'results log'!$B$2,IF(I872=0,-'results log'!$B$2,-('results log'!$B$2*2)))))))*D872))</f>
        <v>0</v>
      </c>
      <c r="N872" s="16">
        <f>IF(ISBLANK(J872),,IF(ISBLANK(F872),,(IF(J872="WON-EW",((((K872-1)*I872)*'results log'!$B$2)+('results log'!$B$2*(K872-1))),IF(J872="WON",((((K872-1)*I872)*'results log'!$B$2)+('results log'!$B$2*(K872-1))),IF(J872="PLACED",((((K872-1)*I872)*'results log'!$B$2)-'results log'!$B$2),IF(I872=0,-'results log'!$B$2,IF(I872=0,-'results log'!$B$2,-('results log'!$B$2*2)))))))*D872))</f>
        <v>0</v>
      </c>
      <c r="Q872">
        <f>IF(ISBLANK(#REF!),1,IF(ISBLANK(#REF!),2,99))</f>
        <v>99</v>
      </c>
    </row>
    <row r="873" spans="7:17" ht="15" x14ac:dyDescent="0.2">
      <c r="G873" s="11"/>
      <c r="H873" s="11"/>
      <c r="I873" s="11"/>
      <c r="J873" s="8"/>
      <c r="K873" s="15">
        <f>((F873-1)*(1-(IF(G873="no",0,'results log'!$B$3)))+1)</f>
        <v>5.0000000000000044E-2</v>
      </c>
      <c r="L873" s="15">
        <f t="shared" si="25"/>
        <v>0</v>
      </c>
      <c r="M873" s="17">
        <f>IF(ISBLANK(J873),,IF(ISBLANK(E873),,(IF(J873="WON-EW",((((E873-1)*I873)*'results log'!$B$2)+('results log'!$B$2*(E873-1))),IF(J873="WON",((((E873-1)*I873)*'results log'!$B$2)+('results log'!$B$2*(E873-1))),IF(J873="PLACED",((((E873-1)*I873)*'results log'!$B$2)-'results log'!$B$2),IF(I873=0,-'results log'!$B$2,IF(I873=0,-'results log'!$B$2,-('results log'!$B$2*2)))))))*D873))</f>
        <v>0</v>
      </c>
      <c r="N873" s="16">
        <f>IF(ISBLANK(J873),,IF(ISBLANK(F873),,(IF(J873="WON-EW",((((K873-1)*I873)*'results log'!$B$2)+('results log'!$B$2*(K873-1))),IF(J873="WON",((((K873-1)*I873)*'results log'!$B$2)+('results log'!$B$2*(K873-1))),IF(J873="PLACED",((((K873-1)*I873)*'results log'!$B$2)-'results log'!$B$2),IF(I873=0,-'results log'!$B$2,IF(I873=0,-'results log'!$B$2,-('results log'!$B$2*2)))))))*D873))</f>
        <v>0</v>
      </c>
      <c r="Q873">
        <f>IF(ISBLANK(#REF!),1,IF(ISBLANK(#REF!),2,99))</f>
        <v>99</v>
      </c>
    </row>
    <row r="874" spans="7:17" ht="15" x14ac:dyDescent="0.2">
      <c r="G874" s="11"/>
      <c r="H874" s="11"/>
      <c r="I874" s="11"/>
      <c r="J874" s="8"/>
      <c r="K874" s="15">
        <f>((F874-1)*(1-(IF(G874="no",0,'results log'!$B$3)))+1)</f>
        <v>5.0000000000000044E-2</v>
      </c>
      <c r="L874" s="15">
        <f t="shared" si="25"/>
        <v>0</v>
      </c>
      <c r="M874" s="17">
        <f>IF(ISBLANK(J874),,IF(ISBLANK(E874),,(IF(J874="WON-EW",((((E874-1)*I874)*'results log'!$B$2)+('results log'!$B$2*(E874-1))),IF(J874="WON",((((E874-1)*I874)*'results log'!$B$2)+('results log'!$B$2*(E874-1))),IF(J874="PLACED",((((E874-1)*I874)*'results log'!$B$2)-'results log'!$B$2),IF(I874=0,-'results log'!$B$2,IF(I874=0,-'results log'!$B$2,-('results log'!$B$2*2)))))))*D874))</f>
        <v>0</v>
      </c>
      <c r="N874" s="16">
        <f>IF(ISBLANK(J874),,IF(ISBLANK(F874),,(IF(J874="WON-EW",((((K874-1)*I874)*'results log'!$B$2)+('results log'!$B$2*(K874-1))),IF(J874="WON",((((K874-1)*I874)*'results log'!$B$2)+('results log'!$B$2*(K874-1))),IF(J874="PLACED",((((K874-1)*I874)*'results log'!$B$2)-'results log'!$B$2),IF(I874=0,-'results log'!$B$2,IF(I874=0,-'results log'!$B$2,-('results log'!$B$2*2)))))))*D874))</f>
        <v>0</v>
      </c>
      <c r="Q874">
        <f>IF(ISBLANK(#REF!),1,IF(ISBLANK(#REF!),2,99))</f>
        <v>99</v>
      </c>
    </row>
    <row r="875" spans="7:17" ht="15" x14ac:dyDescent="0.2">
      <c r="G875" s="11"/>
      <c r="H875" s="11"/>
      <c r="I875" s="11"/>
      <c r="J875" s="8"/>
      <c r="K875" s="15">
        <f>((F875-1)*(1-(IF(G875="no",0,'results log'!$B$3)))+1)</f>
        <v>5.0000000000000044E-2</v>
      </c>
      <c r="L875" s="15">
        <f t="shared" si="25"/>
        <v>0</v>
      </c>
      <c r="M875" s="17">
        <f>IF(ISBLANK(J875),,IF(ISBLANK(E875),,(IF(J875="WON-EW",((((E875-1)*I875)*'results log'!$B$2)+('results log'!$B$2*(E875-1))),IF(J875="WON",((((E875-1)*I875)*'results log'!$B$2)+('results log'!$B$2*(E875-1))),IF(J875="PLACED",((((E875-1)*I875)*'results log'!$B$2)-'results log'!$B$2),IF(I875=0,-'results log'!$B$2,IF(I875=0,-'results log'!$B$2,-('results log'!$B$2*2)))))))*D875))</f>
        <v>0</v>
      </c>
      <c r="N875" s="16">
        <f>IF(ISBLANK(J875),,IF(ISBLANK(F875),,(IF(J875="WON-EW",((((K875-1)*I875)*'results log'!$B$2)+('results log'!$B$2*(K875-1))),IF(J875="WON",((((K875-1)*I875)*'results log'!$B$2)+('results log'!$B$2*(K875-1))),IF(J875="PLACED",((((K875-1)*I875)*'results log'!$B$2)-'results log'!$B$2),IF(I875=0,-'results log'!$B$2,IF(I875=0,-'results log'!$B$2,-('results log'!$B$2*2)))))))*D875))</f>
        <v>0</v>
      </c>
      <c r="Q875">
        <f>IF(ISBLANK(#REF!),1,IF(ISBLANK(#REF!),2,99))</f>
        <v>99</v>
      </c>
    </row>
    <row r="876" spans="7:17" ht="15" x14ac:dyDescent="0.2">
      <c r="G876" s="11"/>
      <c r="H876" s="11"/>
      <c r="I876" s="11"/>
      <c r="J876" s="8"/>
      <c r="K876" s="15">
        <f>((F876-1)*(1-(IF(G876="no",0,'results log'!$B$3)))+1)</f>
        <v>5.0000000000000044E-2</v>
      </c>
      <c r="L876" s="15">
        <f t="shared" si="25"/>
        <v>0</v>
      </c>
      <c r="M876" s="17">
        <f>IF(ISBLANK(J876),,IF(ISBLANK(E876),,(IF(J876="WON-EW",((((E876-1)*I876)*'results log'!$B$2)+('results log'!$B$2*(E876-1))),IF(J876="WON",((((E876-1)*I876)*'results log'!$B$2)+('results log'!$B$2*(E876-1))),IF(J876="PLACED",((((E876-1)*I876)*'results log'!$B$2)-'results log'!$B$2),IF(I876=0,-'results log'!$B$2,IF(I876=0,-'results log'!$B$2,-('results log'!$B$2*2)))))))*D876))</f>
        <v>0</v>
      </c>
      <c r="N876" s="16">
        <f>IF(ISBLANK(J876),,IF(ISBLANK(F876),,(IF(J876="WON-EW",((((K876-1)*I876)*'results log'!$B$2)+('results log'!$B$2*(K876-1))),IF(J876="WON",((((K876-1)*I876)*'results log'!$B$2)+('results log'!$B$2*(K876-1))),IF(J876="PLACED",((((K876-1)*I876)*'results log'!$B$2)-'results log'!$B$2),IF(I876=0,-'results log'!$B$2,IF(I876=0,-'results log'!$B$2,-('results log'!$B$2*2)))))))*D876))</f>
        <v>0</v>
      </c>
      <c r="Q876">
        <f>IF(ISBLANK(#REF!),1,IF(ISBLANK(#REF!),2,99))</f>
        <v>99</v>
      </c>
    </row>
    <row r="877" spans="7:17" ht="15" x14ac:dyDescent="0.2">
      <c r="G877" s="11"/>
      <c r="H877" s="11"/>
      <c r="I877" s="11"/>
      <c r="J877" s="8"/>
      <c r="K877" s="15">
        <f>((F877-1)*(1-(IF(G877="no",0,'results log'!$B$3)))+1)</f>
        <v>5.0000000000000044E-2</v>
      </c>
      <c r="L877" s="15">
        <f t="shared" si="25"/>
        <v>0</v>
      </c>
      <c r="M877" s="17">
        <f>IF(ISBLANK(J877),,IF(ISBLANK(E877),,(IF(J877="WON-EW",((((E877-1)*I877)*'results log'!$B$2)+('results log'!$B$2*(E877-1))),IF(J877="WON",((((E877-1)*I877)*'results log'!$B$2)+('results log'!$B$2*(E877-1))),IF(J877="PLACED",((((E877-1)*I877)*'results log'!$B$2)-'results log'!$B$2),IF(I877=0,-'results log'!$B$2,IF(I877=0,-'results log'!$B$2,-('results log'!$B$2*2)))))))*D877))</f>
        <v>0</v>
      </c>
      <c r="N877" s="16">
        <f>IF(ISBLANK(J877),,IF(ISBLANK(F877),,(IF(J877="WON-EW",((((K877-1)*I877)*'results log'!$B$2)+('results log'!$B$2*(K877-1))),IF(J877="WON",((((K877-1)*I877)*'results log'!$B$2)+('results log'!$B$2*(K877-1))),IF(J877="PLACED",((((K877-1)*I877)*'results log'!$B$2)-'results log'!$B$2),IF(I877=0,-'results log'!$B$2,IF(I877=0,-'results log'!$B$2,-('results log'!$B$2*2)))))))*D877))</f>
        <v>0</v>
      </c>
      <c r="Q877">
        <f>IF(ISBLANK(#REF!),1,IF(ISBLANK(#REF!),2,99))</f>
        <v>99</v>
      </c>
    </row>
    <row r="878" spans="7:17" ht="15" x14ac:dyDescent="0.2">
      <c r="G878" s="11"/>
      <c r="H878" s="11"/>
      <c r="I878" s="11"/>
      <c r="J878" s="8"/>
      <c r="K878" s="15">
        <f>((F878-1)*(1-(IF(G878="no",0,'results log'!$B$3)))+1)</f>
        <v>5.0000000000000044E-2</v>
      </c>
      <c r="L878" s="15">
        <f t="shared" si="25"/>
        <v>0</v>
      </c>
      <c r="M878" s="17">
        <f>IF(ISBLANK(J878),,IF(ISBLANK(E878),,(IF(J878="WON-EW",((((E878-1)*I878)*'results log'!$B$2)+('results log'!$B$2*(E878-1))),IF(J878="WON",((((E878-1)*I878)*'results log'!$B$2)+('results log'!$B$2*(E878-1))),IF(J878="PLACED",((((E878-1)*I878)*'results log'!$B$2)-'results log'!$B$2),IF(I878=0,-'results log'!$B$2,IF(I878=0,-'results log'!$B$2,-('results log'!$B$2*2)))))))*D878))</f>
        <v>0</v>
      </c>
      <c r="N878" s="16">
        <f>IF(ISBLANK(J878),,IF(ISBLANK(F878),,(IF(J878="WON-EW",((((K878-1)*I878)*'results log'!$B$2)+('results log'!$B$2*(K878-1))),IF(J878="WON",((((K878-1)*I878)*'results log'!$B$2)+('results log'!$B$2*(K878-1))),IF(J878="PLACED",((((K878-1)*I878)*'results log'!$B$2)-'results log'!$B$2),IF(I878=0,-'results log'!$B$2,IF(I878=0,-'results log'!$B$2,-('results log'!$B$2*2)))))))*D878))</f>
        <v>0</v>
      </c>
      <c r="Q878">
        <f>IF(ISBLANK(#REF!),1,IF(ISBLANK(#REF!),2,99))</f>
        <v>99</v>
      </c>
    </row>
    <row r="879" spans="7:17" ht="15" x14ac:dyDescent="0.2">
      <c r="G879" s="11"/>
      <c r="H879" s="11"/>
      <c r="I879" s="11"/>
      <c r="J879" s="8"/>
      <c r="K879" s="15">
        <f>((F879-1)*(1-(IF(G879="no",0,'results log'!$B$3)))+1)</f>
        <v>5.0000000000000044E-2</v>
      </c>
      <c r="L879" s="15">
        <f t="shared" si="25"/>
        <v>0</v>
      </c>
      <c r="M879" s="17">
        <f>IF(ISBLANK(J879),,IF(ISBLANK(E879),,(IF(J879="WON-EW",((((E879-1)*I879)*'results log'!$B$2)+('results log'!$B$2*(E879-1))),IF(J879="WON",((((E879-1)*I879)*'results log'!$B$2)+('results log'!$B$2*(E879-1))),IF(J879="PLACED",((((E879-1)*I879)*'results log'!$B$2)-'results log'!$B$2),IF(I879=0,-'results log'!$B$2,IF(I879=0,-'results log'!$B$2,-('results log'!$B$2*2)))))))*D879))</f>
        <v>0</v>
      </c>
      <c r="N879" s="16">
        <f>IF(ISBLANK(J879),,IF(ISBLANK(F879),,(IF(J879="WON-EW",((((K879-1)*I879)*'results log'!$B$2)+('results log'!$B$2*(K879-1))),IF(J879="WON",((((K879-1)*I879)*'results log'!$B$2)+('results log'!$B$2*(K879-1))),IF(J879="PLACED",((((K879-1)*I879)*'results log'!$B$2)-'results log'!$B$2),IF(I879=0,-'results log'!$B$2,IF(I879=0,-'results log'!$B$2,-('results log'!$B$2*2)))))))*D879))</f>
        <v>0</v>
      </c>
      <c r="Q879">
        <f>IF(ISBLANK(#REF!),1,IF(ISBLANK(#REF!),2,99))</f>
        <v>99</v>
      </c>
    </row>
    <row r="880" spans="7:17" ht="15" x14ac:dyDescent="0.2">
      <c r="G880" s="11"/>
      <c r="H880" s="11"/>
      <c r="I880" s="11"/>
      <c r="J880" s="8"/>
      <c r="K880" s="15">
        <f>((F880-1)*(1-(IF(G880="no",0,'results log'!$B$3)))+1)</f>
        <v>5.0000000000000044E-2</v>
      </c>
      <c r="L880" s="15">
        <f t="shared" si="25"/>
        <v>0</v>
      </c>
      <c r="M880" s="17">
        <f>IF(ISBLANK(J880),,IF(ISBLANK(E880),,(IF(J880="WON-EW",((((E880-1)*I880)*'results log'!$B$2)+('results log'!$B$2*(E880-1))),IF(J880="WON",((((E880-1)*I880)*'results log'!$B$2)+('results log'!$B$2*(E880-1))),IF(J880="PLACED",((((E880-1)*I880)*'results log'!$B$2)-'results log'!$B$2),IF(I880=0,-'results log'!$B$2,IF(I880=0,-'results log'!$B$2,-('results log'!$B$2*2)))))))*D880))</f>
        <v>0</v>
      </c>
      <c r="N880" s="16">
        <f>IF(ISBLANK(J880),,IF(ISBLANK(F880),,(IF(J880="WON-EW",((((K880-1)*I880)*'results log'!$B$2)+('results log'!$B$2*(K880-1))),IF(J880="WON",((((K880-1)*I880)*'results log'!$B$2)+('results log'!$B$2*(K880-1))),IF(J880="PLACED",((((K880-1)*I880)*'results log'!$B$2)-'results log'!$B$2),IF(I880=0,-'results log'!$B$2,IF(I880=0,-'results log'!$B$2,-('results log'!$B$2*2)))))))*D880))</f>
        <v>0</v>
      </c>
      <c r="Q880">
        <f>IF(ISBLANK(#REF!),1,IF(ISBLANK(#REF!),2,99))</f>
        <v>99</v>
      </c>
    </row>
    <row r="881" spans="7:17" ht="15" x14ac:dyDescent="0.2">
      <c r="G881" s="11"/>
      <c r="H881" s="11"/>
      <c r="I881" s="11"/>
      <c r="J881" s="8"/>
      <c r="K881" s="15">
        <f>((F881-1)*(1-(IF(G881="no",0,'results log'!$B$3)))+1)</f>
        <v>5.0000000000000044E-2</v>
      </c>
      <c r="L881" s="15">
        <f t="shared" si="25"/>
        <v>0</v>
      </c>
      <c r="M881" s="17">
        <f>IF(ISBLANK(J881),,IF(ISBLANK(E881),,(IF(J881="WON-EW",((((E881-1)*I881)*'results log'!$B$2)+('results log'!$B$2*(E881-1))),IF(J881="WON",((((E881-1)*I881)*'results log'!$B$2)+('results log'!$B$2*(E881-1))),IF(J881="PLACED",((((E881-1)*I881)*'results log'!$B$2)-'results log'!$B$2),IF(I881=0,-'results log'!$B$2,IF(I881=0,-'results log'!$B$2,-('results log'!$B$2*2)))))))*D881))</f>
        <v>0</v>
      </c>
      <c r="N881" s="16">
        <f>IF(ISBLANK(J881),,IF(ISBLANK(F881),,(IF(J881="WON-EW",((((K881-1)*I881)*'results log'!$B$2)+('results log'!$B$2*(K881-1))),IF(J881="WON",((((K881-1)*I881)*'results log'!$B$2)+('results log'!$B$2*(K881-1))),IF(J881="PLACED",((((K881-1)*I881)*'results log'!$B$2)-'results log'!$B$2),IF(I881=0,-'results log'!$B$2,IF(I881=0,-'results log'!$B$2,-('results log'!$B$2*2)))))))*D881))</f>
        <v>0</v>
      </c>
      <c r="Q881">
        <f>IF(ISBLANK(#REF!),1,IF(ISBLANK(#REF!),2,99))</f>
        <v>99</v>
      </c>
    </row>
    <row r="882" spans="7:17" ht="15" x14ac:dyDescent="0.2">
      <c r="G882" s="11"/>
      <c r="H882" s="11"/>
      <c r="I882" s="11"/>
      <c r="J882" s="8"/>
      <c r="K882" s="15">
        <f>((F882-1)*(1-(IF(G882="no",0,'results log'!$B$3)))+1)</f>
        <v>5.0000000000000044E-2</v>
      </c>
      <c r="L882" s="15">
        <f t="shared" si="25"/>
        <v>0</v>
      </c>
      <c r="M882" s="17">
        <f>IF(ISBLANK(J882),,IF(ISBLANK(E882),,(IF(J882="WON-EW",((((E882-1)*I882)*'results log'!$B$2)+('results log'!$B$2*(E882-1))),IF(J882="WON",((((E882-1)*I882)*'results log'!$B$2)+('results log'!$B$2*(E882-1))),IF(J882="PLACED",((((E882-1)*I882)*'results log'!$B$2)-'results log'!$B$2),IF(I882=0,-'results log'!$B$2,IF(I882=0,-'results log'!$B$2,-('results log'!$B$2*2)))))))*D882))</f>
        <v>0</v>
      </c>
      <c r="N882" s="16">
        <f>IF(ISBLANK(J882),,IF(ISBLANK(F882),,(IF(J882="WON-EW",((((K882-1)*I882)*'results log'!$B$2)+('results log'!$B$2*(K882-1))),IF(J882="WON",((((K882-1)*I882)*'results log'!$B$2)+('results log'!$B$2*(K882-1))),IF(J882="PLACED",((((K882-1)*I882)*'results log'!$B$2)-'results log'!$B$2),IF(I882=0,-'results log'!$B$2,IF(I882=0,-'results log'!$B$2,-('results log'!$B$2*2)))))))*D882))</f>
        <v>0</v>
      </c>
      <c r="Q882">
        <f>IF(ISBLANK(#REF!),1,IF(ISBLANK(#REF!),2,99))</f>
        <v>99</v>
      </c>
    </row>
    <row r="883" spans="7:17" ht="15" x14ac:dyDescent="0.2">
      <c r="G883" s="11"/>
      <c r="H883" s="11"/>
      <c r="I883" s="11"/>
      <c r="J883" s="8"/>
      <c r="K883" s="15">
        <f>((F883-1)*(1-(IF(G883="no",0,'results log'!$B$3)))+1)</f>
        <v>5.0000000000000044E-2</v>
      </c>
      <c r="L883" s="15">
        <f t="shared" si="25"/>
        <v>0</v>
      </c>
      <c r="M883" s="17">
        <f>IF(ISBLANK(J883),,IF(ISBLANK(E883),,(IF(J883="WON-EW",((((E883-1)*I883)*'results log'!$B$2)+('results log'!$B$2*(E883-1))),IF(J883="WON",((((E883-1)*I883)*'results log'!$B$2)+('results log'!$B$2*(E883-1))),IF(J883="PLACED",((((E883-1)*I883)*'results log'!$B$2)-'results log'!$B$2),IF(I883=0,-'results log'!$B$2,IF(I883=0,-'results log'!$B$2,-('results log'!$B$2*2)))))))*D883))</f>
        <v>0</v>
      </c>
      <c r="N883" s="16">
        <f>IF(ISBLANK(J883),,IF(ISBLANK(F883),,(IF(J883="WON-EW",((((K883-1)*I883)*'results log'!$B$2)+('results log'!$B$2*(K883-1))),IF(J883="WON",((((K883-1)*I883)*'results log'!$B$2)+('results log'!$B$2*(K883-1))),IF(J883="PLACED",((((K883-1)*I883)*'results log'!$B$2)-'results log'!$B$2),IF(I883=0,-'results log'!$B$2,IF(I883=0,-'results log'!$B$2,-('results log'!$B$2*2)))))))*D883))</f>
        <v>0</v>
      </c>
      <c r="Q883">
        <f>IF(ISBLANK(#REF!),1,IF(ISBLANK(#REF!),2,99))</f>
        <v>99</v>
      </c>
    </row>
    <row r="884" spans="7:17" ht="15" x14ac:dyDescent="0.2">
      <c r="G884" s="11"/>
      <c r="H884" s="11"/>
      <c r="I884" s="11"/>
      <c r="J884" s="8"/>
      <c r="K884" s="15">
        <f>((F884-1)*(1-(IF(G884="no",0,'results log'!$B$3)))+1)</f>
        <v>5.0000000000000044E-2</v>
      </c>
      <c r="L884" s="15">
        <f t="shared" si="25"/>
        <v>0</v>
      </c>
      <c r="M884" s="17">
        <f>IF(ISBLANK(J884),,IF(ISBLANK(E884),,(IF(J884="WON-EW",((((E884-1)*I884)*'results log'!$B$2)+('results log'!$B$2*(E884-1))),IF(J884="WON",((((E884-1)*I884)*'results log'!$B$2)+('results log'!$B$2*(E884-1))),IF(J884="PLACED",((((E884-1)*I884)*'results log'!$B$2)-'results log'!$B$2),IF(I884=0,-'results log'!$B$2,IF(I884=0,-'results log'!$B$2,-('results log'!$B$2*2)))))))*D884))</f>
        <v>0</v>
      </c>
      <c r="N884" s="16">
        <f>IF(ISBLANK(J884),,IF(ISBLANK(F884),,(IF(J884="WON-EW",((((K884-1)*I884)*'results log'!$B$2)+('results log'!$B$2*(K884-1))),IF(J884="WON",((((K884-1)*I884)*'results log'!$B$2)+('results log'!$B$2*(K884-1))),IF(J884="PLACED",((((K884-1)*I884)*'results log'!$B$2)-'results log'!$B$2),IF(I884=0,-'results log'!$B$2,IF(I884=0,-'results log'!$B$2,-('results log'!$B$2*2)))))))*D884))</f>
        <v>0</v>
      </c>
      <c r="Q884">
        <f>IF(ISBLANK(#REF!),1,IF(ISBLANK(#REF!),2,99))</f>
        <v>99</v>
      </c>
    </row>
    <row r="885" spans="7:17" ht="15" x14ac:dyDescent="0.2">
      <c r="G885" s="11"/>
      <c r="H885" s="11"/>
      <c r="I885" s="11"/>
      <c r="J885" s="8"/>
      <c r="K885" s="15">
        <f>((F885-1)*(1-(IF(G885="no",0,'results log'!$B$3)))+1)</f>
        <v>5.0000000000000044E-2</v>
      </c>
      <c r="L885" s="15">
        <f t="shared" si="25"/>
        <v>0</v>
      </c>
      <c r="M885" s="17">
        <f>IF(ISBLANK(J885),,IF(ISBLANK(E885),,(IF(J885="WON-EW",((((E885-1)*I885)*'results log'!$B$2)+('results log'!$B$2*(E885-1))),IF(J885="WON",((((E885-1)*I885)*'results log'!$B$2)+('results log'!$B$2*(E885-1))),IF(J885="PLACED",((((E885-1)*I885)*'results log'!$B$2)-'results log'!$B$2),IF(I885=0,-'results log'!$B$2,IF(I885=0,-'results log'!$B$2,-('results log'!$B$2*2)))))))*D885))</f>
        <v>0</v>
      </c>
      <c r="N885" s="16">
        <f>IF(ISBLANK(J885),,IF(ISBLANK(F885),,(IF(J885="WON-EW",((((K885-1)*I885)*'results log'!$B$2)+('results log'!$B$2*(K885-1))),IF(J885="WON",((((K885-1)*I885)*'results log'!$B$2)+('results log'!$B$2*(K885-1))),IF(J885="PLACED",((((K885-1)*I885)*'results log'!$B$2)-'results log'!$B$2),IF(I885=0,-'results log'!$B$2,IF(I885=0,-'results log'!$B$2,-('results log'!$B$2*2)))))))*D885))</f>
        <v>0</v>
      </c>
      <c r="Q885">
        <f>IF(ISBLANK(#REF!),1,IF(ISBLANK(#REF!),2,99))</f>
        <v>99</v>
      </c>
    </row>
    <row r="886" spans="7:17" ht="15" x14ac:dyDescent="0.2">
      <c r="G886" s="11"/>
      <c r="H886" s="11"/>
      <c r="I886" s="11"/>
      <c r="J886" s="8"/>
      <c r="K886" s="15">
        <f>((F886-1)*(1-(IF(G886="no",0,'results log'!$B$3)))+1)</f>
        <v>5.0000000000000044E-2</v>
      </c>
      <c r="L886" s="15">
        <f t="shared" si="25"/>
        <v>0</v>
      </c>
      <c r="M886" s="17">
        <f>IF(ISBLANK(J886),,IF(ISBLANK(E886),,(IF(J886="WON-EW",((((E886-1)*I886)*'results log'!$B$2)+('results log'!$B$2*(E886-1))),IF(J886="WON",((((E886-1)*I886)*'results log'!$B$2)+('results log'!$B$2*(E886-1))),IF(J886="PLACED",((((E886-1)*I886)*'results log'!$B$2)-'results log'!$B$2),IF(I886=0,-'results log'!$B$2,IF(I886=0,-'results log'!$B$2,-('results log'!$B$2*2)))))))*D886))</f>
        <v>0</v>
      </c>
      <c r="N886" s="16">
        <f>IF(ISBLANK(J886),,IF(ISBLANK(F886),,(IF(J886="WON-EW",((((K886-1)*I886)*'results log'!$B$2)+('results log'!$B$2*(K886-1))),IF(J886="WON",((((K886-1)*I886)*'results log'!$B$2)+('results log'!$B$2*(K886-1))),IF(J886="PLACED",((((K886-1)*I886)*'results log'!$B$2)-'results log'!$B$2),IF(I886=0,-'results log'!$B$2,IF(I886=0,-'results log'!$B$2,-('results log'!$B$2*2)))))))*D886))</f>
        <v>0</v>
      </c>
      <c r="Q886">
        <f>IF(ISBLANK(#REF!),1,IF(ISBLANK(#REF!),2,99))</f>
        <v>99</v>
      </c>
    </row>
    <row r="887" spans="7:17" ht="15" x14ac:dyDescent="0.2">
      <c r="G887" s="11"/>
      <c r="H887" s="11"/>
      <c r="I887" s="11"/>
      <c r="J887" s="8"/>
      <c r="K887" s="15">
        <f>((F887-1)*(1-(IF(G887="no",0,'results log'!$B$3)))+1)</f>
        <v>5.0000000000000044E-2</v>
      </c>
      <c r="L887" s="15">
        <f t="shared" si="25"/>
        <v>0</v>
      </c>
      <c r="M887" s="17">
        <f>IF(ISBLANK(J887),,IF(ISBLANK(E887),,(IF(J887="WON-EW",((((E887-1)*I887)*'results log'!$B$2)+('results log'!$B$2*(E887-1))),IF(J887="WON",((((E887-1)*I887)*'results log'!$B$2)+('results log'!$B$2*(E887-1))),IF(J887="PLACED",((((E887-1)*I887)*'results log'!$B$2)-'results log'!$B$2),IF(I887=0,-'results log'!$B$2,IF(I887=0,-'results log'!$B$2,-('results log'!$B$2*2)))))))*D887))</f>
        <v>0</v>
      </c>
      <c r="N887" s="16">
        <f>IF(ISBLANK(J887),,IF(ISBLANK(F887),,(IF(J887="WON-EW",((((K887-1)*I887)*'results log'!$B$2)+('results log'!$B$2*(K887-1))),IF(J887="WON",((((K887-1)*I887)*'results log'!$B$2)+('results log'!$B$2*(K887-1))),IF(J887="PLACED",((((K887-1)*I887)*'results log'!$B$2)-'results log'!$B$2),IF(I887=0,-'results log'!$B$2,IF(I887=0,-'results log'!$B$2,-('results log'!$B$2*2)))))))*D887))</f>
        <v>0</v>
      </c>
      <c r="Q887">
        <f>IF(ISBLANK(#REF!),1,IF(ISBLANK(#REF!),2,99))</f>
        <v>99</v>
      </c>
    </row>
    <row r="888" spans="7:17" ht="15" x14ac:dyDescent="0.2">
      <c r="G888" s="11"/>
      <c r="H888" s="11"/>
      <c r="I888" s="11"/>
      <c r="J888" s="8"/>
      <c r="K888" s="15">
        <f>((F888-1)*(1-(IF(G888="no",0,'results log'!$B$3)))+1)</f>
        <v>5.0000000000000044E-2</v>
      </c>
      <c r="L888" s="15">
        <f t="shared" si="25"/>
        <v>0</v>
      </c>
      <c r="M888" s="17">
        <f>IF(ISBLANK(J888),,IF(ISBLANK(E888),,(IF(J888="WON-EW",((((E888-1)*I888)*'results log'!$B$2)+('results log'!$B$2*(E888-1))),IF(J888="WON",((((E888-1)*I888)*'results log'!$B$2)+('results log'!$B$2*(E888-1))),IF(J888="PLACED",((((E888-1)*I888)*'results log'!$B$2)-'results log'!$B$2),IF(I888=0,-'results log'!$B$2,IF(I888=0,-'results log'!$B$2,-('results log'!$B$2*2)))))))*D888))</f>
        <v>0</v>
      </c>
      <c r="N888" s="16">
        <f>IF(ISBLANK(J888),,IF(ISBLANK(F888),,(IF(J888="WON-EW",((((K888-1)*I888)*'results log'!$B$2)+('results log'!$B$2*(K888-1))),IF(J888="WON",((((K888-1)*I888)*'results log'!$B$2)+('results log'!$B$2*(K888-1))),IF(J888="PLACED",((((K888-1)*I888)*'results log'!$B$2)-'results log'!$B$2),IF(I888=0,-'results log'!$B$2,IF(I888=0,-'results log'!$B$2,-('results log'!$B$2*2)))))))*D888))</f>
        <v>0</v>
      </c>
      <c r="Q888">
        <f>IF(ISBLANK(#REF!),1,IF(ISBLANK(#REF!),2,99))</f>
        <v>99</v>
      </c>
    </row>
    <row r="889" spans="7:17" ht="15" x14ac:dyDescent="0.2">
      <c r="G889" s="11"/>
      <c r="H889" s="11"/>
      <c r="I889" s="11"/>
      <c r="J889" s="8"/>
      <c r="K889" s="15">
        <f>((F889-1)*(1-(IF(G889="no",0,'results log'!$B$3)))+1)</f>
        <v>5.0000000000000044E-2</v>
      </c>
      <c r="L889" s="15">
        <f t="shared" si="25"/>
        <v>0</v>
      </c>
      <c r="M889" s="17">
        <f>IF(ISBLANK(J889),,IF(ISBLANK(E889),,(IF(J889="WON-EW",((((E889-1)*I889)*'results log'!$B$2)+('results log'!$B$2*(E889-1))),IF(J889="WON",((((E889-1)*I889)*'results log'!$B$2)+('results log'!$B$2*(E889-1))),IF(J889="PLACED",((((E889-1)*I889)*'results log'!$B$2)-'results log'!$B$2),IF(I889=0,-'results log'!$B$2,IF(I889=0,-'results log'!$B$2,-('results log'!$B$2*2)))))))*D889))</f>
        <v>0</v>
      </c>
      <c r="N889" s="16">
        <f>IF(ISBLANK(J889),,IF(ISBLANK(F889),,(IF(J889="WON-EW",((((K889-1)*I889)*'results log'!$B$2)+('results log'!$B$2*(K889-1))),IF(J889="WON",((((K889-1)*I889)*'results log'!$B$2)+('results log'!$B$2*(K889-1))),IF(J889="PLACED",((((K889-1)*I889)*'results log'!$B$2)-'results log'!$B$2),IF(I889=0,-'results log'!$B$2,IF(I889=0,-'results log'!$B$2,-('results log'!$B$2*2)))))))*D889))</f>
        <v>0</v>
      </c>
      <c r="Q889">
        <f>IF(ISBLANK(#REF!),1,IF(ISBLANK(#REF!),2,99))</f>
        <v>99</v>
      </c>
    </row>
    <row r="890" spans="7:17" ht="15" x14ac:dyDescent="0.2">
      <c r="G890" s="11"/>
      <c r="H890" s="11"/>
      <c r="I890" s="11"/>
      <c r="J890" s="8"/>
      <c r="K890" s="15">
        <f>((F890-1)*(1-(IF(G890="no",0,'results log'!$B$3)))+1)</f>
        <v>5.0000000000000044E-2</v>
      </c>
      <c r="L890" s="15">
        <f t="shared" si="25"/>
        <v>0</v>
      </c>
      <c r="M890" s="17">
        <f>IF(ISBLANK(J890),,IF(ISBLANK(E890),,(IF(J890="WON-EW",((((E890-1)*I890)*'results log'!$B$2)+('results log'!$B$2*(E890-1))),IF(J890="WON",((((E890-1)*I890)*'results log'!$B$2)+('results log'!$B$2*(E890-1))),IF(J890="PLACED",((((E890-1)*I890)*'results log'!$B$2)-'results log'!$B$2),IF(I890=0,-'results log'!$B$2,IF(I890=0,-'results log'!$B$2,-('results log'!$B$2*2)))))))*D890))</f>
        <v>0</v>
      </c>
      <c r="N890" s="16">
        <f>IF(ISBLANK(J890),,IF(ISBLANK(F890),,(IF(J890="WON-EW",((((K890-1)*I890)*'results log'!$B$2)+('results log'!$B$2*(K890-1))),IF(J890="WON",((((K890-1)*I890)*'results log'!$B$2)+('results log'!$B$2*(K890-1))),IF(J890="PLACED",((((K890-1)*I890)*'results log'!$B$2)-'results log'!$B$2),IF(I890=0,-'results log'!$B$2,IF(I890=0,-'results log'!$B$2,-('results log'!$B$2*2)))))))*D890))</f>
        <v>0</v>
      </c>
      <c r="Q890">
        <f>IF(ISBLANK(#REF!),1,IF(ISBLANK(#REF!),2,99))</f>
        <v>99</v>
      </c>
    </row>
    <row r="891" spans="7:17" ht="15" x14ac:dyDescent="0.2">
      <c r="G891" s="11"/>
      <c r="H891" s="11"/>
      <c r="I891" s="11"/>
      <c r="J891" s="8"/>
      <c r="K891" s="15">
        <f>((F891-1)*(1-(IF(G891="no",0,'results log'!$B$3)))+1)</f>
        <v>5.0000000000000044E-2</v>
      </c>
      <c r="L891" s="15">
        <f t="shared" si="25"/>
        <v>0</v>
      </c>
      <c r="M891" s="17">
        <f>IF(ISBLANK(J891),,IF(ISBLANK(E891),,(IF(J891="WON-EW",((((E891-1)*I891)*'results log'!$B$2)+('results log'!$B$2*(E891-1))),IF(J891="WON",((((E891-1)*I891)*'results log'!$B$2)+('results log'!$B$2*(E891-1))),IF(J891="PLACED",((((E891-1)*I891)*'results log'!$B$2)-'results log'!$B$2),IF(I891=0,-'results log'!$B$2,IF(I891=0,-'results log'!$B$2,-('results log'!$B$2*2)))))))*D891))</f>
        <v>0</v>
      </c>
      <c r="N891" s="16">
        <f>IF(ISBLANK(J891),,IF(ISBLANK(F891),,(IF(J891="WON-EW",((((K891-1)*I891)*'results log'!$B$2)+('results log'!$B$2*(K891-1))),IF(J891="WON",((((K891-1)*I891)*'results log'!$B$2)+('results log'!$B$2*(K891-1))),IF(J891="PLACED",((((K891-1)*I891)*'results log'!$B$2)-'results log'!$B$2),IF(I891=0,-'results log'!$B$2,IF(I891=0,-'results log'!$B$2,-('results log'!$B$2*2)))))))*D891))</f>
        <v>0</v>
      </c>
      <c r="Q891">
        <f>IF(ISBLANK(#REF!),1,IF(ISBLANK(#REF!),2,99))</f>
        <v>99</v>
      </c>
    </row>
    <row r="892" spans="7:17" ht="15" x14ac:dyDescent="0.2">
      <c r="G892" s="11"/>
      <c r="H892" s="11"/>
      <c r="I892" s="11"/>
      <c r="J892" s="8"/>
      <c r="K892" s="15">
        <f>((F892-1)*(1-(IF(G892="no",0,'results log'!$B$3)))+1)</f>
        <v>5.0000000000000044E-2</v>
      </c>
      <c r="L892" s="15">
        <f t="shared" si="25"/>
        <v>0</v>
      </c>
      <c r="M892" s="17">
        <f>IF(ISBLANK(J892),,IF(ISBLANK(E892),,(IF(J892="WON-EW",((((E892-1)*I892)*'results log'!$B$2)+('results log'!$B$2*(E892-1))),IF(J892="WON",((((E892-1)*I892)*'results log'!$B$2)+('results log'!$B$2*(E892-1))),IF(J892="PLACED",((((E892-1)*I892)*'results log'!$B$2)-'results log'!$B$2),IF(I892=0,-'results log'!$B$2,IF(I892=0,-'results log'!$B$2,-('results log'!$B$2*2)))))))*D892))</f>
        <v>0</v>
      </c>
      <c r="N892" s="16">
        <f>IF(ISBLANK(J892),,IF(ISBLANK(F892),,(IF(J892="WON-EW",((((K892-1)*I892)*'results log'!$B$2)+('results log'!$B$2*(K892-1))),IF(J892="WON",((((K892-1)*I892)*'results log'!$B$2)+('results log'!$B$2*(K892-1))),IF(J892="PLACED",((((K892-1)*I892)*'results log'!$B$2)-'results log'!$B$2),IF(I892=0,-'results log'!$B$2,IF(I892=0,-'results log'!$B$2,-('results log'!$B$2*2)))))))*D892))</f>
        <v>0</v>
      </c>
      <c r="Q892">
        <f>IF(ISBLANK(#REF!),1,IF(ISBLANK(#REF!),2,99))</f>
        <v>99</v>
      </c>
    </row>
    <row r="893" spans="7:17" ht="15" x14ac:dyDescent="0.2">
      <c r="G893" s="11"/>
      <c r="H893" s="11"/>
      <c r="I893" s="11"/>
      <c r="J893" s="8"/>
      <c r="K893" s="15">
        <f>((F893-1)*(1-(IF(G893="no",0,'results log'!$B$3)))+1)</f>
        <v>5.0000000000000044E-2</v>
      </c>
      <c r="L893" s="15">
        <f t="shared" si="25"/>
        <v>0</v>
      </c>
      <c r="M893" s="17">
        <f>IF(ISBLANK(J893),,IF(ISBLANK(E893),,(IF(J893="WON-EW",((((E893-1)*I893)*'results log'!$B$2)+('results log'!$B$2*(E893-1))),IF(J893="WON",((((E893-1)*I893)*'results log'!$B$2)+('results log'!$B$2*(E893-1))),IF(J893="PLACED",((((E893-1)*I893)*'results log'!$B$2)-'results log'!$B$2),IF(I893=0,-'results log'!$B$2,IF(I893=0,-'results log'!$B$2,-('results log'!$B$2*2)))))))*D893))</f>
        <v>0</v>
      </c>
      <c r="N893" s="16">
        <f>IF(ISBLANK(J893),,IF(ISBLANK(F893),,(IF(J893="WON-EW",((((K893-1)*I893)*'results log'!$B$2)+('results log'!$B$2*(K893-1))),IF(J893="WON",((((K893-1)*I893)*'results log'!$B$2)+('results log'!$B$2*(K893-1))),IF(J893="PLACED",((((K893-1)*I893)*'results log'!$B$2)-'results log'!$B$2),IF(I893=0,-'results log'!$B$2,IF(I893=0,-'results log'!$B$2,-('results log'!$B$2*2)))))))*D893))</f>
        <v>0</v>
      </c>
      <c r="Q893">
        <f>IF(ISBLANK(#REF!),1,IF(ISBLANK(#REF!),2,99))</f>
        <v>99</v>
      </c>
    </row>
    <row r="894" spans="7:17" ht="15" x14ac:dyDescent="0.2">
      <c r="G894" s="11"/>
      <c r="H894" s="11"/>
      <c r="I894" s="11"/>
      <c r="J894" s="8"/>
      <c r="K894" s="15">
        <f>((F894-1)*(1-(IF(G894="no",0,'results log'!$B$3)))+1)</f>
        <v>5.0000000000000044E-2</v>
      </c>
      <c r="L894" s="15">
        <f t="shared" si="25"/>
        <v>0</v>
      </c>
      <c r="M894" s="17">
        <f>IF(ISBLANK(J894),,IF(ISBLANK(E894),,(IF(J894="WON-EW",((((E894-1)*I894)*'results log'!$B$2)+('results log'!$B$2*(E894-1))),IF(J894="WON",((((E894-1)*I894)*'results log'!$B$2)+('results log'!$B$2*(E894-1))),IF(J894="PLACED",((((E894-1)*I894)*'results log'!$B$2)-'results log'!$B$2),IF(I894=0,-'results log'!$B$2,IF(I894=0,-'results log'!$B$2,-('results log'!$B$2*2)))))))*D894))</f>
        <v>0</v>
      </c>
      <c r="N894" s="16">
        <f>IF(ISBLANK(J894),,IF(ISBLANK(F894),,(IF(J894="WON-EW",((((K894-1)*I894)*'results log'!$B$2)+('results log'!$B$2*(K894-1))),IF(J894="WON",((((K894-1)*I894)*'results log'!$B$2)+('results log'!$B$2*(K894-1))),IF(J894="PLACED",((((K894-1)*I894)*'results log'!$B$2)-'results log'!$B$2),IF(I894=0,-'results log'!$B$2,IF(I894=0,-'results log'!$B$2,-('results log'!$B$2*2)))))))*D894))</f>
        <v>0</v>
      </c>
      <c r="Q894">
        <f>IF(ISBLANK(#REF!),1,IF(ISBLANK(#REF!),2,99))</f>
        <v>99</v>
      </c>
    </row>
    <row r="895" spans="7:17" ht="15" x14ac:dyDescent="0.2">
      <c r="G895" s="11"/>
      <c r="H895" s="11"/>
      <c r="I895" s="11"/>
      <c r="J895" s="8"/>
      <c r="K895" s="15">
        <f>((F895-1)*(1-(IF(G895="no",0,'results log'!$B$3)))+1)</f>
        <v>5.0000000000000044E-2</v>
      </c>
      <c r="L895" s="15">
        <f t="shared" si="25"/>
        <v>0</v>
      </c>
      <c r="M895" s="17">
        <f>IF(ISBLANK(J895),,IF(ISBLANK(E895),,(IF(J895="WON-EW",((((E895-1)*I895)*'results log'!$B$2)+('results log'!$B$2*(E895-1))),IF(J895="WON",((((E895-1)*I895)*'results log'!$B$2)+('results log'!$B$2*(E895-1))),IF(J895="PLACED",((((E895-1)*I895)*'results log'!$B$2)-'results log'!$B$2),IF(I895=0,-'results log'!$B$2,IF(I895=0,-'results log'!$B$2,-('results log'!$B$2*2)))))))*D895))</f>
        <v>0</v>
      </c>
      <c r="N895" s="16">
        <f>IF(ISBLANK(J895),,IF(ISBLANK(F895),,(IF(J895="WON-EW",((((K895-1)*I895)*'results log'!$B$2)+('results log'!$B$2*(K895-1))),IF(J895="WON",((((K895-1)*I895)*'results log'!$B$2)+('results log'!$B$2*(K895-1))),IF(J895="PLACED",((((K895-1)*I895)*'results log'!$B$2)-'results log'!$B$2),IF(I895=0,-'results log'!$B$2,IF(I895=0,-'results log'!$B$2,-('results log'!$B$2*2)))))))*D895))</f>
        <v>0</v>
      </c>
      <c r="Q895">
        <f>IF(ISBLANK(#REF!),1,IF(ISBLANK(#REF!),2,99))</f>
        <v>99</v>
      </c>
    </row>
    <row r="896" spans="7:17" ht="15" x14ac:dyDescent="0.2">
      <c r="G896" s="11"/>
      <c r="H896" s="11"/>
      <c r="I896" s="11"/>
      <c r="J896" s="8"/>
      <c r="K896" s="15">
        <f>((F896-1)*(1-(IF(G896="no",0,'results log'!$B$3)))+1)</f>
        <v>5.0000000000000044E-2</v>
      </c>
      <c r="L896" s="15">
        <f t="shared" si="25"/>
        <v>0</v>
      </c>
      <c r="M896" s="17">
        <f>IF(ISBLANK(J896),,IF(ISBLANK(E896),,(IF(J896="WON-EW",((((E896-1)*I896)*'results log'!$B$2)+('results log'!$B$2*(E896-1))),IF(J896="WON",((((E896-1)*I896)*'results log'!$B$2)+('results log'!$B$2*(E896-1))),IF(J896="PLACED",((((E896-1)*I896)*'results log'!$B$2)-'results log'!$B$2),IF(I896=0,-'results log'!$B$2,IF(I896=0,-'results log'!$B$2,-('results log'!$B$2*2)))))))*D896))</f>
        <v>0</v>
      </c>
      <c r="N896" s="16">
        <f>IF(ISBLANK(J896),,IF(ISBLANK(F896),,(IF(J896="WON-EW",((((K896-1)*I896)*'results log'!$B$2)+('results log'!$B$2*(K896-1))),IF(J896="WON",((((K896-1)*I896)*'results log'!$B$2)+('results log'!$B$2*(K896-1))),IF(J896="PLACED",((((K896-1)*I896)*'results log'!$B$2)-'results log'!$B$2),IF(I896=0,-'results log'!$B$2,IF(I896=0,-'results log'!$B$2,-('results log'!$B$2*2)))))))*D896))</f>
        <v>0</v>
      </c>
      <c r="Q896">
        <f>IF(ISBLANK(#REF!),1,IF(ISBLANK(#REF!),2,99))</f>
        <v>99</v>
      </c>
    </row>
    <row r="897" spans="7:17" ht="15" x14ac:dyDescent="0.2">
      <c r="G897" s="11"/>
      <c r="H897" s="11"/>
      <c r="I897" s="11"/>
      <c r="J897" s="8"/>
      <c r="K897" s="15">
        <f>((F897-1)*(1-(IF(G897="no",0,'results log'!$B$3)))+1)</f>
        <v>5.0000000000000044E-2</v>
      </c>
      <c r="L897" s="15">
        <f t="shared" si="25"/>
        <v>0</v>
      </c>
      <c r="M897" s="17">
        <f>IF(ISBLANK(J897),,IF(ISBLANK(E897),,(IF(J897="WON-EW",((((E897-1)*I897)*'results log'!$B$2)+('results log'!$B$2*(E897-1))),IF(J897="WON",((((E897-1)*I897)*'results log'!$B$2)+('results log'!$B$2*(E897-1))),IF(J897="PLACED",((((E897-1)*I897)*'results log'!$B$2)-'results log'!$B$2),IF(I897=0,-'results log'!$B$2,IF(I897=0,-'results log'!$B$2,-('results log'!$B$2*2)))))))*D897))</f>
        <v>0</v>
      </c>
      <c r="N897" s="16">
        <f>IF(ISBLANK(J897),,IF(ISBLANK(F897),,(IF(J897="WON-EW",((((K897-1)*I897)*'results log'!$B$2)+('results log'!$B$2*(K897-1))),IF(J897="WON",((((K897-1)*I897)*'results log'!$B$2)+('results log'!$B$2*(K897-1))),IF(J897="PLACED",((((K897-1)*I897)*'results log'!$B$2)-'results log'!$B$2),IF(I897=0,-'results log'!$B$2,IF(I897=0,-'results log'!$B$2,-('results log'!$B$2*2)))))))*D897))</f>
        <v>0</v>
      </c>
      <c r="Q897">
        <f>IF(ISBLANK(#REF!),1,IF(ISBLANK(#REF!),2,99))</f>
        <v>99</v>
      </c>
    </row>
    <row r="898" spans="7:17" ht="15" x14ac:dyDescent="0.2">
      <c r="G898" s="11"/>
      <c r="H898" s="11"/>
      <c r="I898" s="11"/>
      <c r="J898" s="8"/>
      <c r="K898" s="15">
        <f>((F898-1)*(1-(IF(G898="no",0,'results log'!$B$3)))+1)</f>
        <v>5.0000000000000044E-2</v>
      </c>
      <c r="L898" s="15">
        <f t="shared" si="25"/>
        <v>0</v>
      </c>
      <c r="M898" s="17">
        <f>IF(ISBLANK(J898),,IF(ISBLANK(E898),,(IF(J898="WON-EW",((((E898-1)*I898)*'results log'!$B$2)+('results log'!$B$2*(E898-1))),IF(J898="WON",((((E898-1)*I898)*'results log'!$B$2)+('results log'!$B$2*(E898-1))),IF(J898="PLACED",((((E898-1)*I898)*'results log'!$B$2)-'results log'!$B$2),IF(I898=0,-'results log'!$B$2,IF(I898=0,-'results log'!$B$2,-('results log'!$B$2*2)))))))*D898))</f>
        <v>0</v>
      </c>
      <c r="N898" s="16">
        <f>IF(ISBLANK(J898),,IF(ISBLANK(F898),,(IF(J898="WON-EW",((((K898-1)*I898)*'results log'!$B$2)+('results log'!$B$2*(K898-1))),IF(J898="WON",((((K898-1)*I898)*'results log'!$B$2)+('results log'!$B$2*(K898-1))),IF(J898="PLACED",((((K898-1)*I898)*'results log'!$B$2)-'results log'!$B$2),IF(I898=0,-'results log'!$B$2,IF(I898=0,-'results log'!$B$2,-('results log'!$B$2*2)))))))*D898))</f>
        <v>0</v>
      </c>
      <c r="Q898">
        <f>IF(ISBLANK(#REF!),1,IF(ISBLANK(#REF!),2,99))</f>
        <v>99</v>
      </c>
    </row>
    <row r="899" spans="7:17" ht="15" x14ac:dyDescent="0.2">
      <c r="G899" s="11"/>
      <c r="H899" s="11"/>
      <c r="I899" s="11"/>
      <c r="J899" s="8"/>
      <c r="K899" s="15">
        <f>((F899-1)*(1-(IF(G899="no",0,'results log'!$B$3)))+1)</f>
        <v>5.0000000000000044E-2</v>
      </c>
      <c r="L899" s="15">
        <f t="shared" si="25"/>
        <v>0</v>
      </c>
      <c r="M899" s="17">
        <f>IF(ISBLANK(J899),,IF(ISBLANK(E899),,(IF(J899="WON-EW",((((E899-1)*I899)*'results log'!$B$2)+('results log'!$B$2*(E899-1))),IF(J899="WON",((((E899-1)*I899)*'results log'!$B$2)+('results log'!$B$2*(E899-1))),IF(J899="PLACED",((((E899-1)*I899)*'results log'!$B$2)-'results log'!$B$2),IF(I899=0,-'results log'!$B$2,IF(I899=0,-'results log'!$B$2,-('results log'!$B$2*2)))))))*D899))</f>
        <v>0</v>
      </c>
      <c r="N899" s="16">
        <f>IF(ISBLANK(J899),,IF(ISBLANK(F899),,(IF(J899="WON-EW",((((K899-1)*I899)*'results log'!$B$2)+('results log'!$B$2*(K899-1))),IF(J899="WON",((((K899-1)*I899)*'results log'!$B$2)+('results log'!$B$2*(K899-1))),IF(J899="PLACED",((((K899-1)*I899)*'results log'!$B$2)-'results log'!$B$2),IF(I899=0,-'results log'!$B$2,IF(I899=0,-'results log'!$B$2,-('results log'!$B$2*2)))))))*D899))</f>
        <v>0</v>
      </c>
      <c r="Q899">
        <f>IF(ISBLANK(#REF!),1,IF(ISBLANK(#REF!),2,99))</f>
        <v>99</v>
      </c>
    </row>
    <row r="900" spans="7:17" ht="15" x14ac:dyDescent="0.2">
      <c r="G900" s="11"/>
      <c r="H900" s="11"/>
      <c r="I900" s="11"/>
      <c r="J900" s="8"/>
      <c r="K900" s="15">
        <f>((F900-1)*(1-(IF(G900="no",0,'results log'!$B$3)))+1)</f>
        <v>5.0000000000000044E-2</v>
      </c>
      <c r="L900" s="15">
        <f t="shared" si="25"/>
        <v>0</v>
      </c>
      <c r="M900" s="17">
        <f>IF(ISBLANK(J900),,IF(ISBLANK(E900),,(IF(J900="WON-EW",((((E900-1)*I900)*'results log'!$B$2)+('results log'!$B$2*(E900-1))),IF(J900="WON",((((E900-1)*I900)*'results log'!$B$2)+('results log'!$B$2*(E900-1))),IF(J900="PLACED",((((E900-1)*I900)*'results log'!$B$2)-'results log'!$B$2),IF(I900=0,-'results log'!$B$2,IF(I900=0,-'results log'!$B$2,-('results log'!$B$2*2)))))))*D900))</f>
        <v>0</v>
      </c>
      <c r="N900" s="16">
        <f>IF(ISBLANK(J900),,IF(ISBLANK(F900),,(IF(J900="WON-EW",((((K900-1)*I900)*'results log'!$B$2)+('results log'!$B$2*(K900-1))),IF(J900="WON",((((K900-1)*I900)*'results log'!$B$2)+('results log'!$B$2*(K900-1))),IF(J900="PLACED",((((K900-1)*I900)*'results log'!$B$2)-'results log'!$B$2),IF(I900=0,-'results log'!$B$2,IF(I900=0,-'results log'!$B$2,-('results log'!$B$2*2)))))))*D900))</f>
        <v>0</v>
      </c>
      <c r="Q900">
        <f>IF(ISBLANK(#REF!),1,IF(ISBLANK(#REF!),2,99))</f>
        <v>99</v>
      </c>
    </row>
    <row r="901" spans="7:17" ht="15" x14ac:dyDescent="0.2">
      <c r="G901" s="11"/>
      <c r="H901" s="11"/>
      <c r="I901" s="11"/>
      <c r="J901" s="8"/>
      <c r="K901" s="15">
        <f>((F901-1)*(1-(IF(G901="no",0,'results log'!$B$3)))+1)</f>
        <v>5.0000000000000044E-2</v>
      </c>
      <c r="L901" s="15">
        <f t="shared" si="25"/>
        <v>0</v>
      </c>
      <c r="M901" s="17">
        <f>IF(ISBLANK(J901),,IF(ISBLANK(E901),,(IF(J901="WON-EW",((((E901-1)*I901)*'results log'!$B$2)+('results log'!$B$2*(E901-1))),IF(J901="WON",((((E901-1)*I901)*'results log'!$B$2)+('results log'!$B$2*(E901-1))),IF(J901="PLACED",((((E901-1)*I901)*'results log'!$B$2)-'results log'!$B$2),IF(I901=0,-'results log'!$B$2,IF(I901=0,-'results log'!$B$2,-('results log'!$B$2*2)))))))*D901))</f>
        <v>0</v>
      </c>
      <c r="N901" s="16">
        <f>IF(ISBLANK(J901),,IF(ISBLANK(F901),,(IF(J901="WON-EW",((((K901-1)*I901)*'results log'!$B$2)+('results log'!$B$2*(K901-1))),IF(J901="WON",((((K901-1)*I901)*'results log'!$B$2)+('results log'!$B$2*(K901-1))),IF(J901="PLACED",((((K901-1)*I901)*'results log'!$B$2)-'results log'!$B$2),IF(I901=0,-'results log'!$B$2,IF(I901=0,-'results log'!$B$2,-('results log'!$B$2*2)))))))*D901))</f>
        <v>0</v>
      </c>
      <c r="Q901">
        <f>IF(ISBLANK(#REF!),1,IF(ISBLANK(#REF!),2,99))</f>
        <v>99</v>
      </c>
    </row>
    <row r="902" spans="7:17" ht="15" x14ac:dyDescent="0.2">
      <c r="G902" s="11"/>
      <c r="H902" s="11"/>
      <c r="I902" s="11"/>
      <c r="J902" s="8"/>
      <c r="K902" s="15">
        <f>((F902-1)*(1-(IF(G902="no",0,'results log'!$B$3)))+1)</f>
        <v>5.0000000000000044E-2</v>
      </c>
      <c r="L902" s="15">
        <f t="shared" si="25"/>
        <v>0</v>
      </c>
      <c r="M902" s="17">
        <f>IF(ISBLANK(J902),,IF(ISBLANK(E902),,(IF(J902="WON-EW",((((E902-1)*I902)*'results log'!$B$2)+('results log'!$B$2*(E902-1))),IF(J902="WON",((((E902-1)*I902)*'results log'!$B$2)+('results log'!$B$2*(E902-1))),IF(J902="PLACED",((((E902-1)*I902)*'results log'!$B$2)-'results log'!$B$2),IF(I902=0,-'results log'!$B$2,IF(I902=0,-'results log'!$B$2,-('results log'!$B$2*2)))))))*D902))</f>
        <v>0</v>
      </c>
      <c r="N902" s="16">
        <f>IF(ISBLANK(J902),,IF(ISBLANK(F902),,(IF(J902="WON-EW",((((K902-1)*I902)*'results log'!$B$2)+('results log'!$B$2*(K902-1))),IF(J902="WON",((((K902-1)*I902)*'results log'!$B$2)+('results log'!$B$2*(K902-1))),IF(J902="PLACED",((((K902-1)*I902)*'results log'!$B$2)-'results log'!$B$2),IF(I902=0,-'results log'!$B$2,IF(I902=0,-'results log'!$B$2,-('results log'!$B$2*2)))))))*D902))</f>
        <v>0</v>
      </c>
      <c r="Q902">
        <f>IF(ISBLANK(#REF!),1,IF(ISBLANK(#REF!),2,99))</f>
        <v>99</v>
      </c>
    </row>
    <row r="903" spans="7:17" ht="15" x14ac:dyDescent="0.2">
      <c r="G903" s="11"/>
      <c r="H903" s="11"/>
      <c r="I903" s="11"/>
      <c r="J903" s="8"/>
      <c r="K903" s="15">
        <f>((F903-1)*(1-(IF(G903="no",0,'results log'!$B$3)))+1)</f>
        <v>5.0000000000000044E-2</v>
      </c>
      <c r="L903" s="15">
        <f t="shared" si="25"/>
        <v>0</v>
      </c>
      <c r="M903" s="17">
        <f>IF(ISBLANK(J903),,IF(ISBLANK(E903),,(IF(J903="WON-EW",((((E903-1)*I903)*'results log'!$B$2)+('results log'!$B$2*(E903-1))),IF(J903="WON",((((E903-1)*I903)*'results log'!$B$2)+('results log'!$B$2*(E903-1))),IF(J903="PLACED",((((E903-1)*I903)*'results log'!$B$2)-'results log'!$B$2),IF(I903=0,-'results log'!$B$2,IF(I903=0,-'results log'!$B$2,-('results log'!$B$2*2)))))))*D903))</f>
        <v>0</v>
      </c>
      <c r="N903" s="16">
        <f>IF(ISBLANK(J903),,IF(ISBLANK(F903),,(IF(J903="WON-EW",((((K903-1)*I903)*'results log'!$B$2)+('results log'!$B$2*(K903-1))),IF(J903="WON",((((K903-1)*I903)*'results log'!$B$2)+('results log'!$B$2*(K903-1))),IF(J903="PLACED",((((K903-1)*I903)*'results log'!$B$2)-'results log'!$B$2),IF(I903=0,-'results log'!$B$2,IF(I903=0,-'results log'!$B$2,-('results log'!$B$2*2)))))))*D903))</f>
        <v>0</v>
      </c>
      <c r="Q903">
        <f>IF(ISBLANK(#REF!),1,IF(ISBLANK(#REF!),2,99))</f>
        <v>99</v>
      </c>
    </row>
    <row r="904" spans="7:17" ht="15" x14ac:dyDescent="0.2">
      <c r="G904" s="11"/>
      <c r="H904" s="11"/>
      <c r="I904" s="11"/>
      <c r="J904" s="8"/>
      <c r="K904" s="15">
        <f>((F904-1)*(1-(IF(G904="no",0,'results log'!$B$3)))+1)</f>
        <v>5.0000000000000044E-2</v>
      </c>
      <c r="L904" s="15">
        <f t="shared" si="25"/>
        <v>0</v>
      </c>
      <c r="M904" s="17">
        <f>IF(ISBLANK(J904),,IF(ISBLANK(E904),,(IF(J904="WON-EW",((((E904-1)*I904)*'results log'!$B$2)+('results log'!$B$2*(E904-1))),IF(J904="WON",((((E904-1)*I904)*'results log'!$B$2)+('results log'!$B$2*(E904-1))),IF(J904="PLACED",((((E904-1)*I904)*'results log'!$B$2)-'results log'!$B$2),IF(I904=0,-'results log'!$B$2,IF(I904=0,-'results log'!$B$2,-('results log'!$B$2*2)))))))*D904))</f>
        <v>0</v>
      </c>
      <c r="N904" s="16">
        <f>IF(ISBLANK(J904),,IF(ISBLANK(F904),,(IF(J904="WON-EW",((((K904-1)*I904)*'results log'!$B$2)+('results log'!$B$2*(K904-1))),IF(J904="WON",((((K904-1)*I904)*'results log'!$B$2)+('results log'!$B$2*(K904-1))),IF(J904="PLACED",((((K904-1)*I904)*'results log'!$B$2)-'results log'!$B$2),IF(I904=0,-'results log'!$B$2,IF(I904=0,-'results log'!$B$2,-('results log'!$B$2*2)))))))*D904))</f>
        <v>0</v>
      </c>
      <c r="Q904">
        <f>IF(ISBLANK(#REF!),1,IF(ISBLANK(#REF!),2,99))</f>
        <v>99</v>
      </c>
    </row>
    <row r="905" spans="7:17" ht="15" x14ac:dyDescent="0.2">
      <c r="G905" s="11"/>
      <c r="H905" s="11"/>
      <c r="I905" s="11"/>
      <c r="J905" s="8"/>
      <c r="K905" s="15">
        <f>((F905-1)*(1-(IF(G905="no",0,'results log'!$B$3)))+1)</f>
        <v>5.0000000000000044E-2</v>
      </c>
      <c r="L905" s="15">
        <f t="shared" si="25"/>
        <v>0</v>
      </c>
      <c r="M905" s="17">
        <f>IF(ISBLANK(J905),,IF(ISBLANK(E905),,(IF(J905="WON-EW",((((E905-1)*I905)*'results log'!$B$2)+('results log'!$B$2*(E905-1))),IF(J905="WON",((((E905-1)*I905)*'results log'!$B$2)+('results log'!$B$2*(E905-1))),IF(J905="PLACED",((((E905-1)*I905)*'results log'!$B$2)-'results log'!$B$2),IF(I905=0,-'results log'!$B$2,IF(I905=0,-'results log'!$B$2,-('results log'!$B$2*2)))))))*D905))</f>
        <v>0</v>
      </c>
      <c r="N905" s="16">
        <f>IF(ISBLANK(J905),,IF(ISBLANK(F905),,(IF(J905="WON-EW",((((K905-1)*I905)*'results log'!$B$2)+('results log'!$B$2*(K905-1))),IF(J905="WON",((((K905-1)*I905)*'results log'!$B$2)+('results log'!$B$2*(K905-1))),IF(J905="PLACED",((((K905-1)*I905)*'results log'!$B$2)-'results log'!$B$2),IF(I905=0,-'results log'!$B$2,IF(I905=0,-'results log'!$B$2,-('results log'!$B$2*2)))))))*D905))</f>
        <v>0</v>
      </c>
      <c r="Q905">
        <f>IF(ISBLANK(#REF!),1,IF(ISBLANK(#REF!),2,99))</f>
        <v>99</v>
      </c>
    </row>
    <row r="906" spans="7:17" ht="15" x14ac:dyDescent="0.2">
      <c r="G906" s="11"/>
      <c r="H906" s="11"/>
      <c r="I906" s="11"/>
      <c r="J906" s="8"/>
      <c r="K906" s="15">
        <f>((F906-1)*(1-(IF(G906="no",0,'results log'!$B$3)))+1)</f>
        <v>5.0000000000000044E-2</v>
      </c>
      <c r="L906" s="15">
        <f t="shared" si="25"/>
        <v>0</v>
      </c>
      <c r="M906" s="17">
        <f>IF(ISBLANK(J906),,IF(ISBLANK(E906),,(IF(J906="WON-EW",((((E906-1)*I906)*'results log'!$B$2)+('results log'!$B$2*(E906-1))),IF(J906="WON",((((E906-1)*I906)*'results log'!$B$2)+('results log'!$B$2*(E906-1))),IF(J906="PLACED",((((E906-1)*I906)*'results log'!$B$2)-'results log'!$B$2),IF(I906=0,-'results log'!$B$2,IF(I906=0,-'results log'!$B$2,-('results log'!$B$2*2)))))))*D906))</f>
        <v>0</v>
      </c>
      <c r="N906" s="16">
        <f>IF(ISBLANK(J906),,IF(ISBLANK(F906),,(IF(J906="WON-EW",((((K906-1)*I906)*'results log'!$B$2)+('results log'!$B$2*(K906-1))),IF(J906="WON",((((K906-1)*I906)*'results log'!$B$2)+('results log'!$B$2*(K906-1))),IF(J906="PLACED",((((K906-1)*I906)*'results log'!$B$2)-'results log'!$B$2),IF(I906=0,-'results log'!$B$2,IF(I906=0,-'results log'!$B$2,-('results log'!$B$2*2)))))))*D906))</f>
        <v>0</v>
      </c>
      <c r="Q906">
        <f>IF(ISBLANK(#REF!),1,IF(ISBLANK(#REF!),2,99))</f>
        <v>99</v>
      </c>
    </row>
    <row r="907" spans="7:17" ht="15" x14ac:dyDescent="0.2">
      <c r="G907" s="11"/>
      <c r="H907" s="11"/>
      <c r="I907" s="11"/>
      <c r="J907" s="8"/>
      <c r="K907" s="15">
        <f>((F907-1)*(1-(IF(G907="no",0,'results log'!$B$3)))+1)</f>
        <v>5.0000000000000044E-2</v>
      </c>
      <c r="L907" s="15">
        <f t="shared" si="25"/>
        <v>0</v>
      </c>
      <c r="M907" s="17">
        <f>IF(ISBLANK(J907),,IF(ISBLANK(E907),,(IF(J907="WON-EW",((((E907-1)*I907)*'results log'!$B$2)+('results log'!$B$2*(E907-1))),IF(J907="WON",((((E907-1)*I907)*'results log'!$B$2)+('results log'!$B$2*(E907-1))),IF(J907="PLACED",((((E907-1)*I907)*'results log'!$B$2)-'results log'!$B$2),IF(I907=0,-'results log'!$B$2,IF(I907=0,-'results log'!$B$2,-('results log'!$B$2*2)))))))*D907))</f>
        <v>0</v>
      </c>
      <c r="N907" s="16">
        <f>IF(ISBLANK(J907),,IF(ISBLANK(F907),,(IF(J907="WON-EW",((((K907-1)*I907)*'results log'!$B$2)+('results log'!$B$2*(K907-1))),IF(J907="WON",((((K907-1)*I907)*'results log'!$B$2)+('results log'!$B$2*(K907-1))),IF(J907="PLACED",((((K907-1)*I907)*'results log'!$B$2)-'results log'!$B$2),IF(I907=0,-'results log'!$B$2,IF(I907=0,-'results log'!$B$2,-('results log'!$B$2*2)))))))*D907))</f>
        <v>0</v>
      </c>
      <c r="Q907">
        <f>IF(ISBLANK(#REF!),1,IF(ISBLANK(#REF!),2,99))</f>
        <v>99</v>
      </c>
    </row>
    <row r="908" spans="7:17" ht="15" x14ac:dyDescent="0.2">
      <c r="G908" s="11"/>
      <c r="H908" s="11"/>
      <c r="I908" s="11"/>
      <c r="J908" s="8"/>
      <c r="K908" s="15">
        <f>((F908-1)*(1-(IF(G908="no",0,'results log'!$B$3)))+1)</f>
        <v>5.0000000000000044E-2</v>
      </c>
      <c r="L908" s="15">
        <f t="shared" si="25"/>
        <v>0</v>
      </c>
      <c r="M908" s="17">
        <f>IF(ISBLANK(J908),,IF(ISBLANK(E908),,(IF(J908="WON-EW",((((E908-1)*I908)*'results log'!$B$2)+('results log'!$B$2*(E908-1))),IF(J908="WON",((((E908-1)*I908)*'results log'!$B$2)+('results log'!$B$2*(E908-1))),IF(J908="PLACED",((((E908-1)*I908)*'results log'!$B$2)-'results log'!$B$2),IF(I908=0,-'results log'!$B$2,IF(I908=0,-'results log'!$B$2,-('results log'!$B$2*2)))))))*D908))</f>
        <v>0</v>
      </c>
      <c r="N908" s="16">
        <f>IF(ISBLANK(J908),,IF(ISBLANK(F908),,(IF(J908="WON-EW",((((K908-1)*I908)*'results log'!$B$2)+('results log'!$B$2*(K908-1))),IF(J908="WON",((((K908-1)*I908)*'results log'!$B$2)+('results log'!$B$2*(K908-1))),IF(J908="PLACED",((((K908-1)*I908)*'results log'!$B$2)-'results log'!$B$2),IF(I908=0,-'results log'!$B$2,IF(I908=0,-'results log'!$B$2,-('results log'!$B$2*2)))))))*D908))</f>
        <v>0</v>
      </c>
      <c r="Q908">
        <f>IF(ISBLANK(#REF!),1,IF(ISBLANK(#REF!),2,99))</f>
        <v>99</v>
      </c>
    </row>
    <row r="909" spans="7:17" ht="15" x14ac:dyDescent="0.2">
      <c r="G909" s="11"/>
      <c r="H909" s="11"/>
      <c r="I909" s="11"/>
      <c r="J909" s="8"/>
      <c r="K909" s="15">
        <f>((F909-1)*(1-(IF(G909="no",0,'results log'!$B$3)))+1)</f>
        <v>5.0000000000000044E-2</v>
      </c>
      <c r="L909" s="15">
        <f t="shared" si="25"/>
        <v>0</v>
      </c>
      <c r="M909" s="17">
        <f>IF(ISBLANK(J909),,IF(ISBLANK(E909),,(IF(J909="WON-EW",((((E909-1)*I909)*'results log'!$B$2)+('results log'!$B$2*(E909-1))),IF(J909="WON",((((E909-1)*I909)*'results log'!$B$2)+('results log'!$B$2*(E909-1))),IF(J909="PLACED",((((E909-1)*I909)*'results log'!$B$2)-'results log'!$B$2),IF(I909=0,-'results log'!$B$2,IF(I909=0,-'results log'!$B$2,-('results log'!$B$2*2)))))))*D909))</f>
        <v>0</v>
      </c>
      <c r="N909" s="16">
        <f>IF(ISBLANK(J909),,IF(ISBLANK(F909),,(IF(J909="WON-EW",((((K909-1)*I909)*'results log'!$B$2)+('results log'!$B$2*(K909-1))),IF(J909="WON",((((K909-1)*I909)*'results log'!$B$2)+('results log'!$B$2*(K909-1))),IF(J909="PLACED",((((K909-1)*I909)*'results log'!$B$2)-'results log'!$B$2),IF(I909=0,-'results log'!$B$2,IF(I909=0,-'results log'!$B$2,-('results log'!$B$2*2)))))))*D909))</f>
        <v>0</v>
      </c>
      <c r="Q909">
        <f>IF(ISBLANK(#REF!),1,IF(ISBLANK(#REF!),2,99))</f>
        <v>99</v>
      </c>
    </row>
    <row r="910" spans="7:17" ht="15" x14ac:dyDescent="0.2">
      <c r="G910" s="11"/>
      <c r="H910" s="11"/>
      <c r="I910" s="11"/>
      <c r="J910" s="8"/>
      <c r="K910" s="15">
        <f>((F910-1)*(1-(IF(G910="no",0,'results log'!$B$3)))+1)</f>
        <v>5.0000000000000044E-2</v>
      </c>
      <c r="L910" s="15">
        <f t="shared" ref="L910:L973" si="26">D910*IF(H910="yes",2,1)</f>
        <v>0</v>
      </c>
      <c r="M910" s="17">
        <f>IF(ISBLANK(J910),,IF(ISBLANK(E910),,(IF(J910="WON-EW",((((E910-1)*I910)*'results log'!$B$2)+('results log'!$B$2*(E910-1))),IF(J910="WON",((((E910-1)*I910)*'results log'!$B$2)+('results log'!$B$2*(E910-1))),IF(J910="PLACED",((((E910-1)*I910)*'results log'!$B$2)-'results log'!$B$2),IF(I910=0,-'results log'!$B$2,IF(I910=0,-'results log'!$B$2,-('results log'!$B$2*2)))))))*D910))</f>
        <v>0</v>
      </c>
      <c r="N910" s="16">
        <f>IF(ISBLANK(J910),,IF(ISBLANK(F910),,(IF(J910="WON-EW",((((K910-1)*I910)*'results log'!$B$2)+('results log'!$B$2*(K910-1))),IF(J910="WON",((((K910-1)*I910)*'results log'!$B$2)+('results log'!$B$2*(K910-1))),IF(J910="PLACED",((((K910-1)*I910)*'results log'!$B$2)-'results log'!$B$2),IF(I910=0,-'results log'!$B$2,IF(I910=0,-'results log'!$B$2,-('results log'!$B$2*2)))))))*D910))</f>
        <v>0</v>
      </c>
      <c r="Q910">
        <f>IF(ISBLANK(#REF!),1,IF(ISBLANK(#REF!),2,99))</f>
        <v>99</v>
      </c>
    </row>
    <row r="911" spans="7:17" ht="15" x14ac:dyDescent="0.2">
      <c r="G911" s="11"/>
      <c r="H911" s="11"/>
      <c r="I911" s="11"/>
      <c r="J911" s="8"/>
      <c r="K911" s="15">
        <f>((F911-1)*(1-(IF(G911="no",0,'results log'!$B$3)))+1)</f>
        <v>5.0000000000000044E-2</v>
      </c>
      <c r="L911" s="15">
        <f t="shared" si="26"/>
        <v>0</v>
      </c>
      <c r="M911" s="17">
        <f>IF(ISBLANK(J911),,IF(ISBLANK(E911),,(IF(J911="WON-EW",((((E911-1)*I911)*'results log'!$B$2)+('results log'!$B$2*(E911-1))),IF(J911="WON",((((E911-1)*I911)*'results log'!$B$2)+('results log'!$B$2*(E911-1))),IF(J911="PLACED",((((E911-1)*I911)*'results log'!$B$2)-'results log'!$B$2),IF(I911=0,-'results log'!$B$2,IF(I911=0,-'results log'!$B$2,-('results log'!$B$2*2)))))))*D911))</f>
        <v>0</v>
      </c>
      <c r="N911" s="16">
        <f>IF(ISBLANK(J911),,IF(ISBLANK(F911),,(IF(J911="WON-EW",((((K911-1)*I911)*'results log'!$B$2)+('results log'!$B$2*(K911-1))),IF(J911="WON",((((K911-1)*I911)*'results log'!$B$2)+('results log'!$B$2*(K911-1))),IF(J911="PLACED",((((K911-1)*I911)*'results log'!$B$2)-'results log'!$B$2),IF(I911=0,-'results log'!$B$2,IF(I911=0,-'results log'!$B$2,-('results log'!$B$2*2)))))))*D911))</f>
        <v>0</v>
      </c>
      <c r="Q911">
        <f>IF(ISBLANK(#REF!),1,IF(ISBLANK(#REF!),2,99))</f>
        <v>99</v>
      </c>
    </row>
    <row r="912" spans="7:17" ht="15" x14ac:dyDescent="0.2">
      <c r="G912" s="11"/>
      <c r="H912" s="11"/>
      <c r="I912" s="11"/>
      <c r="J912" s="8"/>
      <c r="K912" s="15">
        <f>((F912-1)*(1-(IF(G912="no",0,'results log'!$B$3)))+1)</f>
        <v>5.0000000000000044E-2</v>
      </c>
      <c r="L912" s="15">
        <f t="shared" si="26"/>
        <v>0</v>
      </c>
      <c r="M912" s="17">
        <f>IF(ISBLANK(J912),,IF(ISBLANK(E912),,(IF(J912="WON-EW",((((E912-1)*I912)*'results log'!$B$2)+('results log'!$B$2*(E912-1))),IF(J912="WON",((((E912-1)*I912)*'results log'!$B$2)+('results log'!$B$2*(E912-1))),IF(J912="PLACED",((((E912-1)*I912)*'results log'!$B$2)-'results log'!$B$2),IF(I912=0,-'results log'!$B$2,IF(I912=0,-'results log'!$B$2,-('results log'!$B$2*2)))))))*D912))</f>
        <v>0</v>
      </c>
      <c r="N912" s="16">
        <f>IF(ISBLANK(J912),,IF(ISBLANK(F912),,(IF(J912="WON-EW",((((K912-1)*I912)*'results log'!$B$2)+('results log'!$B$2*(K912-1))),IF(J912="WON",((((K912-1)*I912)*'results log'!$B$2)+('results log'!$B$2*(K912-1))),IF(J912="PLACED",((((K912-1)*I912)*'results log'!$B$2)-'results log'!$B$2),IF(I912=0,-'results log'!$B$2,IF(I912=0,-'results log'!$B$2,-('results log'!$B$2*2)))))))*D912))</f>
        <v>0</v>
      </c>
      <c r="Q912">
        <f>IF(ISBLANK(#REF!),1,IF(ISBLANK(#REF!),2,99))</f>
        <v>99</v>
      </c>
    </row>
    <row r="913" spans="7:17" ht="15" x14ac:dyDescent="0.2">
      <c r="G913" s="11"/>
      <c r="H913" s="11"/>
      <c r="I913" s="11"/>
      <c r="J913" s="8"/>
      <c r="K913" s="15">
        <f>((F913-1)*(1-(IF(G913="no",0,'results log'!$B$3)))+1)</f>
        <v>5.0000000000000044E-2</v>
      </c>
      <c r="L913" s="15">
        <f t="shared" si="26"/>
        <v>0</v>
      </c>
      <c r="M913" s="17">
        <f>IF(ISBLANK(J913),,IF(ISBLANK(E913),,(IF(J913="WON-EW",((((E913-1)*I913)*'results log'!$B$2)+('results log'!$B$2*(E913-1))),IF(J913="WON",((((E913-1)*I913)*'results log'!$B$2)+('results log'!$B$2*(E913-1))),IF(J913="PLACED",((((E913-1)*I913)*'results log'!$B$2)-'results log'!$B$2),IF(I913=0,-'results log'!$B$2,IF(I913=0,-'results log'!$B$2,-('results log'!$B$2*2)))))))*D913))</f>
        <v>0</v>
      </c>
      <c r="N913" s="16">
        <f>IF(ISBLANK(J913),,IF(ISBLANK(F913),,(IF(J913="WON-EW",((((K913-1)*I913)*'results log'!$B$2)+('results log'!$B$2*(K913-1))),IF(J913="WON",((((K913-1)*I913)*'results log'!$B$2)+('results log'!$B$2*(K913-1))),IF(J913="PLACED",((((K913-1)*I913)*'results log'!$B$2)-'results log'!$B$2),IF(I913=0,-'results log'!$B$2,IF(I913=0,-'results log'!$B$2,-('results log'!$B$2*2)))))))*D913))</f>
        <v>0</v>
      </c>
      <c r="Q913">
        <f>IF(ISBLANK(#REF!),1,IF(ISBLANK(#REF!),2,99))</f>
        <v>99</v>
      </c>
    </row>
    <row r="914" spans="7:17" ht="15" x14ac:dyDescent="0.2">
      <c r="G914" s="11"/>
      <c r="H914" s="11"/>
      <c r="I914" s="11"/>
      <c r="J914" s="8"/>
      <c r="K914" s="15">
        <f>((F914-1)*(1-(IF(G914="no",0,'results log'!$B$3)))+1)</f>
        <v>5.0000000000000044E-2</v>
      </c>
      <c r="L914" s="15">
        <f t="shared" si="26"/>
        <v>0</v>
      </c>
      <c r="M914" s="17">
        <f>IF(ISBLANK(J914),,IF(ISBLANK(E914),,(IF(J914="WON-EW",((((E914-1)*I914)*'results log'!$B$2)+('results log'!$B$2*(E914-1))),IF(J914="WON",((((E914-1)*I914)*'results log'!$B$2)+('results log'!$B$2*(E914-1))),IF(J914="PLACED",((((E914-1)*I914)*'results log'!$B$2)-'results log'!$B$2),IF(I914=0,-'results log'!$B$2,IF(I914=0,-'results log'!$B$2,-('results log'!$B$2*2)))))))*D914))</f>
        <v>0</v>
      </c>
      <c r="N914" s="16">
        <f>IF(ISBLANK(J914),,IF(ISBLANK(F914),,(IF(J914="WON-EW",((((K914-1)*I914)*'results log'!$B$2)+('results log'!$B$2*(K914-1))),IF(J914="WON",((((K914-1)*I914)*'results log'!$B$2)+('results log'!$B$2*(K914-1))),IF(J914="PLACED",((((K914-1)*I914)*'results log'!$B$2)-'results log'!$B$2),IF(I914=0,-'results log'!$B$2,IF(I914=0,-'results log'!$B$2,-('results log'!$B$2*2)))))))*D914))</f>
        <v>0</v>
      </c>
      <c r="Q914">
        <f>IF(ISBLANK(#REF!),1,IF(ISBLANK(#REF!),2,99))</f>
        <v>99</v>
      </c>
    </row>
    <row r="915" spans="7:17" ht="15" x14ac:dyDescent="0.2">
      <c r="G915" s="11"/>
      <c r="H915" s="11"/>
      <c r="I915" s="11"/>
      <c r="J915" s="8"/>
      <c r="K915" s="15">
        <f>((F915-1)*(1-(IF(G915="no",0,'results log'!$B$3)))+1)</f>
        <v>5.0000000000000044E-2</v>
      </c>
      <c r="L915" s="15">
        <f t="shared" si="26"/>
        <v>0</v>
      </c>
      <c r="M915" s="17">
        <f>IF(ISBLANK(J915),,IF(ISBLANK(E915),,(IF(J915="WON-EW",((((E915-1)*I915)*'results log'!$B$2)+('results log'!$B$2*(E915-1))),IF(J915="WON",((((E915-1)*I915)*'results log'!$B$2)+('results log'!$B$2*(E915-1))),IF(J915="PLACED",((((E915-1)*I915)*'results log'!$B$2)-'results log'!$B$2),IF(I915=0,-'results log'!$B$2,IF(I915=0,-'results log'!$B$2,-('results log'!$B$2*2)))))))*D915))</f>
        <v>0</v>
      </c>
      <c r="N915" s="16">
        <f>IF(ISBLANK(J915),,IF(ISBLANK(F915),,(IF(J915="WON-EW",((((K915-1)*I915)*'results log'!$B$2)+('results log'!$B$2*(K915-1))),IF(J915="WON",((((K915-1)*I915)*'results log'!$B$2)+('results log'!$B$2*(K915-1))),IF(J915="PLACED",((((K915-1)*I915)*'results log'!$B$2)-'results log'!$B$2),IF(I915=0,-'results log'!$B$2,IF(I915=0,-'results log'!$B$2,-('results log'!$B$2*2)))))))*D915))</f>
        <v>0</v>
      </c>
      <c r="Q915">
        <f>IF(ISBLANK(#REF!),1,IF(ISBLANK(#REF!),2,99))</f>
        <v>99</v>
      </c>
    </row>
    <row r="916" spans="7:17" ht="15" x14ac:dyDescent="0.2">
      <c r="G916" s="11"/>
      <c r="H916" s="11"/>
      <c r="I916" s="11"/>
      <c r="J916" s="8"/>
      <c r="K916" s="15">
        <f>((F916-1)*(1-(IF(G916="no",0,'results log'!$B$3)))+1)</f>
        <v>5.0000000000000044E-2</v>
      </c>
      <c r="L916" s="15">
        <f t="shared" si="26"/>
        <v>0</v>
      </c>
      <c r="M916" s="17">
        <f>IF(ISBLANK(J916),,IF(ISBLANK(E916),,(IF(J916="WON-EW",((((E916-1)*I916)*'results log'!$B$2)+('results log'!$B$2*(E916-1))),IF(J916="WON",((((E916-1)*I916)*'results log'!$B$2)+('results log'!$B$2*(E916-1))),IF(J916="PLACED",((((E916-1)*I916)*'results log'!$B$2)-'results log'!$B$2),IF(I916=0,-'results log'!$B$2,IF(I916=0,-'results log'!$B$2,-('results log'!$B$2*2)))))))*D916))</f>
        <v>0</v>
      </c>
      <c r="N916" s="16">
        <f>IF(ISBLANK(J916),,IF(ISBLANK(F916),,(IF(J916="WON-EW",((((K916-1)*I916)*'results log'!$B$2)+('results log'!$B$2*(K916-1))),IF(J916="WON",((((K916-1)*I916)*'results log'!$B$2)+('results log'!$B$2*(K916-1))),IF(J916="PLACED",((((K916-1)*I916)*'results log'!$B$2)-'results log'!$B$2),IF(I916=0,-'results log'!$B$2,IF(I916=0,-'results log'!$B$2,-('results log'!$B$2*2)))))))*D916))</f>
        <v>0</v>
      </c>
      <c r="Q916">
        <f>IF(ISBLANK(#REF!),1,IF(ISBLANK(#REF!),2,99))</f>
        <v>99</v>
      </c>
    </row>
    <row r="917" spans="7:17" ht="15" x14ac:dyDescent="0.2">
      <c r="G917" s="11"/>
      <c r="H917" s="11"/>
      <c r="I917" s="11"/>
      <c r="J917" s="8"/>
      <c r="K917" s="15">
        <f>((F917-1)*(1-(IF(G917="no",0,'results log'!$B$3)))+1)</f>
        <v>5.0000000000000044E-2</v>
      </c>
      <c r="L917" s="15">
        <f t="shared" si="26"/>
        <v>0</v>
      </c>
      <c r="M917" s="17">
        <f>IF(ISBLANK(J917),,IF(ISBLANK(E917),,(IF(J917="WON-EW",((((E917-1)*I917)*'results log'!$B$2)+('results log'!$B$2*(E917-1))),IF(J917="WON",((((E917-1)*I917)*'results log'!$B$2)+('results log'!$B$2*(E917-1))),IF(J917="PLACED",((((E917-1)*I917)*'results log'!$B$2)-'results log'!$B$2),IF(I917=0,-'results log'!$B$2,IF(I917=0,-'results log'!$B$2,-('results log'!$B$2*2)))))))*D917))</f>
        <v>0</v>
      </c>
      <c r="N917" s="16">
        <f>IF(ISBLANK(J917),,IF(ISBLANK(F917),,(IF(J917="WON-EW",((((K917-1)*I917)*'results log'!$B$2)+('results log'!$B$2*(K917-1))),IF(J917="WON",((((K917-1)*I917)*'results log'!$B$2)+('results log'!$B$2*(K917-1))),IF(J917="PLACED",((((K917-1)*I917)*'results log'!$B$2)-'results log'!$B$2),IF(I917=0,-'results log'!$B$2,IF(I917=0,-'results log'!$B$2,-('results log'!$B$2*2)))))))*D917))</f>
        <v>0</v>
      </c>
      <c r="Q917">
        <f>IF(ISBLANK(#REF!),1,IF(ISBLANK(#REF!),2,99))</f>
        <v>99</v>
      </c>
    </row>
    <row r="918" spans="7:17" ht="15" x14ac:dyDescent="0.2">
      <c r="G918" s="11"/>
      <c r="H918" s="11"/>
      <c r="I918" s="11"/>
      <c r="J918" s="8"/>
      <c r="K918" s="15">
        <f>((F918-1)*(1-(IF(G918="no",0,'results log'!$B$3)))+1)</f>
        <v>5.0000000000000044E-2</v>
      </c>
      <c r="L918" s="15">
        <f t="shared" si="26"/>
        <v>0</v>
      </c>
      <c r="M918" s="17">
        <f>IF(ISBLANK(J918),,IF(ISBLANK(E918),,(IF(J918="WON-EW",((((E918-1)*I918)*'results log'!$B$2)+('results log'!$B$2*(E918-1))),IF(J918="WON",((((E918-1)*I918)*'results log'!$B$2)+('results log'!$B$2*(E918-1))),IF(J918="PLACED",((((E918-1)*I918)*'results log'!$B$2)-'results log'!$B$2),IF(I918=0,-'results log'!$B$2,IF(I918=0,-'results log'!$B$2,-('results log'!$B$2*2)))))))*D918))</f>
        <v>0</v>
      </c>
      <c r="N918" s="16">
        <f>IF(ISBLANK(J918),,IF(ISBLANK(F918),,(IF(J918="WON-EW",((((K918-1)*I918)*'results log'!$B$2)+('results log'!$B$2*(K918-1))),IF(J918="WON",((((K918-1)*I918)*'results log'!$B$2)+('results log'!$B$2*(K918-1))),IF(J918="PLACED",((((K918-1)*I918)*'results log'!$B$2)-'results log'!$B$2),IF(I918=0,-'results log'!$B$2,IF(I918=0,-'results log'!$B$2,-('results log'!$B$2*2)))))))*D918))</f>
        <v>0</v>
      </c>
      <c r="Q918">
        <f>IF(ISBLANK(#REF!),1,IF(ISBLANK(#REF!),2,99))</f>
        <v>99</v>
      </c>
    </row>
    <row r="919" spans="7:17" ht="15" x14ac:dyDescent="0.2">
      <c r="G919" s="11"/>
      <c r="H919" s="11"/>
      <c r="I919" s="11"/>
      <c r="J919" s="8"/>
      <c r="K919" s="15">
        <f>((F919-1)*(1-(IF(G919="no",0,'results log'!$B$3)))+1)</f>
        <v>5.0000000000000044E-2</v>
      </c>
      <c r="L919" s="15">
        <f t="shared" si="26"/>
        <v>0</v>
      </c>
      <c r="M919" s="17">
        <f>IF(ISBLANK(J919),,IF(ISBLANK(E919),,(IF(J919="WON-EW",((((E919-1)*I919)*'results log'!$B$2)+('results log'!$B$2*(E919-1))),IF(J919="WON",((((E919-1)*I919)*'results log'!$B$2)+('results log'!$B$2*(E919-1))),IF(J919="PLACED",((((E919-1)*I919)*'results log'!$B$2)-'results log'!$B$2),IF(I919=0,-'results log'!$B$2,IF(I919=0,-'results log'!$B$2,-('results log'!$B$2*2)))))))*D919))</f>
        <v>0</v>
      </c>
      <c r="N919" s="16">
        <f>IF(ISBLANK(J919),,IF(ISBLANK(F919),,(IF(J919="WON-EW",((((K919-1)*I919)*'results log'!$B$2)+('results log'!$B$2*(K919-1))),IF(J919="WON",((((K919-1)*I919)*'results log'!$B$2)+('results log'!$B$2*(K919-1))),IF(J919="PLACED",((((K919-1)*I919)*'results log'!$B$2)-'results log'!$B$2),IF(I919=0,-'results log'!$B$2,IF(I919=0,-'results log'!$B$2,-('results log'!$B$2*2)))))))*D919))</f>
        <v>0</v>
      </c>
      <c r="Q919">
        <f>IF(ISBLANK(#REF!),1,IF(ISBLANK(#REF!),2,99))</f>
        <v>99</v>
      </c>
    </row>
    <row r="920" spans="7:17" ht="15" x14ac:dyDescent="0.2">
      <c r="G920" s="11"/>
      <c r="H920" s="11"/>
      <c r="I920" s="11"/>
      <c r="J920" s="8"/>
      <c r="K920" s="15">
        <f>((F920-1)*(1-(IF(G920="no",0,'results log'!$B$3)))+1)</f>
        <v>5.0000000000000044E-2</v>
      </c>
      <c r="L920" s="15">
        <f t="shared" si="26"/>
        <v>0</v>
      </c>
      <c r="M920" s="17">
        <f>IF(ISBLANK(J920),,IF(ISBLANK(E920),,(IF(J920="WON-EW",((((E920-1)*I920)*'results log'!$B$2)+('results log'!$B$2*(E920-1))),IF(J920="WON",((((E920-1)*I920)*'results log'!$B$2)+('results log'!$B$2*(E920-1))),IF(J920="PLACED",((((E920-1)*I920)*'results log'!$B$2)-'results log'!$B$2),IF(I920=0,-'results log'!$B$2,IF(I920=0,-'results log'!$B$2,-('results log'!$B$2*2)))))))*D920))</f>
        <v>0</v>
      </c>
      <c r="N920" s="16">
        <f>IF(ISBLANK(J920),,IF(ISBLANK(F920),,(IF(J920="WON-EW",((((K920-1)*I920)*'results log'!$B$2)+('results log'!$B$2*(K920-1))),IF(J920="WON",((((K920-1)*I920)*'results log'!$B$2)+('results log'!$B$2*(K920-1))),IF(J920="PLACED",((((K920-1)*I920)*'results log'!$B$2)-'results log'!$B$2),IF(I920=0,-'results log'!$B$2,IF(I920=0,-'results log'!$B$2,-('results log'!$B$2*2)))))))*D920))</f>
        <v>0</v>
      </c>
      <c r="Q920">
        <f>IF(ISBLANK(#REF!),1,IF(ISBLANK(#REF!),2,99))</f>
        <v>99</v>
      </c>
    </row>
    <row r="921" spans="7:17" ht="15" x14ac:dyDescent="0.2">
      <c r="G921" s="11"/>
      <c r="H921" s="11"/>
      <c r="I921" s="11"/>
      <c r="J921" s="8"/>
      <c r="K921" s="15">
        <f>((F921-1)*(1-(IF(G921="no",0,'results log'!$B$3)))+1)</f>
        <v>5.0000000000000044E-2</v>
      </c>
      <c r="L921" s="15">
        <f t="shared" si="26"/>
        <v>0</v>
      </c>
      <c r="M921" s="17">
        <f>IF(ISBLANK(J921),,IF(ISBLANK(E921),,(IF(J921="WON-EW",((((E921-1)*I921)*'results log'!$B$2)+('results log'!$B$2*(E921-1))),IF(J921="WON",((((E921-1)*I921)*'results log'!$B$2)+('results log'!$B$2*(E921-1))),IF(J921="PLACED",((((E921-1)*I921)*'results log'!$B$2)-'results log'!$B$2),IF(I921=0,-'results log'!$B$2,IF(I921=0,-'results log'!$B$2,-('results log'!$B$2*2)))))))*D921))</f>
        <v>0</v>
      </c>
      <c r="N921" s="16">
        <f>IF(ISBLANK(J921),,IF(ISBLANK(F921),,(IF(J921="WON-EW",((((K921-1)*I921)*'results log'!$B$2)+('results log'!$B$2*(K921-1))),IF(J921="WON",((((K921-1)*I921)*'results log'!$B$2)+('results log'!$B$2*(K921-1))),IF(J921="PLACED",((((K921-1)*I921)*'results log'!$B$2)-'results log'!$B$2),IF(I921=0,-'results log'!$B$2,IF(I921=0,-'results log'!$B$2,-('results log'!$B$2*2)))))))*D921))</f>
        <v>0</v>
      </c>
      <c r="Q921">
        <f>IF(ISBLANK(#REF!),1,IF(ISBLANK(#REF!),2,99))</f>
        <v>99</v>
      </c>
    </row>
    <row r="922" spans="7:17" ht="15" x14ac:dyDescent="0.2">
      <c r="G922" s="11"/>
      <c r="H922" s="11"/>
      <c r="I922" s="11"/>
      <c r="J922" s="8"/>
      <c r="K922" s="15">
        <f>((F922-1)*(1-(IF(G922="no",0,'results log'!$B$3)))+1)</f>
        <v>5.0000000000000044E-2</v>
      </c>
      <c r="L922" s="15">
        <f t="shared" si="26"/>
        <v>0</v>
      </c>
      <c r="M922" s="17">
        <f>IF(ISBLANK(J922),,IF(ISBLANK(E922),,(IF(J922="WON-EW",((((E922-1)*I922)*'results log'!$B$2)+('results log'!$B$2*(E922-1))),IF(J922="WON",((((E922-1)*I922)*'results log'!$B$2)+('results log'!$B$2*(E922-1))),IF(J922="PLACED",((((E922-1)*I922)*'results log'!$B$2)-'results log'!$B$2),IF(I922=0,-'results log'!$B$2,IF(I922=0,-'results log'!$B$2,-('results log'!$B$2*2)))))))*D922))</f>
        <v>0</v>
      </c>
      <c r="N922" s="16">
        <f>IF(ISBLANK(J922),,IF(ISBLANK(F922),,(IF(J922="WON-EW",((((K922-1)*I922)*'results log'!$B$2)+('results log'!$B$2*(K922-1))),IF(J922="WON",((((K922-1)*I922)*'results log'!$B$2)+('results log'!$B$2*(K922-1))),IF(J922="PLACED",((((K922-1)*I922)*'results log'!$B$2)-'results log'!$B$2),IF(I922=0,-'results log'!$B$2,IF(I922=0,-'results log'!$B$2,-('results log'!$B$2*2)))))))*D922))</f>
        <v>0</v>
      </c>
      <c r="Q922">
        <f>IF(ISBLANK(#REF!),1,IF(ISBLANK(#REF!),2,99))</f>
        <v>99</v>
      </c>
    </row>
    <row r="923" spans="7:17" ht="15" x14ac:dyDescent="0.2">
      <c r="G923" s="11"/>
      <c r="H923" s="11"/>
      <c r="I923" s="11"/>
      <c r="J923" s="8"/>
      <c r="K923" s="15">
        <f>((F923-1)*(1-(IF(G923="no",0,'results log'!$B$3)))+1)</f>
        <v>5.0000000000000044E-2</v>
      </c>
      <c r="L923" s="15">
        <f t="shared" si="26"/>
        <v>0</v>
      </c>
      <c r="M923" s="17">
        <f>IF(ISBLANK(J923),,IF(ISBLANK(E923),,(IF(J923="WON-EW",((((E923-1)*I923)*'results log'!$B$2)+('results log'!$B$2*(E923-1))),IF(J923="WON",((((E923-1)*I923)*'results log'!$B$2)+('results log'!$B$2*(E923-1))),IF(J923="PLACED",((((E923-1)*I923)*'results log'!$B$2)-'results log'!$B$2),IF(I923=0,-'results log'!$B$2,IF(I923=0,-'results log'!$B$2,-('results log'!$B$2*2)))))))*D923))</f>
        <v>0</v>
      </c>
      <c r="N923" s="16">
        <f>IF(ISBLANK(J923),,IF(ISBLANK(F923),,(IF(J923="WON-EW",((((K923-1)*I923)*'results log'!$B$2)+('results log'!$B$2*(K923-1))),IF(J923="WON",((((K923-1)*I923)*'results log'!$B$2)+('results log'!$B$2*(K923-1))),IF(J923="PLACED",((((K923-1)*I923)*'results log'!$B$2)-'results log'!$B$2),IF(I923=0,-'results log'!$B$2,IF(I923=0,-'results log'!$B$2,-('results log'!$B$2*2)))))))*D923))</f>
        <v>0</v>
      </c>
      <c r="Q923">
        <f>IF(ISBLANK(#REF!),1,IF(ISBLANK(#REF!),2,99))</f>
        <v>99</v>
      </c>
    </row>
    <row r="924" spans="7:17" ht="15" x14ac:dyDescent="0.2">
      <c r="G924" s="11"/>
      <c r="H924" s="11"/>
      <c r="I924" s="11"/>
      <c r="J924" s="8"/>
      <c r="K924" s="15">
        <f>((F924-1)*(1-(IF(G924="no",0,'results log'!$B$3)))+1)</f>
        <v>5.0000000000000044E-2</v>
      </c>
      <c r="L924" s="15">
        <f t="shared" si="26"/>
        <v>0</v>
      </c>
      <c r="M924" s="17">
        <f>IF(ISBLANK(J924),,IF(ISBLANK(E924),,(IF(J924="WON-EW",((((E924-1)*I924)*'results log'!$B$2)+('results log'!$B$2*(E924-1))),IF(J924="WON",((((E924-1)*I924)*'results log'!$B$2)+('results log'!$B$2*(E924-1))),IF(J924="PLACED",((((E924-1)*I924)*'results log'!$B$2)-'results log'!$B$2),IF(I924=0,-'results log'!$B$2,IF(I924=0,-'results log'!$B$2,-('results log'!$B$2*2)))))))*D924))</f>
        <v>0</v>
      </c>
      <c r="N924" s="16">
        <f>IF(ISBLANK(J924),,IF(ISBLANK(F924),,(IF(J924="WON-EW",((((K924-1)*I924)*'results log'!$B$2)+('results log'!$B$2*(K924-1))),IF(J924="WON",((((K924-1)*I924)*'results log'!$B$2)+('results log'!$B$2*(K924-1))),IF(J924="PLACED",((((K924-1)*I924)*'results log'!$B$2)-'results log'!$B$2),IF(I924=0,-'results log'!$B$2,IF(I924=0,-'results log'!$B$2,-('results log'!$B$2*2)))))))*D924))</f>
        <v>0</v>
      </c>
      <c r="Q924">
        <f>IF(ISBLANK(#REF!),1,IF(ISBLANK(#REF!),2,99))</f>
        <v>99</v>
      </c>
    </row>
    <row r="925" spans="7:17" ht="15" x14ac:dyDescent="0.2">
      <c r="G925" s="11"/>
      <c r="H925" s="11"/>
      <c r="I925" s="11"/>
      <c r="J925" s="8"/>
      <c r="K925" s="15">
        <f>((F925-1)*(1-(IF(G925="no",0,'results log'!$B$3)))+1)</f>
        <v>5.0000000000000044E-2</v>
      </c>
      <c r="L925" s="15">
        <f t="shared" si="26"/>
        <v>0</v>
      </c>
      <c r="M925" s="17">
        <f>IF(ISBLANK(J925),,IF(ISBLANK(E925),,(IF(J925="WON-EW",((((E925-1)*I925)*'results log'!$B$2)+('results log'!$B$2*(E925-1))),IF(J925="WON",((((E925-1)*I925)*'results log'!$B$2)+('results log'!$B$2*(E925-1))),IF(J925="PLACED",((((E925-1)*I925)*'results log'!$B$2)-'results log'!$B$2),IF(I925=0,-'results log'!$B$2,IF(I925=0,-'results log'!$B$2,-('results log'!$B$2*2)))))))*D925))</f>
        <v>0</v>
      </c>
      <c r="N925" s="16">
        <f>IF(ISBLANK(J925),,IF(ISBLANK(F925),,(IF(J925="WON-EW",((((K925-1)*I925)*'results log'!$B$2)+('results log'!$B$2*(K925-1))),IF(J925="WON",((((K925-1)*I925)*'results log'!$B$2)+('results log'!$B$2*(K925-1))),IF(J925="PLACED",((((K925-1)*I925)*'results log'!$B$2)-'results log'!$B$2),IF(I925=0,-'results log'!$B$2,IF(I925=0,-'results log'!$B$2,-('results log'!$B$2*2)))))))*D925))</f>
        <v>0</v>
      </c>
      <c r="Q925">
        <f>IF(ISBLANK(#REF!),1,IF(ISBLANK(#REF!),2,99))</f>
        <v>99</v>
      </c>
    </row>
    <row r="926" spans="7:17" ht="15" x14ac:dyDescent="0.2">
      <c r="G926" s="11"/>
      <c r="H926" s="11"/>
      <c r="I926" s="11"/>
      <c r="J926" s="8"/>
      <c r="K926" s="15">
        <f>((F926-1)*(1-(IF(G926="no",0,'results log'!$B$3)))+1)</f>
        <v>5.0000000000000044E-2</v>
      </c>
      <c r="L926" s="15">
        <f t="shared" si="26"/>
        <v>0</v>
      </c>
      <c r="M926" s="17">
        <f>IF(ISBLANK(J926),,IF(ISBLANK(E926),,(IF(J926="WON-EW",((((E926-1)*I926)*'results log'!$B$2)+('results log'!$B$2*(E926-1))),IF(J926="WON",((((E926-1)*I926)*'results log'!$B$2)+('results log'!$B$2*(E926-1))),IF(J926="PLACED",((((E926-1)*I926)*'results log'!$B$2)-'results log'!$B$2),IF(I926=0,-'results log'!$B$2,IF(I926=0,-'results log'!$B$2,-('results log'!$B$2*2)))))))*D926))</f>
        <v>0</v>
      </c>
      <c r="N926" s="16">
        <f>IF(ISBLANK(J926),,IF(ISBLANK(F926),,(IF(J926="WON-EW",((((K926-1)*I926)*'results log'!$B$2)+('results log'!$B$2*(K926-1))),IF(J926="WON",((((K926-1)*I926)*'results log'!$B$2)+('results log'!$B$2*(K926-1))),IF(J926="PLACED",((((K926-1)*I926)*'results log'!$B$2)-'results log'!$B$2),IF(I926=0,-'results log'!$B$2,IF(I926=0,-'results log'!$B$2,-('results log'!$B$2*2)))))))*D926))</f>
        <v>0</v>
      </c>
      <c r="Q926">
        <f>IF(ISBLANK(#REF!),1,IF(ISBLANK(#REF!),2,99))</f>
        <v>99</v>
      </c>
    </row>
    <row r="927" spans="7:17" ht="15" x14ac:dyDescent="0.2">
      <c r="G927" s="11"/>
      <c r="H927" s="11"/>
      <c r="I927" s="11"/>
      <c r="J927" s="8"/>
      <c r="K927" s="15">
        <f>((F927-1)*(1-(IF(G927="no",0,'results log'!$B$3)))+1)</f>
        <v>5.0000000000000044E-2</v>
      </c>
      <c r="L927" s="15">
        <f t="shared" si="26"/>
        <v>0</v>
      </c>
      <c r="M927" s="17">
        <f>IF(ISBLANK(J927),,IF(ISBLANK(E927),,(IF(J927="WON-EW",((((E927-1)*I927)*'results log'!$B$2)+('results log'!$B$2*(E927-1))),IF(J927="WON",((((E927-1)*I927)*'results log'!$B$2)+('results log'!$B$2*(E927-1))),IF(J927="PLACED",((((E927-1)*I927)*'results log'!$B$2)-'results log'!$B$2),IF(I927=0,-'results log'!$B$2,IF(I927=0,-'results log'!$B$2,-('results log'!$B$2*2)))))))*D927))</f>
        <v>0</v>
      </c>
      <c r="N927" s="16">
        <f>IF(ISBLANK(J927),,IF(ISBLANK(F927),,(IF(J927="WON-EW",((((K927-1)*I927)*'results log'!$B$2)+('results log'!$B$2*(K927-1))),IF(J927="WON",((((K927-1)*I927)*'results log'!$B$2)+('results log'!$B$2*(K927-1))),IF(J927="PLACED",((((K927-1)*I927)*'results log'!$B$2)-'results log'!$B$2),IF(I927=0,-'results log'!$B$2,IF(I927=0,-'results log'!$B$2,-('results log'!$B$2*2)))))))*D927))</f>
        <v>0</v>
      </c>
      <c r="Q927">
        <f>IF(ISBLANK(#REF!),1,IF(ISBLANK(#REF!),2,99))</f>
        <v>99</v>
      </c>
    </row>
    <row r="928" spans="7:17" ht="15" x14ac:dyDescent="0.2">
      <c r="G928" s="11"/>
      <c r="H928" s="11"/>
      <c r="I928" s="11"/>
      <c r="J928" s="8"/>
      <c r="K928" s="15">
        <f>((F928-1)*(1-(IF(G928="no",0,'results log'!$B$3)))+1)</f>
        <v>5.0000000000000044E-2</v>
      </c>
      <c r="L928" s="15">
        <f t="shared" si="26"/>
        <v>0</v>
      </c>
      <c r="M928" s="17">
        <f>IF(ISBLANK(J928),,IF(ISBLANK(E928),,(IF(J928="WON-EW",((((E928-1)*I928)*'results log'!$B$2)+('results log'!$B$2*(E928-1))),IF(J928="WON",((((E928-1)*I928)*'results log'!$B$2)+('results log'!$B$2*(E928-1))),IF(J928="PLACED",((((E928-1)*I928)*'results log'!$B$2)-'results log'!$B$2),IF(I928=0,-'results log'!$B$2,IF(I928=0,-'results log'!$B$2,-('results log'!$B$2*2)))))))*D928))</f>
        <v>0</v>
      </c>
      <c r="N928" s="16">
        <f>IF(ISBLANK(J928),,IF(ISBLANK(F928),,(IF(J928="WON-EW",((((K928-1)*I928)*'results log'!$B$2)+('results log'!$B$2*(K928-1))),IF(J928="WON",((((K928-1)*I928)*'results log'!$B$2)+('results log'!$B$2*(K928-1))),IF(J928="PLACED",((((K928-1)*I928)*'results log'!$B$2)-'results log'!$B$2),IF(I928=0,-'results log'!$B$2,IF(I928=0,-'results log'!$B$2,-('results log'!$B$2*2)))))))*D928))</f>
        <v>0</v>
      </c>
      <c r="Q928">
        <f>IF(ISBLANK(#REF!),1,IF(ISBLANK(#REF!),2,99))</f>
        <v>99</v>
      </c>
    </row>
    <row r="929" spans="7:17" ht="15" x14ac:dyDescent="0.2">
      <c r="G929" s="11"/>
      <c r="H929" s="11"/>
      <c r="I929" s="11"/>
      <c r="J929" s="8"/>
      <c r="K929" s="15">
        <f>((F929-1)*(1-(IF(G929="no",0,'results log'!$B$3)))+1)</f>
        <v>5.0000000000000044E-2</v>
      </c>
      <c r="L929" s="15">
        <f t="shared" si="26"/>
        <v>0</v>
      </c>
      <c r="M929" s="17">
        <f>IF(ISBLANK(J929),,IF(ISBLANK(E929),,(IF(J929="WON-EW",((((E929-1)*I929)*'results log'!$B$2)+('results log'!$B$2*(E929-1))),IF(J929="WON",((((E929-1)*I929)*'results log'!$B$2)+('results log'!$B$2*(E929-1))),IF(J929="PLACED",((((E929-1)*I929)*'results log'!$B$2)-'results log'!$B$2),IF(I929=0,-'results log'!$B$2,IF(I929=0,-'results log'!$B$2,-('results log'!$B$2*2)))))))*D929))</f>
        <v>0</v>
      </c>
      <c r="N929" s="16">
        <f>IF(ISBLANK(J929),,IF(ISBLANK(F929),,(IF(J929="WON-EW",((((K929-1)*I929)*'results log'!$B$2)+('results log'!$B$2*(K929-1))),IF(J929="WON",((((K929-1)*I929)*'results log'!$B$2)+('results log'!$B$2*(K929-1))),IF(J929="PLACED",((((K929-1)*I929)*'results log'!$B$2)-'results log'!$B$2),IF(I929=0,-'results log'!$B$2,IF(I929=0,-'results log'!$B$2,-('results log'!$B$2*2)))))))*D929))</f>
        <v>0</v>
      </c>
      <c r="Q929">
        <f>IF(ISBLANK(#REF!),1,IF(ISBLANK(#REF!),2,99))</f>
        <v>99</v>
      </c>
    </row>
    <row r="930" spans="7:17" ht="15" x14ac:dyDescent="0.2">
      <c r="G930" s="11"/>
      <c r="H930" s="11"/>
      <c r="I930" s="11"/>
      <c r="J930" s="8"/>
      <c r="K930" s="15">
        <f>((F930-1)*(1-(IF(G930="no",0,'results log'!$B$3)))+1)</f>
        <v>5.0000000000000044E-2</v>
      </c>
      <c r="L930" s="15">
        <f t="shared" si="26"/>
        <v>0</v>
      </c>
      <c r="M930" s="17">
        <f>IF(ISBLANK(J930),,IF(ISBLANK(E930),,(IF(J930="WON-EW",((((E930-1)*I930)*'results log'!$B$2)+('results log'!$B$2*(E930-1))),IF(J930="WON",((((E930-1)*I930)*'results log'!$B$2)+('results log'!$B$2*(E930-1))),IF(J930="PLACED",((((E930-1)*I930)*'results log'!$B$2)-'results log'!$B$2),IF(I930=0,-'results log'!$B$2,IF(I930=0,-'results log'!$B$2,-('results log'!$B$2*2)))))))*D930))</f>
        <v>0</v>
      </c>
      <c r="N930" s="16">
        <f>IF(ISBLANK(J930),,IF(ISBLANK(F930),,(IF(J930="WON-EW",((((K930-1)*I930)*'results log'!$B$2)+('results log'!$B$2*(K930-1))),IF(J930="WON",((((K930-1)*I930)*'results log'!$B$2)+('results log'!$B$2*(K930-1))),IF(J930="PLACED",((((K930-1)*I930)*'results log'!$B$2)-'results log'!$B$2),IF(I930=0,-'results log'!$B$2,IF(I930=0,-'results log'!$B$2,-('results log'!$B$2*2)))))))*D930))</f>
        <v>0</v>
      </c>
      <c r="Q930">
        <f>IF(ISBLANK(#REF!),1,IF(ISBLANK(#REF!),2,99))</f>
        <v>99</v>
      </c>
    </row>
    <row r="931" spans="7:17" ht="15" x14ac:dyDescent="0.2">
      <c r="G931" s="11"/>
      <c r="H931" s="11"/>
      <c r="I931" s="11"/>
      <c r="J931" s="8"/>
      <c r="K931" s="15">
        <f>((F931-1)*(1-(IF(G931="no",0,'results log'!$B$3)))+1)</f>
        <v>5.0000000000000044E-2</v>
      </c>
      <c r="L931" s="15">
        <f t="shared" si="26"/>
        <v>0</v>
      </c>
      <c r="M931" s="17">
        <f>IF(ISBLANK(J931),,IF(ISBLANK(E931),,(IF(J931="WON-EW",((((E931-1)*I931)*'results log'!$B$2)+('results log'!$B$2*(E931-1))),IF(J931="WON",((((E931-1)*I931)*'results log'!$B$2)+('results log'!$B$2*(E931-1))),IF(J931="PLACED",((((E931-1)*I931)*'results log'!$B$2)-'results log'!$B$2),IF(I931=0,-'results log'!$B$2,IF(I931=0,-'results log'!$B$2,-('results log'!$B$2*2)))))))*D931))</f>
        <v>0</v>
      </c>
      <c r="N931" s="16">
        <f>IF(ISBLANK(J931),,IF(ISBLANK(F931),,(IF(J931="WON-EW",((((K931-1)*I931)*'results log'!$B$2)+('results log'!$B$2*(K931-1))),IF(J931="WON",((((K931-1)*I931)*'results log'!$B$2)+('results log'!$B$2*(K931-1))),IF(J931="PLACED",((((K931-1)*I931)*'results log'!$B$2)-'results log'!$B$2),IF(I931=0,-'results log'!$B$2,IF(I931=0,-'results log'!$B$2,-('results log'!$B$2*2)))))))*D931))</f>
        <v>0</v>
      </c>
      <c r="Q931">
        <f>IF(ISBLANK(#REF!),1,IF(ISBLANK(#REF!),2,99))</f>
        <v>99</v>
      </c>
    </row>
    <row r="932" spans="7:17" ht="15" x14ac:dyDescent="0.2">
      <c r="G932" s="11"/>
      <c r="H932" s="11"/>
      <c r="I932" s="11"/>
      <c r="J932" s="8"/>
      <c r="K932" s="15">
        <f>((F932-1)*(1-(IF(G932="no",0,'results log'!$B$3)))+1)</f>
        <v>5.0000000000000044E-2</v>
      </c>
      <c r="L932" s="15">
        <f t="shared" si="26"/>
        <v>0</v>
      </c>
      <c r="M932" s="17">
        <f>IF(ISBLANK(J932),,IF(ISBLANK(E932),,(IF(J932="WON-EW",((((E932-1)*I932)*'results log'!$B$2)+('results log'!$B$2*(E932-1))),IF(J932="WON",((((E932-1)*I932)*'results log'!$B$2)+('results log'!$B$2*(E932-1))),IF(J932="PLACED",((((E932-1)*I932)*'results log'!$B$2)-'results log'!$B$2),IF(I932=0,-'results log'!$B$2,IF(I932=0,-'results log'!$B$2,-('results log'!$B$2*2)))))))*D932))</f>
        <v>0</v>
      </c>
      <c r="N932" s="16">
        <f>IF(ISBLANK(J932),,IF(ISBLANK(F932),,(IF(J932="WON-EW",((((K932-1)*I932)*'results log'!$B$2)+('results log'!$B$2*(K932-1))),IF(J932="WON",((((K932-1)*I932)*'results log'!$B$2)+('results log'!$B$2*(K932-1))),IF(J932="PLACED",((((K932-1)*I932)*'results log'!$B$2)-'results log'!$B$2),IF(I932=0,-'results log'!$B$2,IF(I932=0,-'results log'!$B$2,-('results log'!$B$2*2)))))))*D932))</f>
        <v>0</v>
      </c>
      <c r="Q932">
        <f>IF(ISBLANK(#REF!),1,IF(ISBLANK(#REF!),2,99))</f>
        <v>99</v>
      </c>
    </row>
    <row r="933" spans="7:17" ht="15" x14ac:dyDescent="0.2">
      <c r="G933" s="11"/>
      <c r="H933" s="11"/>
      <c r="I933" s="11"/>
      <c r="J933" s="8"/>
      <c r="K933" s="15">
        <f>((F933-1)*(1-(IF(G933="no",0,'results log'!$B$3)))+1)</f>
        <v>5.0000000000000044E-2</v>
      </c>
      <c r="L933" s="15">
        <f t="shared" si="26"/>
        <v>0</v>
      </c>
      <c r="M933" s="17">
        <f>IF(ISBLANK(J933),,IF(ISBLANK(E933),,(IF(J933="WON-EW",((((E933-1)*I933)*'results log'!$B$2)+('results log'!$B$2*(E933-1))),IF(J933="WON",((((E933-1)*I933)*'results log'!$B$2)+('results log'!$B$2*(E933-1))),IF(J933="PLACED",((((E933-1)*I933)*'results log'!$B$2)-'results log'!$B$2),IF(I933=0,-'results log'!$B$2,IF(I933=0,-'results log'!$B$2,-('results log'!$B$2*2)))))))*D933))</f>
        <v>0</v>
      </c>
      <c r="N933" s="16">
        <f>IF(ISBLANK(J933),,IF(ISBLANK(F933),,(IF(J933="WON-EW",((((K933-1)*I933)*'results log'!$B$2)+('results log'!$B$2*(K933-1))),IF(J933="WON",((((K933-1)*I933)*'results log'!$B$2)+('results log'!$B$2*(K933-1))),IF(J933="PLACED",((((K933-1)*I933)*'results log'!$B$2)-'results log'!$B$2),IF(I933=0,-'results log'!$B$2,IF(I933=0,-'results log'!$B$2,-('results log'!$B$2*2)))))))*D933))</f>
        <v>0</v>
      </c>
      <c r="Q933">
        <f>IF(ISBLANK(#REF!),1,IF(ISBLANK(#REF!),2,99))</f>
        <v>99</v>
      </c>
    </row>
    <row r="934" spans="7:17" ht="15" x14ac:dyDescent="0.2">
      <c r="G934" s="11"/>
      <c r="H934" s="11"/>
      <c r="I934" s="11"/>
      <c r="J934" s="8"/>
      <c r="K934" s="15">
        <f>((F934-1)*(1-(IF(G934="no",0,'results log'!$B$3)))+1)</f>
        <v>5.0000000000000044E-2</v>
      </c>
      <c r="L934" s="15">
        <f t="shared" si="26"/>
        <v>0</v>
      </c>
      <c r="M934" s="17">
        <f>IF(ISBLANK(J934),,IF(ISBLANK(E934),,(IF(J934="WON-EW",((((E934-1)*I934)*'results log'!$B$2)+('results log'!$B$2*(E934-1))),IF(J934="WON",((((E934-1)*I934)*'results log'!$B$2)+('results log'!$B$2*(E934-1))),IF(J934="PLACED",((((E934-1)*I934)*'results log'!$B$2)-'results log'!$B$2),IF(I934=0,-'results log'!$B$2,IF(I934=0,-'results log'!$B$2,-('results log'!$B$2*2)))))))*D934))</f>
        <v>0</v>
      </c>
      <c r="N934" s="16">
        <f>IF(ISBLANK(J934),,IF(ISBLANK(F934),,(IF(J934="WON-EW",((((K934-1)*I934)*'results log'!$B$2)+('results log'!$B$2*(K934-1))),IF(J934="WON",((((K934-1)*I934)*'results log'!$B$2)+('results log'!$B$2*(K934-1))),IF(J934="PLACED",((((K934-1)*I934)*'results log'!$B$2)-'results log'!$B$2),IF(I934=0,-'results log'!$B$2,IF(I934=0,-'results log'!$B$2,-('results log'!$B$2*2)))))))*D934))</f>
        <v>0</v>
      </c>
      <c r="Q934">
        <f>IF(ISBLANK(#REF!),1,IF(ISBLANK(#REF!),2,99))</f>
        <v>99</v>
      </c>
    </row>
    <row r="935" spans="7:17" ht="15" x14ac:dyDescent="0.2">
      <c r="G935" s="11"/>
      <c r="H935" s="11"/>
      <c r="I935" s="11"/>
      <c r="J935" s="8"/>
      <c r="K935" s="15">
        <f>((F935-1)*(1-(IF(G935="no",0,'results log'!$B$3)))+1)</f>
        <v>5.0000000000000044E-2</v>
      </c>
      <c r="L935" s="15">
        <f t="shared" si="26"/>
        <v>0</v>
      </c>
      <c r="M935" s="17">
        <f>IF(ISBLANK(J935),,IF(ISBLANK(E935),,(IF(J935="WON-EW",((((E935-1)*I935)*'results log'!$B$2)+('results log'!$B$2*(E935-1))),IF(J935="WON",((((E935-1)*I935)*'results log'!$B$2)+('results log'!$B$2*(E935-1))),IF(J935="PLACED",((((E935-1)*I935)*'results log'!$B$2)-'results log'!$B$2),IF(I935=0,-'results log'!$B$2,IF(I935=0,-'results log'!$B$2,-('results log'!$B$2*2)))))))*D935))</f>
        <v>0</v>
      </c>
      <c r="N935" s="16">
        <f>IF(ISBLANK(J935),,IF(ISBLANK(F935),,(IF(J935="WON-EW",((((K935-1)*I935)*'results log'!$B$2)+('results log'!$B$2*(K935-1))),IF(J935="WON",((((K935-1)*I935)*'results log'!$B$2)+('results log'!$B$2*(K935-1))),IF(J935="PLACED",((((K935-1)*I935)*'results log'!$B$2)-'results log'!$B$2),IF(I935=0,-'results log'!$B$2,IF(I935=0,-'results log'!$B$2,-('results log'!$B$2*2)))))))*D935))</f>
        <v>0</v>
      </c>
      <c r="Q935">
        <f>IF(ISBLANK(#REF!),1,IF(ISBLANK(#REF!),2,99))</f>
        <v>99</v>
      </c>
    </row>
    <row r="936" spans="7:17" ht="15" x14ac:dyDescent="0.2">
      <c r="G936" s="11"/>
      <c r="H936" s="11"/>
      <c r="I936" s="11"/>
      <c r="J936" s="8"/>
      <c r="K936" s="15">
        <f>((F936-1)*(1-(IF(G936="no",0,'results log'!$B$3)))+1)</f>
        <v>5.0000000000000044E-2</v>
      </c>
      <c r="L936" s="15">
        <f t="shared" si="26"/>
        <v>0</v>
      </c>
      <c r="M936" s="17">
        <f>IF(ISBLANK(J936),,IF(ISBLANK(E936),,(IF(J936="WON-EW",((((E936-1)*I936)*'results log'!$B$2)+('results log'!$B$2*(E936-1))),IF(J936="WON",((((E936-1)*I936)*'results log'!$B$2)+('results log'!$B$2*(E936-1))),IF(J936="PLACED",((((E936-1)*I936)*'results log'!$B$2)-'results log'!$B$2),IF(I936=0,-'results log'!$B$2,IF(I936=0,-'results log'!$B$2,-('results log'!$B$2*2)))))))*D936))</f>
        <v>0</v>
      </c>
      <c r="N936" s="16">
        <f>IF(ISBLANK(J936),,IF(ISBLANK(F936),,(IF(J936="WON-EW",((((K936-1)*I936)*'results log'!$B$2)+('results log'!$B$2*(K936-1))),IF(J936="WON",((((K936-1)*I936)*'results log'!$B$2)+('results log'!$B$2*(K936-1))),IF(J936="PLACED",((((K936-1)*I936)*'results log'!$B$2)-'results log'!$B$2),IF(I936=0,-'results log'!$B$2,IF(I936=0,-'results log'!$B$2,-('results log'!$B$2*2)))))))*D936))</f>
        <v>0</v>
      </c>
      <c r="Q936">
        <f>IF(ISBLANK(#REF!),1,IF(ISBLANK(#REF!),2,99))</f>
        <v>99</v>
      </c>
    </row>
    <row r="937" spans="7:17" ht="15" x14ac:dyDescent="0.2">
      <c r="G937" s="11"/>
      <c r="H937" s="11"/>
      <c r="I937" s="11"/>
      <c r="J937" s="8"/>
      <c r="K937" s="15">
        <f>((F937-1)*(1-(IF(G937="no",0,'results log'!$B$3)))+1)</f>
        <v>5.0000000000000044E-2</v>
      </c>
      <c r="L937" s="15">
        <f t="shared" si="26"/>
        <v>0</v>
      </c>
      <c r="M937" s="17">
        <f>IF(ISBLANK(J937),,IF(ISBLANK(E937),,(IF(J937="WON-EW",((((E937-1)*I937)*'results log'!$B$2)+('results log'!$B$2*(E937-1))),IF(J937="WON",((((E937-1)*I937)*'results log'!$B$2)+('results log'!$B$2*(E937-1))),IF(J937="PLACED",((((E937-1)*I937)*'results log'!$B$2)-'results log'!$B$2),IF(I937=0,-'results log'!$B$2,IF(I937=0,-'results log'!$B$2,-('results log'!$B$2*2)))))))*D937))</f>
        <v>0</v>
      </c>
      <c r="N937" s="16">
        <f>IF(ISBLANK(J937),,IF(ISBLANK(F937),,(IF(J937="WON-EW",((((K937-1)*I937)*'results log'!$B$2)+('results log'!$B$2*(K937-1))),IF(J937="WON",((((K937-1)*I937)*'results log'!$B$2)+('results log'!$B$2*(K937-1))),IF(J937="PLACED",((((K937-1)*I937)*'results log'!$B$2)-'results log'!$B$2),IF(I937=0,-'results log'!$B$2,IF(I937=0,-'results log'!$B$2,-('results log'!$B$2*2)))))))*D937))</f>
        <v>0</v>
      </c>
      <c r="Q937">
        <f>IF(ISBLANK(#REF!),1,IF(ISBLANK(#REF!),2,99))</f>
        <v>99</v>
      </c>
    </row>
    <row r="938" spans="7:17" ht="15" x14ac:dyDescent="0.2">
      <c r="G938" s="11"/>
      <c r="H938" s="11"/>
      <c r="I938" s="11"/>
      <c r="J938" s="8"/>
      <c r="K938" s="15">
        <f>((F938-1)*(1-(IF(G938="no",0,'results log'!$B$3)))+1)</f>
        <v>5.0000000000000044E-2</v>
      </c>
      <c r="L938" s="15">
        <f t="shared" si="26"/>
        <v>0</v>
      </c>
      <c r="M938" s="17">
        <f>IF(ISBLANK(J938),,IF(ISBLANK(E938),,(IF(J938="WON-EW",((((E938-1)*I938)*'results log'!$B$2)+('results log'!$B$2*(E938-1))),IF(J938="WON",((((E938-1)*I938)*'results log'!$B$2)+('results log'!$B$2*(E938-1))),IF(J938="PLACED",((((E938-1)*I938)*'results log'!$B$2)-'results log'!$B$2),IF(I938=0,-'results log'!$B$2,IF(I938=0,-'results log'!$B$2,-('results log'!$B$2*2)))))))*D938))</f>
        <v>0</v>
      </c>
      <c r="N938" s="16">
        <f>IF(ISBLANK(J938),,IF(ISBLANK(F938),,(IF(J938="WON-EW",((((K938-1)*I938)*'results log'!$B$2)+('results log'!$B$2*(K938-1))),IF(J938="WON",((((K938-1)*I938)*'results log'!$B$2)+('results log'!$B$2*(K938-1))),IF(J938="PLACED",((((K938-1)*I938)*'results log'!$B$2)-'results log'!$B$2),IF(I938=0,-'results log'!$B$2,IF(I938=0,-'results log'!$B$2,-('results log'!$B$2*2)))))))*D938))</f>
        <v>0</v>
      </c>
      <c r="Q938">
        <f>IF(ISBLANK(#REF!),1,IF(ISBLANK(#REF!),2,99))</f>
        <v>99</v>
      </c>
    </row>
    <row r="939" spans="7:17" ht="15" x14ac:dyDescent="0.2">
      <c r="G939" s="11"/>
      <c r="H939" s="11"/>
      <c r="I939" s="11"/>
      <c r="J939" s="8"/>
      <c r="K939" s="15">
        <f>((F939-1)*(1-(IF(G939="no",0,'results log'!$B$3)))+1)</f>
        <v>5.0000000000000044E-2</v>
      </c>
      <c r="L939" s="15">
        <f t="shared" si="26"/>
        <v>0</v>
      </c>
      <c r="M939" s="17">
        <f>IF(ISBLANK(J939),,IF(ISBLANK(E939),,(IF(J939="WON-EW",((((E939-1)*I939)*'results log'!$B$2)+('results log'!$B$2*(E939-1))),IF(J939="WON",((((E939-1)*I939)*'results log'!$B$2)+('results log'!$B$2*(E939-1))),IF(J939="PLACED",((((E939-1)*I939)*'results log'!$B$2)-'results log'!$B$2),IF(I939=0,-'results log'!$B$2,IF(I939=0,-'results log'!$B$2,-('results log'!$B$2*2)))))))*D939))</f>
        <v>0</v>
      </c>
      <c r="N939" s="16">
        <f>IF(ISBLANK(J939),,IF(ISBLANK(F939),,(IF(J939="WON-EW",((((K939-1)*I939)*'results log'!$B$2)+('results log'!$B$2*(K939-1))),IF(J939="WON",((((K939-1)*I939)*'results log'!$B$2)+('results log'!$B$2*(K939-1))),IF(J939="PLACED",((((K939-1)*I939)*'results log'!$B$2)-'results log'!$B$2),IF(I939=0,-'results log'!$B$2,IF(I939=0,-'results log'!$B$2,-('results log'!$B$2*2)))))))*D939))</f>
        <v>0</v>
      </c>
      <c r="Q939">
        <f>IF(ISBLANK(#REF!),1,IF(ISBLANK(#REF!),2,99))</f>
        <v>99</v>
      </c>
    </row>
    <row r="940" spans="7:17" ht="15" x14ac:dyDescent="0.2">
      <c r="G940" s="11"/>
      <c r="H940" s="11"/>
      <c r="I940" s="11"/>
      <c r="J940" s="8"/>
      <c r="K940" s="15">
        <f>((F940-1)*(1-(IF(G940="no",0,'results log'!$B$3)))+1)</f>
        <v>5.0000000000000044E-2</v>
      </c>
      <c r="L940" s="15">
        <f t="shared" si="26"/>
        <v>0</v>
      </c>
      <c r="M940" s="17">
        <f>IF(ISBLANK(J940),,IF(ISBLANK(E940),,(IF(J940="WON-EW",((((E940-1)*I940)*'results log'!$B$2)+('results log'!$B$2*(E940-1))),IF(J940="WON",((((E940-1)*I940)*'results log'!$B$2)+('results log'!$B$2*(E940-1))),IF(J940="PLACED",((((E940-1)*I940)*'results log'!$B$2)-'results log'!$B$2),IF(I940=0,-'results log'!$B$2,IF(I940=0,-'results log'!$B$2,-('results log'!$B$2*2)))))))*D940))</f>
        <v>0</v>
      </c>
      <c r="N940" s="16">
        <f>IF(ISBLANK(J940),,IF(ISBLANK(F940),,(IF(J940="WON-EW",((((K940-1)*I940)*'results log'!$B$2)+('results log'!$B$2*(K940-1))),IF(J940="WON",((((K940-1)*I940)*'results log'!$B$2)+('results log'!$B$2*(K940-1))),IF(J940="PLACED",((((K940-1)*I940)*'results log'!$B$2)-'results log'!$B$2),IF(I940=0,-'results log'!$B$2,IF(I940=0,-'results log'!$B$2,-('results log'!$B$2*2)))))))*D940))</f>
        <v>0</v>
      </c>
      <c r="Q940">
        <f>IF(ISBLANK(#REF!),1,IF(ISBLANK(#REF!),2,99))</f>
        <v>99</v>
      </c>
    </row>
    <row r="941" spans="7:17" ht="15" x14ac:dyDescent="0.2">
      <c r="G941" s="11"/>
      <c r="H941" s="11"/>
      <c r="I941" s="11"/>
      <c r="J941" s="8"/>
      <c r="K941" s="15">
        <f>((F941-1)*(1-(IF(G941="no",0,'results log'!$B$3)))+1)</f>
        <v>5.0000000000000044E-2</v>
      </c>
      <c r="L941" s="15">
        <f t="shared" si="26"/>
        <v>0</v>
      </c>
      <c r="M941" s="17">
        <f>IF(ISBLANK(J941),,IF(ISBLANK(E941),,(IF(J941="WON-EW",((((E941-1)*I941)*'results log'!$B$2)+('results log'!$B$2*(E941-1))),IF(J941="WON",((((E941-1)*I941)*'results log'!$B$2)+('results log'!$B$2*(E941-1))),IF(J941="PLACED",((((E941-1)*I941)*'results log'!$B$2)-'results log'!$B$2),IF(I941=0,-'results log'!$B$2,IF(I941=0,-'results log'!$B$2,-('results log'!$B$2*2)))))))*D941))</f>
        <v>0</v>
      </c>
      <c r="N941" s="16">
        <f>IF(ISBLANK(J941),,IF(ISBLANK(F941),,(IF(J941="WON-EW",((((K941-1)*I941)*'results log'!$B$2)+('results log'!$B$2*(K941-1))),IF(J941="WON",((((K941-1)*I941)*'results log'!$B$2)+('results log'!$B$2*(K941-1))),IF(J941="PLACED",((((K941-1)*I941)*'results log'!$B$2)-'results log'!$B$2),IF(I941=0,-'results log'!$B$2,IF(I941=0,-'results log'!$B$2,-('results log'!$B$2*2)))))))*D941))</f>
        <v>0</v>
      </c>
      <c r="Q941">
        <f>IF(ISBLANK(#REF!),1,IF(ISBLANK(#REF!),2,99))</f>
        <v>99</v>
      </c>
    </row>
    <row r="942" spans="7:17" ht="15" x14ac:dyDescent="0.2">
      <c r="G942" s="11"/>
      <c r="H942" s="11"/>
      <c r="I942" s="11"/>
      <c r="J942" s="8"/>
      <c r="K942" s="15">
        <f>((F942-1)*(1-(IF(G942="no",0,'results log'!$B$3)))+1)</f>
        <v>5.0000000000000044E-2</v>
      </c>
      <c r="L942" s="15">
        <f t="shared" si="26"/>
        <v>0</v>
      </c>
      <c r="M942" s="17">
        <f>IF(ISBLANK(J942),,IF(ISBLANK(E942),,(IF(J942="WON-EW",((((E942-1)*I942)*'results log'!$B$2)+('results log'!$B$2*(E942-1))),IF(J942="WON",((((E942-1)*I942)*'results log'!$B$2)+('results log'!$B$2*(E942-1))),IF(J942="PLACED",((((E942-1)*I942)*'results log'!$B$2)-'results log'!$B$2),IF(I942=0,-'results log'!$B$2,IF(I942=0,-'results log'!$B$2,-('results log'!$B$2*2)))))))*D942))</f>
        <v>0</v>
      </c>
      <c r="N942" s="16">
        <f>IF(ISBLANK(J942),,IF(ISBLANK(F942),,(IF(J942="WON-EW",((((K942-1)*I942)*'results log'!$B$2)+('results log'!$B$2*(K942-1))),IF(J942="WON",((((K942-1)*I942)*'results log'!$B$2)+('results log'!$B$2*(K942-1))),IF(J942="PLACED",((((K942-1)*I942)*'results log'!$B$2)-'results log'!$B$2),IF(I942=0,-'results log'!$B$2,IF(I942=0,-'results log'!$B$2,-('results log'!$B$2*2)))))))*D942))</f>
        <v>0</v>
      </c>
      <c r="Q942">
        <f>IF(ISBLANK(#REF!),1,IF(ISBLANK(#REF!),2,99))</f>
        <v>99</v>
      </c>
    </row>
    <row r="943" spans="7:17" ht="15" x14ac:dyDescent="0.2">
      <c r="G943" s="11"/>
      <c r="H943" s="11"/>
      <c r="I943" s="11"/>
      <c r="J943" s="8"/>
      <c r="K943" s="15">
        <f>((F943-1)*(1-(IF(G943="no",0,'results log'!$B$3)))+1)</f>
        <v>5.0000000000000044E-2</v>
      </c>
      <c r="L943" s="15">
        <f t="shared" si="26"/>
        <v>0</v>
      </c>
      <c r="M943" s="17">
        <f>IF(ISBLANK(J943),,IF(ISBLANK(E943),,(IF(J943="WON-EW",((((E943-1)*I943)*'results log'!$B$2)+('results log'!$B$2*(E943-1))),IF(J943="WON",((((E943-1)*I943)*'results log'!$B$2)+('results log'!$B$2*(E943-1))),IF(J943="PLACED",((((E943-1)*I943)*'results log'!$B$2)-'results log'!$B$2),IF(I943=0,-'results log'!$B$2,IF(I943=0,-'results log'!$B$2,-('results log'!$B$2*2)))))))*D943))</f>
        <v>0</v>
      </c>
      <c r="N943" s="16">
        <f>IF(ISBLANK(J943),,IF(ISBLANK(F943),,(IF(J943="WON-EW",((((K943-1)*I943)*'results log'!$B$2)+('results log'!$B$2*(K943-1))),IF(J943="WON",((((K943-1)*I943)*'results log'!$B$2)+('results log'!$B$2*(K943-1))),IF(J943="PLACED",((((K943-1)*I943)*'results log'!$B$2)-'results log'!$B$2),IF(I943=0,-'results log'!$B$2,IF(I943=0,-'results log'!$B$2,-('results log'!$B$2*2)))))))*D943))</f>
        <v>0</v>
      </c>
      <c r="Q943">
        <f>IF(ISBLANK(#REF!),1,IF(ISBLANK(#REF!),2,99))</f>
        <v>99</v>
      </c>
    </row>
    <row r="944" spans="7:17" ht="15" x14ac:dyDescent="0.2">
      <c r="G944" s="11"/>
      <c r="H944" s="11"/>
      <c r="I944" s="11"/>
      <c r="J944" s="8"/>
      <c r="K944" s="15">
        <f>((F944-1)*(1-(IF(G944="no",0,'results log'!$B$3)))+1)</f>
        <v>5.0000000000000044E-2</v>
      </c>
      <c r="L944" s="15">
        <f t="shared" si="26"/>
        <v>0</v>
      </c>
      <c r="M944" s="17">
        <f>IF(ISBLANK(J944),,IF(ISBLANK(E944),,(IF(J944="WON-EW",((((E944-1)*I944)*'results log'!$B$2)+('results log'!$B$2*(E944-1))),IF(J944="WON",((((E944-1)*I944)*'results log'!$B$2)+('results log'!$B$2*(E944-1))),IF(J944="PLACED",((((E944-1)*I944)*'results log'!$B$2)-'results log'!$B$2),IF(I944=0,-'results log'!$B$2,IF(I944=0,-'results log'!$B$2,-('results log'!$B$2*2)))))))*D944))</f>
        <v>0</v>
      </c>
      <c r="N944" s="16">
        <f>IF(ISBLANK(J944),,IF(ISBLANK(F944),,(IF(J944="WON-EW",((((K944-1)*I944)*'results log'!$B$2)+('results log'!$B$2*(K944-1))),IF(J944="WON",((((K944-1)*I944)*'results log'!$B$2)+('results log'!$B$2*(K944-1))),IF(J944="PLACED",((((K944-1)*I944)*'results log'!$B$2)-'results log'!$B$2),IF(I944=0,-'results log'!$B$2,IF(I944=0,-'results log'!$B$2,-('results log'!$B$2*2)))))))*D944))</f>
        <v>0</v>
      </c>
      <c r="Q944">
        <f>IF(ISBLANK(#REF!),1,IF(ISBLANK(#REF!),2,99))</f>
        <v>99</v>
      </c>
    </row>
    <row r="945" spans="7:17" ht="15" x14ac:dyDescent="0.2">
      <c r="G945" s="11"/>
      <c r="H945" s="11"/>
      <c r="I945" s="11"/>
      <c r="J945" s="8"/>
      <c r="K945" s="15">
        <f>((F945-1)*(1-(IF(G945="no",0,'results log'!$B$3)))+1)</f>
        <v>5.0000000000000044E-2</v>
      </c>
      <c r="L945" s="15">
        <f t="shared" si="26"/>
        <v>0</v>
      </c>
      <c r="M945" s="17">
        <f>IF(ISBLANK(J945),,IF(ISBLANK(E945),,(IF(J945="WON-EW",((((E945-1)*I945)*'results log'!$B$2)+('results log'!$B$2*(E945-1))),IF(J945="WON",((((E945-1)*I945)*'results log'!$B$2)+('results log'!$B$2*(E945-1))),IF(J945="PLACED",((((E945-1)*I945)*'results log'!$B$2)-'results log'!$B$2),IF(I945=0,-'results log'!$B$2,IF(I945=0,-'results log'!$B$2,-('results log'!$B$2*2)))))))*D945))</f>
        <v>0</v>
      </c>
      <c r="N945" s="16">
        <f>IF(ISBLANK(J945),,IF(ISBLANK(F945),,(IF(J945="WON-EW",((((K945-1)*I945)*'results log'!$B$2)+('results log'!$B$2*(K945-1))),IF(J945="WON",((((K945-1)*I945)*'results log'!$B$2)+('results log'!$B$2*(K945-1))),IF(J945="PLACED",((((K945-1)*I945)*'results log'!$B$2)-'results log'!$B$2),IF(I945=0,-'results log'!$B$2,IF(I945=0,-'results log'!$B$2,-('results log'!$B$2*2)))))))*D945))</f>
        <v>0</v>
      </c>
      <c r="Q945">
        <f>IF(ISBLANK(#REF!),1,IF(ISBLANK(#REF!),2,99))</f>
        <v>99</v>
      </c>
    </row>
    <row r="946" spans="7:17" ht="15" x14ac:dyDescent="0.2">
      <c r="G946" s="11"/>
      <c r="H946" s="11"/>
      <c r="I946" s="11"/>
      <c r="J946" s="8"/>
      <c r="K946" s="15">
        <f>((F946-1)*(1-(IF(G946="no",0,'results log'!$B$3)))+1)</f>
        <v>5.0000000000000044E-2</v>
      </c>
      <c r="L946" s="15">
        <f t="shared" si="26"/>
        <v>0</v>
      </c>
      <c r="M946" s="17">
        <f>IF(ISBLANK(J946),,IF(ISBLANK(E946),,(IF(J946="WON-EW",((((E946-1)*I946)*'results log'!$B$2)+('results log'!$B$2*(E946-1))),IF(J946="WON",((((E946-1)*I946)*'results log'!$B$2)+('results log'!$B$2*(E946-1))),IF(J946="PLACED",((((E946-1)*I946)*'results log'!$B$2)-'results log'!$B$2),IF(I946=0,-'results log'!$B$2,IF(I946=0,-'results log'!$B$2,-('results log'!$B$2*2)))))))*D946))</f>
        <v>0</v>
      </c>
      <c r="N946" s="16">
        <f>IF(ISBLANK(J946),,IF(ISBLANK(F946),,(IF(J946="WON-EW",((((K946-1)*I946)*'results log'!$B$2)+('results log'!$B$2*(K946-1))),IF(J946="WON",((((K946-1)*I946)*'results log'!$B$2)+('results log'!$B$2*(K946-1))),IF(J946="PLACED",((((K946-1)*I946)*'results log'!$B$2)-'results log'!$B$2),IF(I946=0,-'results log'!$B$2,IF(I946=0,-'results log'!$B$2,-('results log'!$B$2*2)))))))*D946))</f>
        <v>0</v>
      </c>
      <c r="Q946">
        <f>IF(ISBLANK(#REF!),1,IF(ISBLANK(#REF!),2,99))</f>
        <v>99</v>
      </c>
    </row>
    <row r="947" spans="7:17" ht="15" x14ac:dyDescent="0.2">
      <c r="G947" s="11"/>
      <c r="H947" s="11"/>
      <c r="I947" s="11"/>
      <c r="J947" s="8"/>
      <c r="K947" s="15">
        <f>((F947-1)*(1-(IF(G947="no",0,'results log'!$B$3)))+1)</f>
        <v>5.0000000000000044E-2</v>
      </c>
      <c r="L947" s="15">
        <f t="shared" si="26"/>
        <v>0</v>
      </c>
      <c r="M947" s="17">
        <f>IF(ISBLANK(J947),,IF(ISBLANK(E947),,(IF(J947="WON-EW",((((E947-1)*I947)*'results log'!$B$2)+('results log'!$B$2*(E947-1))),IF(J947="WON",((((E947-1)*I947)*'results log'!$B$2)+('results log'!$B$2*(E947-1))),IF(J947="PLACED",((((E947-1)*I947)*'results log'!$B$2)-'results log'!$B$2),IF(I947=0,-'results log'!$B$2,IF(I947=0,-'results log'!$B$2,-('results log'!$B$2*2)))))))*D947))</f>
        <v>0</v>
      </c>
      <c r="N947" s="16">
        <f>IF(ISBLANK(J947),,IF(ISBLANK(F947),,(IF(J947="WON-EW",((((K947-1)*I947)*'results log'!$B$2)+('results log'!$B$2*(K947-1))),IF(J947="WON",((((K947-1)*I947)*'results log'!$B$2)+('results log'!$B$2*(K947-1))),IF(J947="PLACED",((((K947-1)*I947)*'results log'!$B$2)-'results log'!$B$2),IF(I947=0,-'results log'!$B$2,IF(I947=0,-'results log'!$B$2,-('results log'!$B$2*2)))))))*D947))</f>
        <v>0</v>
      </c>
      <c r="Q947">
        <f>IF(ISBLANK(#REF!),1,IF(ISBLANK(#REF!),2,99))</f>
        <v>99</v>
      </c>
    </row>
    <row r="948" spans="7:17" ht="15" x14ac:dyDescent="0.2">
      <c r="G948" s="11"/>
      <c r="H948" s="11"/>
      <c r="I948" s="11"/>
      <c r="J948" s="8"/>
      <c r="K948" s="15">
        <f>((F948-1)*(1-(IF(G948="no",0,'results log'!$B$3)))+1)</f>
        <v>5.0000000000000044E-2</v>
      </c>
      <c r="L948" s="15">
        <f t="shared" si="26"/>
        <v>0</v>
      </c>
      <c r="M948" s="17">
        <f>IF(ISBLANK(J948),,IF(ISBLANK(E948),,(IF(J948="WON-EW",((((E948-1)*I948)*'results log'!$B$2)+('results log'!$B$2*(E948-1))),IF(J948="WON",((((E948-1)*I948)*'results log'!$B$2)+('results log'!$B$2*(E948-1))),IF(J948="PLACED",((((E948-1)*I948)*'results log'!$B$2)-'results log'!$B$2),IF(I948=0,-'results log'!$B$2,IF(I948=0,-'results log'!$B$2,-('results log'!$B$2*2)))))))*D948))</f>
        <v>0</v>
      </c>
      <c r="N948" s="16">
        <f>IF(ISBLANK(J948),,IF(ISBLANK(F948),,(IF(J948="WON-EW",((((K948-1)*I948)*'results log'!$B$2)+('results log'!$B$2*(K948-1))),IF(J948="WON",((((K948-1)*I948)*'results log'!$B$2)+('results log'!$B$2*(K948-1))),IF(J948="PLACED",((((K948-1)*I948)*'results log'!$B$2)-'results log'!$B$2),IF(I948=0,-'results log'!$B$2,IF(I948=0,-'results log'!$B$2,-('results log'!$B$2*2)))))))*D948))</f>
        <v>0</v>
      </c>
      <c r="Q948">
        <f>IF(ISBLANK(#REF!),1,IF(ISBLANK(#REF!),2,99))</f>
        <v>99</v>
      </c>
    </row>
    <row r="949" spans="7:17" ht="15" x14ac:dyDescent="0.2">
      <c r="G949" s="11"/>
      <c r="H949" s="11"/>
      <c r="I949" s="11"/>
      <c r="J949" s="8"/>
      <c r="K949" s="15">
        <f>((F949-1)*(1-(IF(G949="no",0,'results log'!$B$3)))+1)</f>
        <v>5.0000000000000044E-2</v>
      </c>
      <c r="L949" s="15">
        <f t="shared" si="26"/>
        <v>0</v>
      </c>
      <c r="M949" s="17">
        <f>IF(ISBLANK(J949),,IF(ISBLANK(E949),,(IF(J949="WON-EW",((((E949-1)*I949)*'results log'!$B$2)+('results log'!$B$2*(E949-1))),IF(J949="WON",((((E949-1)*I949)*'results log'!$B$2)+('results log'!$B$2*(E949-1))),IF(J949="PLACED",((((E949-1)*I949)*'results log'!$B$2)-'results log'!$B$2),IF(I949=0,-'results log'!$B$2,IF(I949=0,-'results log'!$B$2,-('results log'!$B$2*2)))))))*D949))</f>
        <v>0</v>
      </c>
      <c r="N949" s="16">
        <f>IF(ISBLANK(J949),,IF(ISBLANK(F949),,(IF(J949="WON-EW",((((K949-1)*I949)*'results log'!$B$2)+('results log'!$B$2*(K949-1))),IF(J949="WON",((((K949-1)*I949)*'results log'!$B$2)+('results log'!$B$2*(K949-1))),IF(J949="PLACED",((((K949-1)*I949)*'results log'!$B$2)-'results log'!$B$2),IF(I949=0,-'results log'!$B$2,IF(I949=0,-'results log'!$B$2,-('results log'!$B$2*2)))))))*D949))</f>
        <v>0</v>
      </c>
      <c r="Q949">
        <f>IF(ISBLANK(#REF!),1,IF(ISBLANK(#REF!),2,99))</f>
        <v>99</v>
      </c>
    </row>
    <row r="950" spans="7:17" ht="15" x14ac:dyDescent="0.2">
      <c r="G950" s="11"/>
      <c r="H950" s="11"/>
      <c r="I950" s="11"/>
      <c r="J950" s="8"/>
      <c r="K950" s="15">
        <f>((F950-1)*(1-(IF(G950="no",0,'results log'!$B$3)))+1)</f>
        <v>5.0000000000000044E-2</v>
      </c>
      <c r="L950" s="15">
        <f t="shared" si="26"/>
        <v>0</v>
      </c>
      <c r="M950" s="17">
        <f>IF(ISBLANK(J950),,IF(ISBLANK(E950),,(IF(J950="WON-EW",((((E950-1)*I950)*'results log'!$B$2)+('results log'!$B$2*(E950-1))),IF(J950="WON",((((E950-1)*I950)*'results log'!$B$2)+('results log'!$B$2*(E950-1))),IF(J950="PLACED",((((E950-1)*I950)*'results log'!$B$2)-'results log'!$B$2),IF(I950=0,-'results log'!$B$2,IF(I950=0,-'results log'!$B$2,-('results log'!$B$2*2)))))))*D950))</f>
        <v>0</v>
      </c>
      <c r="N950" s="16">
        <f>IF(ISBLANK(J950),,IF(ISBLANK(F950),,(IF(J950="WON-EW",((((K950-1)*I950)*'results log'!$B$2)+('results log'!$B$2*(K950-1))),IF(J950="WON",((((K950-1)*I950)*'results log'!$B$2)+('results log'!$B$2*(K950-1))),IF(J950="PLACED",((((K950-1)*I950)*'results log'!$B$2)-'results log'!$B$2),IF(I950=0,-'results log'!$B$2,IF(I950=0,-'results log'!$B$2,-('results log'!$B$2*2)))))))*D950))</f>
        <v>0</v>
      </c>
      <c r="Q950">
        <f>IF(ISBLANK(#REF!),1,IF(ISBLANK(#REF!),2,99))</f>
        <v>99</v>
      </c>
    </row>
    <row r="951" spans="7:17" ht="15" x14ac:dyDescent="0.2">
      <c r="G951" s="11"/>
      <c r="H951" s="11"/>
      <c r="I951" s="11"/>
      <c r="J951" s="8"/>
      <c r="K951" s="15">
        <f>((F951-1)*(1-(IF(G951="no",0,'results log'!$B$3)))+1)</f>
        <v>5.0000000000000044E-2</v>
      </c>
      <c r="L951" s="15">
        <f t="shared" si="26"/>
        <v>0</v>
      </c>
      <c r="M951" s="17">
        <f>IF(ISBLANK(J951),,IF(ISBLANK(E951),,(IF(J951="WON-EW",((((E951-1)*I951)*'results log'!$B$2)+('results log'!$B$2*(E951-1))),IF(J951="WON",((((E951-1)*I951)*'results log'!$B$2)+('results log'!$B$2*(E951-1))),IF(J951="PLACED",((((E951-1)*I951)*'results log'!$B$2)-'results log'!$B$2),IF(I951=0,-'results log'!$B$2,IF(I951=0,-'results log'!$B$2,-('results log'!$B$2*2)))))))*D951))</f>
        <v>0</v>
      </c>
      <c r="N951" s="16">
        <f>IF(ISBLANK(J951),,IF(ISBLANK(F951),,(IF(J951="WON-EW",((((K951-1)*I951)*'results log'!$B$2)+('results log'!$B$2*(K951-1))),IF(J951="WON",((((K951-1)*I951)*'results log'!$B$2)+('results log'!$B$2*(K951-1))),IF(J951="PLACED",((((K951-1)*I951)*'results log'!$B$2)-'results log'!$B$2),IF(I951=0,-'results log'!$B$2,IF(I951=0,-'results log'!$B$2,-('results log'!$B$2*2)))))))*D951))</f>
        <v>0</v>
      </c>
      <c r="Q951">
        <f>IF(ISBLANK(#REF!),1,IF(ISBLANK(#REF!),2,99))</f>
        <v>99</v>
      </c>
    </row>
    <row r="952" spans="7:17" ht="15" x14ac:dyDescent="0.2">
      <c r="G952" s="11"/>
      <c r="H952" s="11"/>
      <c r="I952" s="11"/>
      <c r="J952" s="8"/>
      <c r="K952" s="15">
        <f>((F952-1)*(1-(IF(G952="no",0,'results log'!$B$3)))+1)</f>
        <v>5.0000000000000044E-2</v>
      </c>
      <c r="L952" s="15">
        <f t="shared" si="26"/>
        <v>0</v>
      </c>
      <c r="M952" s="17">
        <f>IF(ISBLANK(J952),,IF(ISBLANK(E952),,(IF(J952="WON-EW",((((E952-1)*I952)*'results log'!$B$2)+('results log'!$B$2*(E952-1))),IF(J952="WON",((((E952-1)*I952)*'results log'!$B$2)+('results log'!$B$2*(E952-1))),IF(J952="PLACED",((((E952-1)*I952)*'results log'!$B$2)-'results log'!$B$2),IF(I952=0,-'results log'!$B$2,IF(I952=0,-'results log'!$B$2,-('results log'!$B$2*2)))))))*D952))</f>
        <v>0</v>
      </c>
      <c r="N952" s="16">
        <f>IF(ISBLANK(J952),,IF(ISBLANK(F952),,(IF(J952="WON-EW",((((K952-1)*I952)*'results log'!$B$2)+('results log'!$B$2*(K952-1))),IF(J952="WON",((((K952-1)*I952)*'results log'!$B$2)+('results log'!$B$2*(K952-1))),IF(J952="PLACED",((((K952-1)*I952)*'results log'!$B$2)-'results log'!$B$2),IF(I952=0,-'results log'!$B$2,IF(I952=0,-'results log'!$B$2,-('results log'!$B$2*2)))))))*D952))</f>
        <v>0</v>
      </c>
      <c r="Q952">
        <f>IF(ISBLANK(#REF!),1,IF(ISBLANK(#REF!),2,99))</f>
        <v>99</v>
      </c>
    </row>
    <row r="953" spans="7:17" ht="15" x14ac:dyDescent="0.2">
      <c r="G953" s="11"/>
      <c r="H953" s="11"/>
      <c r="I953" s="11"/>
      <c r="J953" s="8"/>
      <c r="K953" s="15">
        <f>((F953-1)*(1-(IF(G953="no",0,'results log'!$B$3)))+1)</f>
        <v>5.0000000000000044E-2</v>
      </c>
      <c r="L953" s="15">
        <f t="shared" si="26"/>
        <v>0</v>
      </c>
      <c r="M953" s="17">
        <f>IF(ISBLANK(J953),,IF(ISBLANK(E953),,(IF(J953="WON-EW",((((E953-1)*I953)*'results log'!$B$2)+('results log'!$B$2*(E953-1))),IF(J953="WON",((((E953-1)*I953)*'results log'!$B$2)+('results log'!$B$2*(E953-1))),IF(J953="PLACED",((((E953-1)*I953)*'results log'!$B$2)-'results log'!$B$2),IF(I953=0,-'results log'!$B$2,IF(I953=0,-'results log'!$B$2,-('results log'!$B$2*2)))))))*D953))</f>
        <v>0</v>
      </c>
      <c r="N953" s="16">
        <f>IF(ISBLANK(J953),,IF(ISBLANK(F953),,(IF(J953="WON-EW",((((K953-1)*I953)*'results log'!$B$2)+('results log'!$B$2*(K953-1))),IF(J953="WON",((((K953-1)*I953)*'results log'!$B$2)+('results log'!$B$2*(K953-1))),IF(J953="PLACED",((((K953-1)*I953)*'results log'!$B$2)-'results log'!$B$2),IF(I953=0,-'results log'!$B$2,IF(I953=0,-'results log'!$B$2,-('results log'!$B$2*2)))))))*D953))</f>
        <v>0</v>
      </c>
      <c r="Q953">
        <f>IF(ISBLANK(#REF!),1,IF(ISBLANK(#REF!),2,99))</f>
        <v>99</v>
      </c>
    </row>
    <row r="954" spans="7:17" ht="15" x14ac:dyDescent="0.2">
      <c r="G954" s="11"/>
      <c r="H954" s="11"/>
      <c r="I954" s="11"/>
      <c r="J954" s="8"/>
      <c r="K954" s="15">
        <f>((F954-1)*(1-(IF(G954="no",0,'results log'!$B$3)))+1)</f>
        <v>5.0000000000000044E-2</v>
      </c>
      <c r="L954" s="15">
        <f t="shared" si="26"/>
        <v>0</v>
      </c>
      <c r="M954" s="17">
        <f>IF(ISBLANK(J954),,IF(ISBLANK(E954),,(IF(J954="WON-EW",((((E954-1)*I954)*'results log'!$B$2)+('results log'!$B$2*(E954-1))),IF(J954="WON",((((E954-1)*I954)*'results log'!$B$2)+('results log'!$B$2*(E954-1))),IF(J954="PLACED",((((E954-1)*I954)*'results log'!$B$2)-'results log'!$B$2),IF(I954=0,-'results log'!$B$2,IF(I954=0,-'results log'!$B$2,-('results log'!$B$2*2)))))))*D954))</f>
        <v>0</v>
      </c>
      <c r="N954" s="16">
        <f>IF(ISBLANK(J954),,IF(ISBLANK(F954),,(IF(J954="WON-EW",((((K954-1)*I954)*'results log'!$B$2)+('results log'!$B$2*(K954-1))),IF(J954="WON",((((K954-1)*I954)*'results log'!$B$2)+('results log'!$B$2*(K954-1))),IF(J954="PLACED",((((K954-1)*I954)*'results log'!$B$2)-'results log'!$B$2),IF(I954=0,-'results log'!$B$2,IF(I954=0,-'results log'!$B$2,-('results log'!$B$2*2)))))))*D954))</f>
        <v>0</v>
      </c>
      <c r="Q954">
        <f>IF(ISBLANK(#REF!),1,IF(ISBLANK(#REF!),2,99))</f>
        <v>99</v>
      </c>
    </row>
    <row r="955" spans="7:17" ht="15" x14ac:dyDescent="0.2">
      <c r="G955" s="11"/>
      <c r="H955" s="11"/>
      <c r="I955" s="11"/>
      <c r="J955" s="8"/>
      <c r="K955" s="15">
        <f>((F955-1)*(1-(IF(G955="no",0,'results log'!$B$3)))+1)</f>
        <v>5.0000000000000044E-2</v>
      </c>
      <c r="L955" s="15">
        <f t="shared" si="26"/>
        <v>0</v>
      </c>
      <c r="M955" s="17">
        <f>IF(ISBLANK(J955),,IF(ISBLANK(E955),,(IF(J955="WON-EW",((((E955-1)*I955)*'results log'!$B$2)+('results log'!$B$2*(E955-1))),IF(J955="WON",((((E955-1)*I955)*'results log'!$B$2)+('results log'!$B$2*(E955-1))),IF(J955="PLACED",((((E955-1)*I955)*'results log'!$B$2)-'results log'!$B$2),IF(I955=0,-'results log'!$B$2,IF(I955=0,-'results log'!$B$2,-('results log'!$B$2*2)))))))*D955))</f>
        <v>0</v>
      </c>
      <c r="N955" s="16">
        <f>IF(ISBLANK(J955),,IF(ISBLANK(F955),,(IF(J955="WON-EW",((((K955-1)*I955)*'results log'!$B$2)+('results log'!$B$2*(K955-1))),IF(J955="WON",((((K955-1)*I955)*'results log'!$B$2)+('results log'!$B$2*(K955-1))),IF(J955="PLACED",((((K955-1)*I955)*'results log'!$B$2)-'results log'!$B$2),IF(I955=0,-'results log'!$B$2,IF(I955=0,-'results log'!$B$2,-('results log'!$B$2*2)))))))*D955))</f>
        <v>0</v>
      </c>
      <c r="Q955">
        <f>IF(ISBLANK(#REF!),1,IF(ISBLANK(#REF!),2,99))</f>
        <v>99</v>
      </c>
    </row>
    <row r="956" spans="7:17" ht="15" x14ac:dyDescent="0.2">
      <c r="G956" s="11"/>
      <c r="H956" s="11"/>
      <c r="I956" s="11"/>
      <c r="J956" s="8"/>
      <c r="K956" s="15">
        <f>((F956-1)*(1-(IF(G956="no",0,'results log'!$B$3)))+1)</f>
        <v>5.0000000000000044E-2</v>
      </c>
      <c r="L956" s="15">
        <f t="shared" si="26"/>
        <v>0</v>
      </c>
      <c r="M956" s="17">
        <f>IF(ISBLANK(J956),,IF(ISBLANK(E956),,(IF(J956="WON-EW",((((E956-1)*I956)*'results log'!$B$2)+('results log'!$B$2*(E956-1))),IF(J956="WON",((((E956-1)*I956)*'results log'!$B$2)+('results log'!$B$2*(E956-1))),IF(J956="PLACED",((((E956-1)*I956)*'results log'!$B$2)-'results log'!$B$2),IF(I956=0,-'results log'!$B$2,IF(I956=0,-'results log'!$B$2,-('results log'!$B$2*2)))))))*D956))</f>
        <v>0</v>
      </c>
      <c r="N956" s="16">
        <f>IF(ISBLANK(J956),,IF(ISBLANK(F956),,(IF(J956="WON-EW",((((K956-1)*I956)*'results log'!$B$2)+('results log'!$B$2*(K956-1))),IF(J956="WON",((((K956-1)*I956)*'results log'!$B$2)+('results log'!$B$2*(K956-1))),IF(J956="PLACED",((((K956-1)*I956)*'results log'!$B$2)-'results log'!$B$2),IF(I956=0,-'results log'!$B$2,IF(I956=0,-'results log'!$B$2,-('results log'!$B$2*2)))))))*D956))</f>
        <v>0</v>
      </c>
      <c r="Q956">
        <f>IF(ISBLANK(#REF!),1,IF(ISBLANK(#REF!),2,99))</f>
        <v>99</v>
      </c>
    </row>
    <row r="957" spans="7:17" ht="15" x14ac:dyDescent="0.2">
      <c r="G957" s="11"/>
      <c r="H957" s="11"/>
      <c r="I957" s="11"/>
      <c r="J957" s="8"/>
      <c r="K957" s="15">
        <f>((F957-1)*(1-(IF(G957="no",0,'results log'!$B$3)))+1)</f>
        <v>5.0000000000000044E-2</v>
      </c>
      <c r="L957" s="15">
        <f t="shared" si="26"/>
        <v>0</v>
      </c>
      <c r="M957" s="17">
        <f>IF(ISBLANK(J957),,IF(ISBLANK(E957),,(IF(J957="WON-EW",((((E957-1)*I957)*'results log'!$B$2)+('results log'!$B$2*(E957-1))),IF(J957="WON",((((E957-1)*I957)*'results log'!$B$2)+('results log'!$B$2*(E957-1))),IF(J957="PLACED",((((E957-1)*I957)*'results log'!$B$2)-'results log'!$B$2),IF(I957=0,-'results log'!$B$2,IF(I957=0,-'results log'!$B$2,-('results log'!$B$2*2)))))))*D957))</f>
        <v>0</v>
      </c>
      <c r="N957" s="16">
        <f>IF(ISBLANK(J957),,IF(ISBLANK(F957),,(IF(J957="WON-EW",((((K957-1)*I957)*'results log'!$B$2)+('results log'!$B$2*(K957-1))),IF(J957="WON",((((K957-1)*I957)*'results log'!$B$2)+('results log'!$B$2*(K957-1))),IF(J957="PLACED",((((K957-1)*I957)*'results log'!$B$2)-'results log'!$B$2),IF(I957=0,-'results log'!$B$2,IF(I957=0,-'results log'!$B$2,-('results log'!$B$2*2)))))))*D957))</f>
        <v>0</v>
      </c>
      <c r="Q957">
        <f>IF(ISBLANK(#REF!),1,IF(ISBLANK(#REF!),2,99))</f>
        <v>99</v>
      </c>
    </row>
    <row r="958" spans="7:17" ht="15" x14ac:dyDescent="0.2">
      <c r="G958" s="11"/>
      <c r="H958" s="11"/>
      <c r="I958" s="11"/>
      <c r="J958" s="8"/>
      <c r="K958" s="15">
        <f>((F958-1)*(1-(IF(G958="no",0,'results log'!$B$3)))+1)</f>
        <v>5.0000000000000044E-2</v>
      </c>
      <c r="L958" s="15">
        <f t="shared" si="26"/>
        <v>0</v>
      </c>
      <c r="M958" s="17">
        <f>IF(ISBLANK(J958),,IF(ISBLANK(E958),,(IF(J958="WON-EW",((((E958-1)*I958)*'results log'!$B$2)+('results log'!$B$2*(E958-1))),IF(J958="WON",((((E958-1)*I958)*'results log'!$B$2)+('results log'!$B$2*(E958-1))),IF(J958="PLACED",((((E958-1)*I958)*'results log'!$B$2)-'results log'!$B$2),IF(I958=0,-'results log'!$B$2,IF(I958=0,-'results log'!$B$2,-('results log'!$B$2*2)))))))*D958))</f>
        <v>0</v>
      </c>
      <c r="N958" s="16">
        <f>IF(ISBLANK(J958),,IF(ISBLANK(F958),,(IF(J958="WON-EW",((((K958-1)*I958)*'results log'!$B$2)+('results log'!$B$2*(K958-1))),IF(J958="WON",((((K958-1)*I958)*'results log'!$B$2)+('results log'!$B$2*(K958-1))),IF(J958="PLACED",((((K958-1)*I958)*'results log'!$B$2)-'results log'!$B$2),IF(I958=0,-'results log'!$B$2,IF(I958=0,-'results log'!$B$2,-('results log'!$B$2*2)))))))*D958))</f>
        <v>0</v>
      </c>
      <c r="Q958">
        <f>IF(ISBLANK(#REF!),1,IF(ISBLANK(#REF!),2,99))</f>
        <v>99</v>
      </c>
    </row>
    <row r="959" spans="7:17" ht="15" x14ac:dyDescent="0.2">
      <c r="G959" s="11"/>
      <c r="H959" s="11"/>
      <c r="I959" s="11"/>
      <c r="J959" s="8"/>
      <c r="K959" s="15">
        <f>((F959-1)*(1-(IF(G959="no",0,'results log'!$B$3)))+1)</f>
        <v>5.0000000000000044E-2</v>
      </c>
      <c r="L959" s="15">
        <f t="shared" si="26"/>
        <v>0</v>
      </c>
      <c r="M959" s="17">
        <f>IF(ISBLANK(J959),,IF(ISBLANK(E959),,(IF(J959="WON-EW",((((E959-1)*I959)*'results log'!$B$2)+('results log'!$B$2*(E959-1))),IF(J959="WON",((((E959-1)*I959)*'results log'!$B$2)+('results log'!$B$2*(E959-1))),IF(J959="PLACED",((((E959-1)*I959)*'results log'!$B$2)-'results log'!$B$2),IF(I959=0,-'results log'!$B$2,IF(I959=0,-'results log'!$B$2,-('results log'!$B$2*2)))))))*D959))</f>
        <v>0</v>
      </c>
      <c r="N959" s="16">
        <f>IF(ISBLANK(J959),,IF(ISBLANK(F959),,(IF(J959="WON-EW",((((K959-1)*I959)*'results log'!$B$2)+('results log'!$B$2*(K959-1))),IF(J959="WON",((((K959-1)*I959)*'results log'!$B$2)+('results log'!$B$2*(K959-1))),IF(J959="PLACED",((((K959-1)*I959)*'results log'!$B$2)-'results log'!$B$2),IF(I959=0,-'results log'!$B$2,IF(I959=0,-'results log'!$B$2,-('results log'!$B$2*2)))))))*D959))</f>
        <v>0</v>
      </c>
      <c r="Q959">
        <f>IF(ISBLANK(#REF!),1,IF(ISBLANK(#REF!),2,99))</f>
        <v>99</v>
      </c>
    </row>
    <row r="960" spans="7:17" ht="15" x14ac:dyDescent="0.2">
      <c r="G960" s="11"/>
      <c r="H960" s="11"/>
      <c r="I960" s="11"/>
      <c r="J960" s="8"/>
      <c r="K960" s="15">
        <f>((F960-1)*(1-(IF(G960="no",0,'results log'!$B$3)))+1)</f>
        <v>5.0000000000000044E-2</v>
      </c>
      <c r="L960" s="15">
        <f t="shared" si="26"/>
        <v>0</v>
      </c>
      <c r="M960" s="17">
        <f>IF(ISBLANK(J960),,IF(ISBLANK(E960),,(IF(J960="WON-EW",((((E960-1)*I960)*'results log'!$B$2)+('results log'!$B$2*(E960-1))),IF(J960="WON",((((E960-1)*I960)*'results log'!$B$2)+('results log'!$B$2*(E960-1))),IF(J960="PLACED",((((E960-1)*I960)*'results log'!$B$2)-'results log'!$B$2),IF(I960=0,-'results log'!$B$2,IF(I960=0,-'results log'!$B$2,-('results log'!$B$2*2)))))))*D960))</f>
        <v>0</v>
      </c>
      <c r="N960" s="16">
        <f>IF(ISBLANK(J960),,IF(ISBLANK(F960),,(IF(J960="WON-EW",((((K960-1)*I960)*'results log'!$B$2)+('results log'!$B$2*(K960-1))),IF(J960="WON",((((K960-1)*I960)*'results log'!$B$2)+('results log'!$B$2*(K960-1))),IF(J960="PLACED",((((K960-1)*I960)*'results log'!$B$2)-'results log'!$B$2),IF(I960=0,-'results log'!$B$2,IF(I960=0,-'results log'!$B$2,-('results log'!$B$2*2)))))))*D960))</f>
        <v>0</v>
      </c>
      <c r="Q960">
        <f>IF(ISBLANK(#REF!),1,IF(ISBLANK(#REF!),2,99))</f>
        <v>99</v>
      </c>
    </row>
    <row r="961" spans="7:17" ht="15" x14ac:dyDescent="0.2">
      <c r="G961" s="11"/>
      <c r="H961" s="11"/>
      <c r="I961" s="11"/>
      <c r="J961" s="8"/>
      <c r="K961" s="15">
        <f>((F961-1)*(1-(IF(G961="no",0,'results log'!$B$3)))+1)</f>
        <v>5.0000000000000044E-2</v>
      </c>
      <c r="L961" s="15">
        <f t="shared" si="26"/>
        <v>0</v>
      </c>
      <c r="M961" s="17">
        <f>IF(ISBLANK(J961),,IF(ISBLANK(E961),,(IF(J961="WON-EW",((((E961-1)*I961)*'results log'!$B$2)+('results log'!$B$2*(E961-1))),IF(J961="WON",((((E961-1)*I961)*'results log'!$B$2)+('results log'!$B$2*(E961-1))),IF(J961="PLACED",((((E961-1)*I961)*'results log'!$B$2)-'results log'!$B$2),IF(I961=0,-'results log'!$B$2,IF(I961=0,-'results log'!$B$2,-('results log'!$B$2*2)))))))*D961))</f>
        <v>0</v>
      </c>
      <c r="N961" s="16">
        <f>IF(ISBLANK(J961),,IF(ISBLANK(F961),,(IF(J961="WON-EW",((((K961-1)*I961)*'results log'!$B$2)+('results log'!$B$2*(K961-1))),IF(J961="WON",((((K961-1)*I961)*'results log'!$B$2)+('results log'!$B$2*(K961-1))),IF(J961="PLACED",((((K961-1)*I961)*'results log'!$B$2)-'results log'!$B$2),IF(I961=0,-'results log'!$B$2,IF(I961=0,-'results log'!$B$2,-('results log'!$B$2*2)))))))*D961))</f>
        <v>0</v>
      </c>
      <c r="Q961">
        <f>IF(ISBLANK(#REF!),1,IF(ISBLANK(#REF!),2,99))</f>
        <v>99</v>
      </c>
    </row>
    <row r="962" spans="7:17" ht="15" x14ac:dyDescent="0.2">
      <c r="G962" s="11"/>
      <c r="H962" s="11"/>
      <c r="I962" s="11"/>
      <c r="J962" s="8"/>
      <c r="K962" s="15">
        <f>((F962-1)*(1-(IF(G962="no",0,'results log'!$B$3)))+1)</f>
        <v>5.0000000000000044E-2</v>
      </c>
      <c r="L962" s="15">
        <f t="shared" si="26"/>
        <v>0</v>
      </c>
      <c r="M962" s="17">
        <f>IF(ISBLANK(J962),,IF(ISBLANK(E962),,(IF(J962="WON-EW",((((E962-1)*I962)*'results log'!$B$2)+('results log'!$B$2*(E962-1))),IF(J962="WON",((((E962-1)*I962)*'results log'!$B$2)+('results log'!$B$2*(E962-1))),IF(J962="PLACED",((((E962-1)*I962)*'results log'!$B$2)-'results log'!$B$2),IF(I962=0,-'results log'!$B$2,IF(I962=0,-'results log'!$B$2,-('results log'!$B$2*2)))))))*D962))</f>
        <v>0</v>
      </c>
      <c r="N962" s="16">
        <f>IF(ISBLANK(J962),,IF(ISBLANK(F962),,(IF(J962="WON-EW",((((K962-1)*I962)*'results log'!$B$2)+('results log'!$B$2*(K962-1))),IF(J962="WON",((((K962-1)*I962)*'results log'!$B$2)+('results log'!$B$2*(K962-1))),IF(J962="PLACED",((((K962-1)*I962)*'results log'!$B$2)-'results log'!$B$2),IF(I962=0,-'results log'!$B$2,IF(I962=0,-'results log'!$B$2,-('results log'!$B$2*2)))))))*D962))</f>
        <v>0</v>
      </c>
      <c r="Q962">
        <f>IF(ISBLANK(#REF!),1,IF(ISBLANK(#REF!),2,99))</f>
        <v>99</v>
      </c>
    </row>
    <row r="963" spans="7:17" ht="15" x14ac:dyDescent="0.2">
      <c r="G963" s="11"/>
      <c r="H963" s="11"/>
      <c r="I963" s="11"/>
      <c r="J963" s="8"/>
      <c r="K963" s="15">
        <f>((F963-1)*(1-(IF(G963="no",0,'results log'!$B$3)))+1)</f>
        <v>5.0000000000000044E-2</v>
      </c>
      <c r="L963" s="15">
        <f t="shared" si="26"/>
        <v>0</v>
      </c>
      <c r="M963" s="17">
        <f>IF(ISBLANK(J963),,IF(ISBLANK(E963),,(IF(J963="WON-EW",((((E963-1)*I963)*'results log'!$B$2)+('results log'!$B$2*(E963-1))),IF(J963="WON",((((E963-1)*I963)*'results log'!$B$2)+('results log'!$B$2*(E963-1))),IF(J963="PLACED",((((E963-1)*I963)*'results log'!$B$2)-'results log'!$B$2),IF(I963=0,-'results log'!$B$2,IF(I963=0,-'results log'!$B$2,-('results log'!$B$2*2)))))))*D963))</f>
        <v>0</v>
      </c>
      <c r="N963" s="16">
        <f>IF(ISBLANK(J963),,IF(ISBLANK(F963),,(IF(J963="WON-EW",((((K963-1)*I963)*'results log'!$B$2)+('results log'!$B$2*(K963-1))),IF(J963="WON",((((K963-1)*I963)*'results log'!$B$2)+('results log'!$B$2*(K963-1))),IF(J963="PLACED",((((K963-1)*I963)*'results log'!$B$2)-'results log'!$B$2),IF(I963=0,-'results log'!$B$2,IF(I963=0,-'results log'!$B$2,-('results log'!$B$2*2)))))))*D963))</f>
        <v>0</v>
      </c>
      <c r="Q963">
        <f>IF(ISBLANK(#REF!),1,IF(ISBLANK(#REF!),2,99))</f>
        <v>99</v>
      </c>
    </row>
    <row r="964" spans="7:17" ht="15" x14ac:dyDescent="0.2">
      <c r="G964" s="11"/>
      <c r="H964" s="11"/>
      <c r="I964" s="11"/>
      <c r="J964" s="8"/>
      <c r="K964" s="15">
        <f>((F964-1)*(1-(IF(G964="no",0,'results log'!$B$3)))+1)</f>
        <v>5.0000000000000044E-2</v>
      </c>
      <c r="L964" s="15">
        <f t="shared" si="26"/>
        <v>0</v>
      </c>
      <c r="M964" s="17">
        <f>IF(ISBLANK(J964),,IF(ISBLANK(E964),,(IF(J964="WON-EW",((((E964-1)*I964)*'results log'!$B$2)+('results log'!$B$2*(E964-1))),IF(J964="WON",((((E964-1)*I964)*'results log'!$B$2)+('results log'!$B$2*(E964-1))),IF(J964="PLACED",((((E964-1)*I964)*'results log'!$B$2)-'results log'!$B$2),IF(I964=0,-'results log'!$B$2,IF(I964=0,-'results log'!$B$2,-('results log'!$B$2*2)))))))*D964))</f>
        <v>0</v>
      </c>
      <c r="N964" s="16">
        <f>IF(ISBLANK(J964),,IF(ISBLANK(F964),,(IF(J964="WON-EW",((((K964-1)*I964)*'results log'!$B$2)+('results log'!$B$2*(K964-1))),IF(J964="WON",((((K964-1)*I964)*'results log'!$B$2)+('results log'!$B$2*(K964-1))),IF(J964="PLACED",((((K964-1)*I964)*'results log'!$B$2)-'results log'!$B$2),IF(I964=0,-'results log'!$B$2,IF(I964=0,-'results log'!$B$2,-('results log'!$B$2*2)))))))*D964))</f>
        <v>0</v>
      </c>
      <c r="Q964">
        <f>IF(ISBLANK(#REF!),1,IF(ISBLANK(#REF!),2,99))</f>
        <v>99</v>
      </c>
    </row>
    <row r="965" spans="7:17" ht="15" x14ac:dyDescent="0.2">
      <c r="G965" s="11"/>
      <c r="H965" s="11"/>
      <c r="I965" s="11"/>
      <c r="J965" s="8"/>
      <c r="K965" s="15">
        <f>((F965-1)*(1-(IF(G965="no",0,'results log'!$B$3)))+1)</f>
        <v>5.0000000000000044E-2</v>
      </c>
      <c r="L965" s="15">
        <f t="shared" si="26"/>
        <v>0</v>
      </c>
      <c r="M965" s="17">
        <f>IF(ISBLANK(J965),,IF(ISBLANK(E965),,(IF(J965="WON-EW",((((E965-1)*I965)*'results log'!$B$2)+('results log'!$B$2*(E965-1))),IF(J965="WON",((((E965-1)*I965)*'results log'!$B$2)+('results log'!$B$2*(E965-1))),IF(J965="PLACED",((((E965-1)*I965)*'results log'!$B$2)-'results log'!$B$2),IF(I965=0,-'results log'!$B$2,IF(I965=0,-'results log'!$B$2,-('results log'!$B$2*2)))))))*D965))</f>
        <v>0</v>
      </c>
      <c r="N965" s="16">
        <f>IF(ISBLANK(J965),,IF(ISBLANK(F965),,(IF(J965="WON-EW",((((K965-1)*I965)*'results log'!$B$2)+('results log'!$B$2*(K965-1))),IF(J965="WON",((((K965-1)*I965)*'results log'!$B$2)+('results log'!$B$2*(K965-1))),IF(J965="PLACED",((((K965-1)*I965)*'results log'!$B$2)-'results log'!$B$2),IF(I965=0,-'results log'!$B$2,IF(I965=0,-'results log'!$B$2,-('results log'!$B$2*2)))))))*D965))</f>
        <v>0</v>
      </c>
      <c r="Q965">
        <f>IF(ISBLANK(#REF!),1,IF(ISBLANK(#REF!),2,99))</f>
        <v>99</v>
      </c>
    </row>
    <row r="966" spans="7:17" ht="15" x14ac:dyDescent="0.2">
      <c r="G966" s="11"/>
      <c r="H966" s="11"/>
      <c r="I966" s="11"/>
      <c r="J966" s="8"/>
      <c r="K966" s="15">
        <f>((F966-1)*(1-(IF(G966="no",0,'results log'!$B$3)))+1)</f>
        <v>5.0000000000000044E-2</v>
      </c>
      <c r="L966" s="15">
        <f t="shared" si="26"/>
        <v>0</v>
      </c>
      <c r="M966" s="17">
        <f>IF(ISBLANK(J966),,IF(ISBLANK(E966),,(IF(J966="WON-EW",((((E966-1)*I966)*'results log'!$B$2)+('results log'!$B$2*(E966-1))),IF(J966="WON",((((E966-1)*I966)*'results log'!$B$2)+('results log'!$B$2*(E966-1))),IF(J966="PLACED",((((E966-1)*I966)*'results log'!$B$2)-'results log'!$B$2),IF(I966=0,-'results log'!$B$2,IF(I966=0,-'results log'!$B$2,-('results log'!$B$2*2)))))))*D966))</f>
        <v>0</v>
      </c>
      <c r="N966" s="16">
        <f>IF(ISBLANK(J966),,IF(ISBLANK(F966),,(IF(J966="WON-EW",((((K966-1)*I966)*'results log'!$B$2)+('results log'!$B$2*(K966-1))),IF(J966="WON",((((K966-1)*I966)*'results log'!$B$2)+('results log'!$B$2*(K966-1))),IF(J966="PLACED",((((K966-1)*I966)*'results log'!$B$2)-'results log'!$B$2),IF(I966=0,-'results log'!$B$2,IF(I966=0,-'results log'!$B$2,-('results log'!$B$2*2)))))))*D966))</f>
        <v>0</v>
      </c>
      <c r="Q966">
        <f>IF(ISBLANK(#REF!),1,IF(ISBLANK(#REF!),2,99))</f>
        <v>99</v>
      </c>
    </row>
    <row r="967" spans="7:17" ht="15" x14ac:dyDescent="0.2">
      <c r="G967" s="11"/>
      <c r="H967" s="11"/>
      <c r="I967" s="11"/>
      <c r="J967" s="8"/>
      <c r="K967" s="15">
        <f>((F967-1)*(1-(IF(G967="no",0,'results log'!$B$3)))+1)</f>
        <v>5.0000000000000044E-2</v>
      </c>
      <c r="L967" s="15">
        <f t="shared" si="26"/>
        <v>0</v>
      </c>
      <c r="M967" s="17">
        <f>IF(ISBLANK(J967),,IF(ISBLANK(E967),,(IF(J967="WON-EW",((((E967-1)*I967)*'results log'!$B$2)+('results log'!$B$2*(E967-1))),IF(J967="WON",((((E967-1)*I967)*'results log'!$B$2)+('results log'!$B$2*(E967-1))),IF(J967="PLACED",((((E967-1)*I967)*'results log'!$B$2)-'results log'!$B$2),IF(I967=0,-'results log'!$B$2,IF(I967=0,-'results log'!$B$2,-('results log'!$B$2*2)))))))*D967))</f>
        <v>0</v>
      </c>
      <c r="N967" s="16">
        <f>IF(ISBLANK(J967),,IF(ISBLANK(F967),,(IF(J967="WON-EW",((((K967-1)*I967)*'results log'!$B$2)+('results log'!$B$2*(K967-1))),IF(J967="WON",((((K967-1)*I967)*'results log'!$B$2)+('results log'!$B$2*(K967-1))),IF(J967="PLACED",((((K967-1)*I967)*'results log'!$B$2)-'results log'!$B$2),IF(I967=0,-'results log'!$B$2,IF(I967=0,-'results log'!$B$2,-('results log'!$B$2*2)))))))*D967))</f>
        <v>0</v>
      </c>
      <c r="Q967">
        <f>IF(ISBLANK(#REF!),1,IF(ISBLANK(#REF!),2,99))</f>
        <v>99</v>
      </c>
    </row>
    <row r="968" spans="7:17" ht="15" x14ac:dyDescent="0.2">
      <c r="G968" s="11"/>
      <c r="H968" s="11"/>
      <c r="I968" s="11"/>
      <c r="J968" s="8"/>
      <c r="K968" s="15">
        <f>((F968-1)*(1-(IF(G968="no",0,'results log'!$B$3)))+1)</f>
        <v>5.0000000000000044E-2</v>
      </c>
      <c r="L968" s="15">
        <f t="shared" si="26"/>
        <v>0</v>
      </c>
      <c r="M968" s="17">
        <f>IF(ISBLANK(J968),,IF(ISBLANK(E968),,(IF(J968="WON-EW",((((E968-1)*I968)*'results log'!$B$2)+('results log'!$B$2*(E968-1))),IF(J968="WON",((((E968-1)*I968)*'results log'!$B$2)+('results log'!$B$2*(E968-1))),IF(J968="PLACED",((((E968-1)*I968)*'results log'!$B$2)-'results log'!$B$2),IF(I968=0,-'results log'!$B$2,IF(I968=0,-'results log'!$B$2,-('results log'!$B$2*2)))))))*D968))</f>
        <v>0</v>
      </c>
      <c r="N968" s="16">
        <f>IF(ISBLANK(J968),,IF(ISBLANK(F968),,(IF(J968="WON-EW",((((K968-1)*I968)*'results log'!$B$2)+('results log'!$B$2*(K968-1))),IF(J968="WON",((((K968-1)*I968)*'results log'!$B$2)+('results log'!$B$2*(K968-1))),IF(J968="PLACED",((((K968-1)*I968)*'results log'!$B$2)-'results log'!$B$2),IF(I968=0,-'results log'!$B$2,IF(I968=0,-'results log'!$B$2,-('results log'!$B$2*2)))))))*D968))</f>
        <v>0</v>
      </c>
      <c r="Q968">
        <f>IF(ISBLANK(#REF!),1,IF(ISBLANK(#REF!),2,99))</f>
        <v>99</v>
      </c>
    </row>
    <row r="969" spans="7:17" ht="15" x14ac:dyDescent="0.2">
      <c r="G969" s="11"/>
      <c r="H969" s="11"/>
      <c r="I969" s="11"/>
      <c r="J969" s="8"/>
      <c r="K969" s="15">
        <f>((F969-1)*(1-(IF(G969="no",0,'results log'!$B$3)))+1)</f>
        <v>5.0000000000000044E-2</v>
      </c>
      <c r="L969" s="15">
        <f t="shared" si="26"/>
        <v>0</v>
      </c>
      <c r="M969" s="17">
        <f>IF(ISBLANK(J969),,IF(ISBLANK(E969),,(IF(J969="WON-EW",((((E969-1)*I969)*'results log'!$B$2)+('results log'!$B$2*(E969-1))),IF(J969="WON",((((E969-1)*I969)*'results log'!$B$2)+('results log'!$B$2*(E969-1))),IF(J969="PLACED",((((E969-1)*I969)*'results log'!$B$2)-'results log'!$B$2),IF(I969=0,-'results log'!$B$2,IF(I969=0,-'results log'!$B$2,-('results log'!$B$2*2)))))))*D969))</f>
        <v>0</v>
      </c>
      <c r="N969" s="16">
        <f>IF(ISBLANK(J969),,IF(ISBLANK(F969),,(IF(J969="WON-EW",((((K969-1)*I969)*'results log'!$B$2)+('results log'!$B$2*(K969-1))),IF(J969="WON",((((K969-1)*I969)*'results log'!$B$2)+('results log'!$B$2*(K969-1))),IF(J969="PLACED",((((K969-1)*I969)*'results log'!$B$2)-'results log'!$B$2),IF(I969=0,-'results log'!$B$2,IF(I969=0,-'results log'!$B$2,-('results log'!$B$2*2)))))))*D969))</f>
        <v>0</v>
      </c>
      <c r="Q969">
        <f>IF(ISBLANK(#REF!),1,IF(ISBLANK(#REF!),2,99))</f>
        <v>99</v>
      </c>
    </row>
    <row r="970" spans="7:17" ht="15" x14ac:dyDescent="0.2">
      <c r="G970" s="11"/>
      <c r="H970" s="11"/>
      <c r="I970" s="11"/>
      <c r="J970" s="8"/>
      <c r="K970" s="15">
        <f>((F970-1)*(1-(IF(G970="no",0,'results log'!$B$3)))+1)</f>
        <v>5.0000000000000044E-2</v>
      </c>
      <c r="L970" s="15">
        <f t="shared" si="26"/>
        <v>0</v>
      </c>
      <c r="M970" s="17">
        <f>IF(ISBLANK(J970),,IF(ISBLANK(E970),,(IF(J970="WON-EW",((((E970-1)*I970)*'results log'!$B$2)+('results log'!$B$2*(E970-1))),IF(J970="WON",((((E970-1)*I970)*'results log'!$B$2)+('results log'!$B$2*(E970-1))),IF(J970="PLACED",((((E970-1)*I970)*'results log'!$B$2)-'results log'!$B$2),IF(I970=0,-'results log'!$B$2,IF(I970=0,-'results log'!$B$2,-('results log'!$B$2*2)))))))*D970))</f>
        <v>0</v>
      </c>
      <c r="N970" s="16">
        <f>IF(ISBLANK(J970),,IF(ISBLANK(F970),,(IF(J970="WON-EW",((((K970-1)*I970)*'results log'!$B$2)+('results log'!$B$2*(K970-1))),IF(J970="WON",((((K970-1)*I970)*'results log'!$B$2)+('results log'!$B$2*(K970-1))),IF(J970="PLACED",((((K970-1)*I970)*'results log'!$B$2)-'results log'!$B$2),IF(I970=0,-'results log'!$B$2,IF(I970=0,-'results log'!$B$2,-('results log'!$B$2*2)))))))*D970))</f>
        <v>0</v>
      </c>
      <c r="Q970">
        <f>IF(ISBLANK(#REF!),1,IF(ISBLANK(#REF!),2,99))</f>
        <v>99</v>
      </c>
    </row>
    <row r="971" spans="7:17" ht="15" x14ac:dyDescent="0.2">
      <c r="G971" s="11"/>
      <c r="H971" s="11"/>
      <c r="I971" s="11"/>
      <c r="J971" s="8"/>
      <c r="K971" s="15">
        <f>((F971-1)*(1-(IF(G971="no",0,'results log'!$B$3)))+1)</f>
        <v>5.0000000000000044E-2</v>
      </c>
      <c r="L971" s="15">
        <f t="shared" si="26"/>
        <v>0</v>
      </c>
      <c r="M971" s="17">
        <f>IF(ISBLANK(J971),,IF(ISBLANK(E971),,(IF(J971="WON-EW",((((E971-1)*I971)*'results log'!$B$2)+('results log'!$B$2*(E971-1))),IF(J971="WON",((((E971-1)*I971)*'results log'!$B$2)+('results log'!$B$2*(E971-1))),IF(J971="PLACED",((((E971-1)*I971)*'results log'!$B$2)-'results log'!$B$2),IF(I971=0,-'results log'!$B$2,IF(I971=0,-'results log'!$B$2,-('results log'!$B$2*2)))))))*D971))</f>
        <v>0</v>
      </c>
      <c r="N971" s="16">
        <f>IF(ISBLANK(J971),,IF(ISBLANK(F971),,(IF(J971="WON-EW",((((K971-1)*I971)*'results log'!$B$2)+('results log'!$B$2*(K971-1))),IF(J971="WON",((((K971-1)*I971)*'results log'!$B$2)+('results log'!$B$2*(K971-1))),IF(J971="PLACED",((((K971-1)*I971)*'results log'!$B$2)-'results log'!$B$2),IF(I971=0,-'results log'!$B$2,IF(I971=0,-'results log'!$B$2,-('results log'!$B$2*2)))))))*D971))</f>
        <v>0</v>
      </c>
      <c r="Q971">
        <f>IF(ISBLANK(#REF!),1,IF(ISBLANK(#REF!),2,99))</f>
        <v>99</v>
      </c>
    </row>
    <row r="972" spans="7:17" ht="15" x14ac:dyDescent="0.2">
      <c r="G972" s="11"/>
      <c r="H972" s="11"/>
      <c r="I972" s="11"/>
      <c r="J972" s="8"/>
      <c r="K972" s="15">
        <f>((F972-1)*(1-(IF(G972="no",0,'results log'!$B$3)))+1)</f>
        <v>5.0000000000000044E-2</v>
      </c>
      <c r="L972" s="15">
        <f t="shared" si="26"/>
        <v>0</v>
      </c>
      <c r="M972" s="17">
        <f>IF(ISBLANK(J972),,IF(ISBLANK(E972),,(IF(J972="WON-EW",((((E972-1)*I972)*'results log'!$B$2)+('results log'!$B$2*(E972-1))),IF(J972="WON",((((E972-1)*I972)*'results log'!$B$2)+('results log'!$B$2*(E972-1))),IF(J972="PLACED",((((E972-1)*I972)*'results log'!$B$2)-'results log'!$B$2),IF(I972=0,-'results log'!$B$2,IF(I972=0,-'results log'!$B$2,-('results log'!$B$2*2)))))))*D972))</f>
        <v>0</v>
      </c>
      <c r="N972" s="16">
        <f>IF(ISBLANK(J972),,IF(ISBLANK(F972),,(IF(J972="WON-EW",((((K972-1)*I972)*'results log'!$B$2)+('results log'!$B$2*(K972-1))),IF(J972="WON",((((K972-1)*I972)*'results log'!$B$2)+('results log'!$B$2*(K972-1))),IF(J972="PLACED",((((K972-1)*I972)*'results log'!$B$2)-'results log'!$B$2),IF(I972=0,-'results log'!$B$2,IF(I972=0,-'results log'!$B$2,-('results log'!$B$2*2)))))))*D972))</f>
        <v>0</v>
      </c>
      <c r="Q972">
        <f>IF(ISBLANK(#REF!),1,IF(ISBLANK(#REF!),2,99))</f>
        <v>99</v>
      </c>
    </row>
    <row r="973" spans="7:17" ht="15" x14ac:dyDescent="0.2">
      <c r="G973" s="11"/>
      <c r="H973" s="11"/>
      <c r="I973" s="11"/>
      <c r="J973" s="8"/>
      <c r="K973" s="15">
        <f>((F973-1)*(1-(IF(G973="no",0,'results log'!$B$3)))+1)</f>
        <v>5.0000000000000044E-2</v>
      </c>
      <c r="L973" s="15">
        <f t="shared" si="26"/>
        <v>0</v>
      </c>
      <c r="M973" s="17">
        <f>IF(ISBLANK(J973),,IF(ISBLANK(E973),,(IF(J973="WON-EW",((((E973-1)*I973)*'results log'!$B$2)+('results log'!$B$2*(E973-1))),IF(J973="WON",((((E973-1)*I973)*'results log'!$B$2)+('results log'!$B$2*(E973-1))),IF(J973="PLACED",((((E973-1)*I973)*'results log'!$B$2)-'results log'!$B$2),IF(I973=0,-'results log'!$B$2,IF(I973=0,-'results log'!$B$2,-('results log'!$B$2*2)))))))*D973))</f>
        <v>0</v>
      </c>
      <c r="N973" s="16">
        <f>IF(ISBLANK(J973),,IF(ISBLANK(F973),,(IF(J973="WON-EW",((((K973-1)*I973)*'results log'!$B$2)+('results log'!$B$2*(K973-1))),IF(J973="WON",((((K973-1)*I973)*'results log'!$B$2)+('results log'!$B$2*(K973-1))),IF(J973="PLACED",((((K973-1)*I973)*'results log'!$B$2)-'results log'!$B$2),IF(I973=0,-'results log'!$B$2,IF(I973=0,-'results log'!$B$2,-('results log'!$B$2*2)))))))*D973))</f>
        <v>0</v>
      </c>
      <c r="Q973">
        <f>IF(ISBLANK(#REF!),1,IF(ISBLANK(#REF!),2,99))</f>
        <v>99</v>
      </c>
    </row>
    <row r="974" spans="7:17" ht="15" x14ac:dyDescent="0.2">
      <c r="G974" s="11"/>
      <c r="H974" s="11"/>
      <c r="I974" s="11"/>
      <c r="J974" s="8"/>
      <c r="K974" s="15">
        <f>((F974-1)*(1-(IF(G974="no",0,'results log'!$B$3)))+1)</f>
        <v>5.0000000000000044E-2</v>
      </c>
      <c r="L974" s="15">
        <f t="shared" ref="L974:L980" si="27">D974*IF(H974="yes",2,1)</f>
        <v>0</v>
      </c>
      <c r="M974" s="17">
        <f>IF(ISBLANK(J974),,IF(ISBLANK(E974),,(IF(J974="WON-EW",((((E974-1)*I974)*'results log'!$B$2)+('results log'!$B$2*(E974-1))),IF(J974="WON",((((E974-1)*I974)*'results log'!$B$2)+('results log'!$B$2*(E974-1))),IF(J974="PLACED",((((E974-1)*I974)*'results log'!$B$2)-'results log'!$B$2),IF(I974=0,-'results log'!$B$2,IF(I974=0,-'results log'!$B$2,-('results log'!$B$2*2)))))))*D974))</f>
        <v>0</v>
      </c>
      <c r="N974" s="16">
        <f>IF(ISBLANK(J974),,IF(ISBLANK(F974),,(IF(J974="WON-EW",((((K974-1)*I974)*'results log'!$B$2)+('results log'!$B$2*(K974-1))),IF(J974="WON",((((K974-1)*I974)*'results log'!$B$2)+('results log'!$B$2*(K974-1))),IF(J974="PLACED",((((K974-1)*I974)*'results log'!$B$2)-'results log'!$B$2),IF(I974=0,-'results log'!$B$2,IF(I974=0,-'results log'!$B$2,-('results log'!$B$2*2)))))))*D974))</f>
        <v>0</v>
      </c>
      <c r="Q974">
        <f>IF(ISBLANK(#REF!),1,IF(ISBLANK(#REF!),2,99))</f>
        <v>99</v>
      </c>
    </row>
    <row r="975" spans="7:17" ht="15" x14ac:dyDescent="0.2">
      <c r="G975" s="11"/>
      <c r="H975" s="11"/>
      <c r="I975" s="11"/>
      <c r="J975" s="8"/>
      <c r="K975" s="15">
        <f>((F975-1)*(1-(IF(G975="no",0,'results log'!$B$3)))+1)</f>
        <v>5.0000000000000044E-2</v>
      </c>
      <c r="L975" s="15">
        <f t="shared" si="27"/>
        <v>0</v>
      </c>
      <c r="M975" s="17">
        <f>IF(ISBLANK(J975),,IF(ISBLANK(E975),,(IF(J975="WON-EW",((((E975-1)*I975)*'results log'!$B$2)+('results log'!$B$2*(E975-1))),IF(J975="WON",((((E975-1)*I975)*'results log'!$B$2)+('results log'!$B$2*(E975-1))),IF(J975="PLACED",((((E975-1)*I975)*'results log'!$B$2)-'results log'!$B$2),IF(I975=0,-'results log'!$B$2,IF(I975=0,-'results log'!$B$2,-('results log'!$B$2*2)))))))*D975))</f>
        <v>0</v>
      </c>
      <c r="N975" s="16">
        <f>IF(ISBLANK(J975),,IF(ISBLANK(F975),,(IF(J975="WON-EW",((((K975-1)*I975)*'results log'!$B$2)+('results log'!$B$2*(K975-1))),IF(J975="WON",((((K975-1)*I975)*'results log'!$B$2)+('results log'!$B$2*(K975-1))),IF(J975="PLACED",((((K975-1)*I975)*'results log'!$B$2)-'results log'!$B$2),IF(I975=0,-'results log'!$B$2,IF(I975=0,-'results log'!$B$2,-('results log'!$B$2*2)))))))*D975))</f>
        <v>0</v>
      </c>
      <c r="Q975">
        <f>IF(ISBLANK(#REF!),1,IF(ISBLANK(#REF!),2,99))</f>
        <v>99</v>
      </c>
    </row>
    <row r="976" spans="7:17" ht="15" x14ac:dyDescent="0.2">
      <c r="G976" s="11"/>
      <c r="H976" s="11"/>
      <c r="I976" s="11"/>
      <c r="J976" s="8"/>
      <c r="K976" s="15">
        <f>((F976-1)*(1-(IF(G976="no",0,'results log'!$B$3)))+1)</f>
        <v>5.0000000000000044E-2</v>
      </c>
      <c r="L976" s="15">
        <f t="shared" si="27"/>
        <v>0</v>
      </c>
      <c r="M976" s="17">
        <f>IF(ISBLANK(J976),,IF(ISBLANK(E976),,(IF(J976="WON-EW",((((E976-1)*I976)*'results log'!$B$2)+('results log'!$B$2*(E976-1))),IF(J976="WON",((((E976-1)*I976)*'results log'!$B$2)+('results log'!$B$2*(E976-1))),IF(J976="PLACED",((((E976-1)*I976)*'results log'!$B$2)-'results log'!$B$2),IF(I976=0,-'results log'!$B$2,IF(I976=0,-'results log'!$B$2,-('results log'!$B$2*2)))))))*D976))</f>
        <v>0</v>
      </c>
      <c r="N976" s="16">
        <f>IF(ISBLANK(J976),,IF(ISBLANK(F976),,(IF(J976="WON-EW",((((K976-1)*I976)*'results log'!$B$2)+('results log'!$B$2*(K976-1))),IF(J976="WON",((((K976-1)*I976)*'results log'!$B$2)+('results log'!$B$2*(K976-1))),IF(J976="PLACED",((((K976-1)*I976)*'results log'!$B$2)-'results log'!$B$2),IF(I976=0,-'results log'!$B$2,IF(I976=0,-'results log'!$B$2,-('results log'!$B$2*2)))))))*D976))</f>
        <v>0</v>
      </c>
      <c r="Q976">
        <f>IF(ISBLANK(#REF!),1,IF(ISBLANK(#REF!),2,99))</f>
        <v>99</v>
      </c>
    </row>
    <row r="977" spans="7:17" ht="15" x14ac:dyDescent="0.2">
      <c r="G977" s="11"/>
      <c r="H977" s="11"/>
      <c r="I977" s="11"/>
      <c r="J977" s="8"/>
      <c r="K977" s="15">
        <f>((F977-1)*(1-(IF(G977="no",0,'results log'!$B$3)))+1)</f>
        <v>5.0000000000000044E-2</v>
      </c>
      <c r="L977" s="15">
        <f t="shared" si="27"/>
        <v>0</v>
      </c>
      <c r="M977" s="17">
        <f>IF(ISBLANK(J977),,IF(ISBLANK(E977),,(IF(J977="WON-EW",((((E977-1)*I977)*'results log'!$B$2)+('results log'!$B$2*(E977-1))),IF(J977="WON",((((E977-1)*I977)*'results log'!$B$2)+('results log'!$B$2*(E977-1))),IF(J977="PLACED",((((E977-1)*I977)*'results log'!$B$2)-'results log'!$B$2),IF(I977=0,-'results log'!$B$2,IF(I977=0,-'results log'!$B$2,-('results log'!$B$2*2)))))))*D977))</f>
        <v>0</v>
      </c>
      <c r="N977" s="16">
        <f>IF(ISBLANK(J977),,IF(ISBLANK(F977),,(IF(J977="WON-EW",((((K977-1)*I977)*'results log'!$B$2)+('results log'!$B$2*(K977-1))),IF(J977="WON",((((K977-1)*I977)*'results log'!$B$2)+('results log'!$B$2*(K977-1))),IF(J977="PLACED",((((K977-1)*I977)*'results log'!$B$2)-'results log'!$B$2),IF(I977=0,-'results log'!$B$2,IF(I977=0,-'results log'!$B$2,-('results log'!$B$2*2)))))))*D977))</f>
        <v>0</v>
      </c>
      <c r="Q977">
        <f>IF(ISBLANK(#REF!),1,IF(ISBLANK(#REF!),2,99))</f>
        <v>99</v>
      </c>
    </row>
    <row r="978" spans="7:17" ht="15" x14ac:dyDescent="0.2">
      <c r="G978" s="11"/>
      <c r="H978" s="11"/>
      <c r="I978" s="11"/>
      <c r="J978" s="8"/>
      <c r="K978" s="15">
        <f>((F978-1)*(1-(IF(G978="no",0,'results log'!$B$3)))+1)</f>
        <v>5.0000000000000044E-2</v>
      </c>
      <c r="L978" s="15">
        <f t="shared" si="27"/>
        <v>0</v>
      </c>
      <c r="M978" s="17">
        <f>IF(ISBLANK(J978),,IF(ISBLANK(E978),,(IF(J978="WON-EW",((((E978-1)*I978)*'results log'!$B$2)+('results log'!$B$2*(E978-1))),IF(J978="WON",((((E978-1)*I978)*'results log'!$B$2)+('results log'!$B$2*(E978-1))),IF(J978="PLACED",((((E978-1)*I978)*'results log'!$B$2)-'results log'!$B$2),IF(I978=0,-'results log'!$B$2,IF(I978=0,-'results log'!$B$2,-('results log'!$B$2*2)))))))*D978))</f>
        <v>0</v>
      </c>
      <c r="N978" s="16">
        <f>IF(ISBLANK(J978),,IF(ISBLANK(F978),,(IF(J978="WON-EW",((((K978-1)*I978)*'results log'!$B$2)+('results log'!$B$2*(K978-1))),IF(J978="WON",((((K978-1)*I978)*'results log'!$B$2)+('results log'!$B$2*(K978-1))),IF(J978="PLACED",((((K978-1)*I978)*'results log'!$B$2)-'results log'!$B$2),IF(I978=0,-'results log'!$B$2,IF(I978=0,-'results log'!$B$2,-('results log'!$B$2*2)))))))*D978))</f>
        <v>0</v>
      </c>
      <c r="Q978">
        <f>IF(ISBLANK(#REF!),1,IF(ISBLANK(#REF!),2,99))</f>
        <v>99</v>
      </c>
    </row>
    <row r="979" spans="7:17" ht="15" x14ac:dyDescent="0.2">
      <c r="G979" s="11"/>
      <c r="H979" s="11"/>
      <c r="I979" s="11"/>
      <c r="J979" s="8"/>
      <c r="K979" s="15">
        <f>((F979-1)*(1-(IF(G979="no",0,'results log'!$B$3)))+1)</f>
        <v>5.0000000000000044E-2</v>
      </c>
      <c r="L979" s="15">
        <f t="shared" si="27"/>
        <v>0</v>
      </c>
      <c r="M979" s="17">
        <f>IF(ISBLANK(J979),,IF(ISBLANK(E979),,(IF(J979="WON-EW",((((E979-1)*I979)*'results log'!$B$2)+('results log'!$B$2*(E979-1))),IF(J979="WON",((((E979-1)*I979)*'results log'!$B$2)+('results log'!$B$2*(E979-1))),IF(J979="PLACED",((((E979-1)*I979)*'results log'!$B$2)-'results log'!$B$2),IF(I979=0,-'results log'!$B$2,IF(I979=0,-'results log'!$B$2,-('results log'!$B$2*2)))))))*D979))</f>
        <v>0</v>
      </c>
      <c r="N979" s="16">
        <f>IF(ISBLANK(J979),,IF(ISBLANK(F979),,(IF(J979="WON-EW",((((K979-1)*I979)*'results log'!$B$2)+('results log'!$B$2*(K979-1))),IF(J979="WON",((((K979-1)*I979)*'results log'!$B$2)+('results log'!$B$2*(K979-1))),IF(J979="PLACED",((((K979-1)*I979)*'results log'!$B$2)-'results log'!$B$2),IF(I979=0,-'results log'!$B$2,IF(I979=0,-'results log'!$B$2,-('results log'!$B$2*2)))))))*D979))</f>
        <v>0</v>
      </c>
      <c r="Q979">
        <f>IF(ISBLANK(#REF!),1,IF(ISBLANK(#REF!),2,99))</f>
        <v>99</v>
      </c>
    </row>
    <row r="980" spans="7:17" ht="15" x14ac:dyDescent="0.2">
      <c r="G980" s="11"/>
      <c r="H980" s="11"/>
      <c r="I980" s="11"/>
      <c r="J980" s="8"/>
      <c r="K980" s="15">
        <f>((F980-1)*(1-(IF(G980="no",0,'results log'!$B$3)))+1)</f>
        <v>5.0000000000000044E-2</v>
      </c>
      <c r="L980" s="15">
        <f t="shared" si="27"/>
        <v>0</v>
      </c>
      <c r="M980" s="17">
        <f>IF(ISBLANK(J980),,IF(ISBLANK(E980),,(IF(J980="WON-EW",((((E980-1)*I980)*'results log'!$B$2)+('results log'!$B$2*(E980-1))),IF(J980="WON",((((E980-1)*I980)*'results log'!$B$2)+('results log'!$B$2*(E980-1))),IF(J980="PLACED",((((E980-1)*I980)*'results log'!$B$2)-'results log'!$B$2),IF(I980=0,-'results log'!$B$2,IF(I980=0,-'results log'!$B$2,-('results log'!$B$2*2)))))))*D980))</f>
        <v>0</v>
      </c>
      <c r="N980" s="16">
        <f>IF(ISBLANK(J980),,IF(ISBLANK(F980),,(IF(J980="WON-EW",((((K980-1)*I980)*'results log'!$B$2)+('results log'!$B$2*(K980-1))),IF(J980="WON",((((K980-1)*I980)*'results log'!$B$2)+('results log'!$B$2*(K980-1))),IF(J980="PLACED",((((K980-1)*I980)*'results log'!$B$2)-'results log'!$B$2),IF(I980=0,-'results log'!$B$2,IF(I980=0,-'results log'!$B$2,-('results log'!$B$2*2)))))))*D980))</f>
        <v>0</v>
      </c>
      <c r="Q980">
        <f>IF(ISBLANK(#REF!),1,IF(ISBLANK(#REF!),2,99))</f>
        <v>99</v>
      </c>
    </row>
    <row r="981" spans="7:17" ht="15" x14ac:dyDescent="0.2">
      <c r="G981" s="11"/>
      <c r="H981" s="11"/>
      <c r="I981" s="11"/>
      <c r="J981" s="8"/>
      <c r="K981" s="15">
        <f>((F981-1)*(1-(IF(G981="no",0,'results log'!$B$3)))+1)</f>
        <v>5.0000000000000044E-2</v>
      </c>
      <c r="L981" s="15">
        <f t="shared" ref="L981:L1017" si="28">D981*IF(H981="yes",2,1)</f>
        <v>0</v>
      </c>
      <c r="M981" s="17">
        <f>IF(ISBLANK(J981),,IF(ISBLANK(E981),,(IF(J981="WON-EW",((((E981-1)*I981)*'results log'!$B$2)+('results log'!$B$2*(E981-1))),IF(J981="WON",((((E981-1)*I981)*'results log'!$B$2)+('results log'!$B$2*(E981-1))),IF(J981="PLACED",((((E981-1)*I981)*'results log'!$B$2)-'results log'!$B$2),IF(I981=0,-'results log'!$B$2,IF(I981=0,-'results log'!$B$2,-('results log'!$B$2*2)))))))*D981))</f>
        <v>0</v>
      </c>
      <c r="N981" s="16">
        <f>IF(ISBLANK(J981),,IF(ISBLANK(F981),,(IF(J981="WON-EW",((((K981-1)*I981)*'results log'!$B$2)+('results log'!$B$2*(K981-1))),IF(J981="WON",((((K981-1)*I981)*'results log'!$B$2)+('results log'!$B$2*(K981-1))),IF(J981="PLACED",((((K981-1)*I981)*'results log'!$B$2)-'results log'!$B$2),IF(I981=0,-'results log'!$B$2,IF(I981=0,-'results log'!$B$2,-('results log'!$B$2*2)))))))*D981))</f>
        <v>0</v>
      </c>
      <c r="Q981">
        <f>IF(ISBLANK(#REF!),1,IF(ISBLANK(#REF!),2,99))</f>
        <v>99</v>
      </c>
    </row>
    <row r="982" spans="7:17" ht="15" x14ac:dyDescent="0.2">
      <c r="G982" s="11"/>
      <c r="H982" s="11"/>
      <c r="I982" s="11"/>
      <c r="J982" s="8"/>
      <c r="K982" s="15">
        <f>((F982-1)*(1-(IF(G982="no",0,'results log'!$B$3)))+1)</f>
        <v>5.0000000000000044E-2</v>
      </c>
      <c r="L982" s="15">
        <f t="shared" si="28"/>
        <v>0</v>
      </c>
      <c r="M982" s="17">
        <f>IF(ISBLANK(J982),,IF(ISBLANK(E982),,(IF(J982="WON-EW",((((E982-1)*I982)*'results log'!$B$2)+('results log'!$B$2*(E982-1))),IF(J982="WON",((((E982-1)*I982)*'results log'!$B$2)+('results log'!$B$2*(E982-1))),IF(J982="PLACED",((((E982-1)*I982)*'results log'!$B$2)-'results log'!$B$2),IF(I982=0,-'results log'!$B$2,IF(I982=0,-'results log'!$B$2,-('results log'!$B$2*2)))))))*D982))</f>
        <v>0</v>
      </c>
      <c r="N982" s="16">
        <f>IF(ISBLANK(J982),,IF(ISBLANK(F982),,(IF(J982="WON-EW",((((K982-1)*I982)*'results log'!$B$2)+('results log'!$B$2*(K982-1))),IF(J982="WON",((((K982-1)*I982)*'results log'!$B$2)+('results log'!$B$2*(K982-1))),IF(J982="PLACED",((((K982-1)*I982)*'results log'!$B$2)-'results log'!$B$2),IF(I982=0,-'results log'!$B$2,IF(I982=0,-'results log'!$B$2,-('results log'!$B$2*2)))))))*D982))</f>
        <v>0</v>
      </c>
      <c r="Q982">
        <f>IF(ISBLANK(#REF!),1,IF(ISBLANK(#REF!),2,99))</f>
        <v>99</v>
      </c>
    </row>
    <row r="983" spans="7:17" ht="15" x14ac:dyDescent="0.2">
      <c r="G983" s="11"/>
      <c r="H983" s="11"/>
      <c r="I983" s="11"/>
      <c r="J983" s="8"/>
      <c r="K983" s="15">
        <f>((F983-1)*(1-(IF(G983="no",0,'results log'!$B$3)))+1)</f>
        <v>5.0000000000000044E-2</v>
      </c>
      <c r="L983" s="15">
        <f t="shared" si="28"/>
        <v>0</v>
      </c>
      <c r="M983" s="17">
        <f>IF(ISBLANK(J983),,IF(ISBLANK(E983),,(IF(J983="WON-EW",((((E983-1)*I983)*'results log'!$B$2)+('results log'!$B$2*(E983-1))),IF(J983="WON",((((E983-1)*I983)*'results log'!$B$2)+('results log'!$B$2*(E983-1))),IF(J983="PLACED",((((E983-1)*I983)*'results log'!$B$2)-'results log'!$B$2),IF(I983=0,-'results log'!$B$2,IF(I983=0,-'results log'!$B$2,-('results log'!$B$2*2)))))))*D983))</f>
        <v>0</v>
      </c>
      <c r="N983" s="16">
        <f>IF(ISBLANK(J983),,IF(ISBLANK(F983),,(IF(J983="WON-EW",((((K983-1)*I983)*'results log'!$B$2)+('results log'!$B$2*(K983-1))),IF(J983="WON",((((K983-1)*I983)*'results log'!$B$2)+('results log'!$B$2*(K983-1))),IF(J983="PLACED",((((K983-1)*I983)*'results log'!$B$2)-'results log'!$B$2),IF(I983=0,-'results log'!$B$2,IF(I983=0,-'results log'!$B$2,-('results log'!$B$2*2)))))))*D983))</f>
        <v>0</v>
      </c>
      <c r="Q983">
        <f>IF(ISBLANK(#REF!),1,IF(ISBLANK(#REF!),2,99))</f>
        <v>99</v>
      </c>
    </row>
    <row r="984" spans="7:17" ht="15" x14ac:dyDescent="0.2">
      <c r="G984" s="11"/>
      <c r="H984" s="11"/>
      <c r="I984" s="11"/>
      <c r="J984" s="8"/>
      <c r="K984" s="15">
        <f>((F984-1)*(1-(IF(G984="no",0,'results log'!$B$3)))+1)</f>
        <v>5.0000000000000044E-2</v>
      </c>
      <c r="L984" s="15">
        <f t="shared" si="28"/>
        <v>0</v>
      </c>
      <c r="M984" s="17">
        <f>IF(ISBLANK(J984),,IF(ISBLANK(E984),,(IF(J984="WON-EW",((((E984-1)*I984)*'results log'!$B$2)+('results log'!$B$2*(E984-1))),IF(J984="WON",((((E984-1)*I984)*'results log'!$B$2)+('results log'!$B$2*(E984-1))),IF(J984="PLACED",((((E984-1)*I984)*'results log'!$B$2)-'results log'!$B$2),IF(I984=0,-'results log'!$B$2,IF(I984=0,-'results log'!$B$2,-('results log'!$B$2*2)))))))*D984))</f>
        <v>0</v>
      </c>
      <c r="N984" s="16">
        <f>IF(ISBLANK(J984),,IF(ISBLANK(F984),,(IF(J984="WON-EW",((((K984-1)*I984)*'results log'!$B$2)+('results log'!$B$2*(K984-1))),IF(J984="WON",((((K984-1)*I984)*'results log'!$B$2)+('results log'!$B$2*(K984-1))),IF(J984="PLACED",((((K984-1)*I984)*'results log'!$B$2)-'results log'!$B$2),IF(I984=0,-'results log'!$B$2,IF(I984=0,-'results log'!$B$2,-('results log'!$B$2*2)))))))*D984))</f>
        <v>0</v>
      </c>
      <c r="Q984">
        <f>IF(ISBLANK(#REF!),1,IF(ISBLANK(#REF!),2,99))</f>
        <v>99</v>
      </c>
    </row>
    <row r="985" spans="7:17" ht="15" x14ac:dyDescent="0.2">
      <c r="G985" s="11"/>
      <c r="H985" s="11"/>
      <c r="I985" s="11"/>
      <c r="J985" s="8"/>
      <c r="K985" s="15">
        <f>((F985-1)*(1-(IF(G985="no",0,'results log'!$B$3)))+1)</f>
        <v>5.0000000000000044E-2</v>
      </c>
      <c r="L985" s="15">
        <f t="shared" si="28"/>
        <v>0</v>
      </c>
      <c r="M985" s="17">
        <f>IF(ISBLANK(J985),,IF(ISBLANK(E985),,(IF(J985="WON-EW",((((E985-1)*I985)*'results log'!$B$2)+('results log'!$B$2*(E985-1))),IF(J985="WON",((((E985-1)*I985)*'results log'!$B$2)+('results log'!$B$2*(E985-1))),IF(J985="PLACED",((((E985-1)*I985)*'results log'!$B$2)-'results log'!$B$2),IF(I985=0,-'results log'!$B$2,IF(I985=0,-'results log'!$B$2,-('results log'!$B$2*2)))))))*D985))</f>
        <v>0</v>
      </c>
      <c r="N985" s="16">
        <f>IF(ISBLANK(J985),,IF(ISBLANK(F985),,(IF(J985="WON-EW",((((K985-1)*I985)*'results log'!$B$2)+('results log'!$B$2*(K985-1))),IF(J985="WON",((((K985-1)*I985)*'results log'!$B$2)+('results log'!$B$2*(K985-1))),IF(J985="PLACED",((((K985-1)*I985)*'results log'!$B$2)-'results log'!$B$2),IF(I985=0,-'results log'!$B$2,IF(I985=0,-'results log'!$B$2,-('results log'!$B$2*2)))))))*D985))</f>
        <v>0</v>
      </c>
      <c r="Q985">
        <f>IF(ISBLANK(#REF!),1,IF(ISBLANK(#REF!),2,99))</f>
        <v>99</v>
      </c>
    </row>
    <row r="986" spans="7:17" ht="15" x14ac:dyDescent="0.2">
      <c r="G986" s="11"/>
      <c r="H986" s="11"/>
      <c r="I986" s="11"/>
      <c r="J986" s="8"/>
      <c r="K986" s="15">
        <f>((F986-1)*(1-(IF(G986="no",0,'results log'!$B$3)))+1)</f>
        <v>5.0000000000000044E-2</v>
      </c>
      <c r="L986" s="15">
        <f t="shared" si="28"/>
        <v>0</v>
      </c>
      <c r="M986" s="17">
        <f>IF(ISBLANK(J986),,IF(ISBLANK(E986),,(IF(J986="WON-EW",((((E986-1)*I986)*'results log'!$B$2)+('results log'!$B$2*(E986-1))),IF(J986="WON",((((E986-1)*I986)*'results log'!$B$2)+('results log'!$B$2*(E986-1))),IF(J986="PLACED",((((E986-1)*I986)*'results log'!$B$2)-'results log'!$B$2),IF(I986=0,-'results log'!$B$2,IF(I986=0,-'results log'!$B$2,-('results log'!$B$2*2)))))))*D986))</f>
        <v>0</v>
      </c>
      <c r="N986" s="16">
        <f>IF(ISBLANK(J986),,IF(ISBLANK(F986),,(IF(J986="WON-EW",((((K986-1)*I986)*'results log'!$B$2)+('results log'!$B$2*(K986-1))),IF(J986="WON",((((K986-1)*I986)*'results log'!$B$2)+('results log'!$B$2*(K986-1))),IF(J986="PLACED",((((K986-1)*I986)*'results log'!$B$2)-'results log'!$B$2),IF(I986=0,-'results log'!$B$2,IF(I986=0,-'results log'!$B$2,-('results log'!$B$2*2)))))))*D986))</f>
        <v>0</v>
      </c>
      <c r="Q986">
        <f>IF(ISBLANK(#REF!),1,IF(ISBLANK(#REF!),2,99))</f>
        <v>99</v>
      </c>
    </row>
    <row r="987" spans="7:17" ht="15" x14ac:dyDescent="0.2">
      <c r="G987" s="11"/>
      <c r="H987" s="11"/>
      <c r="I987" s="11"/>
      <c r="J987" s="8"/>
      <c r="K987" s="15">
        <f>((F987-1)*(1-(IF(G987="no",0,'results log'!$B$3)))+1)</f>
        <v>5.0000000000000044E-2</v>
      </c>
      <c r="L987" s="15">
        <f t="shared" si="28"/>
        <v>0</v>
      </c>
      <c r="M987" s="17">
        <f>IF(ISBLANK(J987),,IF(ISBLANK(E987),,(IF(J987="WON-EW",((((E987-1)*I987)*'results log'!$B$2)+('results log'!$B$2*(E987-1))),IF(J987="WON",((((E987-1)*I987)*'results log'!$B$2)+('results log'!$B$2*(E987-1))),IF(J987="PLACED",((((E987-1)*I987)*'results log'!$B$2)-'results log'!$B$2),IF(I987=0,-'results log'!$B$2,IF(I987=0,-'results log'!$B$2,-('results log'!$B$2*2)))))))*D987))</f>
        <v>0</v>
      </c>
      <c r="N987" s="16">
        <f>IF(ISBLANK(J987),,IF(ISBLANK(F987),,(IF(J987="WON-EW",((((K987-1)*I987)*'results log'!$B$2)+('results log'!$B$2*(K987-1))),IF(J987="WON",((((K987-1)*I987)*'results log'!$B$2)+('results log'!$B$2*(K987-1))),IF(J987="PLACED",((((K987-1)*I987)*'results log'!$B$2)-'results log'!$B$2),IF(I987=0,-'results log'!$B$2,IF(I987=0,-'results log'!$B$2,-('results log'!$B$2*2)))))))*D987))</f>
        <v>0</v>
      </c>
      <c r="Q987">
        <f>IF(ISBLANK(#REF!),1,IF(ISBLANK(#REF!),2,99))</f>
        <v>99</v>
      </c>
    </row>
    <row r="988" spans="7:17" ht="15" x14ac:dyDescent="0.2">
      <c r="G988" s="11"/>
      <c r="H988" s="11"/>
      <c r="I988" s="11"/>
      <c r="J988" s="8"/>
      <c r="K988" s="15">
        <f>((F988-1)*(1-(IF(G988="no",0,'results log'!$B$3)))+1)</f>
        <v>5.0000000000000044E-2</v>
      </c>
      <c r="L988" s="15">
        <f t="shared" si="28"/>
        <v>0</v>
      </c>
      <c r="M988" s="17">
        <f>IF(ISBLANK(J988),,IF(ISBLANK(E988),,(IF(J988="WON-EW",((((E988-1)*I988)*'results log'!$B$2)+('results log'!$B$2*(E988-1))),IF(J988="WON",((((E988-1)*I988)*'results log'!$B$2)+('results log'!$B$2*(E988-1))),IF(J988="PLACED",((((E988-1)*I988)*'results log'!$B$2)-'results log'!$B$2),IF(I988=0,-'results log'!$B$2,IF(I988=0,-'results log'!$B$2,-('results log'!$B$2*2)))))))*D988))</f>
        <v>0</v>
      </c>
      <c r="N988" s="16">
        <f>IF(ISBLANK(J988),,IF(ISBLANK(F988),,(IF(J988="WON-EW",((((K988-1)*I988)*'results log'!$B$2)+('results log'!$B$2*(K988-1))),IF(J988="WON",((((K988-1)*I988)*'results log'!$B$2)+('results log'!$B$2*(K988-1))),IF(J988="PLACED",((((K988-1)*I988)*'results log'!$B$2)-'results log'!$B$2),IF(I988=0,-'results log'!$B$2,IF(I988=0,-'results log'!$B$2,-('results log'!$B$2*2)))))))*D988))</f>
        <v>0</v>
      </c>
      <c r="Q988">
        <f>IF(ISBLANK(#REF!),1,IF(ISBLANK(#REF!),2,99))</f>
        <v>99</v>
      </c>
    </row>
    <row r="989" spans="7:17" ht="15" x14ac:dyDescent="0.2">
      <c r="G989" s="11"/>
      <c r="H989" s="11"/>
      <c r="I989" s="11"/>
      <c r="J989" s="8"/>
      <c r="K989" s="15">
        <f>((F989-1)*(1-(IF(G989="no",0,'results log'!$B$3)))+1)</f>
        <v>5.0000000000000044E-2</v>
      </c>
      <c r="L989" s="15">
        <f t="shared" si="28"/>
        <v>0</v>
      </c>
      <c r="M989" s="17">
        <f>IF(ISBLANK(J989),,IF(ISBLANK(E989),,(IF(J989="WON-EW",((((E989-1)*I989)*'results log'!$B$2)+('results log'!$B$2*(E989-1))),IF(J989="WON",((((E989-1)*I989)*'results log'!$B$2)+('results log'!$B$2*(E989-1))),IF(J989="PLACED",((((E989-1)*I989)*'results log'!$B$2)-'results log'!$B$2),IF(I989=0,-'results log'!$B$2,IF(I989=0,-'results log'!$B$2,-('results log'!$B$2*2)))))))*D989))</f>
        <v>0</v>
      </c>
      <c r="N989" s="16">
        <f>IF(ISBLANK(J989),,IF(ISBLANK(F989),,(IF(J989="WON-EW",((((K989-1)*I989)*'results log'!$B$2)+('results log'!$B$2*(K989-1))),IF(J989="WON",((((K989-1)*I989)*'results log'!$B$2)+('results log'!$B$2*(K989-1))),IF(J989="PLACED",((((K989-1)*I989)*'results log'!$B$2)-'results log'!$B$2),IF(I989=0,-'results log'!$B$2,IF(I989=0,-'results log'!$B$2,-('results log'!$B$2*2)))))))*D989))</f>
        <v>0</v>
      </c>
      <c r="Q989">
        <f>IF(ISBLANK(#REF!),1,IF(ISBLANK(#REF!),2,99))</f>
        <v>99</v>
      </c>
    </row>
    <row r="990" spans="7:17" ht="15" x14ac:dyDescent="0.2">
      <c r="G990" s="11"/>
      <c r="H990" s="11"/>
      <c r="I990" s="11"/>
      <c r="J990" s="8"/>
      <c r="K990" s="15">
        <f>((F990-1)*(1-(IF(G990="no",0,'results log'!$B$3)))+1)</f>
        <v>5.0000000000000044E-2</v>
      </c>
      <c r="L990" s="15">
        <f t="shared" si="28"/>
        <v>0</v>
      </c>
      <c r="M990" s="17">
        <f>IF(ISBLANK(J990),,IF(ISBLANK(E990),,(IF(J990="WON-EW",((((E990-1)*I990)*'results log'!$B$2)+('results log'!$B$2*(E990-1))),IF(J990="WON",((((E990-1)*I990)*'results log'!$B$2)+('results log'!$B$2*(E990-1))),IF(J990="PLACED",((((E990-1)*I990)*'results log'!$B$2)-'results log'!$B$2),IF(I990=0,-'results log'!$B$2,IF(I990=0,-'results log'!$B$2,-('results log'!$B$2*2)))))))*D990))</f>
        <v>0</v>
      </c>
      <c r="N990" s="16">
        <f>IF(ISBLANK(J990),,IF(ISBLANK(F990),,(IF(J990="WON-EW",((((K990-1)*I990)*'results log'!$B$2)+('results log'!$B$2*(K990-1))),IF(J990="WON",((((K990-1)*I990)*'results log'!$B$2)+('results log'!$B$2*(K990-1))),IF(J990="PLACED",((((K990-1)*I990)*'results log'!$B$2)-'results log'!$B$2),IF(I990=0,-'results log'!$B$2,IF(I990=0,-'results log'!$B$2,-('results log'!$B$2*2)))))))*D990))</f>
        <v>0</v>
      </c>
      <c r="Q990">
        <f>IF(ISBLANK(#REF!),1,IF(ISBLANK(#REF!),2,99))</f>
        <v>99</v>
      </c>
    </row>
    <row r="991" spans="7:17" ht="15" x14ac:dyDescent="0.2">
      <c r="G991" s="11"/>
      <c r="H991" s="11"/>
      <c r="I991" s="11"/>
      <c r="J991" s="8"/>
      <c r="K991" s="15">
        <f>((F991-1)*(1-(IF(G991="no",0,'results log'!$B$3)))+1)</f>
        <v>5.0000000000000044E-2</v>
      </c>
      <c r="L991" s="15">
        <f t="shared" si="28"/>
        <v>0</v>
      </c>
      <c r="M991" s="17">
        <f>IF(ISBLANK(J991),,IF(ISBLANK(E991),,(IF(J991="WON-EW",((((E991-1)*I991)*'results log'!$B$2)+('results log'!$B$2*(E991-1))),IF(J991="WON",((((E991-1)*I991)*'results log'!$B$2)+('results log'!$B$2*(E991-1))),IF(J991="PLACED",((((E991-1)*I991)*'results log'!$B$2)-'results log'!$B$2),IF(I991=0,-'results log'!$B$2,IF(I991=0,-'results log'!$B$2,-('results log'!$B$2*2)))))))*D991))</f>
        <v>0</v>
      </c>
      <c r="N991" s="16">
        <f>IF(ISBLANK(J991),,IF(ISBLANK(F991),,(IF(J991="WON-EW",((((K991-1)*I991)*'results log'!$B$2)+('results log'!$B$2*(K991-1))),IF(J991="WON",((((K991-1)*I991)*'results log'!$B$2)+('results log'!$B$2*(K991-1))),IF(J991="PLACED",((((K991-1)*I991)*'results log'!$B$2)-'results log'!$B$2),IF(I991=0,-'results log'!$B$2,IF(I991=0,-'results log'!$B$2,-('results log'!$B$2*2)))))))*D991))</f>
        <v>0</v>
      </c>
      <c r="Q991">
        <f>IF(ISBLANK(#REF!),1,IF(ISBLANK(#REF!),2,99))</f>
        <v>99</v>
      </c>
    </row>
    <row r="992" spans="7:17" ht="15" x14ac:dyDescent="0.2">
      <c r="G992" s="11"/>
      <c r="H992" s="11"/>
      <c r="I992" s="11"/>
      <c r="J992" s="8"/>
      <c r="K992" s="15">
        <f>((F992-1)*(1-(IF(G992="no",0,'results log'!$B$3)))+1)</f>
        <v>5.0000000000000044E-2</v>
      </c>
      <c r="L992" s="15">
        <f t="shared" si="28"/>
        <v>0</v>
      </c>
      <c r="M992" s="17">
        <f>IF(ISBLANK(J992),,IF(ISBLANK(E992),,(IF(J992="WON-EW",((((E992-1)*I992)*'results log'!$B$2)+('results log'!$B$2*(E992-1))),IF(J992="WON",((((E992-1)*I992)*'results log'!$B$2)+('results log'!$B$2*(E992-1))),IF(J992="PLACED",((((E992-1)*I992)*'results log'!$B$2)-'results log'!$B$2),IF(I992=0,-'results log'!$B$2,IF(I992=0,-'results log'!$B$2,-('results log'!$B$2*2)))))))*D992))</f>
        <v>0</v>
      </c>
      <c r="N992" s="16">
        <f>IF(ISBLANK(J992),,IF(ISBLANK(F992),,(IF(J992="WON-EW",((((K992-1)*I992)*'results log'!$B$2)+('results log'!$B$2*(K992-1))),IF(J992="WON",((((K992-1)*I992)*'results log'!$B$2)+('results log'!$B$2*(K992-1))),IF(J992="PLACED",((((K992-1)*I992)*'results log'!$B$2)-'results log'!$B$2),IF(I992=0,-'results log'!$B$2,IF(I992=0,-'results log'!$B$2,-('results log'!$B$2*2)))))))*D992))</f>
        <v>0</v>
      </c>
      <c r="Q992">
        <f>IF(ISBLANK(#REF!),1,IF(ISBLANK(#REF!),2,99))</f>
        <v>99</v>
      </c>
    </row>
    <row r="993" spans="7:17" ht="15" x14ac:dyDescent="0.2">
      <c r="G993" s="11"/>
      <c r="H993" s="11"/>
      <c r="I993" s="11"/>
      <c r="J993" s="8"/>
      <c r="K993" s="15">
        <f>((F993-1)*(1-(IF(G993="no",0,'results log'!$B$3)))+1)</f>
        <v>5.0000000000000044E-2</v>
      </c>
      <c r="L993" s="15">
        <f t="shared" si="28"/>
        <v>0</v>
      </c>
      <c r="M993" s="17">
        <f>IF(ISBLANK(J993),,IF(ISBLANK(E993),,(IF(J993="WON-EW",((((E993-1)*I993)*'results log'!$B$2)+('results log'!$B$2*(E993-1))),IF(J993="WON",((((E993-1)*I993)*'results log'!$B$2)+('results log'!$B$2*(E993-1))),IF(J993="PLACED",((((E993-1)*I993)*'results log'!$B$2)-'results log'!$B$2),IF(I993=0,-'results log'!$B$2,IF(I993=0,-'results log'!$B$2,-('results log'!$B$2*2)))))))*D993))</f>
        <v>0</v>
      </c>
      <c r="N993" s="16">
        <f>IF(ISBLANK(J993),,IF(ISBLANK(F993),,(IF(J993="WON-EW",((((K993-1)*I993)*'results log'!$B$2)+('results log'!$B$2*(K993-1))),IF(J993="WON",((((K993-1)*I993)*'results log'!$B$2)+('results log'!$B$2*(K993-1))),IF(J993="PLACED",((((K993-1)*I993)*'results log'!$B$2)-'results log'!$B$2),IF(I993=0,-'results log'!$B$2,IF(I993=0,-'results log'!$B$2,-('results log'!$B$2*2)))))))*D993))</f>
        <v>0</v>
      </c>
      <c r="Q993">
        <f>IF(ISBLANK(#REF!),1,IF(ISBLANK(#REF!),2,99))</f>
        <v>99</v>
      </c>
    </row>
    <row r="994" spans="7:17" ht="15" x14ac:dyDescent="0.2">
      <c r="G994" s="11"/>
      <c r="H994" s="11"/>
      <c r="I994" s="11"/>
      <c r="J994" s="8"/>
      <c r="K994" s="15">
        <f>((F994-1)*(1-(IF(G994="no",0,'results log'!$B$3)))+1)</f>
        <v>5.0000000000000044E-2</v>
      </c>
      <c r="L994" s="15">
        <f t="shared" si="28"/>
        <v>0</v>
      </c>
      <c r="M994" s="17">
        <f>IF(ISBLANK(J994),,IF(ISBLANK(E994),,(IF(J994="WON-EW",((((E994-1)*I994)*'results log'!$B$2)+('results log'!$B$2*(E994-1))),IF(J994="WON",((((E994-1)*I994)*'results log'!$B$2)+('results log'!$B$2*(E994-1))),IF(J994="PLACED",((((E994-1)*I994)*'results log'!$B$2)-'results log'!$B$2),IF(I994=0,-'results log'!$B$2,IF(I994=0,-'results log'!$B$2,-('results log'!$B$2*2)))))))*D994))</f>
        <v>0</v>
      </c>
      <c r="N994" s="16">
        <f>IF(ISBLANK(J994),,IF(ISBLANK(F994),,(IF(J994="WON-EW",((((K994-1)*I994)*'results log'!$B$2)+('results log'!$B$2*(K994-1))),IF(J994="WON",((((K994-1)*I994)*'results log'!$B$2)+('results log'!$B$2*(K994-1))),IF(J994="PLACED",((((K994-1)*I994)*'results log'!$B$2)-'results log'!$B$2),IF(I994=0,-'results log'!$B$2,IF(I994=0,-'results log'!$B$2,-('results log'!$B$2*2)))))))*D994))</f>
        <v>0</v>
      </c>
      <c r="Q994">
        <f>IF(ISBLANK(#REF!),1,IF(ISBLANK(#REF!),2,99))</f>
        <v>99</v>
      </c>
    </row>
    <row r="995" spans="7:17" ht="15" x14ac:dyDescent="0.2">
      <c r="G995" s="11"/>
      <c r="H995" s="11"/>
      <c r="I995" s="11"/>
      <c r="J995" s="8"/>
      <c r="K995" s="15">
        <f>((F995-1)*(1-(IF(G995="no",0,'results log'!$B$3)))+1)</f>
        <v>5.0000000000000044E-2</v>
      </c>
      <c r="L995" s="15">
        <f t="shared" si="28"/>
        <v>0</v>
      </c>
      <c r="M995" s="17">
        <f>IF(ISBLANK(J995),,IF(ISBLANK(E995),,(IF(J995="WON-EW",((((E995-1)*I995)*'results log'!$B$2)+('results log'!$B$2*(E995-1))),IF(J995="WON",((((E995-1)*I995)*'results log'!$B$2)+('results log'!$B$2*(E995-1))),IF(J995="PLACED",((((E995-1)*I995)*'results log'!$B$2)-'results log'!$B$2),IF(I995=0,-'results log'!$B$2,IF(I995=0,-'results log'!$B$2,-('results log'!$B$2*2)))))))*D995))</f>
        <v>0</v>
      </c>
      <c r="N995" s="16">
        <f>IF(ISBLANK(J995),,IF(ISBLANK(F995),,(IF(J995="WON-EW",((((K995-1)*I995)*'results log'!$B$2)+('results log'!$B$2*(K995-1))),IF(J995="WON",((((K995-1)*I995)*'results log'!$B$2)+('results log'!$B$2*(K995-1))),IF(J995="PLACED",((((K995-1)*I995)*'results log'!$B$2)-'results log'!$B$2),IF(I995=0,-'results log'!$B$2,IF(I995=0,-'results log'!$B$2,-('results log'!$B$2*2)))))))*D995))</f>
        <v>0</v>
      </c>
      <c r="Q995">
        <f>IF(ISBLANK(#REF!),1,IF(ISBLANK(#REF!),2,99))</f>
        <v>99</v>
      </c>
    </row>
    <row r="996" spans="7:17" ht="15" x14ac:dyDescent="0.2">
      <c r="G996" s="11"/>
      <c r="H996" s="11"/>
      <c r="I996" s="11"/>
      <c r="J996" s="8"/>
      <c r="K996" s="15">
        <f>((F996-1)*(1-(IF(G996="no",0,'results log'!$B$3)))+1)</f>
        <v>5.0000000000000044E-2</v>
      </c>
      <c r="L996" s="15">
        <f t="shared" si="28"/>
        <v>0</v>
      </c>
      <c r="M996" s="17">
        <f>IF(ISBLANK(J996),,IF(ISBLANK(E996),,(IF(J996="WON-EW",((((E996-1)*I996)*'results log'!$B$2)+('results log'!$B$2*(E996-1))),IF(J996="WON",((((E996-1)*I996)*'results log'!$B$2)+('results log'!$B$2*(E996-1))),IF(J996="PLACED",((((E996-1)*I996)*'results log'!$B$2)-'results log'!$B$2),IF(I996=0,-'results log'!$B$2,IF(I996=0,-'results log'!$B$2,-('results log'!$B$2*2)))))))*D996))</f>
        <v>0</v>
      </c>
      <c r="N996" s="16">
        <f>IF(ISBLANK(J996),,IF(ISBLANK(F996),,(IF(J996="WON-EW",((((K996-1)*I996)*'results log'!$B$2)+('results log'!$B$2*(K996-1))),IF(J996="WON",((((K996-1)*I996)*'results log'!$B$2)+('results log'!$B$2*(K996-1))),IF(J996="PLACED",((((K996-1)*I996)*'results log'!$B$2)-'results log'!$B$2),IF(I996=0,-'results log'!$B$2,IF(I996=0,-'results log'!$B$2,-('results log'!$B$2*2)))))))*D996))</f>
        <v>0</v>
      </c>
      <c r="Q996">
        <f>IF(ISBLANK(#REF!),1,IF(ISBLANK(#REF!),2,99))</f>
        <v>99</v>
      </c>
    </row>
    <row r="997" spans="7:17" ht="15" x14ac:dyDescent="0.2">
      <c r="G997" s="11"/>
      <c r="H997" s="11"/>
      <c r="I997" s="11"/>
      <c r="J997" s="8"/>
      <c r="K997" s="15">
        <f>((F997-1)*(1-(IF(G997="no",0,'results log'!$B$3)))+1)</f>
        <v>5.0000000000000044E-2</v>
      </c>
      <c r="L997" s="15">
        <f t="shared" si="28"/>
        <v>0</v>
      </c>
      <c r="M997" s="17">
        <f>IF(ISBLANK(J997),,IF(ISBLANK(E997),,(IF(J997="WON-EW",((((E997-1)*I997)*'results log'!$B$2)+('results log'!$B$2*(E997-1))),IF(J997="WON",((((E997-1)*I997)*'results log'!$B$2)+('results log'!$B$2*(E997-1))),IF(J997="PLACED",((((E997-1)*I997)*'results log'!$B$2)-'results log'!$B$2),IF(I997=0,-'results log'!$B$2,IF(I997=0,-'results log'!$B$2,-('results log'!$B$2*2)))))))*D997))</f>
        <v>0</v>
      </c>
      <c r="N997" s="16">
        <f>IF(ISBLANK(J997),,IF(ISBLANK(F997),,(IF(J997="WON-EW",((((K997-1)*I997)*'results log'!$B$2)+('results log'!$B$2*(K997-1))),IF(J997="WON",((((K997-1)*I997)*'results log'!$B$2)+('results log'!$B$2*(K997-1))),IF(J997="PLACED",((((K997-1)*I997)*'results log'!$B$2)-'results log'!$B$2),IF(I997=0,-'results log'!$B$2,IF(I997=0,-'results log'!$B$2,-('results log'!$B$2*2)))))))*D997))</f>
        <v>0</v>
      </c>
      <c r="Q997">
        <f>IF(ISBLANK(#REF!),1,IF(ISBLANK(#REF!),2,99))</f>
        <v>99</v>
      </c>
    </row>
    <row r="998" spans="7:17" ht="15" x14ac:dyDescent="0.2">
      <c r="G998" s="11"/>
      <c r="H998" s="11"/>
      <c r="I998" s="11"/>
      <c r="J998" s="8"/>
      <c r="K998" s="15">
        <f>((F998-1)*(1-(IF(G998="no",0,'results log'!$B$3)))+1)</f>
        <v>5.0000000000000044E-2</v>
      </c>
      <c r="L998" s="15">
        <f t="shared" si="28"/>
        <v>0</v>
      </c>
      <c r="M998" s="17">
        <f>IF(ISBLANK(J998),,IF(ISBLANK(E998),,(IF(J998="WON-EW",((((E998-1)*I998)*'results log'!$B$2)+('results log'!$B$2*(E998-1))),IF(J998="WON",((((E998-1)*I998)*'results log'!$B$2)+('results log'!$B$2*(E998-1))),IF(J998="PLACED",((((E998-1)*I998)*'results log'!$B$2)-'results log'!$B$2),IF(I998=0,-'results log'!$B$2,IF(I998=0,-'results log'!$B$2,-('results log'!$B$2*2)))))))*D998))</f>
        <v>0</v>
      </c>
      <c r="N998" s="16">
        <f>IF(ISBLANK(J998),,IF(ISBLANK(F998),,(IF(J998="WON-EW",((((K998-1)*I998)*'results log'!$B$2)+('results log'!$B$2*(K998-1))),IF(J998="WON",((((K998-1)*I998)*'results log'!$B$2)+('results log'!$B$2*(K998-1))),IF(J998="PLACED",((((K998-1)*I998)*'results log'!$B$2)-'results log'!$B$2),IF(I998=0,-'results log'!$B$2,IF(I998=0,-'results log'!$B$2,-('results log'!$B$2*2)))))))*D998))</f>
        <v>0</v>
      </c>
      <c r="Q998">
        <f>IF(ISBLANK(#REF!),1,IF(ISBLANK(#REF!),2,99))</f>
        <v>99</v>
      </c>
    </row>
    <row r="999" spans="7:17" ht="15" x14ac:dyDescent="0.2">
      <c r="G999" s="11"/>
      <c r="H999" s="11"/>
      <c r="I999" s="11"/>
      <c r="J999" s="8"/>
      <c r="K999" s="15">
        <f>((F999-1)*(1-(IF(G999="no",0,'results log'!$B$3)))+1)</f>
        <v>5.0000000000000044E-2</v>
      </c>
      <c r="L999" s="15">
        <f t="shared" si="28"/>
        <v>0</v>
      </c>
      <c r="M999" s="17">
        <f>IF(ISBLANK(J999),,IF(ISBLANK(E999),,(IF(J999="WON-EW",((((E999-1)*I999)*'results log'!$B$2)+('results log'!$B$2*(E999-1))),IF(J999="WON",((((E999-1)*I999)*'results log'!$B$2)+('results log'!$B$2*(E999-1))),IF(J999="PLACED",((((E999-1)*I999)*'results log'!$B$2)-'results log'!$B$2),IF(I999=0,-'results log'!$B$2,IF(I999=0,-'results log'!$B$2,-('results log'!$B$2*2)))))))*D999))</f>
        <v>0</v>
      </c>
      <c r="N999" s="16">
        <f>IF(ISBLANK(J999),,IF(ISBLANK(F999),,(IF(J999="WON-EW",((((K999-1)*I999)*'results log'!$B$2)+('results log'!$B$2*(K999-1))),IF(J999="WON",((((K999-1)*I999)*'results log'!$B$2)+('results log'!$B$2*(K999-1))),IF(J999="PLACED",((((K999-1)*I999)*'results log'!$B$2)-'results log'!$B$2),IF(I999=0,-'results log'!$B$2,IF(I999=0,-'results log'!$B$2,-('results log'!$B$2*2)))))))*D999))</f>
        <v>0</v>
      </c>
      <c r="Q999">
        <f>IF(ISBLANK(#REF!),1,IF(ISBLANK(#REF!),2,99))</f>
        <v>99</v>
      </c>
    </row>
    <row r="1000" spans="7:17" ht="15" x14ac:dyDescent="0.2">
      <c r="G1000" s="11"/>
      <c r="H1000" s="11"/>
      <c r="I1000" s="11"/>
      <c r="J1000" s="8"/>
      <c r="K1000" s="15">
        <f>((F1000-1)*(1-(IF(G1000="no",0,'results log'!$B$3)))+1)</f>
        <v>5.0000000000000044E-2</v>
      </c>
      <c r="L1000" s="15">
        <f t="shared" si="28"/>
        <v>0</v>
      </c>
      <c r="M1000" s="17">
        <f>IF(ISBLANK(J1000),,IF(ISBLANK(E1000),,(IF(J1000="WON-EW",((((E1000-1)*I1000)*'results log'!$B$2)+('results log'!$B$2*(E1000-1))),IF(J1000="WON",((((E1000-1)*I1000)*'results log'!$B$2)+('results log'!$B$2*(E1000-1))),IF(J1000="PLACED",((((E1000-1)*I1000)*'results log'!$B$2)-'results log'!$B$2),IF(I1000=0,-'results log'!$B$2,IF(I1000=0,-'results log'!$B$2,-('results log'!$B$2*2)))))))*D1000))</f>
        <v>0</v>
      </c>
      <c r="N1000" s="16">
        <f>IF(ISBLANK(J1000),,IF(ISBLANK(F1000),,(IF(J1000="WON-EW",((((K1000-1)*I1000)*'results log'!$B$2)+('results log'!$B$2*(K1000-1))),IF(J1000="WON",((((K1000-1)*I1000)*'results log'!$B$2)+('results log'!$B$2*(K1000-1))),IF(J1000="PLACED",((((K1000-1)*I1000)*'results log'!$B$2)-'results log'!$B$2),IF(I1000=0,-'results log'!$B$2,IF(I1000=0,-'results log'!$B$2,-('results log'!$B$2*2)))))))*D1000))</f>
        <v>0</v>
      </c>
      <c r="Q1000">
        <f>IF(ISBLANK(#REF!),1,IF(ISBLANK(#REF!),2,99))</f>
        <v>99</v>
      </c>
    </row>
    <row r="1001" spans="7:17" ht="15" x14ac:dyDescent="0.2">
      <c r="G1001" s="11"/>
      <c r="H1001" s="11"/>
      <c r="I1001" s="11"/>
      <c r="J1001" s="8"/>
      <c r="K1001" s="15">
        <f>((F1001-1)*(1-(IF(G1001="no",0,'results log'!$B$3)))+1)</f>
        <v>5.0000000000000044E-2</v>
      </c>
      <c r="L1001" s="15">
        <f t="shared" si="28"/>
        <v>0</v>
      </c>
      <c r="M1001" s="17">
        <f>IF(ISBLANK(J1001),,IF(ISBLANK(E1001),,(IF(J1001="WON-EW",((((E1001-1)*I1001)*'results log'!$B$2)+('results log'!$B$2*(E1001-1))),IF(J1001="WON",((((E1001-1)*I1001)*'results log'!$B$2)+('results log'!$B$2*(E1001-1))),IF(J1001="PLACED",((((E1001-1)*I1001)*'results log'!$B$2)-'results log'!$B$2),IF(I1001=0,-'results log'!$B$2,IF(I1001=0,-'results log'!$B$2,-('results log'!$B$2*2)))))))*D1001))</f>
        <v>0</v>
      </c>
      <c r="N1001" s="16">
        <f>IF(ISBLANK(J1001),,IF(ISBLANK(F1001),,(IF(J1001="WON-EW",((((K1001-1)*I1001)*'results log'!$B$2)+('results log'!$B$2*(K1001-1))),IF(J1001="WON",((((K1001-1)*I1001)*'results log'!$B$2)+('results log'!$B$2*(K1001-1))),IF(J1001="PLACED",((((K1001-1)*I1001)*'results log'!$B$2)-'results log'!$B$2),IF(I1001=0,-'results log'!$B$2,IF(I1001=0,-'results log'!$B$2,-('results log'!$B$2*2)))))))*D1001))</f>
        <v>0</v>
      </c>
      <c r="Q1001">
        <f>IF(ISBLANK(#REF!),1,IF(ISBLANK(#REF!),2,99))</f>
        <v>99</v>
      </c>
    </row>
    <row r="1002" spans="7:17" ht="15" x14ac:dyDescent="0.2">
      <c r="G1002" s="11"/>
      <c r="H1002" s="11"/>
      <c r="I1002" s="11"/>
      <c r="J1002" s="8"/>
      <c r="K1002" s="15">
        <f>((F1002-1)*(1-(IF(G1002="no",0,'results log'!$B$3)))+1)</f>
        <v>5.0000000000000044E-2</v>
      </c>
      <c r="L1002" s="15">
        <f t="shared" si="28"/>
        <v>0</v>
      </c>
      <c r="M1002" s="17">
        <f>IF(ISBLANK(J1002),,IF(ISBLANK(E1002),,(IF(J1002="WON-EW",((((E1002-1)*I1002)*'results log'!$B$2)+('results log'!$B$2*(E1002-1))),IF(J1002="WON",((((E1002-1)*I1002)*'results log'!$B$2)+('results log'!$B$2*(E1002-1))),IF(J1002="PLACED",((((E1002-1)*I1002)*'results log'!$B$2)-'results log'!$B$2),IF(I1002=0,-'results log'!$B$2,IF(I1002=0,-'results log'!$B$2,-('results log'!$B$2*2)))))))*D1002))</f>
        <v>0</v>
      </c>
      <c r="N1002" s="16">
        <f>IF(ISBLANK(J1002),,IF(ISBLANK(F1002),,(IF(J1002="WON-EW",((((K1002-1)*I1002)*'results log'!$B$2)+('results log'!$B$2*(K1002-1))),IF(J1002="WON",((((K1002-1)*I1002)*'results log'!$B$2)+('results log'!$B$2*(K1002-1))),IF(J1002="PLACED",((((K1002-1)*I1002)*'results log'!$B$2)-'results log'!$B$2),IF(I1002=0,-'results log'!$B$2,IF(I1002=0,-'results log'!$B$2,-('results log'!$B$2*2)))))))*D1002))</f>
        <v>0</v>
      </c>
      <c r="Q1002">
        <f>IF(ISBLANK(#REF!),1,IF(ISBLANK(#REF!),2,99))</f>
        <v>99</v>
      </c>
    </row>
    <row r="1003" spans="7:17" ht="15" x14ac:dyDescent="0.2">
      <c r="G1003" s="11"/>
      <c r="H1003" s="11"/>
      <c r="I1003" s="11"/>
      <c r="J1003" s="8"/>
      <c r="K1003" s="15">
        <f>((F1003-1)*(1-(IF(G1003="no",0,'results log'!$B$3)))+1)</f>
        <v>5.0000000000000044E-2</v>
      </c>
      <c r="L1003" s="15">
        <f t="shared" si="28"/>
        <v>0</v>
      </c>
      <c r="M1003" s="17">
        <f>IF(ISBLANK(J1003),,IF(ISBLANK(E1003),,(IF(J1003="WON-EW",((((E1003-1)*I1003)*'results log'!$B$2)+('results log'!$B$2*(E1003-1))),IF(J1003="WON",((((E1003-1)*I1003)*'results log'!$B$2)+('results log'!$B$2*(E1003-1))),IF(J1003="PLACED",((((E1003-1)*I1003)*'results log'!$B$2)-'results log'!$B$2),IF(I1003=0,-'results log'!$B$2,IF(I1003=0,-'results log'!$B$2,-('results log'!$B$2*2)))))))*D1003))</f>
        <v>0</v>
      </c>
      <c r="N1003" s="16">
        <f>IF(ISBLANK(J1003),,IF(ISBLANK(F1003),,(IF(J1003="WON-EW",((((K1003-1)*I1003)*'results log'!$B$2)+('results log'!$B$2*(K1003-1))),IF(J1003="WON",((((K1003-1)*I1003)*'results log'!$B$2)+('results log'!$B$2*(K1003-1))),IF(J1003="PLACED",((((K1003-1)*I1003)*'results log'!$B$2)-'results log'!$B$2),IF(I1003=0,-'results log'!$B$2,IF(I1003=0,-'results log'!$B$2,-('results log'!$B$2*2)))))))*D1003))</f>
        <v>0</v>
      </c>
      <c r="Q1003">
        <f>IF(ISBLANK(#REF!),1,IF(ISBLANK(#REF!),2,99))</f>
        <v>99</v>
      </c>
    </row>
    <row r="1004" spans="7:17" ht="15" x14ac:dyDescent="0.2">
      <c r="G1004" s="11"/>
      <c r="H1004" s="11"/>
      <c r="I1004" s="11"/>
      <c r="J1004" s="8"/>
      <c r="K1004" s="15">
        <f>((F1004-1)*(1-(IF(G1004="no",0,'results log'!$B$3)))+1)</f>
        <v>5.0000000000000044E-2</v>
      </c>
      <c r="L1004" s="15">
        <f t="shared" si="28"/>
        <v>0</v>
      </c>
      <c r="M1004" s="17">
        <f>IF(ISBLANK(J1004),,IF(ISBLANK(E1004),,(IF(J1004="WON-EW",((((E1004-1)*I1004)*'results log'!$B$2)+('results log'!$B$2*(E1004-1))),IF(J1004="WON",((((E1004-1)*I1004)*'results log'!$B$2)+('results log'!$B$2*(E1004-1))),IF(J1004="PLACED",((((E1004-1)*I1004)*'results log'!$B$2)-'results log'!$B$2),IF(I1004=0,-'results log'!$B$2,IF(I1004=0,-'results log'!$B$2,-('results log'!$B$2*2)))))))*D1004))</f>
        <v>0</v>
      </c>
      <c r="N1004" s="16">
        <f>IF(ISBLANK(J1004),,IF(ISBLANK(F1004),,(IF(J1004="WON-EW",((((K1004-1)*I1004)*'results log'!$B$2)+('results log'!$B$2*(K1004-1))),IF(J1004="WON",((((K1004-1)*I1004)*'results log'!$B$2)+('results log'!$B$2*(K1004-1))),IF(J1004="PLACED",((((K1004-1)*I1004)*'results log'!$B$2)-'results log'!$B$2),IF(I1004=0,-'results log'!$B$2,IF(I1004=0,-'results log'!$B$2,-('results log'!$B$2*2)))))))*D1004))</f>
        <v>0</v>
      </c>
      <c r="Q1004">
        <f>IF(ISBLANK(#REF!),1,IF(ISBLANK(#REF!),2,99))</f>
        <v>99</v>
      </c>
    </row>
    <row r="1005" spans="7:17" ht="15" x14ac:dyDescent="0.2">
      <c r="G1005" s="11"/>
      <c r="H1005" s="11"/>
      <c r="I1005" s="11"/>
      <c r="J1005" s="8"/>
      <c r="K1005" s="15">
        <f>((F1005-1)*(1-(IF(G1005="no",0,'results log'!$B$3)))+1)</f>
        <v>5.0000000000000044E-2</v>
      </c>
      <c r="L1005" s="15">
        <f t="shared" si="28"/>
        <v>0</v>
      </c>
      <c r="M1005" s="17">
        <f>IF(ISBLANK(J1005),,IF(ISBLANK(E1005),,(IF(J1005="WON-EW",((((E1005-1)*I1005)*'results log'!$B$2)+('results log'!$B$2*(E1005-1))),IF(J1005="WON",((((E1005-1)*I1005)*'results log'!$B$2)+('results log'!$B$2*(E1005-1))),IF(J1005="PLACED",((((E1005-1)*I1005)*'results log'!$B$2)-'results log'!$B$2),IF(I1005=0,-'results log'!$B$2,IF(I1005=0,-'results log'!$B$2,-('results log'!$B$2*2)))))))*D1005))</f>
        <v>0</v>
      </c>
      <c r="N1005" s="16">
        <f>IF(ISBLANK(J1005),,IF(ISBLANK(F1005),,(IF(J1005="WON-EW",((((K1005-1)*I1005)*'results log'!$B$2)+('results log'!$B$2*(K1005-1))),IF(J1005="WON",((((K1005-1)*I1005)*'results log'!$B$2)+('results log'!$B$2*(K1005-1))),IF(J1005="PLACED",((((K1005-1)*I1005)*'results log'!$B$2)-'results log'!$B$2),IF(I1005=0,-'results log'!$B$2,IF(I1005=0,-'results log'!$B$2,-('results log'!$B$2*2)))))))*D1005))</f>
        <v>0</v>
      </c>
      <c r="Q1005">
        <f>IF(ISBLANK(#REF!),1,IF(ISBLANK(#REF!),2,99))</f>
        <v>99</v>
      </c>
    </row>
    <row r="1006" spans="7:17" ht="15" x14ac:dyDescent="0.2">
      <c r="G1006" s="11"/>
      <c r="H1006" s="11"/>
      <c r="I1006" s="11"/>
      <c r="J1006" s="8"/>
      <c r="K1006" s="15">
        <f>((F1006-1)*(1-(IF(G1006="no",0,'results log'!$B$3)))+1)</f>
        <v>5.0000000000000044E-2</v>
      </c>
      <c r="L1006" s="15">
        <f t="shared" si="28"/>
        <v>0</v>
      </c>
      <c r="M1006" s="17">
        <f>IF(ISBLANK(J1006),,IF(ISBLANK(E1006),,(IF(J1006="WON-EW",((((E1006-1)*I1006)*'results log'!$B$2)+('results log'!$B$2*(E1006-1))),IF(J1006="WON",((((E1006-1)*I1006)*'results log'!$B$2)+('results log'!$B$2*(E1006-1))),IF(J1006="PLACED",((((E1006-1)*I1006)*'results log'!$B$2)-'results log'!$B$2),IF(I1006=0,-'results log'!$B$2,IF(I1006=0,-'results log'!$B$2,-('results log'!$B$2*2)))))))*D1006))</f>
        <v>0</v>
      </c>
      <c r="N1006" s="16">
        <f>IF(ISBLANK(J1006),,IF(ISBLANK(F1006),,(IF(J1006="WON-EW",((((K1006-1)*I1006)*'results log'!$B$2)+('results log'!$B$2*(K1006-1))),IF(J1006="WON",((((K1006-1)*I1006)*'results log'!$B$2)+('results log'!$B$2*(K1006-1))),IF(J1006="PLACED",((((K1006-1)*I1006)*'results log'!$B$2)-'results log'!$B$2),IF(I1006=0,-'results log'!$B$2,IF(I1006=0,-'results log'!$B$2,-('results log'!$B$2*2)))))))*D1006))</f>
        <v>0</v>
      </c>
      <c r="Q1006">
        <f>IF(ISBLANK(#REF!),1,IF(ISBLANK(#REF!),2,99))</f>
        <v>99</v>
      </c>
    </row>
    <row r="1007" spans="7:17" ht="15" x14ac:dyDescent="0.2">
      <c r="G1007" s="11"/>
      <c r="H1007" s="11"/>
      <c r="I1007" s="11"/>
      <c r="J1007" s="8"/>
      <c r="K1007" s="15">
        <f>((F1007-1)*(1-(IF(G1007="no",0,'results log'!$B$3)))+1)</f>
        <v>5.0000000000000044E-2</v>
      </c>
      <c r="L1007" s="15">
        <f t="shared" si="28"/>
        <v>0</v>
      </c>
      <c r="M1007" s="17">
        <f>IF(ISBLANK(J1007),,IF(ISBLANK(E1007),,(IF(J1007="WON-EW",((((E1007-1)*I1007)*'results log'!$B$2)+('results log'!$B$2*(E1007-1))),IF(J1007="WON",((((E1007-1)*I1007)*'results log'!$B$2)+('results log'!$B$2*(E1007-1))),IF(J1007="PLACED",((((E1007-1)*I1007)*'results log'!$B$2)-'results log'!$B$2),IF(I1007=0,-'results log'!$B$2,IF(I1007=0,-'results log'!$B$2,-('results log'!$B$2*2)))))))*D1007))</f>
        <v>0</v>
      </c>
      <c r="N1007" s="16">
        <f>IF(ISBLANK(J1007),,IF(ISBLANK(F1007),,(IF(J1007="WON-EW",((((K1007-1)*I1007)*'results log'!$B$2)+('results log'!$B$2*(K1007-1))),IF(J1007="WON",((((K1007-1)*I1007)*'results log'!$B$2)+('results log'!$B$2*(K1007-1))),IF(J1007="PLACED",((((K1007-1)*I1007)*'results log'!$B$2)-'results log'!$B$2),IF(I1007=0,-'results log'!$B$2,IF(I1007=0,-'results log'!$B$2,-('results log'!$B$2*2)))))))*D1007))</f>
        <v>0</v>
      </c>
      <c r="Q1007">
        <f>IF(ISBLANK(#REF!),1,IF(ISBLANK(#REF!),2,99))</f>
        <v>99</v>
      </c>
    </row>
    <row r="1008" spans="7:17" ht="15" x14ac:dyDescent="0.2">
      <c r="G1008" s="11"/>
      <c r="H1008" s="11"/>
      <c r="I1008" s="11"/>
      <c r="J1008" s="8"/>
      <c r="K1008" s="15">
        <f>((F1008-1)*(1-(IF(G1008="no",0,'results log'!$B$3)))+1)</f>
        <v>5.0000000000000044E-2</v>
      </c>
      <c r="L1008" s="15">
        <f t="shared" si="28"/>
        <v>0</v>
      </c>
      <c r="M1008" s="17">
        <f>IF(ISBLANK(J1008),,IF(ISBLANK(E1008),,(IF(J1008="WON-EW",((((E1008-1)*I1008)*'results log'!$B$2)+('results log'!$B$2*(E1008-1))),IF(J1008="WON",((((E1008-1)*I1008)*'results log'!$B$2)+('results log'!$B$2*(E1008-1))),IF(J1008="PLACED",((((E1008-1)*I1008)*'results log'!$B$2)-'results log'!$B$2),IF(I1008=0,-'results log'!$B$2,IF(I1008=0,-'results log'!$B$2,-('results log'!$B$2*2)))))))*D1008))</f>
        <v>0</v>
      </c>
      <c r="N1008" s="16">
        <f>IF(ISBLANK(J1008),,IF(ISBLANK(F1008),,(IF(J1008="WON-EW",((((K1008-1)*I1008)*'results log'!$B$2)+('results log'!$B$2*(K1008-1))),IF(J1008="WON",((((K1008-1)*I1008)*'results log'!$B$2)+('results log'!$B$2*(K1008-1))),IF(J1008="PLACED",((((K1008-1)*I1008)*'results log'!$B$2)-'results log'!$B$2),IF(I1008=0,-'results log'!$B$2,IF(I1008=0,-'results log'!$B$2,-('results log'!$B$2*2)))))))*D1008))</f>
        <v>0</v>
      </c>
      <c r="Q1008">
        <f>IF(ISBLANK(#REF!),1,IF(ISBLANK(#REF!),2,99))</f>
        <v>99</v>
      </c>
    </row>
    <row r="1009" spans="7:17" ht="15" x14ac:dyDescent="0.2">
      <c r="G1009" s="11"/>
      <c r="H1009" s="11"/>
      <c r="I1009" s="11"/>
      <c r="J1009" s="8"/>
      <c r="K1009" s="15">
        <f>((F1009-1)*(1-(IF(G1009="no",0,'results log'!$B$3)))+1)</f>
        <v>5.0000000000000044E-2</v>
      </c>
      <c r="L1009" s="15">
        <f t="shared" si="28"/>
        <v>0</v>
      </c>
      <c r="M1009" s="17">
        <f>IF(ISBLANK(J1009),,IF(ISBLANK(E1009),,(IF(J1009="WON-EW",((((E1009-1)*I1009)*'results log'!$B$2)+('results log'!$B$2*(E1009-1))),IF(J1009="WON",((((E1009-1)*I1009)*'results log'!$B$2)+('results log'!$B$2*(E1009-1))),IF(J1009="PLACED",((((E1009-1)*I1009)*'results log'!$B$2)-'results log'!$B$2),IF(I1009=0,-'results log'!$B$2,IF(I1009=0,-'results log'!$B$2,-('results log'!$B$2*2)))))))*D1009))</f>
        <v>0</v>
      </c>
      <c r="N1009" s="16">
        <f>IF(ISBLANK(J1009),,IF(ISBLANK(F1009),,(IF(J1009="WON-EW",((((K1009-1)*I1009)*'results log'!$B$2)+('results log'!$B$2*(K1009-1))),IF(J1009="WON",((((K1009-1)*I1009)*'results log'!$B$2)+('results log'!$B$2*(K1009-1))),IF(J1009="PLACED",((((K1009-1)*I1009)*'results log'!$B$2)-'results log'!$B$2),IF(I1009=0,-'results log'!$B$2,IF(I1009=0,-'results log'!$B$2,-('results log'!$B$2*2)))))))*D1009))</f>
        <v>0</v>
      </c>
      <c r="Q1009">
        <f>IF(ISBLANK(#REF!),1,IF(ISBLANK(#REF!),2,99))</f>
        <v>99</v>
      </c>
    </row>
    <row r="1010" spans="7:17" ht="15" x14ac:dyDescent="0.2">
      <c r="G1010" s="11"/>
      <c r="H1010" s="11"/>
      <c r="I1010" s="11"/>
      <c r="J1010" s="8"/>
      <c r="K1010" s="15">
        <f>((F1010-1)*(1-(IF(G1010="no",0,'results log'!$B$3)))+1)</f>
        <v>5.0000000000000044E-2</v>
      </c>
      <c r="L1010" s="15">
        <f t="shared" si="28"/>
        <v>0</v>
      </c>
      <c r="M1010" s="17">
        <f>IF(ISBLANK(J1010),,IF(ISBLANK(E1010),,(IF(J1010="WON-EW",((((E1010-1)*I1010)*'results log'!$B$2)+('results log'!$B$2*(E1010-1))),IF(J1010="WON",((((E1010-1)*I1010)*'results log'!$B$2)+('results log'!$B$2*(E1010-1))),IF(J1010="PLACED",((((E1010-1)*I1010)*'results log'!$B$2)-'results log'!$B$2),IF(I1010=0,-'results log'!$B$2,IF(I1010=0,-'results log'!$B$2,-('results log'!$B$2*2)))))))*D1010))</f>
        <v>0</v>
      </c>
      <c r="N1010" s="16">
        <f>IF(ISBLANK(J1010),,IF(ISBLANK(F1010),,(IF(J1010="WON-EW",((((K1010-1)*I1010)*'results log'!$B$2)+('results log'!$B$2*(K1010-1))),IF(J1010="WON",((((K1010-1)*I1010)*'results log'!$B$2)+('results log'!$B$2*(K1010-1))),IF(J1010="PLACED",((((K1010-1)*I1010)*'results log'!$B$2)-'results log'!$B$2),IF(I1010=0,-'results log'!$B$2,IF(I1010=0,-'results log'!$B$2,-('results log'!$B$2*2)))))))*D1010))</f>
        <v>0</v>
      </c>
      <c r="Q1010">
        <f>IF(ISBLANK(#REF!),1,IF(ISBLANK(#REF!),2,99))</f>
        <v>99</v>
      </c>
    </row>
    <row r="1011" spans="7:17" ht="15" x14ac:dyDescent="0.2">
      <c r="G1011" s="11"/>
      <c r="H1011" s="11"/>
      <c r="I1011" s="11"/>
      <c r="J1011" s="8"/>
      <c r="K1011" s="15">
        <f>((F1011-1)*(1-(IF(G1011="no",0,'results log'!$B$3)))+1)</f>
        <v>5.0000000000000044E-2</v>
      </c>
      <c r="L1011" s="15">
        <f t="shared" si="28"/>
        <v>0</v>
      </c>
      <c r="M1011" s="17">
        <f>IF(ISBLANK(J1011),,IF(ISBLANK(E1011),,(IF(J1011="WON-EW",((((E1011-1)*I1011)*'results log'!$B$2)+('results log'!$B$2*(E1011-1))),IF(J1011="WON",((((E1011-1)*I1011)*'results log'!$B$2)+('results log'!$B$2*(E1011-1))),IF(J1011="PLACED",((((E1011-1)*I1011)*'results log'!$B$2)-'results log'!$B$2),IF(I1011=0,-'results log'!$B$2,IF(I1011=0,-'results log'!$B$2,-('results log'!$B$2*2)))))))*D1011))</f>
        <v>0</v>
      </c>
      <c r="N1011" s="16">
        <f>IF(ISBLANK(J1011),,IF(ISBLANK(F1011),,(IF(J1011="WON-EW",((((K1011-1)*I1011)*'results log'!$B$2)+('results log'!$B$2*(K1011-1))),IF(J1011="WON",((((K1011-1)*I1011)*'results log'!$B$2)+('results log'!$B$2*(K1011-1))),IF(J1011="PLACED",((((K1011-1)*I1011)*'results log'!$B$2)-'results log'!$B$2),IF(I1011=0,-'results log'!$B$2,IF(I1011=0,-'results log'!$B$2,-('results log'!$B$2*2)))))))*D1011))</f>
        <v>0</v>
      </c>
      <c r="Q1011">
        <f>IF(ISBLANK(#REF!),1,IF(ISBLANK(#REF!),2,99))</f>
        <v>99</v>
      </c>
    </row>
    <row r="1012" spans="7:17" ht="15" x14ac:dyDescent="0.2">
      <c r="G1012" s="11"/>
      <c r="H1012" s="11"/>
      <c r="I1012" s="11"/>
      <c r="J1012" s="8"/>
      <c r="K1012" s="15">
        <f>((F1012-1)*(1-(IF(G1012="no",0,'results log'!$B$3)))+1)</f>
        <v>5.0000000000000044E-2</v>
      </c>
      <c r="L1012" s="15">
        <f t="shared" si="28"/>
        <v>0</v>
      </c>
      <c r="M1012" s="17">
        <f>IF(ISBLANK(J1012),,IF(ISBLANK(E1012),,(IF(J1012="WON-EW",((((E1012-1)*I1012)*'results log'!$B$2)+('results log'!$B$2*(E1012-1))),IF(J1012="WON",((((E1012-1)*I1012)*'results log'!$B$2)+('results log'!$B$2*(E1012-1))),IF(J1012="PLACED",((((E1012-1)*I1012)*'results log'!$B$2)-'results log'!$B$2),IF(I1012=0,-'results log'!$B$2,IF(I1012=0,-'results log'!$B$2,-('results log'!$B$2*2)))))))*D1012))</f>
        <v>0</v>
      </c>
      <c r="N1012" s="16">
        <f>IF(ISBLANK(J1012),,IF(ISBLANK(F1012),,(IF(J1012="WON-EW",((((K1012-1)*I1012)*'results log'!$B$2)+('results log'!$B$2*(K1012-1))),IF(J1012="WON",((((K1012-1)*I1012)*'results log'!$B$2)+('results log'!$B$2*(K1012-1))),IF(J1012="PLACED",((((K1012-1)*I1012)*'results log'!$B$2)-'results log'!$B$2),IF(I1012=0,-'results log'!$B$2,IF(I1012=0,-'results log'!$B$2,-('results log'!$B$2*2)))))))*D1012))</f>
        <v>0</v>
      </c>
      <c r="Q1012">
        <f>IF(ISBLANK(#REF!),1,IF(ISBLANK(#REF!),2,99))</f>
        <v>99</v>
      </c>
    </row>
    <row r="1013" spans="7:17" ht="15" x14ac:dyDescent="0.2">
      <c r="G1013" s="11"/>
      <c r="H1013" s="11"/>
      <c r="I1013" s="11"/>
      <c r="J1013" s="8"/>
      <c r="K1013" s="15">
        <f>((F1013-1)*(1-(IF(G1013="no",0,'results log'!$B$3)))+1)</f>
        <v>5.0000000000000044E-2</v>
      </c>
      <c r="L1013" s="15">
        <f t="shared" si="28"/>
        <v>0</v>
      </c>
      <c r="M1013" s="17">
        <f>IF(ISBLANK(J1013),,IF(ISBLANK(E1013),,(IF(J1013="WON-EW",((((E1013-1)*I1013)*'results log'!$B$2)+('results log'!$B$2*(E1013-1))),IF(J1013="WON",((((E1013-1)*I1013)*'results log'!$B$2)+('results log'!$B$2*(E1013-1))),IF(J1013="PLACED",((((E1013-1)*I1013)*'results log'!$B$2)-'results log'!$B$2),IF(I1013=0,-'results log'!$B$2,IF(I1013=0,-'results log'!$B$2,-('results log'!$B$2*2)))))))*D1013))</f>
        <v>0</v>
      </c>
      <c r="N1013" s="16">
        <f>IF(ISBLANK(J1013),,IF(ISBLANK(F1013),,(IF(J1013="WON-EW",((((K1013-1)*I1013)*'results log'!$B$2)+('results log'!$B$2*(K1013-1))),IF(J1013="WON",((((K1013-1)*I1013)*'results log'!$B$2)+('results log'!$B$2*(K1013-1))),IF(J1013="PLACED",((((K1013-1)*I1013)*'results log'!$B$2)-'results log'!$B$2),IF(I1013=0,-'results log'!$B$2,IF(I1013=0,-'results log'!$B$2,-('results log'!$B$2*2)))))))*D1013))</f>
        <v>0</v>
      </c>
      <c r="Q1013">
        <f>IF(ISBLANK(#REF!),1,IF(ISBLANK(#REF!),2,99))</f>
        <v>99</v>
      </c>
    </row>
    <row r="1014" spans="7:17" ht="15" x14ac:dyDescent="0.2">
      <c r="K1014" s="15">
        <f>((F1014-1)*(1-(IF(G1014="no",0,'results log'!$B$3)))+1)</f>
        <v>5.0000000000000044E-2</v>
      </c>
      <c r="L1014" s="15">
        <f t="shared" si="28"/>
        <v>0</v>
      </c>
      <c r="M1014" s="17"/>
      <c r="N1014" s="16"/>
    </row>
    <row r="1015" spans="7:17" ht="15" x14ac:dyDescent="0.2">
      <c r="K1015" s="15">
        <f>((F1015-1)*(1-(IF(G1015="no",0,'results log'!$B$3)))+1)</f>
        <v>5.0000000000000044E-2</v>
      </c>
      <c r="L1015" s="15">
        <f t="shared" si="28"/>
        <v>0</v>
      </c>
      <c r="M1015" s="17"/>
      <c r="N1015" s="16"/>
    </row>
    <row r="1016" spans="7:17" ht="15" x14ac:dyDescent="0.2">
      <c r="K1016" s="15">
        <f>((F1016-1)*(1-(IF(G1016="no",0,'results log'!$B$3)))+1)</f>
        <v>5.0000000000000044E-2</v>
      </c>
      <c r="L1016" s="15">
        <f t="shared" si="28"/>
        <v>0</v>
      </c>
      <c r="M1016" s="17"/>
      <c r="N1016" s="16"/>
    </row>
    <row r="1017" spans="7:17" ht="15" x14ac:dyDescent="0.2">
      <c r="K1017" s="15">
        <f>((F1017-1)*(1-(IF(G1017="no",0,'results log'!$B$3)))+1)</f>
        <v>5.0000000000000044E-2</v>
      </c>
      <c r="L1017" s="15">
        <f t="shared" si="28"/>
        <v>0</v>
      </c>
      <c r="M1017" s="17"/>
      <c r="N1017" s="16"/>
    </row>
  </sheetData>
  <sheetProtection selectLockedCells="1" selectUnlockedCells="1"/>
  <dataValidations xWindow="1517" yWindow="581" count="4">
    <dataValidation type="list" allowBlank="1" showInputMessage="1" showErrorMessage="1" errorTitle="Attention" error="Please select a result from the list." promptTitle="RESULT" prompt="Select the result of the race." sqref="J8:J1013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I8:I1013">
      <formula1>FRACTIONS</formula1>
    </dataValidation>
    <dataValidation type="list" allowBlank="1" showInputMessage="1" showErrorMessage="1" errorTitle="Attention" error="Please select YES or NO." promptTitle="Each Way?" prompt="Enter Yes or No" sqref="H8:H1013">
      <formula1>EACHWAY</formula1>
    </dataValidation>
    <dataValidation type="list" allowBlank="1" showInputMessage="1" showErrorMessage="1" errorTitle="Attention!" error="Please enter YES or NO." promptTitle="EXCHANGE BET?" prompt="Enter YES or NO." sqref="G8:G1013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0" sqref="Q30"/>
    </sheetView>
  </sheetViews>
  <sheetFormatPr defaultColWidth="10.85546875" defaultRowHeight="12.75" x14ac:dyDescent="0.2"/>
  <sheetData/>
  <pageMargins left="0.75" right="0.75" top="1" bottom="1" header="0.3" footer="0.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C10" sqref="A2:C10"/>
    </sheetView>
  </sheetViews>
  <sheetFormatPr defaultColWidth="8.85546875" defaultRowHeight="12.75" x14ac:dyDescent="0.2"/>
  <cols>
    <col min="1" max="1" width="29.42578125" style="34" bestFit="1" customWidth="1"/>
    <col min="2" max="3" width="12.42578125" style="34" bestFit="1" customWidth="1"/>
    <col min="4" max="6" width="8.85546875" style="34"/>
    <col min="7" max="7" width="25.85546875" style="34" hidden="1" customWidth="1"/>
    <col min="8" max="9" width="12.42578125" style="34" hidden="1" customWidth="1"/>
    <col min="10" max="15" width="8.85546875" style="34"/>
    <col min="16" max="18" width="0" style="34" hidden="1" customWidth="1"/>
    <col min="19" max="16384" width="8.85546875" style="34"/>
  </cols>
  <sheetData>
    <row r="1" spans="1:18" ht="13.5" thickBot="1" x14ac:dyDescent="0.25"/>
    <row r="2" spans="1:18" ht="48" thickBot="1" x14ac:dyDescent="0.25">
      <c r="A2" s="47" t="s">
        <v>572</v>
      </c>
      <c r="B2" s="4" t="s">
        <v>573</v>
      </c>
      <c r="C2" s="4" t="s">
        <v>11</v>
      </c>
      <c r="G2" s="47" t="s">
        <v>574</v>
      </c>
      <c r="H2" s="4" t="s">
        <v>573</v>
      </c>
      <c r="I2" s="4" t="s">
        <v>11</v>
      </c>
      <c r="P2" s="61" t="s">
        <v>572</v>
      </c>
      <c r="Q2" s="62" t="s">
        <v>573</v>
      </c>
      <c r="R2" s="62" t="s">
        <v>575</v>
      </c>
    </row>
    <row r="3" spans="1:18" ht="32.25" thickBot="1" x14ac:dyDescent="0.25">
      <c r="A3" s="48" t="s">
        <v>576</v>
      </c>
      <c r="B3" s="49">
        <f>SUM('results log'!M8:M1017)</f>
        <v>1010</v>
      </c>
      <c r="C3" s="49">
        <f>SUM('results log'!N8:N1017)</f>
        <v>810.8</v>
      </c>
      <c r="G3" s="48" t="s">
        <v>577</v>
      </c>
      <c r="H3" s="49">
        <f>B3-Q3</f>
        <v>994.7</v>
      </c>
      <c r="I3" s="49">
        <f>C3-R3</f>
        <v>875.59999999999991</v>
      </c>
      <c r="P3" s="63" t="s">
        <v>576</v>
      </c>
      <c r="Q3" s="64">
        <v>15.3</v>
      </c>
      <c r="R3" s="66">
        <v>-64.8</v>
      </c>
    </row>
    <row r="4" spans="1:18" ht="32.25" thickBot="1" x14ac:dyDescent="0.25">
      <c r="A4" s="48" t="s">
        <v>578</v>
      </c>
      <c r="B4" s="60">
        <f>B3/'results log'!$B$2</f>
        <v>101</v>
      </c>
      <c r="C4" s="60">
        <f>C3/'results log'!$B$2</f>
        <v>81.08</v>
      </c>
      <c r="G4" s="48" t="s">
        <v>578</v>
      </c>
      <c r="H4" s="60">
        <f>H3/'results log'!$B$2</f>
        <v>99.47</v>
      </c>
      <c r="I4" s="60">
        <f>I3/'results log'!$B$2</f>
        <v>87.559999999999988</v>
      </c>
      <c r="P4" s="63" t="s">
        <v>578</v>
      </c>
      <c r="Q4" s="63">
        <v>1.53</v>
      </c>
      <c r="R4" s="67">
        <v>-6.48</v>
      </c>
    </row>
    <row r="5" spans="1:18" ht="32.25" thickBot="1" x14ac:dyDescent="0.25">
      <c r="A5" s="48" t="s">
        <v>579</v>
      </c>
      <c r="B5" s="49">
        <f>B3+'results log'!$B$1</f>
        <v>1760</v>
      </c>
      <c r="C5" s="49">
        <f>C3+'results log'!$B$1</f>
        <v>1560.8</v>
      </c>
      <c r="G5" s="48" t="s">
        <v>579</v>
      </c>
      <c r="H5" s="49">
        <f>B5</f>
        <v>1760</v>
      </c>
      <c r="I5" s="49">
        <f>C5</f>
        <v>1560.8</v>
      </c>
      <c r="P5" s="63" t="s">
        <v>579</v>
      </c>
      <c r="Q5" s="64">
        <v>765.3</v>
      </c>
      <c r="R5" s="64">
        <v>685.2</v>
      </c>
    </row>
    <row r="6" spans="1:18" ht="63.75" thickBot="1" x14ac:dyDescent="0.25">
      <c r="A6" s="48" t="s">
        <v>580</v>
      </c>
      <c r="B6" s="50">
        <f>B3/'results log'!$B$1</f>
        <v>1.3466666666666667</v>
      </c>
      <c r="C6" s="50">
        <f>C3/'results log'!$B$1</f>
        <v>1.0810666666666666</v>
      </c>
      <c r="G6" s="48" t="s">
        <v>580</v>
      </c>
      <c r="H6" s="50">
        <f>H3/Q5</f>
        <v>1.2997517313471842</v>
      </c>
      <c r="I6" s="50">
        <f>I3/R5</f>
        <v>1.277875072971395</v>
      </c>
      <c r="P6" s="63" t="s">
        <v>580</v>
      </c>
      <c r="Q6" s="65">
        <v>2.0400000000000001E-2</v>
      </c>
      <c r="R6" s="68">
        <v>-8.6400000000000005E-2</v>
      </c>
    </row>
    <row r="7" spans="1:18" ht="63.75" thickBot="1" x14ac:dyDescent="0.25">
      <c r="A7" s="48" t="s">
        <v>654</v>
      </c>
      <c r="B7" s="51">
        <f>COUNTIF('results log'!M8:M1017,"&gt;0")</f>
        <v>85</v>
      </c>
      <c r="C7" s="51">
        <f>COUNTIF('results log'!N8:N1017,"&gt;0")</f>
        <v>85</v>
      </c>
      <c r="G7" s="48" t="s">
        <v>581</v>
      </c>
      <c r="H7" s="51">
        <f>B7-Q7</f>
        <v>64</v>
      </c>
      <c r="I7" s="51">
        <f>C7-R7</f>
        <v>64</v>
      </c>
      <c r="P7" s="63" t="s">
        <v>581</v>
      </c>
      <c r="Q7" s="63">
        <v>21</v>
      </c>
      <c r="R7" s="63">
        <v>21</v>
      </c>
    </row>
    <row r="8" spans="1:18" ht="16.5" thickBot="1" x14ac:dyDescent="0.25">
      <c r="A8" s="48" t="s">
        <v>582</v>
      </c>
      <c r="B8" s="51">
        <f>C8</f>
        <v>328</v>
      </c>
      <c r="C8" s="51">
        <f>COUNT('results log'!I:I)</f>
        <v>328</v>
      </c>
      <c r="G8" s="48" t="s">
        <v>582</v>
      </c>
      <c r="H8" s="51">
        <f>B8-Q8</f>
        <v>239</v>
      </c>
      <c r="I8" s="51">
        <f>C8-R8</f>
        <v>239</v>
      </c>
      <c r="P8" s="63" t="s">
        <v>582</v>
      </c>
      <c r="Q8" s="63">
        <v>89</v>
      </c>
      <c r="R8" s="63">
        <v>89</v>
      </c>
    </row>
    <row r="9" spans="1:18" ht="63.75" thickBot="1" x14ac:dyDescent="0.25">
      <c r="A9" s="48" t="s">
        <v>583</v>
      </c>
      <c r="B9" s="50">
        <f>B7/B8</f>
        <v>0.25914634146341464</v>
      </c>
      <c r="C9" s="50">
        <f>C7/C8</f>
        <v>0.25914634146341464</v>
      </c>
      <c r="G9" s="48" t="s">
        <v>583</v>
      </c>
      <c r="H9" s="50">
        <f>H7/H8</f>
        <v>0.26778242677824265</v>
      </c>
      <c r="I9" s="50">
        <f>I7/I8</f>
        <v>0.26778242677824265</v>
      </c>
      <c r="P9" s="63" t="s">
        <v>583</v>
      </c>
      <c r="Q9" s="65">
        <v>0.23599999999999999</v>
      </c>
      <c r="R9" s="65">
        <v>0.23599999999999999</v>
      </c>
    </row>
    <row r="10" spans="1:18" ht="15.75" x14ac:dyDescent="0.2">
      <c r="A10" s="48" t="s">
        <v>584</v>
      </c>
      <c r="B10" s="50">
        <f>B3/('results log'!$B$2*SUM('results log'!$L$8:$L$1017))</f>
        <v>0.13306982872200263</v>
      </c>
      <c r="C10" s="50">
        <f>C3/('results log'!$B$2*SUM('results log'!$L$8:$L$1017))</f>
        <v>0.10682476943346508</v>
      </c>
      <c r="G10" s="48" t="s">
        <v>584</v>
      </c>
      <c r="H10" s="50">
        <f>H3/('results log'!$B$2*SUM('results log'!$L$97:$L$1017))</f>
        <v>0.1805263157894737</v>
      </c>
      <c r="I10" s="50">
        <f>I3/('results log'!$B$2*SUM('results log'!$L$97:$L$1017))</f>
        <v>0.15891107078039926</v>
      </c>
      <c r="P10" s="63" t="s">
        <v>584</v>
      </c>
      <c r="Q10" s="65">
        <v>7.4000000000000003E-3</v>
      </c>
      <c r="R10" s="68">
        <v>-3.1199999999999999E-2</v>
      </c>
    </row>
    <row r="11" spans="1:18" ht="15.75" x14ac:dyDescent="0.2">
      <c r="A11" s="48"/>
      <c r="C11" s="50"/>
    </row>
    <row r="12" spans="1:18" ht="15.75" x14ac:dyDescent="0.2">
      <c r="A12" s="48"/>
      <c r="C12" s="50"/>
    </row>
    <row r="13" spans="1:18" ht="15.75" x14ac:dyDescent="0.2">
      <c r="A13" s="48"/>
      <c r="C13" s="50"/>
    </row>
    <row r="24" spans="1:3" ht="15" x14ac:dyDescent="0.2">
      <c r="A24" s="52"/>
      <c r="C24" s="52"/>
    </row>
    <row r="25" spans="1:3" ht="15" x14ac:dyDescent="0.2">
      <c r="A25" s="53"/>
      <c r="C25" s="53"/>
    </row>
    <row r="26" spans="1:3" ht="20.25" hidden="1" x14ac:dyDescent="0.3">
      <c r="A26" s="54" t="s">
        <v>585</v>
      </c>
      <c r="B26" s="55" t="s">
        <v>573</v>
      </c>
      <c r="C26" s="55" t="s">
        <v>11</v>
      </c>
    </row>
    <row r="27" spans="1:3" ht="20.25" hidden="1" x14ac:dyDescent="0.3">
      <c r="A27" s="55" t="s">
        <v>577</v>
      </c>
      <c r="B27" s="56">
        <v>-339</v>
      </c>
      <c r="C27" s="56">
        <v>-406</v>
      </c>
    </row>
    <row r="28" spans="1:3" ht="20.25" hidden="1" x14ac:dyDescent="0.3">
      <c r="A28" s="55"/>
      <c r="B28" s="55"/>
      <c r="C28" s="55"/>
    </row>
    <row r="29" spans="1:3" ht="20.25" hidden="1" x14ac:dyDescent="0.3">
      <c r="A29" s="55" t="s">
        <v>579</v>
      </c>
      <c r="B29" s="57">
        <v>411</v>
      </c>
      <c r="C29" s="57">
        <v>344</v>
      </c>
    </row>
    <row r="30" spans="1:3" ht="20.25" hidden="1" x14ac:dyDescent="0.3">
      <c r="A30" s="55"/>
      <c r="B30" s="55"/>
      <c r="C30" s="55"/>
    </row>
    <row r="31" spans="1:3" ht="20.25" hidden="1" x14ac:dyDescent="0.3">
      <c r="A31" s="55" t="s">
        <v>580</v>
      </c>
      <c r="B31" s="58">
        <v>-0.45200000000000001</v>
      </c>
      <c r="C31" s="58">
        <v>-0.5413</v>
      </c>
    </row>
    <row r="32" spans="1:3" ht="20.25" hidden="1" x14ac:dyDescent="0.3">
      <c r="A32" s="55" t="s">
        <v>581</v>
      </c>
      <c r="B32" s="55">
        <v>7</v>
      </c>
      <c r="C32" s="55">
        <v>7</v>
      </c>
    </row>
    <row r="33" spans="1:3" ht="20.25" hidden="1" x14ac:dyDescent="0.3">
      <c r="A33" s="55" t="s">
        <v>582</v>
      </c>
      <c r="B33" s="55">
        <v>42</v>
      </c>
      <c r="C33" s="55">
        <v>42</v>
      </c>
    </row>
    <row r="34" spans="1:3" ht="20.25" hidden="1" x14ac:dyDescent="0.3">
      <c r="A34" s="55" t="s">
        <v>583</v>
      </c>
      <c r="B34" s="59">
        <v>0.16669999999999999</v>
      </c>
      <c r="C34" s="59">
        <v>0.16669999999999999</v>
      </c>
    </row>
    <row r="35" spans="1:3" ht="20.25" hidden="1" x14ac:dyDescent="0.3">
      <c r="A35" s="55" t="s">
        <v>584</v>
      </c>
      <c r="B35" s="58">
        <v>-0.3725</v>
      </c>
      <c r="C35" s="58">
        <v>-0.44619999999999999</v>
      </c>
    </row>
    <row r="36" spans="1:3" hidden="1" x14ac:dyDescent="0.2"/>
    <row r="37" spans="1:3" hidden="1" x14ac:dyDescent="0.2"/>
    <row r="38" spans="1:3" hidden="1" x14ac:dyDescent="0.2"/>
    <row r="39" spans="1:3" hidden="1" x14ac:dyDescent="0.2"/>
    <row r="40" spans="1:3" hidden="1" x14ac:dyDescent="0.2"/>
    <row r="41" spans="1:3" hidden="1" x14ac:dyDescent="0.2"/>
    <row r="42" spans="1:3" hidden="1" x14ac:dyDescent="0.2"/>
    <row r="43" spans="1:3" hidden="1" x14ac:dyDescent="0.2"/>
    <row r="44" spans="1:3" hidden="1" x14ac:dyDescent="0.2"/>
    <row r="45" spans="1:3" hidden="1" x14ac:dyDescent="0.2"/>
    <row r="46" spans="1:3" hidden="1" x14ac:dyDescent="0.2"/>
    <row r="47" spans="1:3" hidden="1" x14ac:dyDescent="0.2"/>
    <row r="48" spans="1:3" hidden="1" x14ac:dyDescent="0.2"/>
    <row r="49" hidden="1" x14ac:dyDescent="0.2"/>
    <row r="50" hidden="1" x14ac:dyDescent="0.2"/>
    <row r="51" hidden="1" x14ac:dyDescent="0.2"/>
  </sheetData>
  <pageMargins left="0.75" right="0.75" top="1" bottom="1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defaultColWidth="8.85546875" defaultRowHeight="12.75" x14ac:dyDescent="0.2"/>
  <sheetData>
    <row r="1" spans="1:1" x14ac:dyDescent="0.2">
      <c r="A1" t="s">
        <v>28</v>
      </c>
    </row>
    <row r="2" spans="1:1" x14ac:dyDescent="0.2">
      <c r="A2" t="s">
        <v>24</v>
      </c>
    </row>
  </sheetData>
  <pageMargins left="0.75" right="0.75" top="1" bottom="1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defaultColWidth="8.85546875" defaultRowHeight="12.75" x14ac:dyDescent="0.2"/>
  <sheetData>
    <row r="1" spans="1:1" x14ac:dyDescent="0.2">
      <c r="A1">
        <v>0</v>
      </c>
    </row>
    <row r="2" spans="1:1" x14ac:dyDescent="0.2">
      <c r="A2">
        <v>0.2</v>
      </c>
    </row>
    <row r="3" spans="1:1" x14ac:dyDescent="0.2">
      <c r="A3">
        <v>0.25</v>
      </c>
    </row>
    <row r="4" spans="1:1" x14ac:dyDescent="0.2">
      <c r="A4">
        <v>0.33</v>
      </c>
    </row>
  </sheetData>
  <pageMargins left="0.75" right="0.75" top="1" bottom="1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8.85546875" defaultRowHeight="12.75" x14ac:dyDescent="0.2"/>
  <sheetData>
    <row r="1" spans="1:1" x14ac:dyDescent="0.2">
      <c r="A1" t="s">
        <v>586</v>
      </c>
    </row>
    <row r="2" spans="1:1" x14ac:dyDescent="0.2">
      <c r="A2" t="s">
        <v>23</v>
      </c>
    </row>
  </sheetData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results log</vt:lpstr>
      <vt:lpstr>performance graph</vt:lpstr>
      <vt:lpstr>summary results</vt:lpstr>
      <vt:lpstr>Sheet4</vt:lpstr>
      <vt:lpstr>Sheet5</vt:lpstr>
      <vt:lpstr>Sheet1</vt:lpstr>
      <vt:lpstr>EACHWAY</vt:lpstr>
      <vt:lpstr>FRACTIONS</vt:lpstr>
      <vt:lpstr>RESULT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2014-02-01T14:35:18Z</dcterms:created>
  <dcterms:modified xsi:type="dcterms:W3CDTF">2017-05-23T18:02:04Z</dcterms:modified>
  <cp:category/>
  <cp:contentStatus/>
</cp:coreProperties>
</file>