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79d5d5c71b7501e/Documents/football betting alerts/"/>
    </mc:Choice>
  </mc:AlternateContent>
  <bookViews>
    <workbookView xWindow="0" yWindow="0" windowWidth="28800" windowHeight="11310"/>
  </bookViews>
  <sheets>
    <sheet name="Sheet1" sheetId="1" r:id="rId1"/>
  </sheets>
  <definedNames>
    <definedName name="_xlnm._FilterDatabase" localSheetId="0" hidden="1">Sheet1!$D$1:$D$196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" i="1" l="1"/>
  <c r="T4" i="1" s="1"/>
  <c r="T5" i="1" s="1"/>
  <c r="T6" i="1" s="1"/>
  <c r="T7" i="1" s="1"/>
  <c r="T8" i="1" s="1"/>
  <c r="T9" i="1" s="1"/>
  <c r="T10" i="1" s="1"/>
  <c r="T11" i="1" s="1"/>
  <c r="T12" i="1" s="1"/>
  <c r="T13" i="1" s="1"/>
  <c r="T14" i="1" s="1"/>
  <c r="T15" i="1" s="1"/>
  <c r="T16" i="1" s="1"/>
  <c r="T17" i="1" s="1"/>
  <c r="T18" i="1" s="1"/>
  <c r="T19" i="1" s="1"/>
  <c r="T20" i="1" s="1"/>
  <c r="T21" i="1" s="1"/>
  <c r="T22" i="1" s="1"/>
  <c r="T23" i="1" s="1"/>
  <c r="T24" i="1" s="1"/>
  <c r="T25" i="1" s="1"/>
  <c r="T26" i="1" s="1"/>
  <c r="T27" i="1" s="1"/>
  <c r="T28" i="1" s="1"/>
  <c r="T29" i="1" s="1"/>
  <c r="T30" i="1" s="1"/>
  <c r="T31" i="1" s="1"/>
  <c r="T32" i="1" s="1"/>
  <c r="T33" i="1" s="1"/>
  <c r="T34" i="1" s="1"/>
  <c r="T35" i="1" s="1"/>
  <c r="T36" i="1" s="1"/>
  <c r="T37" i="1" s="1"/>
  <c r="T38" i="1" s="1"/>
  <c r="T39" i="1" s="1"/>
  <c r="T40" i="1" s="1"/>
  <c r="T41" i="1" s="1"/>
  <c r="T42" i="1" s="1"/>
  <c r="T43" i="1" s="1"/>
  <c r="T44" i="1" s="1"/>
  <c r="T45" i="1" s="1"/>
  <c r="T46" i="1" s="1"/>
  <c r="T47" i="1" s="1"/>
  <c r="T48" i="1" s="1"/>
  <c r="T49" i="1" s="1"/>
  <c r="T50" i="1" s="1"/>
  <c r="T51" i="1" s="1"/>
  <c r="T52" i="1" s="1"/>
  <c r="T53" i="1" s="1"/>
  <c r="T54" i="1" s="1"/>
  <c r="T55" i="1" s="1"/>
  <c r="T56" i="1" s="1"/>
  <c r="T57" i="1" s="1"/>
  <c r="T58" i="1" s="1"/>
  <c r="T59" i="1" s="1"/>
  <c r="T60" i="1" s="1"/>
  <c r="T61" i="1" s="1"/>
  <c r="T62" i="1" s="1"/>
  <c r="T63" i="1" s="1"/>
  <c r="T64" i="1" s="1"/>
  <c r="T65" i="1" s="1"/>
  <c r="T66" i="1" s="1"/>
  <c r="T67" i="1" s="1"/>
  <c r="T68" i="1" s="1"/>
  <c r="T69" i="1" s="1"/>
  <c r="T70" i="1" s="1"/>
  <c r="T71" i="1" s="1"/>
  <c r="T72" i="1" s="1"/>
  <c r="T73" i="1" s="1"/>
  <c r="T74" i="1" s="1"/>
  <c r="T75" i="1" s="1"/>
  <c r="T76" i="1" s="1"/>
  <c r="T77" i="1" s="1"/>
  <c r="T78" i="1" s="1"/>
  <c r="T79" i="1" s="1"/>
  <c r="T80" i="1" s="1"/>
  <c r="T81" i="1" s="1"/>
  <c r="T82" i="1" s="1"/>
  <c r="T83" i="1" s="1"/>
  <c r="T84" i="1" s="1"/>
  <c r="T85" i="1" s="1"/>
  <c r="T86" i="1" s="1"/>
  <c r="T87" i="1" s="1"/>
  <c r="T88" i="1" s="1"/>
  <c r="T89" i="1" s="1"/>
  <c r="T90" i="1" s="1"/>
  <c r="T91" i="1" s="1"/>
  <c r="T92" i="1" s="1"/>
  <c r="T93" i="1" s="1"/>
  <c r="T94" i="1" s="1"/>
  <c r="T95" i="1" s="1"/>
  <c r="T96" i="1" s="1"/>
  <c r="T97" i="1" s="1"/>
  <c r="T98" i="1" s="1"/>
  <c r="T99" i="1" s="1"/>
  <c r="T100" i="1" s="1"/>
  <c r="T101" i="1" s="1"/>
  <c r="T102" i="1" s="1"/>
  <c r="T103" i="1" s="1"/>
  <c r="T104" i="1" s="1"/>
  <c r="T105" i="1" s="1"/>
  <c r="T106" i="1" s="1"/>
  <c r="T107" i="1" s="1"/>
  <c r="T108" i="1" s="1"/>
  <c r="T109" i="1" s="1"/>
  <c r="T110" i="1" s="1"/>
  <c r="T111" i="1" s="1"/>
  <c r="T112" i="1" s="1"/>
  <c r="T113" i="1" s="1"/>
  <c r="T114" i="1" s="1"/>
  <c r="T115" i="1" s="1"/>
  <c r="T116" i="1" s="1"/>
  <c r="T117" i="1" s="1"/>
  <c r="T118" i="1" s="1"/>
  <c r="T119" i="1" s="1"/>
  <c r="T120" i="1" s="1"/>
  <c r="T121" i="1" s="1"/>
  <c r="T122" i="1" s="1"/>
  <c r="T123" i="1" s="1"/>
  <c r="T124" i="1" s="1"/>
  <c r="T125" i="1" s="1"/>
  <c r="T126" i="1" s="1"/>
  <c r="T127" i="1" s="1"/>
  <c r="T128" i="1" s="1"/>
  <c r="T129" i="1" s="1"/>
  <c r="T130" i="1" s="1"/>
  <c r="T131" i="1" s="1"/>
  <c r="T132" i="1" s="1"/>
  <c r="T133" i="1" s="1"/>
  <c r="T134" i="1" s="1"/>
  <c r="T135" i="1" s="1"/>
  <c r="T136" i="1" s="1"/>
  <c r="T137" i="1" s="1"/>
  <c r="T138" i="1" s="1"/>
  <c r="T139" i="1" s="1"/>
  <c r="T140" i="1" s="1"/>
  <c r="T141" i="1" s="1"/>
  <c r="T142" i="1" s="1"/>
  <c r="T143" i="1" s="1"/>
  <c r="T144" i="1" s="1"/>
  <c r="T145" i="1" s="1"/>
  <c r="T146" i="1" s="1"/>
  <c r="T147" i="1" s="1"/>
  <c r="T148" i="1" s="1"/>
  <c r="T149" i="1" s="1"/>
  <c r="T150" i="1" s="1"/>
  <c r="T151" i="1" s="1"/>
  <c r="T152" i="1" s="1"/>
  <c r="T153" i="1" s="1"/>
  <c r="T154" i="1" s="1"/>
  <c r="T155" i="1" s="1"/>
  <c r="T156" i="1" s="1"/>
  <c r="T157" i="1" s="1"/>
  <c r="T158" i="1" s="1"/>
  <c r="T159" i="1" s="1"/>
  <c r="T160" i="1" s="1"/>
  <c r="T161" i="1" s="1"/>
  <c r="T162" i="1" s="1"/>
  <c r="T163" i="1" s="1"/>
  <c r="T164" i="1" s="1"/>
  <c r="T165" i="1" s="1"/>
  <c r="T166" i="1" s="1"/>
  <c r="T167" i="1" s="1"/>
  <c r="T168" i="1" s="1"/>
  <c r="T169" i="1" s="1"/>
  <c r="T170" i="1" s="1"/>
  <c r="T171" i="1" s="1"/>
  <c r="T172" i="1" s="1"/>
  <c r="T173" i="1" s="1"/>
  <c r="T174" i="1" s="1"/>
  <c r="T175" i="1" s="1"/>
  <c r="T176" i="1" s="1"/>
  <c r="T177" i="1" s="1"/>
  <c r="T178" i="1" s="1"/>
  <c r="T179" i="1" s="1"/>
  <c r="T180" i="1" s="1"/>
  <c r="T181" i="1" s="1"/>
  <c r="T182" i="1" s="1"/>
  <c r="T183" i="1" s="1"/>
  <c r="T184" i="1" s="1"/>
  <c r="T185" i="1" s="1"/>
  <c r="T186" i="1" s="1"/>
  <c r="T187" i="1" s="1"/>
  <c r="T188" i="1" s="1"/>
  <c r="T189" i="1" s="1"/>
  <c r="T190" i="1" s="1"/>
  <c r="S3" i="1"/>
  <c r="S4" i="1" s="1"/>
  <c r="S5" i="1" s="1"/>
  <c r="S6" i="1" s="1"/>
  <c r="S7" i="1" s="1"/>
  <c r="S8" i="1" s="1"/>
  <c r="S9" i="1" s="1"/>
  <c r="S10" i="1" s="1"/>
  <c r="S11" i="1" s="1"/>
  <c r="S12" i="1" s="1"/>
  <c r="S13" i="1" s="1"/>
  <c r="S14" i="1" s="1"/>
  <c r="S15" i="1" s="1"/>
  <c r="S16" i="1" s="1"/>
  <c r="S17" i="1" s="1"/>
  <c r="S18" i="1" s="1"/>
  <c r="S19" i="1" s="1"/>
  <c r="S20" i="1" s="1"/>
  <c r="S21" i="1" s="1"/>
  <c r="S22" i="1" s="1"/>
  <c r="S23" i="1" s="1"/>
  <c r="S24" i="1" s="1"/>
  <c r="S25" i="1" s="1"/>
  <c r="S26" i="1" s="1"/>
  <c r="S27" i="1" s="1"/>
  <c r="S28" i="1" s="1"/>
  <c r="S29" i="1" s="1"/>
  <c r="S30" i="1" s="1"/>
  <c r="S31" i="1" s="1"/>
  <c r="S32" i="1" s="1"/>
  <c r="S33" i="1" s="1"/>
  <c r="S34" i="1" s="1"/>
  <c r="S35" i="1" s="1"/>
  <c r="S36" i="1" s="1"/>
  <c r="S37" i="1" s="1"/>
  <c r="S38" i="1" s="1"/>
  <c r="S39" i="1" s="1"/>
  <c r="S40" i="1" s="1"/>
  <c r="S41" i="1" s="1"/>
  <c r="S42" i="1" s="1"/>
  <c r="S43" i="1" s="1"/>
  <c r="S44" i="1" s="1"/>
  <c r="S45" i="1" s="1"/>
  <c r="S46" i="1" s="1"/>
  <c r="S47" i="1" s="1"/>
  <c r="S48" i="1" s="1"/>
  <c r="S49" i="1" s="1"/>
  <c r="S50" i="1" s="1"/>
  <c r="S51" i="1" s="1"/>
  <c r="S52" i="1" s="1"/>
  <c r="S53" i="1" s="1"/>
  <c r="S54" i="1" s="1"/>
  <c r="S55" i="1" s="1"/>
  <c r="S56" i="1" s="1"/>
  <c r="S57" i="1" s="1"/>
  <c r="S58" i="1" s="1"/>
  <c r="S59" i="1" s="1"/>
  <c r="S60" i="1" s="1"/>
  <c r="S61" i="1" s="1"/>
  <c r="S62" i="1" s="1"/>
  <c r="S63" i="1" s="1"/>
  <c r="S64" i="1" s="1"/>
  <c r="S65" i="1" s="1"/>
  <c r="S66" i="1" s="1"/>
  <c r="S67" i="1" s="1"/>
  <c r="S68" i="1" s="1"/>
  <c r="S69" i="1" s="1"/>
  <c r="S70" i="1" s="1"/>
  <c r="S71" i="1" s="1"/>
  <c r="S72" i="1" s="1"/>
  <c r="S73" i="1" s="1"/>
  <c r="S74" i="1" s="1"/>
  <c r="S75" i="1" s="1"/>
  <c r="S76" i="1" s="1"/>
  <c r="S77" i="1" s="1"/>
  <c r="S78" i="1" s="1"/>
  <c r="S79" i="1" s="1"/>
  <c r="S80" i="1" s="1"/>
  <c r="S81" i="1" s="1"/>
  <c r="S82" i="1" s="1"/>
  <c r="S83" i="1" s="1"/>
  <c r="S84" i="1" s="1"/>
  <c r="S85" i="1" s="1"/>
  <c r="S86" i="1" s="1"/>
  <c r="S87" i="1" s="1"/>
  <c r="S88" i="1" s="1"/>
  <c r="S89" i="1" s="1"/>
  <c r="S90" i="1" s="1"/>
  <c r="S91" i="1" s="1"/>
  <c r="S92" i="1" s="1"/>
  <c r="S93" i="1" s="1"/>
  <c r="S94" i="1" s="1"/>
  <c r="S95" i="1" s="1"/>
  <c r="S96" i="1" s="1"/>
  <c r="S97" i="1" s="1"/>
  <c r="S98" i="1" s="1"/>
  <c r="S99" i="1" s="1"/>
  <c r="S100" i="1" s="1"/>
  <c r="S101" i="1" s="1"/>
  <c r="S102" i="1" s="1"/>
  <c r="S103" i="1" s="1"/>
  <c r="S104" i="1" s="1"/>
  <c r="S105" i="1" s="1"/>
  <c r="S106" i="1" s="1"/>
  <c r="S107" i="1" s="1"/>
  <c r="S108" i="1" s="1"/>
  <c r="S109" i="1" s="1"/>
  <c r="S110" i="1" s="1"/>
  <c r="S111" i="1" s="1"/>
  <c r="S112" i="1" s="1"/>
  <c r="S113" i="1" s="1"/>
  <c r="S114" i="1" s="1"/>
  <c r="S115" i="1" s="1"/>
  <c r="S116" i="1" s="1"/>
  <c r="S117" i="1" s="1"/>
  <c r="S118" i="1" s="1"/>
  <c r="S119" i="1" s="1"/>
  <c r="S120" i="1" s="1"/>
  <c r="S121" i="1" s="1"/>
  <c r="S122" i="1" s="1"/>
  <c r="S123" i="1" s="1"/>
  <c r="S124" i="1" s="1"/>
  <c r="S125" i="1" s="1"/>
  <c r="S126" i="1" s="1"/>
  <c r="S127" i="1" s="1"/>
  <c r="S128" i="1" s="1"/>
  <c r="S129" i="1" s="1"/>
  <c r="S130" i="1" s="1"/>
  <c r="S131" i="1" s="1"/>
  <c r="S132" i="1" s="1"/>
  <c r="S133" i="1" s="1"/>
  <c r="S134" i="1" s="1"/>
  <c r="S135" i="1" s="1"/>
  <c r="S136" i="1" s="1"/>
  <c r="S137" i="1" s="1"/>
  <c r="S138" i="1" s="1"/>
  <c r="S139" i="1" s="1"/>
  <c r="S140" i="1" s="1"/>
  <c r="S141" i="1" s="1"/>
  <c r="S142" i="1" s="1"/>
  <c r="S143" i="1" s="1"/>
  <c r="S144" i="1" s="1"/>
  <c r="S145" i="1" s="1"/>
  <c r="S146" i="1" s="1"/>
  <c r="S147" i="1" s="1"/>
  <c r="S148" i="1" s="1"/>
  <c r="S149" i="1" s="1"/>
  <c r="S150" i="1" s="1"/>
  <c r="S151" i="1" s="1"/>
  <c r="S152" i="1" s="1"/>
  <c r="S153" i="1" s="1"/>
  <c r="S154" i="1" s="1"/>
  <c r="S155" i="1" s="1"/>
  <c r="S156" i="1" s="1"/>
  <c r="S157" i="1" s="1"/>
  <c r="S158" i="1" s="1"/>
  <c r="S159" i="1" s="1"/>
  <c r="S160" i="1" s="1"/>
  <c r="S161" i="1" s="1"/>
  <c r="S162" i="1" s="1"/>
  <c r="S163" i="1" s="1"/>
  <c r="S164" i="1" s="1"/>
  <c r="S165" i="1" s="1"/>
  <c r="S166" i="1" s="1"/>
  <c r="S167" i="1" s="1"/>
  <c r="S168" i="1" s="1"/>
  <c r="S169" i="1" s="1"/>
  <c r="S170" i="1" s="1"/>
  <c r="S171" i="1" s="1"/>
  <c r="S172" i="1" s="1"/>
  <c r="S173" i="1" s="1"/>
  <c r="S174" i="1" s="1"/>
  <c r="S175" i="1" s="1"/>
  <c r="S176" i="1" s="1"/>
  <c r="S177" i="1" s="1"/>
  <c r="S178" i="1" s="1"/>
  <c r="S179" i="1" s="1"/>
  <c r="S180" i="1" s="1"/>
  <c r="S181" i="1" s="1"/>
  <c r="S182" i="1" s="1"/>
  <c r="S183" i="1" s="1"/>
  <c r="S184" i="1" s="1"/>
  <c r="S185" i="1" s="1"/>
  <c r="S186" i="1" s="1"/>
  <c r="S187" i="1" s="1"/>
  <c r="S188" i="1" s="1"/>
  <c r="S189" i="1" s="1"/>
  <c r="S190" i="1" s="1"/>
  <c r="R3" i="1"/>
  <c r="R4" i="1" s="1"/>
  <c r="R5" i="1" s="1"/>
  <c r="R6" i="1" s="1"/>
  <c r="R7" i="1" s="1"/>
  <c r="R8" i="1" s="1"/>
  <c r="R9" i="1" s="1"/>
  <c r="R10" i="1" s="1"/>
  <c r="R11" i="1" s="1"/>
  <c r="R12" i="1" s="1"/>
  <c r="R13" i="1" s="1"/>
  <c r="R14" i="1" s="1"/>
  <c r="R15" i="1" s="1"/>
  <c r="R16" i="1" s="1"/>
  <c r="R17" i="1" s="1"/>
  <c r="R18" i="1" s="1"/>
  <c r="R19" i="1" s="1"/>
  <c r="R20" i="1" s="1"/>
  <c r="R21" i="1" s="1"/>
  <c r="R22" i="1" s="1"/>
  <c r="R23" i="1" s="1"/>
  <c r="R24" i="1" s="1"/>
  <c r="R25" i="1" s="1"/>
  <c r="R26" i="1" s="1"/>
  <c r="R27" i="1" s="1"/>
  <c r="R28" i="1" s="1"/>
  <c r="R29" i="1" s="1"/>
  <c r="R30" i="1" s="1"/>
  <c r="R31" i="1" s="1"/>
  <c r="R32" i="1" s="1"/>
  <c r="R33" i="1" s="1"/>
  <c r="R34" i="1" s="1"/>
  <c r="R35" i="1" s="1"/>
  <c r="R36" i="1" s="1"/>
  <c r="R37" i="1" s="1"/>
  <c r="R38" i="1" s="1"/>
  <c r="R39" i="1" s="1"/>
  <c r="R40" i="1" s="1"/>
  <c r="R41" i="1" s="1"/>
  <c r="R42" i="1" s="1"/>
  <c r="R43" i="1" s="1"/>
  <c r="R44" i="1" s="1"/>
  <c r="R45" i="1" s="1"/>
  <c r="R46" i="1" s="1"/>
  <c r="R47" i="1" s="1"/>
  <c r="R48" i="1" s="1"/>
  <c r="R49" i="1" s="1"/>
  <c r="R50" i="1" s="1"/>
  <c r="R51" i="1" s="1"/>
  <c r="R52" i="1" s="1"/>
  <c r="R53" i="1" s="1"/>
  <c r="R54" i="1" s="1"/>
  <c r="R55" i="1" s="1"/>
  <c r="R56" i="1" s="1"/>
  <c r="R57" i="1" s="1"/>
  <c r="R58" i="1" s="1"/>
  <c r="R59" i="1" s="1"/>
  <c r="R60" i="1" s="1"/>
  <c r="R61" i="1" s="1"/>
  <c r="R62" i="1" s="1"/>
  <c r="R63" i="1" s="1"/>
  <c r="R64" i="1" s="1"/>
  <c r="R65" i="1" s="1"/>
  <c r="R66" i="1" s="1"/>
  <c r="R67" i="1" s="1"/>
  <c r="R68" i="1" s="1"/>
  <c r="R69" i="1" s="1"/>
  <c r="R70" i="1" s="1"/>
  <c r="R71" i="1" s="1"/>
  <c r="R72" i="1" s="1"/>
  <c r="R73" i="1" s="1"/>
  <c r="R74" i="1" s="1"/>
  <c r="R75" i="1" s="1"/>
  <c r="R76" i="1" s="1"/>
  <c r="R77" i="1" s="1"/>
  <c r="R78" i="1" s="1"/>
  <c r="R79" i="1" s="1"/>
  <c r="R80" i="1" s="1"/>
  <c r="R81" i="1" s="1"/>
  <c r="R82" i="1" s="1"/>
  <c r="R83" i="1" s="1"/>
  <c r="R84" i="1" s="1"/>
  <c r="R85" i="1" s="1"/>
  <c r="R86" i="1" s="1"/>
  <c r="R87" i="1" s="1"/>
  <c r="R88" i="1" s="1"/>
  <c r="R89" i="1" s="1"/>
  <c r="R90" i="1" s="1"/>
  <c r="R91" i="1" s="1"/>
  <c r="R92" i="1" s="1"/>
  <c r="R93" i="1" s="1"/>
  <c r="R94" i="1" s="1"/>
  <c r="R95" i="1" s="1"/>
  <c r="R96" i="1" s="1"/>
  <c r="R97" i="1" s="1"/>
  <c r="R98" i="1" s="1"/>
  <c r="R99" i="1" s="1"/>
  <c r="R100" i="1" s="1"/>
  <c r="R101" i="1" s="1"/>
  <c r="R102" i="1" s="1"/>
  <c r="R103" i="1" s="1"/>
  <c r="R104" i="1" s="1"/>
  <c r="R105" i="1" s="1"/>
  <c r="R106" i="1" s="1"/>
  <c r="R107" i="1" s="1"/>
  <c r="R108" i="1" s="1"/>
  <c r="R109" i="1" s="1"/>
  <c r="R110" i="1" s="1"/>
  <c r="R111" i="1" s="1"/>
  <c r="R112" i="1" s="1"/>
  <c r="R113" i="1" s="1"/>
  <c r="R114" i="1" s="1"/>
  <c r="R115" i="1" s="1"/>
  <c r="R116" i="1" s="1"/>
  <c r="R117" i="1" s="1"/>
  <c r="R118" i="1" s="1"/>
  <c r="R119" i="1" s="1"/>
  <c r="R120" i="1" s="1"/>
  <c r="R121" i="1" s="1"/>
  <c r="R122" i="1" s="1"/>
  <c r="R123" i="1" s="1"/>
  <c r="R124" i="1" s="1"/>
  <c r="R125" i="1" s="1"/>
  <c r="R126" i="1" s="1"/>
  <c r="R127" i="1" s="1"/>
  <c r="R128" i="1" s="1"/>
  <c r="R129" i="1" s="1"/>
  <c r="R130" i="1" s="1"/>
  <c r="R131" i="1" s="1"/>
  <c r="R132" i="1" s="1"/>
  <c r="R133" i="1" s="1"/>
  <c r="R134" i="1" s="1"/>
  <c r="R135" i="1" s="1"/>
  <c r="R136" i="1" s="1"/>
  <c r="R137" i="1" s="1"/>
  <c r="R138" i="1" s="1"/>
  <c r="R139" i="1" s="1"/>
  <c r="R140" i="1" s="1"/>
  <c r="R141" i="1" s="1"/>
  <c r="R142" i="1" s="1"/>
  <c r="R143" i="1" s="1"/>
  <c r="R144" i="1" s="1"/>
  <c r="R145" i="1" s="1"/>
  <c r="R146" i="1" s="1"/>
  <c r="R147" i="1" s="1"/>
  <c r="R148" i="1" s="1"/>
  <c r="R149" i="1" s="1"/>
  <c r="R150" i="1" s="1"/>
  <c r="R151" i="1" s="1"/>
  <c r="R152" i="1" s="1"/>
  <c r="R153" i="1" s="1"/>
  <c r="R154" i="1" s="1"/>
  <c r="R155" i="1" s="1"/>
  <c r="R156" i="1" s="1"/>
  <c r="R157" i="1" s="1"/>
  <c r="R158" i="1" s="1"/>
  <c r="R159" i="1" s="1"/>
  <c r="R160" i="1" s="1"/>
  <c r="R161" i="1" s="1"/>
  <c r="R162" i="1" s="1"/>
  <c r="R163" i="1" s="1"/>
  <c r="R164" i="1" s="1"/>
  <c r="R165" i="1" s="1"/>
  <c r="R166" i="1" s="1"/>
  <c r="R167" i="1" s="1"/>
  <c r="R168" i="1" s="1"/>
  <c r="R169" i="1" s="1"/>
  <c r="R170" i="1" s="1"/>
  <c r="R171" i="1" s="1"/>
  <c r="R172" i="1" s="1"/>
  <c r="R173" i="1" s="1"/>
  <c r="R174" i="1" s="1"/>
  <c r="R175" i="1" s="1"/>
  <c r="R176" i="1" s="1"/>
  <c r="R177" i="1" s="1"/>
  <c r="R178" i="1" s="1"/>
  <c r="R179" i="1" s="1"/>
  <c r="R180" i="1" s="1"/>
  <c r="R181" i="1" s="1"/>
  <c r="R182" i="1" s="1"/>
  <c r="R183" i="1" s="1"/>
  <c r="R184" i="1" s="1"/>
  <c r="R185" i="1" s="1"/>
  <c r="R186" i="1" s="1"/>
  <c r="R187" i="1" s="1"/>
  <c r="R188" i="1" s="1"/>
  <c r="R189" i="1" s="1"/>
  <c r="R190" i="1" s="1"/>
  <c r="G192" i="1"/>
  <c r="I169" i="1"/>
  <c r="I170" i="1" s="1"/>
  <c r="I171" i="1" s="1"/>
  <c r="I172" i="1" l="1"/>
  <c r="I173" i="1" l="1"/>
  <c r="I174" i="1" l="1"/>
  <c r="I175" i="1" l="1"/>
  <c r="I176" i="1" l="1"/>
  <c r="I177" i="1" l="1"/>
  <c r="I178" i="1" l="1"/>
  <c r="I179" i="1" l="1"/>
  <c r="I180" i="1" l="1"/>
  <c r="I181" i="1" l="1"/>
  <c r="I182" i="1" l="1"/>
  <c r="I183" i="1" l="1"/>
  <c r="I184" i="1" l="1"/>
  <c r="I185" i="1" l="1"/>
  <c r="I186" i="1" l="1"/>
  <c r="I187" i="1" l="1"/>
  <c r="I188" i="1" l="1"/>
  <c r="I189" i="1" l="1"/>
  <c r="I190" i="1" l="1"/>
  <c r="G193" i="1" s="1"/>
  <c r="G194" i="1" s="1"/>
  <c r="G195" i="1" s="1"/>
</calcChain>
</file>

<file path=xl/sharedStrings.xml><?xml version="1.0" encoding="utf-8"?>
<sst xmlns="http://schemas.openxmlformats.org/spreadsheetml/2006/main" count="859" uniqueCount="350">
  <si>
    <t>DATE</t>
  </si>
  <si>
    <t>HOME TEAM</t>
  </si>
  <si>
    <t>AWAY TEAM</t>
  </si>
  <si>
    <t>BETS</t>
  </si>
  <si>
    <t>Actual Odds Taken</t>
  </si>
  <si>
    <t>Result</t>
  </si>
  <si>
    <t>Actual Profit</t>
  </si>
  <si>
    <t>Comm</t>
  </si>
  <si>
    <t>Running Total</t>
  </si>
  <si>
    <t>Notes</t>
  </si>
  <si>
    <t>31.03.17</t>
  </si>
  <si>
    <t>Almere City</t>
  </si>
  <si>
    <t>Telstar</t>
  </si>
  <si>
    <t>LCS</t>
  </si>
  <si>
    <t>Bot did not place bet</t>
  </si>
  <si>
    <t>Cambuur</t>
  </si>
  <si>
    <t>FC Emmen</t>
  </si>
  <si>
    <t>W</t>
  </si>
  <si>
    <t>Oss</t>
  </si>
  <si>
    <t>Achilles 29</t>
  </si>
  <si>
    <t>HT LTD</t>
  </si>
  <si>
    <t>Not sure why low stake put on by bot</t>
  </si>
  <si>
    <t>Helmond</t>
  </si>
  <si>
    <t>Dordrecht</t>
  </si>
  <si>
    <t xml:space="preserve">LTD </t>
  </si>
  <si>
    <t>Venlo</t>
  </si>
  <si>
    <t>Breda</t>
  </si>
  <si>
    <t>Wisla Krakow</t>
  </si>
  <si>
    <t>Lech Poznan</t>
  </si>
  <si>
    <t>L</t>
  </si>
  <si>
    <t>Dundee FC</t>
  </si>
  <si>
    <t>Aberdeen</t>
  </si>
  <si>
    <t>01.04.17</t>
  </si>
  <si>
    <t>Vegalta Sendai</t>
  </si>
  <si>
    <t>Kawasaki Frontale</t>
  </si>
  <si>
    <t>DISASTER DAY - SO MANY LOSSES - HT LTD STRAT PULLED</t>
  </si>
  <si>
    <t>Kobe</t>
  </si>
  <si>
    <t>Urawa</t>
  </si>
  <si>
    <t>Villarreal</t>
  </si>
  <si>
    <t>Eibar</t>
  </si>
  <si>
    <t>Hamburger SV</t>
  </si>
  <si>
    <t>FC Koln</t>
  </si>
  <si>
    <t>SC Freiburg</t>
  </si>
  <si>
    <t>Werder Bremen</t>
  </si>
  <si>
    <t>Schalke 04</t>
  </si>
  <si>
    <t>B. Dortmund</t>
  </si>
  <si>
    <t>St. Polten</t>
  </si>
  <si>
    <t>Rpaid Vienna</t>
  </si>
  <si>
    <t>Hamilton</t>
  </si>
  <si>
    <t>St. Johnstone</t>
  </si>
  <si>
    <t>Bot placing strange bets</t>
  </si>
  <si>
    <t>Hull City</t>
  </si>
  <si>
    <t>West Ham</t>
  </si>
  <si>
    <t>Aston Villa</t>
  </si>
  <si>
    <t>Norwich</t>
  </si>
  <si>
    <t>Brentford</t>
  </si>
  <si>
    <t>Bristol City</t>
  </si>
  <si>
    <t>Bristol Rovers</t>
  </si>
  <si>
    <t>Shrewsbury</t>
  </si>
  <si>
    <t>Peterborough</t>
  </si>
  <si>
    <t>Charlton</t>
  </si>
  <si>
    <t>Luton</t>
  </si>
  <si>
    <t>Blackpool</t>
  </si>
  <si>
    <t>Newport</t>
  </si>
  <si>
    <t>Crawley</t>
  </si>
  <si>
    <t>unmatched</t>
  </si>
  <si>
    <t>Stevenage</t>
  </si>
  <si>
    <t>Barnet</t>
  </si>
  <si>
    <t>Brno</t>
  </si>
  <si>
    <t>Dukla Prague</t>
  </si>
  <si>
    <t>Sassuolo</t>
  </si>
  <si>
    <t>Lazio</t>
  </si>
  <si>
    <t>karabukspor</t>
  </si>
  <si>
    <t>Fenerbahce</t>
  </si>
  <si>
    <t>LTD</t>
  </si>
  <si>
    <t>Frankfurt</t>
  </si>
  <si>
    <t>B. Mgladbach</t>
  </si>
  <si>
    <t>Austria Vienna</t>
  </si>
  <si>
    <t>Admira</t>
  </si>
  <si>
    <t>Sturm Graz</t>
  </si>
  <si>
    <t>AC Wolfsberger</t>
  </si>
  <si>
    <t>AZ Alkmaar</t>
  </si>
  <si>
    <t>Groningen</t>
  </si>
  <si>
    <t>Zwolle</t>
  </si>
  <si>
    <t>Excelsior</t>
  </si>
  <si>
    <t>Real Sociedad</t>
  </si>
  <si>
    <t>Leganes</t>
  </si>
  <si>
    <t>Southampton</t>
  </si>
  <si>
    <t>Bournemouth</t>
  </si>
  <si>
    <t>Boavista</t>
  </si>
  <si>
    <t>Rio Ave</t>
  </si>
  <si>
    <t>St. Gallen</t>
  </si>
  <si>
    <t>Basel</t>
  </si>
  <si>
    <t>Plzen</t>
  </si>
  <si>
    <t>Teplice</t>
  </si>
  <si>
    <t>Legia Warszawa</t>
  </si>
  <si>
    <t>Pogon Szczecin</t>
  </si>
  <si>
    <t>Heracles</t>
  </si>
  <si>
    <t>Heerenveen</t>
  </si>
  <si>
    <t>w</t>
  </si>
  <si>
    <t>Chicago Fire</t>
  </si>
  <si>
    <t>Montreal</t>
  </si>
  <si>
    <t>Columbus Crew</t>
  </si>
  <si>
    <t>Orlando City</t>
  </si>
  <si>
    <t>02.04.17</t>
  </si>
  <si>
    <t>Houston</t>
  </si>
  <si>
    <t>NY Red Bulls</t>
  </si>
  <si>
    <t>No bet - too early</t>
  </si>
  <si>
    <t>Jeju Utd.</t>
  </si>
  <si>
    <t>Gwangju F</t>
  </si>
  <si>
    <t>Jeonbuk</t>
  </si>
  <si>
    <t>Seoul</t>
  </si>
  <si>
    <t>Brisbane Roar</t>
  </si>
  <si>
    <t>Central Coast Mariners</t>
  </si>
  <si>
    <t>HT LTD (NO TRADE)</t>
  </si>
  <si>
    <t>Already set up before I was aware of the recommendation not to place HT LTD bets</t>
  </si>
  <si>
    <t>Vitesse Arnhem</t>
  </si>
  <si>
    <t>Nijmegen</t>
  </si>
  <si>
    <t>Heidenheim</t>
  </si>
  <si>
    <t>Greuther Furth</t>
  </si>
  <si>
    <t>Stuttgart</t>
  </si>
  <si>
    <t>Dynamo Dresden</t>
  </si>
  <si>
    <t>Hearts</t>
  </si>
  <si>
    <t>Celtic</t>
  </si>
  <si>
    <t>FC Lucerne</t>
  </si>
  <si>
    <t>AC Lugano</t>
  </si>
  <si>
    <t>Ajax</t>
  </si>
  <si>
    <t>Feyenoord</t>
  </si>
  <si>
    <t>Maastricht</t>
  </si>
  <si>
    <t>Sittard</t>
  </si>
  <si>
    <t>Unmatched</t>
  </si>
  <si>
    <t>Palermo</t>
  </si>
  <si>
    <t>Cagliari</t>
  </si>
  <si>
    <t>Pescara</t>
  </si>
  <si>
    <t>AC Milan</t>
  </si>
  <si>
    <t>Rizespor</t>
  </si>
  <si>
    <t>Trabzonspor</t>
  </si>
  <si>
    <t>Panetolikos</t>
  </si>
  <si>
    <t>Asteras Tripolis</t>
  </si>
  <si>
    <t>Altach</t>
  </si>
  <si>
    <t>RB Salzburg</t>
  </si>
  <si>
    <t>Twente</t>
  </si>
  <si>
    <t>G.A. Eagles</t>
  </si>
  <si>
    <t>Belenenses</t>
  </si>
  <si>
    <t>Feirense</t>
  </si>
  <si>
    <t>Arsenal</t>
  </si>
  <si>
    <t>Man City</t>
  </si>
  <si>
    <t>Leverkusen</t>
  </si>
  <si>
    <t>Wolfsburg</t>
  </si>
  <si>
    <t>Lechia Gdansk</t>
  </si>
  <si>
    <t>Zaglebie Lubin</t>
  </si>
  <si>
    <t>Besiktas</t>
  </si>
  <si>
    <t>Genclerbirligi</t>
  </si>
  <si>
    <t>Valencia</t>
  </si>
  <si>
    <t>Deportivo La Coruna</t>
  </si>
  <si>
    <t>Nice</t>
  </si>
  <si>
    <t>Bordeaux</t>
  </si>
  <si>
    <t>Braga</t>
  </si>
  <si>
    <t>Maritimo</t>
  </si>
  <si>
    <t>Placed in error but still won</t>
  </si>
  <si>
    <t>03.04.17</t>
  </si>
  <si>
    <t>Ruch Chorzow</t>
  </si>
  <si>
    <t>Piast Gliwice</t>
  </si>
  <si>
    <t>Jong Ajax</t>
  </si>
  <si>
    <t>Jong Utrecht</t>
  </si>
  <si>
    <t>Celta Vigo</t>
  </si>
  <si>
    <t>Las Palmas</t>
  </si>
  <si>
    <t>04.04.17</t>
  </si>
  <si>
    <t>Hannover 96</t>
  </si>
  <si>
    <t>Nurnberg</t>
  </si>
  <si>
    <t>Karlsruher</t>
  </si>
  <si>
    <t>Wurzburger Kickers</t>
  </si>
  <si>
    <t>Utrecht</t>
  </si>
  <si>
    <t>Sparta Rotteram</t>
  </si>
  <si>
    <t>05.04.17</t>
  </si>
  <si>
    <t>M´gladbach</t>
  </si>
  <si>
    <t>Berlin</t>
  </si>
  <si>
    <t>Sheffield Utd.</t>
  </si>
  <si>
    <t>Coventry</t>
  </si>
  <si>
    <t>Crystal Palace</t>
  </si>
  <si>
    <t>07.04.17</t>
  </si>
  <si>
    <t>FC Eindhoven</t>
  </si>
  <si>
    <t>l</t>
  </si>
  <si>
    <t>VVV-Venlo</t>
  </si>
  <si>
    <t>Drogheda U.</t>
  </si>
  <si>
    <t>Shamrock R.</t>
  </si>
  <si>
    <t>08.04.17</t>
  </si>
  <si>
    <t>Geylang</t>
  </si>
  <si>
    <t>Tampines Rovers</t>
  </si>
  <si>
    <t>Guangzhou</t>
  </si>
  <si>
    <t>Guangzhou R&amp;F</t>
  </si>
  <si>
    <t>half stake</t>
  </si>
  <si>
    <t>Accrington S</t>
  </si>
  <si>
    <t>Crewe</t>
  </si>
  <si>
    <t>Carlisle</t>
  </si>
  <si>
    <t>Notts County</t>
  </si>
  <si>
    <t>Colchester</t>
  </si>
  <si>
    <t>Morecambe</t>
  </si>
  <si>
    <t>Hartlepool</t>
  </si>
  <si>
    <t>SV Ried</t>
  </si>
  <si>
    <t>Rapid Vienna</t>
  </si>
  <si>
    <t>Slovacko</t>
  </si>
  <si>
    <t>FK Pribram</t>
  </si>
  <si>
    <t>Dijon</t>
  </si>
  <si>
    <t>Bastia</t>
  </si>
  <si>
    <t>09.04.17</t>
  </si>
  <si>
    <t>Dusseldorf</t>
  </si>
  <si>
    <t>Union Berlin</t>
  </si>
  <si>
    <t>Lugano</t>
  </si>
  <si>
    <t>Sion</t>
  </si>
  <si>
    <t>Torino</t>
  </si>
  <si>
    <t>Setubal</t>
  </si>
  <si>
    <t>Ingolstadt</t>
  </si>
  <si>
    <t>Darmstadt</t>
  </si>
  <si>
    <t>Adanaspor AS</t>
  </si>
  <si>
    <t>Osasuna</t>
  </si>
  <si>
    <t>10.04.17</t>
  </si>
  <si>
    <t>Basaksehir</t>
  </si>
  <si>
    <t>Galatasaray</t>
  </si>
  <si>
    <t>Jong PSV</t>
  </si>
  <si>
    <t>Volendam</t>
  </si>
  <si>
    <t>12.04.17</t>
  </si>
  <si>
    <t>Gaziantepspor</t>
  </si>
  <si>
    <t>13.04.17</t>
  </si>
  <si>
    <t>Anderlecht</t>
  </si>
  <si>
    <t>Manchester United</t>
  </si>
  <si>
    <t>Unable to place bet</t>
  </si>
  <si>
    <t>Lyon</t>
  </si>
  <si>
    <t>14.04.17</t>
  </si>
  <si>
    <t>Doncaster</t>
  </si>
  <si>
    <t>Gillingham</t>
  </si>
  <si>
    <t>Port Vale</t>
  </si>
  <si>
    <t>QPR</t>
  </si>
  <si>
    <t>Fulham</t>
  </si>
  <si>
    <t>Galway</t>
  </si>
  <si>
    <t>St. Patricks</t>
  </si>
  <si>
    <t>Newcastle Utd.</t>
  </si>
  <si>
    <t>Leeds</t>
  </si>
  <si>
    <t>15.04.17</t>
  </si>
  <si>
    <t>Braunschweig</t>
  </si>
  <si>
    <t>Roma</t>
  </si>
  <si>
    <t>Atalanta</t>
  </si>
  <si>
    <t>Leicester</t>
  </si>
  <si>
    <t>Motherwell</t>
  </si>
  <si>
    <t>Inverness CT</t>
  </si>
  <si>
    <t>Reading</t>
  </si>
  <si>
    <t>SCR Altach</t>
  </si>
  <si>
    <t>NEC Nijmegen</t>
  </si>
  <si>
    <t>Porto</t>
  </si>
  <si>
    <t>16.04.17</t>
  </si>
  <si>
    <t>Kashiwa</t>
  </si>
  <si>
    <t>Yanbian</t>
  </si>
  <si>
    <t>Hebei</t>
  </si>
  <si>
    <t>Perth Glory</t>
  </si>
  <si>
    <t>Melbourne City</t>
  </si>
  <si>
    <t>Kashima</t>
  </si>
  <si>
    <t>Bochum</t>
  </si>
  <si>
    <t>Mattersburg</t>
  </si>
  <si>
    <t>Djurgarden</t>
  </si>
  <si>
    <t>Elfsborg</t>
  </si>
  <si>
    <t>17.04.17</t>
  </si>
  <si>
    <t>Thun</t>
  </si>
  <si>
    <t> </t>
  </si>
  <si>
    <t>Leyton Orient</t>
  </si>
  <si>
    <t xml:space="preserve">Wrong setting on bot - cashed out </t>
  </si>
  <si>
    <t>Accrington</t>
  </si>
  <si>
    <t>Crawley Town</t>
  </si>
  <si>
    <t>Brann</t>
  </si>
  <si>
    <t>Haugesund</t>
  </si>
  <si>
    <t>19.04.17</t>
  </si>
  <si>
    <t>Dortmund</t>
  </si>
  <si>
    <t>Monaco</t>
  </si>
  <si>
    <t>Very high odds at HT, took chance and waited till 75 mins then drip layed</t>
  </si>
  <si>
    <t>20.04.17</t>
  </si>
  <si>
    <t>21.04.17</t>
  </si>
  <si>
    <t>Kawasaki</t>
  </si>
  <si>
    <t>Shimizu</t>
  </si>
  <si>
    <t>Originally shown on list as LTD but changed in time for bet to be placed as LCS - some confusion in chatroom</t>
  </si>
  <si>
    <t>G-Osaka</t>
  </si>
  <si>
    <t>Omiya Ardija</t>
  </si>
  <si>
    <t>22.04.17</t>
  </si>
  <si>
    <t>Albirex Niigata</t>
  </si>
  <si>
    <t>FC Tokyo</t>
  </si>
  <si>
    <t>Hertha Berlin</t>
  </si>
  <si>
    <t>Nottingham</t>
  </si>
  <si>
    <t>Cashed in - match too close</t>
  </si>
  <si>
    <t>Mansfield</t>
  </si>
  <si>
    <t>Barnsley</t>
  </si>
  <si>
    <t>Half stakes</t>
  </si>
  <si>
    <t>Swindon</t>
  </si>
  <si>
    <t>Scunthorpe</t>
  </si>
  <si>
    <t>Originally shown on list as LTD.  Bet placed as LTD and LCS.   Some confusion in chatroom</t>
  </si>
  <si>
    <t>Huddersfield</t>
  </si>
  <si>
    <t>Antalyaspor</t>
  </si>
  <si>
    <t>Ried</t>
  </si>
  <si>
    <t>B. Monchengladbach</t>
  </si>
  <si>
    <t>Estoril</t>
  </si>
  <si>
    <t>Part stake</t>
  </si>
  <si>
    <t>23.04.17</t>
  </si>
  <si>
    <t>Shandong Luneng</t>
  </si>
  <si>
    <t>Chanpqing Lifan</t>
  </si>
  <si>
    <t>Hacken</t>
  </si>
  <si>
    <t>Norrkoping</t>
  </si>
  <si>
    <t>Bayer Leverkusen</t>
  </si>
  <si>
    <t>PSV</t>
  </si>
  <si>
    <t>RB Leipzig</t>
  </si>
  <si>
    <t>Liverpool</t>
  </si>
  <si>
    <t>Sarpsborg 08</t>
  </si>
  <si>
    <t>Kristiansund</t>
  </si>
  <si>
    <t>Lillestrom</t>
  </si>
  <si>
    <t>Real Madrid</t>
  </si>
  <si>
    <t>Barcelona</t>
  </si>
  <si>
    <t>24.4.17</t>
  </si>
  <si>
    <t xml:space="preserve">Stuttgart </t>
  </si>
  <si>
    <t>Half stake</t>
  </si>
  <si>
    <t xml:space="preserve">Malmo FF </t>
  </si>
  <si>
    <t>Djurgardens</t>
  </si>
  <si>
    <t>25.4.17</t>
  </si>
  <si>
    <t xml:space="preserve">Sporting Gijon </t>
  </si>
  <si>
    <t>Espanyol</t>
  </si>
  <si>
    <t>28.04.17</t>
  </si>
  <si>
    <t>Sandhausen</t>
  </si>
  <si>
    <t>SJK</t>
  </si>
  <si>
    <t>HIFK</t>
  </si>
  <si>
    <t>Went unmanaged on Betfair, so no trade out possible</t>
  </si>
  <si>
    <t>Lucerne</t>
  </si>
  <si>
    <t>Juventus</t>
  </si>
  <si>
    <t>Not able to trade out</t>
  </si>
  <si>
    <t>29.04.17</t>
  </si>
  <si>
    <t>Birmingham</t>
  </si>
  <si>
    <t>30.04.17</t>
  </si>
  <si>
    <t>Hiroshima</t>
  </si>
  <si>
    <t>Too early</t>
  </si>
  <si>
    <t>Kofu</t>
  </si>
  <si>
    <t>Yokohama M.</t>
  </si>
  <si>
    <t>C-Osaka</t>
  </si>
  <si>
    <t>Everton</t>
  </si>
  <si>
    <t>Chelsea</t>
  </si>
  <si>
    <t>Grasshoppers</t>
  </si>
  <si>
    <t>Traded out</t>
  </si>
  <si>
    <t>CSKA Moscow</t>
  </si>
  <si>
    <t>Spartak Moscow</t>
  </si>
  <si>
    <t>Arouca</t>
  </si>
  <si>
    <t>Moreirense</t>
  </si>
  <si>
    <t>Stabaek</t>
  </si>
  <si>
    <t>Sporting</t>
  </si>
  <si>
    <t>Last Month's Profit (bfwd)</t>
  </si>
  <si>
    <t>This Month's Profit</t>
  </si>
  <si>
    <t>Overall Profit</t>
  </si>
  <si>
    <t>Overall profit (Pts)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</si>
</sst>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£&quot;* #,##0.00_-;\-&quot;£&quot;* #,##0.00_-;_-&quot;£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4" fillId="0" borderId="0"/>
  </cellStyleXfs>
  <cellXfs count="17">
    <xf numFmtId="0" fontId="0" fillId="0" borderId="0" xfId="0"/>
    <xf numFmtId="14" fontId="2" fillId="0" borderId="1" xfId="2" applyNumberFormat="1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horizontal="left" wrapText="1"/>
    </xf>
    <xf numFmtId="0" fontId="2" fillId="2" borderId="1" xfId="2" applyFont="1" applyFill="1" applyBorder="1" applyAlignment="1">
      <alignment horizontal="left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vertical="center"/>
    </xf>
    <xf numFmtId="14" fontId="3" fillId="0" borderId="1" xfId="2" applyNumberFormat="1" applyFont="1" applyFill="1" applyBorder="1" applyAlignment="1">
      <alignment vertical="center" wrapText="1"/>
    </xf>
    <xf numFmtId="0" fontId="3" fillId="0" borderId="1" xfId="2" applyFont="1" applyFill="1" applyBorder="1" applyAlignment="1">
      <alignment vertical="center" wrapText="1"/>
    </xf>
    <xf numFmtId="0" fontId="3" fillId="0" borderId="1" xfId="3" applyFont="1" applyFill="1" applyBorder="1" applyAlignment="1">
      <alignment vertical="center" wrapText="1"/>
    </xf>
    <xf numFmtId="0" fontId="3" fillId="2" borderId="1" xfId="2" applyFont="1" applyFill="1" applyBorder="1" applyAlignment="1">
      <alignment vertical="center"/>
    </xf>
    <xf numFmtId="0" fontId="3" fillId="2" borderId="1" xfId="2" applyFont="1" applyFill="1" applyBorder="1" applyAlignment="1">
      <alignment horizontal="center" vertical="center"/>
    </xf>
    <xf numFmtId="0" fontId="3" fillId="0" borderId="1" xfId="3" applyFont="1" applyBorder="1"/>
    <xf numFmtId="0" fontId="3" fillId="0" borderId="1" xfId="3" applyFont="1" applyBorder="1" applyAlignment="1">
      <alignment wrapText="1"/>
    </xf>
    <xf numFmtId="0" fontId="0" fillId="0" borderId="0" xfId="0" applyAlignment="1">
      <alignment horizontal="right"/>
    </xf>
    <xf numFmtId="44" fontId="0" fillId="0" borderId="0" xfId="1" applyFont="1"/>
    <xf numFmtId="44" fontId="0" fillId="0" borderId="0" xfId="0" applyNumberFormat="1"/>
  </cellXfs>
  <cellStyles count="4">
    <cellStyle name="Currency" xfId="1" builtinId="4"/>
    <cellStyle name="Normal" xfId="0" builtinId="0"/>
    <cellStyle name="Normal 2" xfId="3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5"/>
  <sheetViews>
    <sheetView tabSelected="1" workbookViewId="0"/>
  </sheetViews>
  <sheetFormatPr defaultRowHeight="15" x14ac:dyDescent="0.25"/>
  <sheetData>
    <row r="1" spans="1:20" ht="22.5" x14ac:dyDescent="0.25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5" t="s">
        <v>5</v>
      </c>
      <c r="G1" s="4" t="s">
        <v>6</v>
      </c>
      <c r="H1" s="4" t="s">
        <v>7</v>
      </c>
      <c r="I1" s="4" t="s">
        <v>8</v>
      </c>
      <c r="J1" s="6" t="s">
        <v>9</v>
      </c>
      <c r="R1" t="s">
        <v>13</v>
      </c>
      <c r="S1" t="s">
        <v>20</v>
      </c>
      <c r="T1" t="s">
        <v>74</v>
      </c>
    </row>
    <row r="2" spans="1:20" x14ac:dyDescent="0.25">
      <c r="A2" s="7" t="s">
        <v>10</v>
      </c>
      <c r="B2" s="8" t="s">
        <v>11</v>
      </c>
      <c r="C2" s="8" t="s">
        <v>12</v>
      </c>
      <c r="D2" s="9" t="s">
        <v>13</v>
      </c>
      <c r="E2" s="10"/>
      <c r="F2" s="11"/>
      <c r="G2" s="10">
        <v>0</v>
      </c>
      <c r="H2" s="10">
        <v>0</v>
      </c>
      <c r="I2" s="10">
        <v>217.79999999999978</v>
      </c>
      <c r="J2" s="12" t="s">
        <v>14</v>
      </c>
    </row>
    <row r="3" spans="1:20" x14ac:dyDescent="0.25">
      <c r="A3" s="7"/>
      <c r="B3" s="8" t="s">
        <v>15</v>
      </c>
      <c r="C3" s="8" t="s">
        <v>16</v>
      </c>
      <c r="D3" s="9" t="s">
        <v>13</v>
      </c>
      <c r="E3" s="10">
        <v>4.5</v>
      </c>
      <c r="F3" s="11" t="s">
        <v>17</v>
      </c>
      <c r="G3" s="10">
        <v>10</v>
      </c>
      <c r="H3" s="10">
        <v>0.49</v>
      </c>
      <c r="I3" s="10">
        <v>227.30999999999977</v>
      </c>
      <c r="J3" s="12"/>
      <c r="R3">
        <f>IF(D3="LCS",G3-H3,0)+R2</f>
        <v>9.51</v>
      </c>
      <c r="S3">
        <f>IF(LEFT(D3,6)="HT LTD",G3-H3,0)+S2</f>
        <v>0</v>
      </c>
      <c r="T3">
        <f>IF(LEFT(D3,3)="LTD",G3-H3,0)+T2</f>
        <v>0</v>
      </c>
    </row>
    <row r="4" spans="1:20" x14ac:dyDescent="0.25">
      <c r="A4" s="7"/>
      <c r="B4" s="8" t="s">
        <v>18</v>
      </c>
      <c r="C4" s="8" t="s">
        <v>19</v>
      </c>
      <c r="D4" s="9" t="s">
        <v>20</v>
      </c>
      <c r="E4" s="10">
        <v>5.2</v>
      </c>
      <c r="F4" s="11" t="s">
        <v>17</v>
      </c>
      <c r="G4" s="10">
        <v>1.05</v>
      </c>
      <c r="H4" s="10">
        <v>0.05</v>
      </c>
      <c r="I4" s="10">
        <v>228.30999999999977</v>
      </c>
      <c r="J4" s="12" t="s">
        <v>21</v>
      </c>
      <c r="R4">
        <f t="shared" ref="R4:R67" si="0">IF(D4="LCS",G4-H4,0)+R3</f>
        <v>9.51</v>
      </c>
      <c r="S4">
        <f t="shared" ref="S4:S67" si="1">IF(LEFT(D4,6)="HT LTD",G4-H4,0)+S3</f>
        <v>1</v>
      </c>
      <c r="T4">
        <f t="shared" ref="T4:T67" si="2">IF(LEFT(D4,3)="LTD",G4-H4,0)+T3</f>
        <v>0</v>
      </c>
    </row>
    <row r="5" spans="1:20" x14ac:dyDescent="0.25">
      <c r="A5" s="7"/>
      <c r="B5" s="8" t="s">
        <v>22</v>
      </c>
      <c r="C5" s="8" t="s">
        <v>23</v>
      </c>
      <c r="D5" s="9" t="s">
        <v>24</v>
      </c>
      <c r="E5" s="10">
        <v>4</v>
      </c>
      <c r="F5" s="11" t="s">
        <v>17</v>
      </c>
      <c r="G5" s="10">
        <v>10</v>
      </c>
      <c r="H5" s="10">
        <v>0.49</v>
      </c>
      <c r="I5" s="10">
        <v>237.81999999999977</v>
      </c>
      <c r="J5" s="12"/>
      <c r="R5">
        <f t="shared" si="0"/>
        <v>9.51</v>
      </c>
      <c r="S5">
        <f t="shared" si="1"/>
        <v>1</v>
      </c>
      <c r="T5">
        <f t="shared" si="2"/>
        <v>9.51</v>
      </c>
    </row>
    <row r="6" spans="1:20" x14ac:dyDescent="0.25">
      <c r="A6" s="7"/>
      <c r="B6" s="8" t="s">
        <v>25</v>
      </c>
      <c r="C6" s="8" t="s">
        <v>26</v>
      </c>
      <c r="D6" s="9" t="s">
        <v>20</v>
      </c>
      <c r="E6" s="10"/>
      <c r="F6" s="11" t="s">
        <v>17</v>
      </c>
      <c r="G6" s="10">
        <v>4</v>
      </c>
      <c r="H6" s="10">
        <v>0.2</v>
      </c>
      <c r="I6" s="10">
        <v>241.61999999999978</v>
      </c>
      <c r="J6" s="12" t="s">
        <v>21</v>
      </c>
      <c r="R6">
        <f t="shared" si="0"/>
        <v>9.51</v>
      </c>
      <c r="S6">
        <f t="shared" si="1"/>
        <v>4.8</v>
      </c>
      <c r="T6">
        <f t="shared" si="2"/>
        <v>9.51</v>
      </c>
    </row>
    <row r="7" spans="1:20" ht="22.5" x14ac:dyDescent="0.25">
      <c r="A7" s="7"/>
      <c r="B7" s="8" t="s">
        <v>27</v>
      </c>
      <c r="C7" s="8" t="s">
        <v>28</v>
      </c>
      <c r="D7" s="9" t="s">
        <v>20</v>
      </c>
      <c r="E7" s="10"/>
      <c r="F7" s="11" t="s">
        <v>29</v>
      </c>
      <c r="G7" s="10">
        <v>-9.8000000000000007</v>
      </c>
      <c r="H7" s="10">
        <v>0</v>
      </c>
      <c r="I7" s="10">
        <v>231.81999999999977</v>
      </c>
      <c r="J7" s="12"/>
      <c r="R7">
        <f t="shared" si="0"/>
        <v>9.51</v>
      </c>
      <c r="S7">
        <f t="shared" si="1"/>
        <v>-5.0000000000000009</v>
      </c>
      <c r="T7">
        <f t="shared" si="2"/>
        <v>9.51</v>
      </c>
    </row>
    <row r="8" spans="1:20" x14ac:dyDescent="0.25">
      <c r="A8" s="7"/>
      <c r="B8" s="8" t="s">
        <v>30</v>
      </c>
      <c r="C8" s="8" t="s">
        <v>31</v>
      </c>
      <c r="D8" s="9" t="s">
        <v>20</v>
      </c>
      <c r="E8" s="10">
        <v>3.3</v>
      </c>
      <c r="F8" s="11" t="s">
        <v>17</v>
      </c>
      <c r="G8" s="10">
        <v>1.91</v>
      </c>
      <c r="H8" s="10">
        <v>0.09</v>
      </c>
      <c r="I8" s="10">
        <v>233.63999999999976</v>
      </c>
      <c r="J8" s="12" t="s">
        <v>21</v>
      </c>
      <c r="R8">
        <f t="shared" si="0"/>
        <v>9.51</v>
      </c>
      <c r="S8">
        <f t="shared" si="1"/>
        <v>-3.180000000000001</v>
      </c>
      <c r="T8">
        <f t="shared" si="2"/>
        <v>9.51</v>
      </c>
    </row>
    <row r="9" spans="1:20" ht="22.5" x14ac:dyDescent="0.25">
      <c r="A9" s="7" t="s">
        <v>32</v>
      </c>
      <c r="B9" s="8" t="s">
        <v>33</v>
      </c>
      <c r="C9" s="8" t="s">
        <v>34</v>
      </c>
      <c r="D9" s="9" t="s">
        <v>13</v>
      </c>
      <c r="E9" s="10">
        <v>4.3</v>
      </c>
      <c r="F9" s="11" t="s">
        <v>17</v>
      </c>
      <c r="G9" s="10">
        <v>10</v>
      </c>
      <c r="H9" s="10">
        <v>0.49</v>
      </c>
      <c r="I9" s="10">
        <v>243.14999999999975</v>
      </c>
      <c r="J9" s="12" t="s">
        <v>35</v>
      </c>
      <c r="R9">
        <f t="shared" si="0"/>
        <v>19.02</v>
      </c>
      <c r="S9">
        <f t="shared" si="1"/>
        <v>-3.180000000000001</v>
      </c>
      <c r="T9">
        <f t="shared" si="2"/>
        <v>9.51</v>
      </c>
    </row>
    <row r="10" spans="1:20" x14ac:dyDescent="0.25">
      <c r="A10" s="7"/>
      <c r="B10" s="8" t="s">
        <v>36</v>
      </c>
      <c r="C10" s="8" t="s">
        <v>37</v>
      </c>
      <c r="D10" s="9" t="s">
        <v>13</v>
      </c>
      <c r="E10" s="10">
        <v>4.3</v>
      </c>
      <c r="F10" s="11" t="s">
        <v>17</v>
      </c>
      <c r="G10" s="10">
        <v>10</v>
      </c>
      <c r="H10" s="10">
        <v>0.49</v>
      </c>
      <c r="I10" s="10">
        <v>252.65999999999974</v>
      </c>
      <c r="J10" s="12"/>
      <c r="R10">
        <f t="shared" si="0"/>
        <v>28.53</v>
      </c>
      <c r="S10">
        <f t="shared" si="1"/>
        <v>-3.180000000000001</v>
      </c>
      <c r="T10">
        <f t="shared" si="2"/>
        <v>9.51</v>
      </c>
    </row>
    <row r="11" spans="1:20" x14ac:dyDescent="0.25">
      <c r="A11" s="7"/>
      <c r="B11" s="8" t="s">
        <v>38</v>
      </c>
      <c r="C11" s="8" t="s">
        <v>39</v>
      </c>
      <c r="D11" s="9" t="s">
        <v>20</v>
      </c>
      <c r="E11" s="10"/>
      <c r="F11" s="11" t="s">
        <v>17</v>
      </c>
      <c r="G11" s="10">
        <v>12.76</v>
      </c>
      <c r="H11" s="10">
        <v>0.63</v>
      </c>
      <c r="I11" s="10">
        <v>264.78999999999974</v>
      </c>
      <c r="J11" s="12"/>
      <c r="R11">
        <f t="shared" si="0"/>
        <v>28.53</v>
      </c>
      <c r="S11">
        <f t="shared" si="1"/>
        <v>8.9499999999999975</v>
      </c>
      <c r="T11">
        <f t="shared" si="2"/>
        <v>9.51</v>
      </c>
    </row>
    <row r="12" spans="1:20" ht="22.5" x14ac:dyDescent="0.25">
      <c r="A12" s="7"/>
      <c r="B12" s="8" t="s">
        <v>40</v>
      </c>
      <c r="C12" s="8" t="s">
        <v>41</v>
      </c>
      <c r="D12" s="9" t="s">
        <v>13</v>
      </c>
      <c r="E12" s="10">
        <v>4.2</v>
      </c>
      <c r="F12" s="11" t="s">
        <v>17</v>
      </c>
      <c r="G12" s="10">
        <v>10.93</v>
      </c>
      <c r="H12" s="10">
        <v>0.54</v>
      </c>
      <c r="I12" s="10">
        <v>275.17999999999972</v>
      </c>
      <c r="J12" s="12"/>
      <c r="R12">
        <f t="shared" si="0"/>
        <v>38.92</v>
      </c>
      <c r="S12">
        <f t="shared" si="1"/>
        <v>8.9499999999999975</v>
      </c>
      <c r="T12">
        <f t="shared" si="2"/>
        <v>9.51</v>
      </c>
    </row>
    <row r="13" spans="1:20" ht="22.5" x14ac:dyDescent="0.25">
      <c r="A13" s="7"/>
      <c r="B13" s="8" t="s">
        <v>42</v>
      </c>
      <c r="C13" s="8" t="s">
        <v>43</v>
      </c>
      <c r="D13" s="9" t="s">
        <v>20</v>
      </c>
      <c r="E13" s="10"/>
      <c r="F13" s="11" t="s">
        <v>17</v>
      </c>
      <c r="G13" s="10">
        <v>12.37</v>
      </c>
      <c r="H13" s="10">
        <v>0.61</v>
      </c>
      <c r="I13" s="10">
        <v>286.93999999999971</v>
      </c>
      <c r="J13" s="12"/>
      <c r="R13">
        <f t="shared" si="0"/>
        <v>38.92</v>
      </c>
      <c r="S13">
        <f t="shared" si="1"/>
        <v>20.709999999999997</v>
      </c>
      <c r="T13">
        <f t="shared" si="2"/>
        <v>9.51</v>
      </c>
    </row>
    <row r="14" spans="1:20" ht="22.5" x14ac:dyDescent="0.25">
      <c r="A14" s="7"/>
      <c r="B14" s="8" t="s">
        <v>44</v>
      </c>
      <c r="C14" s="8" t="s">
        <v>45</v>
      </c>
      <c r="D14" s="9" t="s">
        <v>13</v>
      </c>
      <c r="E14" s="10">
        <v>6</v>
      </c>
      <c r="F14" s="11" t="s">
        <v>17</v>
      </c>
      <c r="G14" s="10">
        <v>5</v>
      </c>
      <c r="H14" s="10">
        <v>0.25</v>
      </c>
      <c r="I14" s="10">
        <v>291.68999999999971</v>
      </c>
      <c r="J14" s="12"/>
      <c r="R14">
        <f t="shared" si="0"/>
        <v>43.67</v>
      </c>
      <c r="S14">
        <f t="shared" si="1"/>
        <v>20.709999999999997</v>
      </c>
      <c r="T14">
        <f t="shared" si="2"/>
        <v>9.51</v>
      </c>
    </row>
    <row r="15" spans="1:20" ht="22.5" x14ac:dyDescent="0.25">
      <c r="A15" s="7"/>
      <c r="B15" s="8" t="s">
        <v>46</v>
      </c>
      <c r="C15" s="8" t="s">
        <v>47</v>
      </c>
      <c r="D15" s="9" t="s">
        <v>13</v>
      </c>
      <c r="E15" s="10">
        <v>4.5</v>
      </c>
      <c r="F15" s="11" t="s">
        <v>29</v>
      </c>
      <c r="G15" s="10">
        <v>-35</v>
      </c>
      <c r="H15" s="10">
        <v>0</v>
      </c>
      <c r="I15" s="10">
        <v>256.68999999999971</v>
      </c>
      <c r="J15" s="12"/>
      <c r="R15">
        <f t="shared" si="0"/>
        <v>8.6700000000000017</v>
      </c>
      <c r="S15">
        <f t="shared" si="1"/>
        <v>20.709999999999997</v>
      </c>
      <c r="T15">
        <f t="shared" si="2"/>
        <v>9.51</v>
      </c>
    </row>
    <row r="16" spans="1:20" ht="22.5" x14ac:dyDescent="0.25">
      <c r="A16" s="7"/>
      <c r="B16" s="8" t="s">
        <v>48</v>
      </c>
      <c r="C16" s="8" t="s">
        <v>49</v>
      </c>
      <c r="D16" s="9" t="s">
        <v>20</v>
      </c>
      <c r="E16" s="10"/>
      <c r="F16" s="11" t="s">
        <v>29</v>
      </c>
      <c r="G16" s="10">
        <v>-26.24</v>
      </c>
      <c r="H16" s="10">
        <v>0</v>
      </c>
      <c r="I16" s="10">
        <v>230.4499999999997</v>
      </c>
      <c r="J16" s="12" t="s">
        <v>50</v>
      </c>
      <c r="R16">
        <f t="shared" si="0"/>
        <v>8.6700000000000017</v>
      </c>
      <c r="S16">
        <f t="shared" si="1"/>
        <v>-5.5300000000000011</v>
      </c>
      <c r="T16">
        <f t="shared" si="2"/>
        <v>9.51</v>
      </c>
    </row>
    <row r="17" spans="1:20" x14ac:dyDescent="0.25">
      <c r="A17" s="7"/>
      <c r="B17" s="8" t="s">
        <v>51</v>
      </c>
      <c r="C17" s="8" t="s">
        <v>52</v>
      </c>
      <c r="D17" s="9" t="s">
        <v>13</v>
      </c>
      <c r="E17" s="10">
        <v>4.5</v>
      </c>
      <c r="F17" s="11" t="s">
        <v>17</v>
      </c>
      <c r="G17" s="10">
        <v>10</v>
      </c>
      <c r="H17" s="10">
        <v>0.49</v>
      </c>
      <c r="I17" s="10">
        <v>239.9599999999997</v>
      </c>
      <c r="J17" s="12"/>
      <c r="R17">
        <f t="shared" si="0"/>
        <v>18.18</v>
      </c>
      <c r="S17">
        <f t="shared" si="1"/>
        <v>-5.5300000000000011</v>
      </c>
      <c r="T17">
        <f t="shared" si="2"/>
        <v>9.51</v>
      </c>
    </row>
    <row r="18" spans="1:20" x14ac:dyDescent="0.25">
      <c r="A18" s="7"/>
      <c r="B18" s="8" t="s">
        <v>53</v>
      </c>
      <c r="C18" s="8" t="s">
        <v>54</v>
      </c>
      <c r="D18" s="9" t="s">
        <v>13</v>
      </c>
      <c r="E18" s="10">
        <v>4.5</v>
      </c>
      <c r="F18" s="11" t="s">
        <v>17</v>
      </c>
      <c r="G18" s="10">
        <v>10</v>
      </c>
      <c r="H18" s="10">
        <v>0.49</v>
      </c>
      <c r="I18" s="10">
        <v>249.46999999999969</v>
      </c>
      <c r="J18" s="12"/>
      <c r="R18">
        <f t="shared" si="0"/>
        <v>27.689999999999998</v>
      </c>
      <c r="S18">
        <f t="shared" si="1"/>
        <v>-5.5300000000000011</v>
      </c>
      <c r="T18">
        <f t="shared" si="2"/>
        <v>9.51</v>
      </c>
    </row>
    <row r="19" spans="1:20" x14ac:dyDescent="0.25">
      <c r="A19" s="7"/>
      <c r="B19" s="8" t="s">
        <v>55</v>
      </c>
      <c r="C19" s="8" t="s">
        <v>56</v>
      </c>
      <c r="D19" s="9" t="s">
        <v>13</v>
      </c>
      <c r="E19" s="10">
        <v>4.5</v>
      </c>
      <c r="F19" s="11" t="s">
        <v>29</v>
      </c>
      <c r="G19" s="10">
        <v>-35</v>
      </c>
      <c r="H19" s="10">
        <v>0</v>
      </c>
      <c r="I19" s="10">
        <v>214.46999999999969</v>
      </c>
      <c r="J19" s="12"/>
      <c r="R19">
        <f t="shared" si="0"/>
        <v>-7.3100000000000023</v>
      </c>
      <c r="S19">
        <f t="shared" si="1"/>
        <v>-5.5300000000000011</v>
      </c>
      <c r="T19">
        <f t="shared" si="2"/>
        <v>9.51</v>
      </c>
    </row>
    <row r="20" spans="1:20" ht="22.5" x14ac:dyDescent="0.25">
      <c r="A20" s="7"/>
      <c r="B20" s="8" t="s">
        <v>57</v>
      </c>
      <c r="C20" s="8" t="s">
        <v>58</v>
      </c>
      <c r="D20" s="9" t="s">
        <v>20</v>
      </c>
      <c r="E20" s="10"/>
      <c r="F20" s="11" t="s">
        <v>29</v>
      </c>
      <c r="G20" s="10">
        <v>-11.4</v>
      </c>
      <c r="H20" s="10">
        <v>0</v>
      </c>
      <c r="I20" s="10">
        <v>203.06999999999968</v>
      </c>
      <c r="J20" s="12"/>
      <c r="R20">
        <f t="shared" si="0"/>
        <v>-7.3100000000000023</v>
      </c>
      <c r="S20">
        <f t="shared" si="1"/>
        <v>-16.93</v>
      </c>
      <c r="T20">
        <f t="shared" si="2"/>
        <v>9.51</v>
      </c>
    </row>
    <row r="21" spans="1:20" ht="22.5" x14ac:dyDescent="0.25">
      <c r="A21" s="7"/>
      <c r="B21" s="8" t="s">
        <v>59</v>
      </c>
      <c r="C21" s="8" t="s">
        <v>60</v>
      </c>
      <c r="D21" s="9" t="s">
        <v>20</v>
      </c>
      <c r="E21" s="10"/>
      <c r="F21" s="11" t="s">
        <v>29</v>
      </c>
      <c r="G21" s="10">
        <v>-12.2</v>
      </c>
      <c r="H21" s="10">
        <v>0</v>
      </c>
      <c r="I21" s="10">
        <v>190.86999999999969</v>
      </c>
      <c r="J21" s="12"/>
      <c r="R21">
        <f t="shared" si="0"/>
        <v>-7.3100000000000023</v>
      </c>
      <c r="S21">
        <f t="shared" si="1"/>
        <v>-29.13</v>
      </c>
      <c r="T21">
        <f t="shared" si="2"/>
        <v>9.51</v>
      </c>
    </row>
    <row r="22" spans="1:20" x14ac:dyDescent="0.25">
      <c r="A22" s="7"/>
      <c r="B22" s="8" t="s">
        <v>61</v>
      </c>
      <c r="C22" s="8" t="s">
        <v>62</v>
      </c>
      <c r="D22" s="9" t="s">
        <v>13</v>
      </c>
      <c r="E22" s="10">
        <v>4.5</v>
      </c>
      <c r="F22" s="11" t="s">
        <v>17</v>
      </c>
      <c r="G22" s="10">
        <v>10</v>
      </c>
      <c r="H22" s="10">
        <v>0.49</v>
      </c>
      <c r="I22" s="10">
        <v>200.37999999999968</v>
      </c>
      <c r="J22" s="12"/>
      <c r="R22">
        <f t="shared" si="0"/>
        <v>2.1999999999999975</v>
      </c>
      <c r="S22">
        <f t="shared" si="1"/>
        <v>-29.13</v>
      </c>
      <c r="T22">
        <f t="shared" si="2"/>
        <v>9.51</v>
      </c>
    </row>
    <row r="23" spans="1:20" x14ac:dyDescent="0.25">
      <c r="A23" s="7"/>
      <c r="B23" s="8" t="s">
        <v>63</v>
      </c>
      <c r="C23" s="8" t="s">
        <v>64</v>
      </c>
      <c r="D23" s="9" t="s">
        <v>20</v>
      </c>
      <c r="E23" s="10"/>
      <c r="F23" s="11"/>
      <c r="G23" s="10">
        <v>0</v>
      </c>
      <c r="H23" s="10">
        <v>0</v>
      </c>
      <c r="I23" s="10">
        <v>200.37999999999968</v>
      </c>
      <c r="J23" s="12" t="s">
        <v>65</v>
      </c>
      <c r="R23">
        <f t="shared" si="0"/>
        <v>2.1999999999999975</v>
      </c>
      <c r="S23">
        <f t="shared" si="1"/>
        <v>-29.13</v>
      </c>
      <c r="T23">
        <f t="shared" si="2"/>
        <v>9.51</v>
      </c>
    </row>
    <row r="24" spans="1:20" x14ac:dyDescent="0.25">
      <c r="A24" s="7"/>
      <c r="B24" s="8" t="s">
        <v>66</v>
      </c>
      <c r="C24" s="8" t="s">
        <v>67</v>
      </c>
      <c r="D24" s="9" t="s">
        <v>13</v>
      </c>
      <c r="E24" s="10">
        <v>4.5</v>
      </c>
      <c r="F24" s="11" t="s">
        <v>29</v>
      </c>
      <c r="G24" s="10">
        <v>-34.950000000000003</v>
      </c>
      <c r="H24" s="10"/>
      <c r="I24" s="10">
        <v>165.42999999999967</v>
      </c>
      <c r="J24" s="12"/>
      <c r="R24">
        <f t="shared" si="0"/>
        <v>-32.750000000000007</v>
      </c>
      <c r="S24">
        <f t="shared" si="1"/>
        <v>-29.13</v>
      </c>
      <c r="T24">
        <f t="shared" si="2"/>
        <v>9.51</v>
      </c>
    </row>
    <row r="25" spans="1:20" ht="22.5" x14ac:dyDescent="0.25">
      <c r="A25" s="7"/>
      <c r="B25" s="8" t="s">
        <v>68</v>
      </c>
      <c r="C25" s="8" t="s">
        <v>69</v>
      </c>
      <c r="D25" s="9" t="s">
        <v>13</v>
      </c>
      <c r="E25" s="10">
        <v>4.5</v>
      </c>
      <c r="F25" s="11" t="s">
        <v>29</v>
      </c>
      <c r="G25" s="10">
        <v>-35</v>
      </c>
      <c r="H25" s="10">
        <v>0</v>
      </c>
      <c r="I25" s="10">
        <v>130.42999999999967</v>
      </c>
      <c r="J25" s="12"/>
      <c r="R25">
        <f t="shared" si="0"/>
        <v>-67.75</v>
      </c>
      <c r="S25">
        <f t="shared" si="1"/>
        <v>-29.13</v>
      </c>
      <c r="T25">
        <f t="shared" si="2"/>
        <v>9.51</v>
      </c>
    </row>
    <row r="26" spans="1:20" x14ac:dyDescent="0.25">
      <c r="A26" s="7"/>
      <c r="B26" s="8" t="s">
        <v>70</v>
      </c>
      <c r="C26" s="8" t="s">
        <v>71</v>
      </c>
      <c r="D26" s="9" t="s">
        <v>20</v>
      </c>
      <c r="E26" s="10"/>
      <c r="F26" s="11" t="s">
        <v>17</v>
      </c>
      <c r="G26" s="10">
        <v>18.350000000000001</v>
      </c>
      <c r="H26" s="10">
        <v>0.9</v>
      </c>
      <c r="I26" s="10">
        <v>147.87999999999965</v>
      </c>
      <c r="J26" s="12"/>
      <c r="R26">
        <f t="shared" si="0"/>
        <v>-67.75</v>
      </c>
      <c r="S26">
        <f t="shared" si="1"/>
        <v>-11.679999999999996</v>
      </c>
      <c r="T26">
        <f t="shared" si="2"/>
        <v>9.51</v>
      </c>
    </row>
    <row r="27" spans="1:20" ht="22.5" x14ac:dyDescent="0.25">
      <c r="A27" s="7"/>
      <c r="B27" s="8" t="s">
        <v>72</v>
      </c>
      <c r="C27" s="8" t="s">
        <v>73</v>
      </c>
      <c r="D27" s="9" t="s">
        <v>74</v>
      </c>
      <c r="E27" s="10">
        <v>5</v>
      </c>
      <c r="F27" s="11" t="s">
        <v>17</v>
      </c>
      <c r="G27" s="10">
        <v>6.69</v>
      </c>
      <c r="H27" s="10">
        <v>0.33</v>
      </c>
      <c r="I27" s="10">
        <v>154.23999999999967</v>
      </c>
      <c r="J27" s="12"/>
      <c r="R27">
        <f t="shared" si="0"/>
        <v>-67.75</v>
      </c>
      <c r="S27">
        <f t="shared" si="1"/>
        <v>-11.679999999999996</v>
      </c>
      <c r="T27">
        <f t="shared" si="2"/>
        <v>15.870000000000001</v>
      </c>
    </row>
    <row r="28" spans="1:20" ht="22.5" x14ac:dyDescent="0.25">
      <c r="A28" s="7"/>
      <c r="B28" s="8" t="s">
        <v>75</v>
      </c>
      <c r="C28" s="8" t="s">
        <v>76</v>
      </c>
      <c r="D28" s="9" t="s">
        <v>20</v>
      </c>
      <c r="E28" s="10"/>
      <c r="F28" s="11" t="s">
        <v>29</v>
      </c>
      <c r="G28" s="10">
        <v>-17.510000000000002</v>
      </c>
      <c r="H28" s="10">
        <v>0</v>
      </c>
      <c r="I28" s="10">
        <v>136.72999999999968</v>
      </c>
      <c r="J28" s="12"/>
      <c r="R28">
        <f t="shared" si="0"/>
        <v>-67.75</v>
      </c>
      <c r="S28">
        <f t="shared" si="1"/>
        <v>-29.189999999999998</v>
      </c>
      <c r="T28">
        <f t="shared" si="2"/>
        <v>15.870000000000001</v>
      </c>
    </row>
    <row r="29" spans="1:20" ht="22.5" x14ac:dyDescent="0.25">
      <c r="A29" s="7"/>
      <c r="B29" s="8" t="s">
        <v>77</v>
      </c>
      <c r="C29" s="8" t="s">
        <v>78</v>
      </c>
      <c r="D29" s="9" t="s">
        <v>13</v>
      </c>
      <c r="E29" s="10">
        <v>6.2</v>
      </c>
      <c r="F29" s="11" t="s">
        <v>17</v>
      </c>
      <c r="G29" s="10">
        <v>5</v>
      </c>
      <c r="H29" s="10">
        <v>0.25</v>
      </c>
      <c r="I29" s="10">
        <v>141.47999999999968</v>
      </c>
      <c r="J29" s="12"/>
      <c r="R29">
        <f t="shared" si="0"/>
        <v>-63</v>
      </c>
      <c r="S29">
        <f t="shared" si="1"/>
        <v>-29.189999999999998</v>
      </c>
      <c r="T29">
        <f t="shared" si="2"/>
        <v>15.870000000000001</v>
      </c>
    </row>
    <row r="30" spans="1:20" ht="33.75" x14ac:dyDescent="0.25">
      <c r="A30" s="7"/>
      <c r="B30" s="8" t="s">
        <v>79</v>
      </c>
      <c r="C30" s="8" t="s">
        <v>80</v>
      </c>
      <c r="D30" s="9" t="s">
        <v>13</v>
      </c>
      <c r="E30" s="10">
        <v>4.4000000000000004</v>
      </c>
      <c r="F30" s="11" t="s">
        <v>17</v>
      </c>
      <c r="G30" s="10">
        <v>10.29</v>
      </c>
      <c r="H30" s="10">
        <v>-0.5</v>
      </c>
      <c r="I30" s="10">
        <v>152.26999999999967</v>
      </c>
      <c r="J30" s="12"/>
      <c r="R30">
        <f t="shared" si="0"/>
        <v>-52.21</v>
      </c>
      <c r="S30">
        <f t="shared" si="1"/>
        <v>-29.189999999999998</v>
      </c>
      <c r="T30">
        <f t="shared" si="2"/>
        <v>15.870000000000001</v>
      </c>
    </row>
    <row r="31" spans="1:20" x14ac:dyDescent="0.25">
      <c r="A31" s="7"/>
      <c r="B31" s="8" t="s">
        <v>81</v>
      </c>
      <c r="C31" s="8" t="s">
        <v>82</v>
      </c>
      <c r="D31" s="9" t="s">
        <v>20</v>
      </c>
      <c r="E31" s="10"/>
      <c r="F31" s="11" t="s">
        <v>29</v>
      </c>
      <c r="G31" s="10">
        <v>-17.47</v>
      </c>
      <c r="H31" s="10">
        <v>0</v>
      </c>
      <c r="I31" s="10">
        <v>134.79999999999967</v>
      </c>
      <c r="J31" s="12"/>
      <c r="R31">
        <f t="shared" si="0"/>
        <v>-52.21</v>
      </c>
      <c r="S31">
        <f t="shared" si="1"/>
        <v>-46.66</v>
      </c>
      <c r="T31">
        <f t="shared" si="2"/>
        <v>15.870000000000001</v>
      </c>
    </row>
    <row r="32" spans="1:20" x14ac:dyDescent="0.25">
      <c r="A32" s="7"/>
      <c r="B32" s="8" t="s">
        <v>83</v>
      </c>
      <c r="C32" s="8" t="s">
        <v>84</v>
      </c>
      <c r="D32" s="9" t="s">
        <v>13</v>
      </c>
      <c r="E32" s="10">
        <v>4.5</v>
      </c>
      <c r="F32" s="11" t="s">
        <v>29</v>
      </c>
      <c r="G32" s="10">
        <v>-35</v>
      </c>
      <c r="H32" s="10">
        <v>0</v>
      </c>
      <c r="I32" s="10">
        <v>99.79999999999967</v>
      </c>
      <c r="J32" s="12"/>
      <c r="R32">
        <f t="shared" si="0"/>
        <v>-87.210000000000008</v>
      </c>
      <c r="S32">
        <f t="shared" si="1"/>
        <v>-46.66</v>
      </c>
      <c r="T32">
        <f t="shared" si="2"/>
        <v>15.870000000000001</v>
      </c>
    </row>
    <row r="33" spans="1:20" ht="22.5" x14ac:dyDescent="0.25">
      <c r="A33" s="7"/>
      <c r="B33" s="8" t="s">
        <v>85</v>
      </c>
      <c r="C33" s="8" t="s">
        <v>86</v>
      </c>
      <c r="D33" s="9" t="s">
        <v>13</v>
      </c>
      <c r="E33" s="10">
        <v>4.0999999999999996</v>
      </c>
      <c r="F33" s="11" t="s">
        <v>17</v>
      </c>
      <c r="G33" s="10">
        <v>10.93</v>
      </c>
      <c r="H33" s="10">
        <v>0.54</v>
      </c>
      <c r="I33" s="10">
        <v>110.18999999999967</v>
      </c>
      <c r="J33" s="12"/>
      <c r="R33">
        <f t="shared" si="0"/>
        <v>-76.820000000000007</v>
      </c>
      <c r="S33">
        <f t="shared" si="1"/>
        <v>-46.66</v>
      </c>
      <c r="T33">
        <f t="shared" si="2"/>
        <v>15.870000000000001</v>
      </c>
    </row>
    <row r="34" spans="1:20" ht="22.5" x14ac:dyDescent="0.25">
      <c r="A34" s="7"/>
      <c r="B34" s="8" t="s">
        <v>87</v>
      </c>
      <c r="C34" s="8" t="s">
        <v>88</v>
      </c>
      <c r="D34" s="9" t="s">
        <v>20</v>
      </c>
      <c r="E34" s="10"/>
      <c r="F34" s="11" t="s">
        <v>29</v>
      </c>
      <c r="G34" s="10">
        <v>-17.41</v>
      </c>
      <c r="H34" s="10">
        <v>0</v>
      </c>
      <c r="I34" s="10">
        <v>92.779999999999674</v>
      </c>
      <c r="J34" s="12"/>
      <c r="R34">
        <f t="shared" si="0"/>
        <v>-76.820000000000007</v>
      </c>
      <c r="S34">
        <f t="shared" si="1"/>
        <v>-64.069999999999993</v>
      </c>
      <c r="T34">
        <f t="shared" si="2"/>
        <v>15.870000000000001</v>
      </c>
    </row>
    <row r="35" spans="1:20" x14ac:dyDescent="0.25">
      <c r="A35" s="7"/>
      <c r="B35" s="8" t="s">
        <v>89</v>
      </c>
      <c r="C35" s="8" t="s">
        <v>90</v>
      </c>
      <c r="D35" s="9" t="s">
        <v>20</v>
      </c>
      <c r="E35" s="10"/>
      <c r="F35" s="11" t="s">
        <v>29</v>
      </c>
      <c r="G35" s="10">
        <v>-17.45</v>
      </c>
      <c r="H35" s="10"/>
      <c r="I35" s="10">
        <v>75.329999999999671</v>
      </c>
      <c r="J35" s="12"/>
      <c r="R35">
        <f t="shared" si="0"/>
        <v>-76.820000000000007</v>
      </c>
      <c r="S35">
        <f t="shared" si="1"/>
        <v>-81.52</v>
      </c>
      <c r="T35">
        <f t="shared" si="2"/>
        <v>15.870000000000001</v>
      </c>
    </row>
    <row r="36" spans="1:20" x14ac:dyDescent="0.25">
      <c r="A36" s="7"/>
      <c r="B36" s="8" t="s">
        <v>91</v>
      </c>
      <c r="C36" s="8" t="s">
        <v>92</v>
      </c>
      <c r="D36" s="9" t="s">
        <v>13</v>
      </c>
      <c r="E36" s="10">
        <v>6</v>
      </c>
      <c r="F36" s="11" t="s">
        <v>17</v>
      </c>
      <c r="G36" s="10">
        <v>5</v>
      </c>
      <c r="H36" s="10">
        <v>0.25</v>
      </c>
      <c r="I36" s="10">
        <v>80.079999999999671</v>
      </c>
      <c r="J36" s="12"/>
      <c r="R36">
        <f t="shared" si="0"/>
        <v>-72.070000000000007</v>
      </c>
      <c r="S36">
        <f t="shared" si="1"/>
        <v>-81.52</v>
      </c>
      <c r="T36">
        <f t="shared" si="2"/>
        <v>15.870000000000001</v>
      </c>
    </row>
    <row r="37" spans="1:20" x14ac:dyDescent="0.25">
      <c r="A37" s="7"/>
      <c r="B37" s="8" t="s">
        <v>93</v>
      </c>
      <c r="C37" s="8" t="s">
        <v>94</v>
      </c>
      <c r="D37" s="9" t="s">
        <v>20</v>
      </c>
      <c r="E37" s="10"/>
      <c r="F37" s="11" t="s">
        <v>29</v>
      </c>
      <c r="G37" s="10">
        <v>-16.62</v>
      </c>
      <c r="H37" s="10">
        <v>0</v>
      </c>
      <c r="I37" s="10">
        <v>63.459999999999667</v>
      </c>
      <c r="J37" s="12"/>
      <c r="R37">
        <f t="shared" si="0"/>
        <v>-72.070000000000007</v>
      </c>
      <c r="S37">
        <f t="shared" si="1"/>
        <v>-98.14</v>
      </c>
      <c r="T37">
        <f t="shared" si="2"/>
        <v>15.870000000000001</v>
      </c>
    </row>
    <row r="38" spans="1:20" ht="22.5" x14ac:dyDescent="0.25">
      <c r="A38" s="7"/>
      <c r="B38" s="8" t="s">
        <v>95</v>
      </c>
      <c r="C38" s="8" t="s">
        <v>96</v>
      </c>
      <c r="D38" s="9" t="s">
        <v>20</v>
      </c>
      <c r="E38" s="10"/>
      <c r="F38" s="11" t="s">
        <v>29</v>
      </c>
      <c r="G38" s="10">
        <v>-17.5</v>
      </c>
      <c r="H38" s="10">
        <v>0</v>
      </c>
      <c r="I38" s="10">
        <v>45.959999999999667</v>
      </c>
      <c r="J38" s="12"/>
      <c r="R38">
        <f t="shared" si="0"/>
        <v>-72.070000000000007</v>
      </c>
      <c r="S38">
        <f t="shared" si="1"/>
        <v>-115.64</v>
      </c>
      <c r="T38">
        <f t="shared" si="2"/>
        <v>15.870000000000001</v>
      </c>
    </row>
    <row r="39" spans="1:20" ht="22.5" x14ac:dyDescent="0.25">
      <c r="A39" s="7"/>
      <c r="B39" s="8" t="s">
        <v>97</v>
      </c>
      <c r="C39" s="8" t="s">
        <v>98</v>
      </c>
      <c r="D39" s="9" t="s">
        <v>20</v>
      </c>
      <c r="E39" s="10"/>
      <c r="F39" s="11" t="s">
        <v>99</v>
      </c>
      <c r="G39" s="10">
        <v>2.46</v>
      </c>
      <c r="H39" s="10">
        <v>0.12</v>
      </c>
      <c r="I39" s="10">
        <v>48.29999999999967</v>
      </c>
      <c r="J39" s="12"/>
      <c r="R39">
        <f t="shared" si="0"/>
        <v>-72.070000000000007</v>
      </c>
      <c r="S39">
        <f t="shared" si="1"/>
        <v>-113.3</v>
      </c>
      <c r="T39">
        <f t="shared" si="2"/>
        <v>15.870000000000001</v>
      </c>
    </row>
    <row r="40" spans="1:20" x14ac:dyDescent="0.25">
      <c r="A40" s="7"/>
      <c r="B40" s="8" t="s">
        <v>100</v>
      </c>
      <c r="C40" s="8" t="s">
        <v>101</v>
      </c>
      <c r="D40" s="9" t="s">
        <v>20</v>
      </c>
      <c r="E40" s="10"/>
      <c r="F40" s="11" t="s">
        <v>17</v>
      </c>
      <c r="G40" s="10">
        <v>7.57</v>
      </c>
      <c r="H40" s="10">
        <v>0.37</v>
      </c>
      <c r="I40" s="10">
        <v>55.499999999999673</v>
      </c>
      <c r="J40" s="12"/>
      <c r="R40">
        <f t="shared" si="0"/>
        <v>-72.070000000000007</v>
      </c>
      <c r="S40">
        <f t="shared" si="1"/>
        <v>-106.1</v>
      </c>
      <c r="T40">
        <f t="shared" si="2"/>
        <v>15.870000000000001</v>
      </c>
    </row>
    <row r="41" spans="1:20" ht="22.5" x14ac:dyDescent="0.25">
      <c r="A41" s="7"/>
      <c r="B41" s="8" t="s">
        <v>102</v>
      </c>
      <c r="C41" s="8" t="s">
        <v>103</v>
      </c>
      <c r="D41" s="9" t="s">
        <v>20</v>
      </c>
      <c r="E41" s="10"/>
      <c r="F41" s="11" t="s">
        <v>17</v>
      </c>
      <c r="G41" s="10">
        <v>2.46</v>
      </c>
      <c r="H41" s="10">
        <v>0.12</v>
      </c>
      <c r="I41" s="10">
        <v>57.839999999999677</v>
      </c>
      <c r="J41" s="12"/>
      <c r="R41">
        <f t="shared" si="0"/>
        <v>-72.070000000000007</v>
      </c>
      <c r="S41">
        <f t="shared" si="1"/>
        <v>-103.75999999999999</v>
      </c>
      <c r="T41">
        <f t="shared" si="2"/>
        <v>15.870000000000001</v>
      </c>
    </row>
    <row r="42" spans="1:20" x14ac:dyDescent="0.25">
      <c r="A42" s="7" t="s">
        <v>104</v>
      </c>
      <c r="B42" s="8" t="s">
        <v>105</v>
      </c>
      <c r="C42" s="8" t="s">
        <v>106</v>
      </c>
      <c r="D42" s="9" t="s">
        <v>13</v>
      </c>
      <c r="E42" s="10"/>
      <c r="F42" s="11"/>
      <c r="G42" s="10">
        <v>0</v>
      </c>
      <c r="H42" s="10">
        <v>0</v>
      </c>
      <c r="I42" s="10">
        <v>57.839999999999677</v>
      </c>
      <c r="J42" s="12" t="s">
        <v>107</v>
      </c>
      <c r="R42">
        <f t="shared" si="0"/>
        <v>-72.070000000000007</v>
      </c>
      <c r="S42">
        <f t="shared" si="1"/>
        <v>-103.75999999999999</v>
      </c>
      <c r="T42">
        <f t="shared" si="2"/>
        <v>15.870000000000001</v>
      </c>
    </row>
    <row r="43" spans="1:20" x14ac:dyDescent="0.25">
      <c r="A43" s="7"/>
      <c r="B43" s="8" t="s">
        <v>108</v>
      </c>
      <c r="C43" s="8" t="s">
        <v>109</v>
      </c>
      <c r="D43" s="9" t="s">
        <v>13</v>
      </c>
      <c r="E43" s="10">
        <v>3.25</v>
      </c>
      <c r="F43" s="11" t="s">
        <v>17</v>
      </c>
      <c r="G43" s="10">
        <v>10</v>
      </c>
      <c r="H43" s="10">
        <v>0.49</v>
      </c>
      <c r="I43" s="10">
        <v>67.349999999999682</v>
      </c>
      <c r="J43" s="12"/>
      <c r="R43">
        <f t="shared" si="0"/>
        <v>-62.560000000000009</v>
      </c>
      <c r="S43">
        <f t="shared" si="1"/>
        <v>-103.75999999999999</v>
      </c>
      <c r="T43">
        <f t="shared" si="2"/>
        <v>15.870000000000001</v>
      </c>
    </row>
    <row r="44" spans="1:20" x14ac:dyDescent="0.25">
      <c r="A44" s="7"/>
      <c r="B44" s="8" t="s">
        <v>110</v>
      </c>
      <c r="C44" s="8" t="s">
        <v>111</v>
      </c>
      <c r="D44" s="9" t="s">
        <v>13</v>
      </c>
      <c r="E44" s="10">
        <v>3.45</v>
      </c>
      <c r="F44" s="11" t="s">
        <v>29</v>
      </c>
      <c r="G44" s="10">
        <v>-24.5</v>
      </c>
      <c r="H44" s="10">
        <v>0</v>
      </c>
      <c r="I44" s="10">
        <v>42.849999999999682</v>
      </c>
      <c r="J44" s="12"/>
      <c r="R44">
        <f t="shared" si="0"/>
        <v>-87.06</v>
      </c>
      <c r="S44">
        <f t="shared" si="1"/>
        <v>-103.75999999999999</v>
      </c>
      <c r="T44">
        <f t="shared" si="2"/>
        <v>15.870000000000001</v>
      </c>
    </row>
    <row r="45" spans="1:20" ht="90.75" x14ac:dyDescent="0.25">
      <c r="A45" s="7"/>
      <c r="B45" s="8" t="s">
        <v>112</v>
      </c>
      <c r="C45" s="8" t="s">
        <v>113</v>
      </c>
      <c r="D45" s="9" t="s">
        <v>114</v>
      </c>
      <c r="E45" s="10"/>
      <c r="F45" s="11" t="s">
        <v>29</v>
      </c>
      <c r="G45" s="10">
        <v>-5</v>
      </c>
      <c r="H45" s="10">
        <v>0</v>
      </c>
      <c r="I45" s="10">
        <v>37.849999999999682</v>
      </c>
      <c r="J45" s="13" t="s">
        <v>115</v>
      </c>
      <c r="R45">
        <f t="shared" si="0"/>
        <v>-87.06</v>
      </c>
      <c r="S45">
        <f t="shared" si="1"/>
        <v>-108.75999999999999</v>
      </c>
      <c r="T45">
        <f t="shared" si="2"/>
        <v>15.870000000000001</v>
      </c>
    </row>
    <row r="46" spans="1:20" ht="22.5" x14ac:dyDescent="0.25">
      <c r="A46" s="7"/>
      <c r="B46" s="8" t="s">
        <v>116</v>
      </c>
      <c r="C46" s="8" t="s">
        <v>117</v>
      </c>
      <c r="D46" s="9" t="s">
        <v>13</v>
      </c>
      <c r="E46" s="10">
        <v>5.0999999999999996</v>
      </c>
      <c r="F46" s="11" t="s">
        <v>17</v>
      </c>
      <c r="G46" s="10">
        <v>5</v>
      </c>
      <c r="H46" s="10">
        <v>0.25</v>
      </c>
      <c r="I46" s="10">
        <v>42.599999999999682</v>
      </c>
      <c r="J46" s="12"/>
      <c r="R46">
        <f t="shared" si="0"/>
        <v>-82.31</v>
      </c>
      <c r="S46">
        <f t="shared" si="1"/>
        <v>-108.75999999999999</v>
      </c>
      <c r="T46">
        <f t="shared" si="2"/>
        <v>15.870000000000001</v>
      </c>
    </row>
    <row r="47" spans="1:20" ht="22.5" x14ac:dyDescent="0.25">
      <c r="A47" s="7"/>
      <c r="B47" s="8" t="s">
        <v>118</v>
      </c>
      <c r="C47" s="8" t="s">
        <v>119</v>
      </c>
      <c r="D47" s="9" t="s">
        <v>13</v>
      </c>
      <c r="E47" s="10">
        <v>4</v>
      </c>
      <c r="F47" s="11" t="s">
        <v>17</v>
      </c>
      <c r="G47" s="10">
        <v>11.29</v>
      </c>
      <c r="H47" s="10">
        <v>0.56000000000000005</v>
      </c>
      <c r="I47" s="10">
        <v>53.329999999999679</v>
      </c>
      <c r="J47" s="12"/>
      <c r="R47">
        <f t="shared" si="0"/>
        <v>-71.58</v>
      </c>
      <c r="S47">
        <f t="shared" si="1"/>
        <v>-108.75999999999999</v>
      </c>
      <c r="T47">
        <f t="shared" si="2"/>
        <v>15.870000000000001</v>
      </c>
    </row>
    <row r="48" spans="1:20" ht="22.5" x14ac:dyDescent="0.25">
      <c r="A48" s="7"/>
      <c r="B48" s="8" t="s">
        <v>120</v>
      </c>
      <c r="C48" s="8" t="s">
        <v>121</v>
      </c>
      <c r="D48" s="9" t="s">
        <v>74</v>
      </c>
      <c r="E48" s="10">
        <v>4</v>
      </c>
      <c r="F48" s="11" t="s">
        <v>29</v>
      </c>
      <c r="G48" s="10">
        <v>-30</v>
      </c>
      <c r="H48" s="10">
        <v>0</v>
      </c>
      <c r="I48" s="10">
        <v>23.329999999999679</v>
      </c>
      <c r="J48" s="12"/>
      <c r="R48">
        <f t="shared" si="0"/>
        <v>-71.58</v>
      </c>
      <c r="S48">
        <f t="shared" si="1"/>
        <v>-108.75999999999999</v>
      </c>
      <c r="T48">
        <f t="shared" si="2"/>
        <v>-14.129999999999999</v>
      </c>
    </row>
    <row r="49" spans="1:20" ht="22.5" x14ac:dyDescent="0.25">
      <c r="A49" s="7"/>
      <c r="B49" s="8" t="s">
        <v>122</v>
      </c>
      <c r="C49" s="8" t="s">
        <v>123</v>
      </c>
      <c r="D49" s="9" t="s">
        <v>114</v>
      </c>
      <c r="E49" s="10"/>
      <c r="F49" s="11" t="s">
        <v>99</v>
      </c>
      <c r="G49" s="10">
        <v>0</v>
      </c>
      <c r="H49" s="10">
        <v>0</v>
      </c>
      <c r="I49" s="10">
        <v>23.329999999999679</v>
      </c>
      <c r="J49" s="12"/>
      <c r="R49">
        <f t="shared" si="0"/>
        <v>-71.58</v>
      </c>
      <c r="S49">
        <f t="shared" si="1"/>
        <v>-108.75999999999999</v>
      </c>
      <c r="T49">
        <f t="shared" si="2"/>
        <v>-14.129999999999999</v>
      </c>
    </row>
    <row r="50" spans="1:20" ht="22.5" x14ac:dyDescent="0.25">
      <c r="A50" s="7"/>
      <c r="B50" s="8" t="s">
        <v>124</v>
      </c>
      <c r="C50" s="8" t="s">
        <v>125</v>
      </c>
      <c r="D50" s="9" t="s">
        <v>114</v>
      </c>
      <c r="E50" s="10"/>
      <c r="F50" s="11" t="s">
        <v>99</v>
      </c>
      <c r="G50" s="10">
        <v>0</v>
      </c>
      <c r="H50" s="10">
        <v>0</v>
      </c>
      <c r="I50" s="10">
        <v>23.329999999999679</v>
      </c>
      <c r="J50" s="12"/>
      <c r="R50">
        <f t="shared" si="0"/>
        <v>-71.58</v>
      </c>
      <c r="S50">
        <f t="shared" si="1"/>
        <v>-108.75999999999999</v>
      </c>
      <c r="T50">
        <f t="shared" si="2"/>
        <v>-14.129999999999999</v>
      </c>
    </row>
    <row r="51" spans="1:20" ht="22.5" x14ac:dyDescent="0.25">
      <c r="A51" s="7"/>
      <c r="B51" s="8" t="s">
        <v>126</v>
      </c>
      <c r="C51" s="8" t="s">
        <v>127</v>
      </c>
      <c r="D51" s="9" t="s">
        <v>114</v>
      </c>
      <c r="E51" s="10">
        <v>1.95</v>
      </c>
      <c r="F51" s="11" t="s">
        <v>99</v>
      </c>
      <c r="G51" s="10">
        <v>0</v>
      </c>
      <c r="H51" s="10">
        <v>0</v>
      </c>
      <c r="I51" s="10">
        <v>23.329999999999679</v>
      </c>
      <c r="J51" s="12"/>
      <c r="R51">
        <f t="shared" si="0"/>
        <v>-71.58</v>
      </c>
      <c r="S51">
        <f t="shared" si="1"/>
        <v>-108.75999999999999</v>
      </c>
      <c r="T51">
        <f t="shared" si="2"/>
        <v>-14.129999999999999</v>
      </c>
    </row>
    <row r="52" spans="1:20" x14ac:dyDescent="0.25">
      <c r="A52" s="7"/>
      <c r="B52" s="8" t="s">
        <v>128</v>
      </c>
      <c r="C52" s="8" t="s">
        <v>129</v>
      </c>
      <c r="D52" s="9" t="s">
        <v>13</v>
      </c>
      <c r="E52" s="10"/>
      <c r="F52" s="11" t="s">
        <v>99</v>
      </c>
      <c r="G52" s="10">
        <v>0</v>
      </c>
      <c r="H52" s="10">
        <v>0</v>
      </c>
      <c r="I52" s="10">
        <v>23.329999999999679</v>
      </c>
      <c r="J52" s="12" t="s">
        <v>130</v>
      </c>
      <c r="R52">
        <f t="shared" si="0"/>
        <v>-71.58</v>
      </c>
      <c r="S52">
        <f t="shared" si="1"/>
        <v>-108.75999999999999</v>
      </c>
      <c r="T52">
        <f t="shared" si="2"/>
        <v>-14.129999999999999</v>
      </c>
    </row>
    <row r="53" spans="1:20" x14ac:dyDescent="0.25">
      <c r="A53" s="7"/>
      <c r="B53" s="8" t="s">
        <v>131</v>
      </c>
      <c r="C53" s="8" t="s">
        <v>132</v>
      </c>
      <c r="D53" s="9" t="s">
        <v>13</v>
      </c>
      <c r="E53" s="10">
        <v>4.5</v>
      </c>
      <c r="F53" s="11" t="s">
        <v>17</v>
      </c>
      <c r="G53" s="10">
        <v>10</v>
      </c>
      <c r="H53" s="10">
        <v>0.49</v>
      </c>
      <c r="I53" s="10">
        <v>32.839999999999677</v>
      </c>
      <c r="J53" s="12"/>
      <c r="R53">
        <f t="shared" si="0"/>
        <v>-62.07</v>
      </c>
      <c r="S53">
        <f t="shared" si="1"/>
        <v>-108.75999999999999</v>
      </c>
      <c r="T53">
        <f t="shared" si="2"/>
        <v>-14.129999999999999</v>
      </c>
    </row>
    <row r="54" spans="1:20" ht="22.5" x14ac:dyDescent="0.25">
      <c r="A54" s="7"/>
      <c r="B54" s="8" t="s">
        <v>133</v>
      </c>
      <c r="C54" s="8" t="s">
        <v>134</v>
      </c>
      <c r="D54" s="9" t="s">
        <v>114</v>
      </c>
      <c r="E54" s="10"/>
      <c r="F54" s="11" t="s">
        <v>99</v>
      </c>
      <c r="G54" s="10">
        <v>0</v>
      </c>
      <c r="H54" s="10">
        <v>0</v>
      </c>
      <c r="I54" s="10">
        <v>32.839999999999677</v>
      </c>
      <c r="J54" s="12"/>
      <c r="R54">
        <f t="shared" si="0"/>
        <v>-62.07</v>
      </c>
      <c r="S54">
        <f t="shared" si="1"/>
        <v>-108.75999999999999</v>
      </c>
      <c r="T54">
        <f t="shared" si="2"/>
        <v>-14.129999999999999</v>
      </c>
    </row>
    <row r="55" spans="1:20" ht="22.5" x14ac:dyDescent="0.25">
      <c r="A55" s="7"/>
      <c r="B55" s="8" t="s">
        <v>135</v>
      </c>
      <c r="C55" s="8" t="s">
        <v>136</v>
      </c>
      <c r="D55" s="9" t="s">
        <v>114</v>
      </c>
      <c r="E55" s="10"/>
      <c r="F55" s="11" t="s">
        <v>99</v>
      </c>
      <c r="G55" s="10">
        <v>0</v>
      </c>
      <c r="H55" s="10">
        <v>0</v>
      </c>
      <c r="I55" s="10">
        <v>32.839999999999677</v>
      </c>
      <c r="J55" s="12"/>
      <c r="R55">
        <f t="shared" si="0"/>
        <v>-62.07</v>
      </c>
      <c r="S55">
        <f t="shared" si="1"/>
        <v>-108.75999999999999</v>
      </c>
      <c r="T55">
        <f t="shared" si="2"/>
        <v>-14.129999999999999</v>
      </c>
    </row>
    <row r="56" spans="1:20" ht="22.5" x14ac:dyDescent="0.25">
      <c r="A56" s="7"/>
      <c r="B56" s="8" t="s">
        <v>137</v>
      </c>
      <c r="C56" s="8" t="s">
        <v>138</v>
      </c>
      <c r="D56" s="9" t="s">
        <v>74</v>
      </c>
      <c r="E56" s="10">
        <v>3.15</v>
      </c>
      <c r="F56" s="11" t="s">
        <v>29</v>
      </c>
      <c r="G56" s="10">
        <v>-21.5</v>
      </c>
      <c r="H56" s="10">
        <v>0</v>
      </c>
      <c r="I56" s="10">
        <v>11.339999999999677</v>
      </c>
      <c r="J56" s="12"/>
      <c r="R56">
        <f t="shared" si="0"/>
        <v>-62.07</v>
      </c>
      <c r="S56">
        <f t="shared" si="1"/>
        <v>-108.75999999999999</v>
      </c>
      <c r="T56">
        <f t="shared" si="2"/>
        <v>-35.629999999999995</v>
      </c>
    </row>
    <row r="57" spans="1:20" x14ac:dyDescent="0.25">
      <c r="A57" s="7"/>
      <c r="B57" s="8" t="s">
        <v>139</v>
      </c>
      <c r="C57" s="8" t="s">
        <v>140</v>
      </c>
      <c r="D57" s="9" t="s">
        <v>13</v>
      </c>
      <c r="E57" s="10">
        <v>4.5</v>
      </c>
      <c r="F57" s="11" t="s">
        <v>99</v>
      </c>
      <c r="G57" s="10">
        <v>10</v>
      </c>
      <c r="H57" s="10">
        <v>0.49</v>
      </c>
      <c r="I57" s="10">
        <v>20.849999999999675</v>
      </c>
      <c r="J57" s="12"/>
      <c r="R57">
        <f t="shared" si="0"/>
        <v>-52.56</v>
      </c>
      <c r="S57">
        <f t="shared" si="1"/>
        <v>-108.75999999999999</v>
      </c>
      <c r="T57">
        <f t="shared" si="2"/>
        <v>-35.629999999999995</v>
      </c>
    </row>
    <row r="58" spans="1:20" ht="22.5" x14ac:dyDescent="0.25">
      <c r="A58" s="7"/>
      <c r="B58" s="8" t="s">
        <v>141</v>
      </c>
      <c r="C58" s="8" t="s">
        <v>142</v>
      </c>
      <c r="D58" s="9" t="s">
        <v>114</v>
      </c>
      <c r="E58" s="10"/>
      <c r="F58" s="11" t="s">
        <v>99</v>
      </c>
      <c r="G58" s="10">
        <v>0</v>
      </c>
      <c r="H58" s="10">
        <v>0</v>
      </c>
      <c r="I58" s="10">
        <v>20.849999999999675</v>
      </c>
      <c r="J58" s="12"/>
      <c r="R58">
        <f t="shared" si="0"/>
        <v>-52.56</v>
      </c>
      <c r="S58">
        <f t="shared" si="1"/>
        <v>-108.75999999999999</v>
      </c>
      <c r="T58">
        <f t="shared" si="2"/>
        <v>-35.629999999999995</v>
      </c>
    </row>
    <row r="59" spans="1:20" ht="22.5" x14ac:dyDescent="0.25">
      <c r="A59" s="7"/>
      <c r="B59" s="8" t="s">
        <v>143</v>
      </c>
      <c r="C59" s="8" t="s">
        <v>144</v>
      </c>
      <c r="D59" s="9" t="s">
        <v>114</v>
      </c>
      <c r="E59" s="10"/>
      <c r="F59" s="11" t="s">
        <v>99</v>
      </c>
      <c r="G59" s="10">
        <v>0</v>
      </c>
      <c r="H59" s="10">
        <v>0</v>
      </c>
      <c r="I59" s="10">
        <v>20.849999999999675</v>
      </c>
      <c r="J59" s="12"/>
      <c r="R59">
        <f t="shared" si="0"/>
        <v>-52.56</v>
      </c>
      <c r="S59">
        <f t="shared" si="1"/>
        <v>-108.75999999999999</v>
      </c>
      <c r="T59">
        <f t="shared" si="2"/>
        <v>-35.629999999999995</v>
      </c>
    </row>
    <row r="60" spans="1:20" ht="22.5" x14ac:dyDescent="0.25">
      <c r="A60" s="7"/>
      <c r="B60" s="8" t="s">
        <v>145</v>
      </c>
      <c r="C60" s="8" t="s">
        <v>146</v>
      </c>
      <c r="D60" s="9" t="s">
        <v>114</v>
      </c>
      <c r="E60" s="10"/>
      <c r="F60" s="11" t="s">
        <v>99</v>
      </c>
      <c r="G60" s="10">
        <v>0</v>
      </c>
      <c r="H60" s="10">
        <v>0</v>
      </c>
      <c r="I60" s="10">
        <v>20.849999999999675</v>
      </c>
      <c r="J60" s="12"/>
      <c r="R60">
        <f t="shared" si="0"/>
        <v>-52.56</v>
      </c>
      <c r="S60">
        <f t="shared" si="1"/>
        <v>-108.75999999999999</v>
      </c>
      <c r="T60">
        <f t="shared" si="2"/>
        <v>-35.629999999999995</v>
      </c>
    </row>
    <row r="61" spans="1:20" ht="22.5" x14ac:dyDescent="0.25">
      <c r="A61" s="7"/>
      <c r="B61" s="8" t="s">
        <v>147</v>
      </c>
      <c r="C61" s="8" t="s">
        <v>148</v>
      </c>
      <c r="D61" s="9" t="s">
        <v>114</v>
      </c>
      <c r="E61" s="10"/>
      <c r="F61" s="11" t="s">
        <v>99</v>
      </c>
      <c r="G61" s="10">
        <v>0</v>
      </c>
      <c r="H61" s="10">
        <v>0</v>
      </c>
      <c r="I61" s="10">
        <v>20.849999999999675</v>
      </c>
      <c r="J61" s="12"/>
      <c r="R61">
        <f t="shared" si="0"/>
        <v>-52.56</v>
      </c>
      <c r="S61">
        <f t="shared" si="1"/>
        <v>-108.75999999999999</v>
      </c>
      <c r="T61">
        <f t="shared" si="2"/>
        <v>-35.629999999999995</v>
      </c>
    </row>
    <row r="62" spans="1:20" ht="22.5" x14ac:dyDescent="0.25">
      <c r="A62" s="7"/>
      <c r="B62" s="8" t="s">
        <v>149</v>
      </c>
      <c r="C62" s="8" t="s">
        <v>150</v>
      </c>
      <c r="D62" s="9" t="s">
        <v>114</v>
      </c>
      <c r="E62" s="10"/>
      <c r="F62" s="11" t="s">
        <v>99</v>
      </c>
      <c r="G62" s="10">
        <v>0</v>
      </c>
      <c r="H62" s="10">
        <v>0</v>
      </c>
      <c r="I62" s="10">
        <v>20.849999999999675</v>
      </c>
      <c r="J62" s="12"/>
      <c r="R62">
        <f t="shared" si="0"/>
        <v>-52.56</v>
      </c>
      <c r="S62">
        <f t="shared" si="1"/>
        <v>-108.75999999999999</v>
      </c>
      <c r="T62">
        <f t="shared" si="2"/>
        <v>-35.629999999999995</v>
      </c>
    </row>
    <row r="63" spans="1:20" ht="22.5" x14ac:dyDescent="0.25">
      <c r="A63" s="7"/>
      <c r="B63" s="8" t="s">
        <v>151</v>
      </c>
      <c r="C63" s="8" t="s">
        <v>152</v>
      </c>
      <c r="D63" s="9" t="s">
        <v>114</v>
      </c>
      <c r="E63" s="10"/>
      <c r="F63" s="11" t="s">
        <v>99</v>
      </c>
      <c r="G63" s="10">
        <v>0</v>
      </c>
      <c r="H63" s="10">
        <v>0</v>
      </c>
      <c r="I63" s="10">
        <v>20.849999999999675</v>
      </c>
      <c r="J63" s="12"/>
      <c r="R63">
        <f t="shared" si="0"/>
        <v>-52.56</v>
      </c>
      <c r="S63">
        <f t="shared" si="1"/>
        <v>-108.75999999999999</v>
      </c>
      <c r="T63">
        <f t="shared" si="2"/>
        <v>-35.629999999999995</v>
      </c>
    </row>
    <row r="64" spans="1:20" ht="22.5" x14ac:dyDescent="0.25">
      <c r="A64" s="7"/>
      <c r="B64" s="8" t="s">
        <v>153</v>
      </c>
      <c r="C64" s="8" t="s">
        <v>154</v>
      </c>
      <c r="D64" s="9" t="s">
        <v>114</v>
      </c>
      <c r="E64" s="10"/>
      <c r="F64" s="11" t="s">
        <v>99</v>
      </c>
      <c r="G64" s="10">
        <v>0</v>
      </c>
      <c r="H64" s="10">
        <v>0</v>
      </c>
      <c r="I64" s="10">
        <v>20.849999999999675</v>
      </c>
      <c r="J64" s="12"/>
      <c r="R64">
        <f t="shared" si="0"/>
        <v>-52.56</v>
      </c>
      <c r="S64">
        <f t="shared" si="1"/>
        <v>-108.75999999999999</v>
      </c>
      <c r="T64">
        <f t="shared" si="2"/>
        <v>-35.629999999999995</v>
      </c>
    </row>
    <row r="65" spans="1:20" ht="22.5" x14ac:dyDescent="0.25">
      <c r="A65" s="7"/>
      <c r="B65" s="8" t="s">
        <v>155</v>
      </c>
      <c r="C65" s="8" t="s">
        <v>156</v>
      </c>
      <c r="D65" s="9" t="s">
        <v>114</v>
      </c>
      <c r="E65" s="10"/>
      <c r="F65" s="11" t="s">
        <v>99</v>
      </c>
      <c r="G65" s="10">
        <v>0</v>
      </c>
      <c r="H65" s="10">
        <v>0</v>
      </c>
      <c r="I65" s="10">
        <v>20.849999999999675</v>
      </c>
      <c r="J65" s="12"/>
      <c r="R65">
        <f t="shared" si="0"/>
        <v>-52.56</v>
      </c>
      <c r="S65">
        <f t="shared" si="1"/>
        <v>-108.75999999999999</v>
      </c>
      <c r="T65">
        <f t="shared" si="2"/>
        <v>-35.629999999999995</v>
      </c>
    </row>
    <row r="66" spans="1:20" ht="22.5" x14ac:dyDescent="0.25">
      <c r="A66" s="7"/>
      <c r="B66" s="8" t="s">
        <v>157</v>
      </c>
      <c r="C66" s="8" t="s">
        <v>158</v>
      </c>
      <c r="D66" s="9" t="s">
        <v>114</v>
      </c>
      <c r="E66" s="10">
        <v>2.94</v>
      </c>
      <c r="F66" s="11" t="s">
        <v>17</v>
      </c>
      <c r="G66" s="10">
        <v>5</v>
      </c>
      <c r="H66" s="10">
        <v>0.25</v>
      </c>
      <c r="I66" s="10">
        <v>25.599999999999675</v>
      </c>
      <c r="J66" s="12" t="s">
        <v>159</v>
      </c>
      <c r="R66">
        <f t="shared" si="0"/>
        <v>-52.56</v>
      </c>
      <c r="S66">
        <f t="shared" si="1"/>
        <v>-104.00999999999999</v>
      </c>
      <c r="T66">
        <f t="shared" si="2"/>
        <v>-35.629999999999995</v>
      </c>
    </row>
    <row r="67" spans="1:20" ht="22.5" x14ac:dyDescent="0.25">
      <c r="A67" s="7" t="s">
        <v>160</v>
      </c>
      <c r="B67" s="8" t="s">
        <v>161</v>
      </c>
      <c r="C67" s="8" t="s">
        <v>162</v>
      </c>
      <c r="D67" s="9" t="s">
        <v>74</v>
      </c>
      <c r="E67" s="10">
        <v>2.66</v>
      </c>
      <c r="F67" s="11" t="s">
        <v>29</v>
      </c>
      <c r="G67" s="10">
        <v>-16.600000000000001</v>
      </c>
      <c r="H67" s="10">
        <v>0</v>
      </c>
      <c r="I67" s="10">
        <v>8.9999999999996732</v>
      </c>
      <c r="J67" s="12"/>
      <c r="R67">
        <f t="shared" si="0"/>
        <v>-52.56</v>
      </c>
      <c r="S67">
        <f t="shared" si="1"/>
        <v>-104.00999999999999</v>
      </c>
      <c r="T67">
        <f t="shared" si="2"/>
        <v>-52.23</v>
      </c>
    </row>
    <row r="68" spans="1:20" ht="22.5" x14ac:dyDescent="0.25">
      <c r="A68" s="7"/>
      <c r="B68" s="8" t="s">
        <v>163</v>
      </c>
      <c r="C68" s="8" t="s">
        <v>164</v>
      </c>
      <c r="D68" s="9" t="s">
        <v>114</v>
      </c>
      <c r="E68" s="10"/>
      <c r="F68" s="11"/>
      <c r="G68" s="10">
        <v>0</v>
      </c>
      <c r="H68" s="10">
        <v>0</v>
      </c>
      <c r="I68" s="10">
        <v>8.9999999999996732</v>
      </c>
      <c r="J68" s="12"/>
      <c r="R68">
        <f t="shared" ref="R68:R131" si="3">IF(D68="LCS",G68-H68,0)+R67</f>
        <v>-52.56</v>
      </c>
      <c r="S68">
        <f t="shared" ref="S68:S131" si="4">IF(LEFT(D68,6)="HT LTD",G68-H68,0)+S67</f>
        <v>-104.00999999999999</v>
      </c>
      <c r="T68">
        <f t="shared" ref="T68:T131" si="5">IF(LEFT(D68,3)="LTD",G68-H68,0)+T67</f>
        <v>-52.23</v>
      </c>
    </row>
    <row r="69" spans="1:20" ht="22.5" x14ac:dyDescent="0.25">
      <c r="A69" s="7"/>
      <c r="B69" s="8" t="s">
        <v>165</v>
      </c>
      <c r="C69" s="8" t="s">
        <v>166</v>
      </c>
      <c r="D69" s="9" t="s">
        <v>114</v>
      </c>
      <c r="E69" s="10"/>
      <c r="F69" s="11"/>
      <c r="G69" s="10">
        <v>0</v>
      </c>
      <c r="H69" s="10">
        <v>0</v>
      </c>
      <c r="I69" s="10">
        <v>8.9999999999996732</v>
      </c>
      <c r="J69" s="12"/>
      <c r="R69">
        <f t="shared" si="3"/>
        <v>-52.56</v>
      </c>
      <c r="S69">
        <f t="shared" si="4"/>
        <v>-104.00999999999999</v>
      </c>
      <c r="T69">
        <f t="shared" si="5"/>
        <v>-52.23</v>
      </c>
    </row>
    <row r="70" spans="1:20" ht="22.5" x14ac:dyDescent="0.25">
      <c r="A70" s="7" t="s">
        <v>167</v>
      </c>
      <c r="B70" s="8" t="s">
        <v>168</v>
      </c>
      <c r="C70" s="8" t="s">
        <v>169</v>
      </c>
      <c r="D70" s="9" t="s">
        <v>13</v>
      </c>
      <c r="E70" s="10"/>
      <c r="F70" s="11" t="s">
        <v>17</v>
      </c>
      <c r="G70" s="10">
        <v>0</v>
      </c>
      <c r="H70" s="10">
        <v>0</v>
      </c>
      <c r="I70" s="10">
        <v>8.9999999999996732</v>
      </c>
      <c r="J70" s="12" t="s">
        <v>65</v>
      </c>
      <c r="R70">
        <f t="shared" si="3"/>
        <v>-52.56</v>
      </c>
      <c r="S70">
        <f t="shared" si="4"/>
        <v>-104.00999999999999</v>
      </c>
      <c r="T70">
        <f t="shared" si="5"/>
        <v>-52.23</v>
      </c>
    </row>
    <row r="71" spans="1:20" ht="22.5" x14ac:dyDescent="0.25">
      <c r="A71" s="7"/>
      <c r="B71" s="8" t="s">
        <v>170</v>
      </c>
      <c r="C71" s="8" t="s">
        <v>171</v>
      </c>
      <c r="D71" s="9" t="s">
        <v>13</v>
      </c>
      <c r="E71" s="10">
        <v>3.1</v>
      </c>
      <c r="F71" s="11" t="s">
        <v>17</v>
      </c>
      <c r="G71" s="10">
        <v>10</v>
      </c>
      <c r="H71" s="10">
        <v>0.49</v>
      </c>
      <c r="I71" s="10">
        <v>18.509999999999671</v>
      </c>
      <c r="J71" s="12"/>
      <c r="R71">
        <f t="shared" si="3"/>
        <v>-43.050000000000004</v>
      </c>
      <c r="S71">
        <f t="shared" si="4"/>
        <v>-104.00999999999999</v>
      </c>
      <c r="T71">
        <f t="shared" si="5"/>
        <v>-52.23</v>
      </c>
    </row>
    <row r="72" spans="1:20" x14ac:dyDescent="0.25">
      <c r="A72" s="7"/>
      <c r="B72" s="8" t="s">
        <v>84</v>
      </c>
      <c r="C72" s="8" t="s">
        <v>172</v>
      </c>
      <c r="D72" s="9" t="s">
        <v>13</v>
      </c>
      <c r="E72" s="10"/>
      <c r="F72" s="11" t="s">
        <v>17</v>
      </c>
      <c r="G72" s="10">
        <v>0</v>
      </c>
      <c r="H72" s="10">
        <v>0</v>
      </c>
      <c r="I72" s="10">
        <v>18.509999999999671</v>
      </c>
      <c r="J72" s="12" t="s">
        <v>65</v>
      </c>
      <c r="R72">
        <f t="shared" si="3"/>
        <v>-43.050000000000004</v>
      </c>
      <c r="S72">
        <f t="shared" si="4"/>
        <v>-104.00999999999999</v>
      </c>
      <c r="T72">
        <f t="shared" si="5"/>
        <v>-52.23</v>
      </c>
    </row>
    <row r="73" spans="1:20" ht="22.5" x14ac:dyDescent="0.25">
      <c r="A73" s="7"/>
      <c r="B73" s="8" t="s">
        <v>98</v>
      </c>
      <c r="C73" s="8" t="s">
        <v>173</v>
      </c>
      <c r="D73" s="9" t="s">
        <v>13</v>
      </c>
      <c r="E73" s="10">
        <v>5.6</v>
      </c>
      <c r="F73" s="11" t="s">
        <v>99</v>
      </c>
      <c r="G73" s="10">
        <v>5</v>
      </c>
      <c r="H73" s="10">
        <v>0.25</v>
      </c>
      <c r="I73" s="10">
        <v>23.259999999999671</v>
      </c>
      <c r="J73" s="12"/>
      <c r="R73">
        <f t="shared" si="3"/>
        <v>-38.300000000000004</v>
      </c>
      <c r="S73">
        <f t="shared" si="4"/>
        <v>-104.00999999999999</v>
      </c>
      <c r="T73">
        <f t="shared" si="5"/>
        <v>-52.23</v>
      </c>
    </row>
    <row r="74" spans="1:20" x14ac:dyDescent="0.25">
      <c r="A74" s="7" t="s">
        <v>174</v>
      </c>
      <c r="B74" s="8" t="s">
        <v>175</v>
      </c>
      <c r="C74" s="8" t="s">
        <v>176</v>
      </c>
      <c r="D74" s="9" t="s">
        <v>74</v>
      </c>
      <c r="E74" s="10">
        <v>3.55</v>
      </c>
      <c r="F74" s="11" t="s">
        <v>17</v>
      </c>
      <c r="G74" s="10">
        <v>10</v>
      </c>
      <c r="H74" s="10">
        <v>0.49</v>
      </c>
      <c r="I74" s="10">
        <v>32.769999999999669</v>
      </c>
      <c r="J74" s="12"/>
      <c r="R74">
        <f t="shared" si="3"/>
        <v>-38.300000000000004</v>
      </c>
      <c r="S74">
        <f t="shared" si="4"/>
        <v>-104.00999999999999</v>
      </c>
      <c r="T74">
        <f t="shared" si="5"/>
        <v>-42.72</v>
      </c>
    </row>
    <row r="75" spans="1:20" ht="22.5" x14ac:dyDescent="0.25">
      <c r="A75" s="7"/>
      <c r="B75" s="8" t="s">
        <v>177</v>
      </c>
      <c r="C75" s="8" t="s">
        <v>178</v>
      </c>
      <c r="D75" s="9" t="s">
        <v>13</v>
      </c>
      <c r="E75" s="10"/>
      <c r="F75" s="11" t="s">
        <v>17</v>
      </c>
      <c r="G75" s="10">
        <v>10</v>
      </c>
      <c r="H75" s="10">
        <v>0.49</v>
      </c>
      <c r="I75" s="10">
        <v>42.279999999999667</v>
      </c>
      <c r="J75" s="12"/>
      <c r="R75">
        <f t="shared" si="3"/>
        <v>-28.790000000000006</v>
      </c>
      <c r="S75">
        <f t="shared" si="4"/>
        <v>-104.00999999999999</v>
      </c>
      <c r="T75">
        <f t="shared" si="5"/>
        <v>-42.72</v>
      </c>
    </row>
    <row r="76" spans="1:20" ht="22.5" x14ac:dyDescent="0.25">
      <c r="A76" s="7"/>
      <c r="B76" s="8" t="s">
        <v>87</v>
      </c>
      <c r="C76" s="8" t="s">
        <v>179</v>
      </c>
      <c r="D76" s="9" t="s">
        <v>74</v>
      </c>
      <c r="E76" s="10">
        <v>3.75</v>
      </c>
      <c r="F76" s="11" t="s">
        <v>17</v>
      </c>
      <c r="G76" s="10">
        <v>10</v>
      </c>
      <c r="H76" s="10">
        <v>0.49</v>
      </c>
      <c r="I76" s="10">
        <v>51.789999999999665</v>
      </c>
      <c r="J76" s="12"/>
      <c r="R76">
        <f t="shared" si="3"/>
        <v>-28.790000000000006</v>
      </c>
      <c r="S76">
        <f t="shared" si="4"/>
        <v>-104.00999999999999</v>
      </c>
      <c r="T76">
        <f t="shared" si="5"/>
        <v>-33.21</v>
      </c>
    </row>
    <row r="77" spans="1:20" ht="22.5" x14ac:dyDescent="0.25">
      <c r="A77" s="7" t="s">
        <v>180</v>
      </c>
      <c r="B77" s="8" t="s">
        <v>23</v>
      </c>
      <c r="C77" s="8" t="s">
        <v>181</v>
      </c>
      <c r="D77" s="9" t="s">
        <v>74</v>
      </c>
      <c r="E77" s="10">
        <v>4</v>
      </c>
      <c r="F77" s="11" t="s">
        <v>182</v>
      </c>
      <c r="G77" s="10">
        <v>-30</v>
      </c>
      <c r="H77" s="10">
        <v>0</v>
      </c>
      <c r="I77" s="10">
        <v>21.789999999999665</v>
      </c>
      <c r="J77" s="12"/>
      <c r="R77">
        <f t="shared" si="3"/>
        <v>-28.790000000000006</v>
      </c>
      <c r="S77">
        <f t="shared" si="4"/>
        <v>-104.00999999999999</v>
      </c>
      <c r="T77">
        <f t="shared" si="5"/>
        <v>-63.21</v>
      </c>
    </row>
    <row r="78" spans="1:20" x14ac:dyDescent="0.25">
      <c r="A78" s="7"/>
      <c r="B78" s="8" t="s">
        <v>183</v>
      </c>
      <c r="C78" s="8" t="s">
        <v>11</v>
      </c>
      <c r="D78" s="9" t="s">
        <v>13</v>
      </c>
      <c r="E78" s="10">
        <v>4.5</v>
      </c>
      <c r="F78" s="11" t="s">
        <v>17</v>
      </c>
      <c r="G78" s="10">
        <v>10</v>
      </c>
      <c r="H78" s="10">
        <v>0.49</v>
      </c>
      <c r="I78" s="10">
        <v>31.299999999999663</v>
      </c>
      <c r="J78" s="12"/>
      <c r="R78">
        <f t="shared" si="3"/>
        <v>-19.280000000000008</v>
      </c>
      <c r="S78">
        <f t="shared" si="4"/>
        <v>-104.00999999999999</v>
      </c>
      <c r="T78">
        <f t="shared" si="5"/>
        <v>-63.21</v>
      </c>
    </row>
    <row r="79" spans="1:20" ht="22.5" x14ac:dyDescent="0.25">
      <c r="A79" s="7"/>
      <c r="B79" s="8" t="s">
        <v>184</v>
      </c>
      <c r="C79" s="8" t="s">
        <v>185</v>
      </c>
      <c r="D79" s="9" t="s">
        <v>74</v>
      </c>
      <c r="E79" s="10">
        <v>3.9</v>
      </c>
      <c r="F79" s="11" t="s">
        <v>17</v>
      </c>
      <c r="G79" s="10">
        <v>10</v>
      </c>
      <c r="H79" s="10">
        <v>0.49</v>
      </c>
      <c r="I79" s="10">
        <v>40.809999999999661</v>
      </c>
      <c r="J79" s="12"/>
      <c r="R79">
        <f t="shared" si="3"/>
        <v>-19.280000000000008</v>
      </c>
      <c r="S79">
        <f t="shared" si="4"/>
        <v>-104.00999999999999</v>
      </c>
      <c r="T79">
        <f t="shared" si="5"/>
        <v>-53.7</v>
      </c>
    </row>
    <row r="80" spans="1:20" ht="22.5" x14ac:dyDescent="0.25">
      <c r="A80" s="7" t="s">
        <v>186</v>
      </c>
      <c r="B80" s="8" t="s">
        <v>187</v>
      </c>
      <c r="C80" s="8" t="s">
        <v>188</v>
      </c>
      <c r="D80" s="9" t="s">
        <v>74</v>
      </c>
      <c r="E80" s="10">
        <v>4</v>
      </c>
      <c r="F80" s="11"/>
      <c r="G80" s="10">
        <v>0</v>
      </c>
      <c r="H80" s="10"/>
      <c r="I80" s="10">
        <v>40.809999999999661</v>
      </c>
      <c r="J80" s="12" t="s">
        <v>65</v>
      </c>
      <c r="R80">
        <f t="shared" si="3"/>
        <v>-19.280000000000008</v>
      </c>
      <c r="S80">
        <f t="shared" si="4"/>
        <v>-104.00999999999999</v>
      </c>
      <c r="T80">
        <f t="shared" si="5"/>
        <v>-53.7</v>
      </c>
    </row>
    <row r="81" spans="1:20" ht="22.5" x14ac:dyDescent="0.25">
      <c r="A81" s="7"/>
      <c r="B81" s="8" t="s">
        <v>189</v>
      </c>
      <c r="C81" s="8" t="s">
        <v>190</v>
      </c>
      <c r="D81" s="9" t="s">
        <v>13</v>
      </c>
      <c r="E81" s="10">
        <v>7.4</v>
      </c>
      <c r="F81" s="11" t="s">
        <v>17</v>
      </c>
      <c r="G81" s="10">
        <v>5</v>
      </c>
      <c r="H81" s="10">
        <v>0.25</v>
      </c>
      <c r="I81" s="10">
        <v>45.559999999999661</v>
      </c>
      <c r="J81" s="12" t="s">
        <v>191</v>
      </c>
      <c r="R81">
        <f t="shared" si="3"/>
        <v>-14.530000000000008</v>
      </c>
      <c r="S81">
        <f t="shared" si="4"/>
        <v>-104.00999999999999</v>
      </c>
      <c r="T81">
        <f t="shared" si="5"/>
        <v>-53.7</v>
      </c>
    </row>
    <row r="82" spans="1:20" x14ac:dyDescent="0.25">
      <c r="A82" s="7"/>
      <c r="B82" s="8" t="s">
        <v>192</v>
      </c>
      <c r="C82" s="8" t="s">
        <v>193</v>
      </c>
      <c r="D82" s="9" t="s">
        <v>13</v>
      </c>
      <c r="E82" s="10">
        <v>6.4</v>
      </c>
      <c r="F82" s="11" t="s">
        <v>17</v>
      </c>
      <c r="G82" s="10">
        <v>5</v>
      </c>
      <c r="H82" s="10">
        <v>0.25</v>
      </c>
      <c r="I82" s="10">
        <v>50.309999999999661</v>
      </c>
      <c r="J82" s="12" t="s">
        <v>191</v>
      </c>
      <c r="R82">
        <f t="shared" si="3"/>
        <v>-9.7800000000000082</v>
      </c>
      <c r="S82">
        <f t="shared" si="4"/>
        <v>-104.00999999999999</v>
      </c>
      <c r="T82">
        <f t="shared" si="5"/>
        <v>-53.7</v>
      </c>
    </row>
    <row r="83" spans="1:20" ht="22.5" x14ac:dyDescent="0.25">
      <c r="A83" s="7"/>
      <c r="B83" s="8" t="s">
        <v>194</v>
      </c>
      <c r="C83" s="8" t="s">
        <v>195</v>
      </c>
      <c r="D83" s="9" t="s">
        <v>13</v>
      </c>
      <c r="E83" s="10">
        <v>4.5</v>
      </c>
      <c r="F83" s="11" t="s">
        <v>17</v>
      </c>
      <c r="G83" s="10">
        <v>10</v>
      </c>
      <c r="H83" s="10">
        <v>0.49</v>
      </c>
      <c r="I83" s="10">
        <v>59.819999999999659</v>
      </c>
      <c r="J83" s="12"/>
      <c r="R83">
        <f t="shared" si="3"/>
        <v>-0.27000000000000846</v>
      </c>
      <c r="S83">
        <f t="shared" si="4"/>
        <v>-104.00999999999999</v>
      </c>
      <c r="T83">
        <f t="shared" si="5"/>
        <v>-53.7</v>
      </c>
    </row>
    <row r="84" spans="1:20" x14ac:dyDescent="0.25">
      <c r="A84" s="7"/>
      <c r="B84" s="8" t="s">
        <v>196</v>
      </c>
      <c r="C84" s="8" t="s">
        <v>66</v>
      </c>
      <c r="D84" s="9" t="s">
        <v>13</v>
      </c>
      <c r="E84" s="10">
        <v>4.5</v>
      </c>
      <c r="F84" s="11"/>
      <c r="G84" s="10">
        <v>0</v>
      </c>
      <c r="H84" s="10"/>
      <c r="I84" s="10">
        <v>59.819999999999659</v>
      </c>
      <c r="J84" s="12" t="s">
        <v>65</v>
      </c>
      <c r="R84">
        <f t="shared" si="3"/>
        <v>-0.27000000000000846</v>
      </c>
      <c r="S84">
        <f t="shared" si="4"/>
        <v>-104.00999999999999</v>
      </c>
      <c r="T84">
        <f t="shared" si="5"/>
        <v>-53.7</v>
      </c>
    </row>
    <row r="85" spans="1:20" x14ac:dyDescent="0.25">
      <c r="A85" s="7"/>
      <c r="B85" s="8" t="s">
        <v>197</v>
      </c>
      <c r="C85" s="8" t="s">
        <v>198</v>
      </c>
      <c r="D85" s="9" t="s">
        <v>74</v>
      </c>
      <c r="E85" s="10">
        <v>3.75</v>
      </c>
      <c r="F85" s="11" t="s">
        <v>29</v>
      </c>
      <c r="G85" s="10">
        <v>-29.73</v>
      </c>
      <c r="H85" s="10"/>
      <c r="I85" s="10">
        <v>30.089999999999659</v>
      </c>
      <c r="J85" s="12"/>
      <c r="R85">
        <f t="shared" si="3"/>
        <v>-0.27000000000000846</v>
      </c>
      <c r="S85">
        <f t="shared" si="4"/>
        <v>-104.00999999999999</v>
      </c>
      <c r="T85">
        <f t="shared" si="5"/>
        <v>-83.43</v>
      </c>
    </row>
    <row r="86" spans="1:20" ht="22.5" x14ac:dyDescent="0.25">
      <c r="A86" s="7"/>
      <c r="B86" s="8" t="s">
        <v>199</v>
      </c>
      <c r="C86" s="8" t="s">
        <v>200</v>
      </c>
      <c r="D86" s="9" t="s">
        <v>74</v>
      </c>
      <c r="E86" s="10">
        <v>3.85</v>
      </c>
      <c r="F86" s="11" t="s">
        <v>17</v>
      </c>
      <c r="G86" s="10">
        <v>10.43</v>
      </c>
      <c r="H86" s="10">
        <v>-0.5</v>
      </c>
      <c r="I86" s="10">
        <v>41.019999999999655</v>
      </c>
      <c r="J86" s="12"/>
      <c r="R86">
        <f t="shared" si="3"/>
        <v>-0.27000000000000846</v>
      </c>
      <c r="S86">
        <f t="shared" si="4"/>
        <v>-104.00999999999999</v>
      </c>
      <c r="T86">
        <f t="shared" si="5"/>
        <v>-72.5</v>
      </c>
    </row>
    <row r="87" spans="1:20" x14ac:dyDescent="0.25">
      <c r="A87" s="7"/>
      <c r="B87" s="8" t="s">
        <v>201</v>
      </c>
      <c r="C87" s="8" t="s">
        <v>202</v>
      </c>
      <c r="D87" s="9" t="s">
        <v>13</v>
      </c>
      <c r="E87" s="10">
        <v>4.5</v>
      </c>
      <c r="F87" s="11"/>
      <c r="G87" s="10">
        <v>0</v>
      </c>
      <c r="H87" s="10"/>
      <c r="I87" s="10">
        <v>41.019999999999655</v>
      </c>
      <c r="J87" s="12" t="s">
        <v>65</v>
      </c>
      <c r="R87">
        <f t="shared" si="3"/>
        <v>-0.27000000000000846</v>
      </c>
      <c r="S87">
        <f t="shared" si="4"/>
        <v>-104.00999999999999</v>
      </c>
      <c r="T87">
        <f t="shared" si="5"/>
        <v>-72.5</v>
      </c>
    </row>
    <row r="88" spans="1:20" x14ac:dyDescent="0.25">
      <c r="A88" s="7"/>
      <c r="B88" s="8" t="s">
        <v>203</v>
      </c>
      <c r="C88" s="8" t="s">
        <v>204</v>
      </c>
      <c r="D88" s="9" t="s">
        <v>13</v>
      </c>
      <c r="E88" s="10">
        <v>4.4000000000000004</v>
      </c>
      <c r="F88" s="11" t="s">
        <v>17</v>
      </c>
      <c r="G88" s="10">
        <v>10</v>
      </c>
      <c r="H88" s="10">
        <v>0.49</v>
      </c>
      <c r="I88" s="10">
        <v>50.529999999999653</v>
      </c>
      <c r="J88" s="12"/>
      <c r="R88">
        <f t="shared" si="3"/>
        <v>9.2399999999999913</v>
      </c>
      <c r="S88">
        <f t="shared" si="4"/>
        <v>-104.00999999999999</v>
      </c>
      <c r="T88">
        <f t="shared" si="5"/>
        <v>-72.5</v>
      </c>
    </row>
    <row r="89" spans="1:20" ht="22.5" x14ac:dyDescent="0.25">
      <c r="A89" s="7" t="s">
        <v>205</v>
      </c>
      <c r="B89" s="8" t="s">
        <v>206</v>
      </c>
      <c r="C89" s="8" t="s">
        <v>207</v>
      </c>
      <c r="D89" s="9" t="s">
        <v>13</v>
      </c>
      <c r="E89" s="10">
        <v>4.5</v>
      </c>
      <c r="F89" s="11" t="s">
        <v>17</v>
      </c>
      <c r="G89" s="10">
        <v>10</v>
      </c>
      <c r="H89" s="10">
        <v>0.49</v>
      </c>
      <c r="I89" s="10">
        <v>60.039999999999651</v>
      </c>
      <c r="J89" s="12"/>
      <c r="R89">
        <f t="shared" si="3"/>
        <v>18.749999999999993</v>
      </c>
      <c r="S89">
        <f t="shared" si="4"/>
        <v>-104.00999999999999</v>
      </c>
      <c r="T89">
        <f t="shared" si="5"/>
        <v>-72.5</v>
      </c>
    </row>
    <row r="90" spans="1:20" x14ac:dyDescent="0.25">
      <c r="A90" s="7"/>
      <c r="B90" s="8" t="s">
        <v>208</v>
      </c>
      <c r="C90" s="8" t="s">
        <v>209</v>
      </c>
      <c r="D90" s="9" t="s">
        <v>13</v>
      </c>
      <c r="E90" s="10">
        <v>6.6</v>
      </c>
      <c r="F90" s="11" t="s">
        <v>17</v>
      </c>
      <c r="G90" s="10">
        <v>5</v>
      </c>
      <c r="H90" s="10">
        <v>0.25</v>
      </c>
      <c r="I90" s="10">
        <v>64.789999999999651</v>
      </c>
      <c r="J90" s="12" t="s">
        <v>191</v>
      </c>
      <c r="R90">
        <f t="shared" si="3"/>
        <v>23.499999999999993</v>
      </c>
      <c r="S90">
        <f t="shared" si="4"/>
        <v>-104.00999999999999</v>
      </c>
      <c r="T90">
        <f t="shared" si="5"/>
        <v>-72.5</v>
      </c>
    </row>
    <row r="91" spans="1:20" x14ac:dyDescent="0.25">
      <c r="A91" s="7"/>
      <c r="B91" s="8" t="s">
        <v>172</v>
      </c>
      <c r="C91" s="8" t="s">
        <v>141</v>
      </c>
      <c r="D91" s="9" t="s">
        <v>13</v>
      </c>
      <c r="E91" s="10">
        <v>6.2</v>
      </c>
      <c r="F91" s="11" t="s">
        <v>17</v>
      </c>
      <c r="G91" s="10">
        <v>5</v>
      </c>
      <c r="H91" s="10">
        <v>0.25</v>
      </c>
      <c r="I91" s="10">
        <v>69.539999999999651</v>
      </c>
      <c r="J91" s="12" t="s">
        <v>191</v>
      </c>
      <c r="R91">
        <f t="shared" si="3"/>
        <v>28.249999999999993</v>
      </c>
      <c r="S91">
        <f t="shared" si="4"/>
        <v>-104.00999999999999</v>
      </c>
      <c r="T91">
        <f t="shared" si="5"/>
        <v>-72.5</v>
      </c>
    </row>
    <row r="92" spans="1:20" x14ac:dyDescent="0.25">
      <c r="A92" s="7"/>
      <c r="B92" s="8" t="s">
        <v>132</v>
      </c>
      <c r="C92" s="8" t="s">
        <v>210</v>
      </c>
      <c r="D92" s="9" t="s">
        <v>13</v>
      </c>
      <c r="E92" s="10">
        <v>6.4</v>
      </c>
      <c r="F92" s="11" t="s">
        <v>17</v>
      </c>
      <c r="G92" s="10">
        <v>5</v>
      </c>
      <c r="H92" s="10">
        <v>0.25</v>
      </c>
      <c r="I92" s="10">
        <v>74.289999999999651</v>
      </c>
      <c r="J92" s="12" t="s">
        <v>191</v>
      </c>
      <c r="R92">
        <f t="shared" si="3"/>
        <v>32.999999999999993</v>
      </c>
      <c r="S92">
        <f t="shared" si="4"/>
        <v>-104.00999999999999</v>
      </c>
      <c r="T92">
        <f t="shared" si="5"/>
        <v>-72.5</v>
      </c>
    </row>
    <row r="93" spans="1:20" x14ac:dyDescent="0.25">
      <c r="A93" s="7"/>
      <c r="B93" s="8" t="s">
        <v>90</v>
      </c>
      <c r="C93" s="8" t="s">
        <v>211</v>
      </c>
      <c r="D93" s="9" t="s">
        <v>74</v>
      </c>
      <c r="E93" s="10">
        <v>3.65</v>
      </c>
      <c r="F93" s="11" t="s">
        <v>29</v>
      </c>
      <c r="G93" s="10">
        <v>-29.73</v>
      </c>
      <c r="H93" s="10"/>
      <c r="I93" s="10">
        <v>44.559999999999647</v>
      </c>
      <c r="J93" s="12"/>
      <c r="R93">
        <f t="shared" si="3"/>
        <v>32.999999999999993</v>
      </c>
      <c r="S93">
        <f t="shared" si="4"/>
        <v>-104.00999999999999</v>
      </c>
      <c r="T93">
        <f t="shared" si="5"/>
        <v>-102.23</v>
      </c>
    </row>
    <row r="94" spans="1:20" x14ac:dyDescent="0.25">
      <c r="A94" s="7"/>
      <c r="B94" s="8" t="s">
        <v>212</v>
      </c>
      <c r="C94" s="8" t="s">
        <v>213</v>
      </c>
      <c r="D94" s="9" t="s">
        <v>13</v>
      </c>
      <c r="E94" s="10">
        <v>6.4</v>
      </c>
      <c r="F94" s="11" t="s">
        <v>17</v>
      </c>
      <c r="G94" s="10">
        <v>5</v>
      </c>
      <c r="H94" s="10">
        <v>0.25</v>
      </c>
      <c r="I94" s="10">
        <v>49.309999999999647</v>
      </c>
      <c r="J94" s="12" t="s">
        <v>191</v>
      </c>
      <c r="R94">
        <f t="shared" si="3"/>
        <v>37.749999999999993</v>
      </c>
      <c r="S94">
        <f t="shared" si="4"/>
        <v>-104.00999999999999</v>
      </c>
      <c r="T94">
        <f t="shared" si="5"/>
        <v>-102.23</v>
      </c>
    </row>
    <row r="95" spans="1:20" ht="22.5" x14ac:dyDescent="0.25">
      <c r="A95" s="7"/>
      <c r="B95" s="8" t="s">
        <v>214</v>
      </c>
      <c r="C95" s="8" t="s">
        <v>135</v>
      </c>
      <c r="D95" s="9" t="s">
        <v>13</v>
      </c>
      <c r="E95" s="10">
        <v>4.5</v>
      </c>
      <c r="F95" s="11" t="s">
        <v>17</v>
      </c>
      <c r="G95" s="10">
        <v>10</v>
      </c>
      <c r="H95" s="10">
        <v>0.49</v>
      </c>
      <c r="I95" s="10">
        <v>58.819999999999645</v>
      </c>
      <c r="J95" s="12"/>
      <c r="R95">
        <f t="shared" si="3"/>
        <v>47.259999999999991</v>
      </c>
      <c r="S95">
        <f t="shared" si="4"/>
        <v>-104.00999999999999</v>
      </c>
      <c r="T95">
        <f t="shared" si="5"/>
        <v>-102.23</v>
      </c>
    </row>
    <row r="96" spans="1:20" x14ac:dyDescent="0.25">
      <c r="A96" s="7"/>
      <c r="B96" s="8" t="s">
        <v>215</v>
      </c>
      <c r="C96" s="8" t="s">
        <v>86</v>
      </c>
      <c r="D96" s="9" t="s">
        <v>13</v>
      </c>
      <c r="E96" s="10">
        <v>3.6</v>
      </c>
      <c r="F96" s="11" t="s">
        <v>17</v>
      </c>
      <c r="G96" s="10">
        <v>13.46</v>
      </c>
      <c r="H96" s="10">
        <v>0.67</v>
      </c>
      <c r="I96" s="10">
        <v>71.609999999999644</v>
      </c>
      <c r="J96" s="12"/>
      <c r="R96">
        <f t="shared" si="3"/>
        <v>60.04999999999999</v>
      </c>
      <c r="S96">
        <f t="shared" si="4"/>
        <v>-104.00999999999999</v>
      </c>
      <c r="T96">
        <f t="shared" si="5"/>
        <v>-102.23</v>
      </c>
    </row>
    <row r="97" spans="1:20" ht="22.5" x14ac:dyDescent="0.25">
      <c r="A97" s="7"/>
      <c r="B97" s="8" t="s">
        <v>103</v>
      </c>
      <c r="C97" s="8" t="s">
        <v>106</v>
      </c>
      <c r="D97" s="9" t="s">
        <v>13</v>
      </c>
      <c r="E97" s="10">
        <v>4.5</v>
      </c>
      <c r="F97" s="11" t="s">
        <v>29</v>
      </c>
      <c r="G97" s="10">
        <v>-35</v>
      </c>
      <c r="H97" s="10"/>
      <c r="I97" s="10">
        <v>36.609999999999644</v>
      </c>
      <c r="J97" s="12"/>
      <c r="R97">
        <f t="shared" si="3"/>
        <v>25.04999999999999</v>
      </c>
      <c r="S97">
        <f t="shared" si="4"/>
        <v>-104.00999999999999</v>
      </c>
      <c r="T97">
        <f t="shared" si="5"/>
        <v>-102.23</v>
      </c>
    </row>
    <row r="98" spans="1:20" ht="22.5" x14ac:dyDescent="0.25">
      <c r="A98" s="7" t="s">
        <v>216</v>
      </c>
      <c r="B98" s="8" t="s">
        <v>217</v>
      </c>
      <c r="C98" s="8" t="s">
        <v>218</v>
      </c>
      <c r="D98" s="9" t="s">
        <v>13</v>
      </c>
      <c r="E98" s="10">
        <v>4.5</v>
      </c>
      <c r="F98" s="11" t="s">
        <v>17</v>
      </c>
      <c r="G98" s="10">
        <v>10</v>
      </c>
      <c r="H98" s="10">
        <v>0.49</v>
      </c>
      <c r="I98" s="10">
        <v>46.119999999999642</v>
      </c>
      <c r="J98" s="12"/>
      <c r="R98">
        <f t="shared" si="3"/>
        <v>34.559999999999988</v>
      </c>
      <c r="S98">
        <f t="shared" si="4"/>
        <v>-104.00999999999999</v>
      </c>
      <c r="T98">
        <f t="shared" si="5"/>
        <v>-102.23</v>
      </c>
    </row>
    <row r="99" spans="1:20" x14ac:dyDescent="0.25">
      <c r="A99" s="7"/>
      <c r="B99" s="8" t="s">
        <v>219</v>
      </c>
      <c r="C99" s="8" t="s">
        <v>220</v>
      </c>
      <c r="D99" s="9" t="s">
        <v>74</v>
      </c>
      <c r="E99" s="10">
        <v>3.9</v>
      </c>
      <c r="F99" s="11" t="s">
        <v>17</v>
      </c>
      <c r="G99" s="10">
        <v>10</v>
      </c>
      <c r="H99" s="10">
        <v>0.49</v>
      </c>
      <c r="I99" s="10">
        <v>55.62999999999964</v>
      </c>
      <c r="J99" s="12"/>
      <c r="R99">
        <f t="shared" si="3"/>
        <v>34.559999999999988</v>
      </c>
      <c r="S99">
        <f t="shared" si="4"/>
        <v>-104.00999999999999</v>
      </c>
      <c r="T99">
        <f t="shared" si="5"/>
        <v>-92.72</v>
      </c>
    </row>
    <row r="100" spans="1:20" ht="22.5" x14ac:dyDescent="0.25">
      <c r="A100" s="7"/>
      <c r="B100" s="8" t="s">
        <v>179</v>
      </c>
      <c r="C100" s="8" t="s">
        <v>145</v>
      </c>
      <c r="D100" s="9" t="s">
        <v>74</v>
      </c>
      <c r="E100" s="10">
        <v>4</v>
      </c>
      <c r="F100" s="11" t="s">
        <v>17</v>
      </c>
      <c r="G100" s="10">
        <v>10</v>
      </c>
      <c r="H100" s="10">
        <v>0.49</v>
      </c>
      <c r="I100" s="10">
        <v>65.139999999999645</v>
      </c>
      <c r="J100" s="12"/>
      <c r="R100">
        <f t="shared" si="3"/>
        <v>34.559999999999988</v>
      </c>
      <c r="S100">
        <f t="shared" si="4"/>
        <v>-104.00999999999999</v>
      </c>
      <c r="T100">
        <f t="shared" si="5"/>
        <v>-83.21</v>
      </c>
    </row>
    <row r="101" spans="1:20" ht="22.5" x14ac:dyDescent="0.25">
      <c r="A101" s="7" t="s">
        <v>221</v>
      </c>
      <c r="B101" s="8" t="s">
        <v>222</v>
      </c>
      <c r="C101" s="8" t="s">
        <v>152</v>
      </c>
      <c r="D101" s="9" t="s">
        <v>74</v>
      </c>
      <c r="E101" s="10">
        <v>3.4</v>
      </c>
      <c r="F101" s="11" t="s">
        <v>17</v>
      </c>
      <c r="G101" s="10">
        <v>10</v>
      </c>
      <c r="H101" s="10">
        <v>0.49</v>
      </c>
      <c r="I101" s="10">
        <v>74.64999999999965</v>
      </c>
      <c r="J101" s="12"/>
      <c r="R101">
        <f t="shared" si="3"/>
        <v>34.559999999999988</v>
      </c>
      <c r="S101">
        <f t="shared" si="4"/>
        <v>-104.00999999999999</v>
      </c>
      <c r="T101">
        <f t="shared" si="5"/>
        <v>-73.699999999999989</v>
      </c>
    </row>
    <row r="102" spans="1:20" ht="22.5" x14ac:dyDescent="0.25">
      <c r="A102" s="7" t="s">
        <v>223</v>
      </c>
      <c r="B102" s="8" t="s">
        <v>224</v>
      </c>
      <c r="C102" s="8" t="s">
        <v>225</v>
      </c>
      <c r="D102" s="9" t="s">
        <v>13</v>
      </c>
      <c r="E102" s="10">
        <v>0</v>
      </c>
      <c r="F102" s="11"/>
      <c r="G102" s="10">
        <v>0</v>
      </c>
      <c r="H102" s="10"/>
      <c r="I102" s="10">
        <v>74.64999999999965</v>
      </c>
      <c r="J102" s="12" t="s">
        <v>226</v>
      </c>
      <c r="R102">
        <f t="shared" si="3"/>
        <v>34.559999999999988</v>
      </c>
      <c r="S102">
        <f t="shared" si="4"/>
        <v>-104.00999999999999</v>
      </c>
      <c r="T102">
        <f t="shared" si="5"/>
        <v>-73.699999999999989</v>
      </c>
    </row>
    <row r="103" spans="1:20" x14ac:dyDescent="0.25">
      <c r="A103" s="7"/>
      <c r="B103" s="8" t="s">
        <v>227</v>
      </c>
      <c r="C103" s="8" t="s">
        <v>151</v>
      </c>
      <c r="D103" s="9" t="s">
        <v>13</v>
      </c>
      <c r="E103" s="10">
        <v>0</v>
      </c>
      <c r="F103" s="11"/>
      <c r="G103" s="10">
        <v>0</v>
      </c>
      <c r="H103" s="10"/>
      <c r="I103" s="10">
        <v>74.64999999999965</v>
      </c>
      <c r="J103" s="12" t="s">
        <v>226</v>
      </c>
      <c r="R103">
        <f t="shared" si="3"/>
        <v>34.559999999999988</v>
      </c>
      <c r="S103">
        <f t="shared" si="4"/>
        <v>-104.00999999999999</v>
      </c>
      <c r="T103">
        <f t="shared" si="5"/>
        <v>-73.699999999999989</v>
      </c>
    </row>
    <row r="104" spans="1:20" x14ac:dyDescent="0.25">
      <c r="A104" s="7" t="s">
        <v>228</v>
      </c>
      <c r="B104" s="8" t="s">
        <v>196</v>
      </c>
      <c r="C104" s="8" t="s">
        <v>229</v>
      </c>
      <c r="D104" s="9" t="s">
        <v>74</v>
      </c>
      <c r="E104" s="10">
        <v>3.9</v>
      </c>
      <c r="F104" s="11" t="s">
        <v>29</v>
      </c>
      <c r="G104" s="10">
        <v>-29</v>
      </c>
      <c r="H104" s="10"/>
      <c r="I104" s="10">
        <v>45.64999999999965</v>
      </c>
      <c r="J104" s="12"/>
      <c r="R104">
        <f t="shared" si="3"/>
        <v>34.559999999999988</v>
      </c>
      <c r="S104">
        <f t="shared" si="4"/>
        <v>-104.00999999999999</v>
      </c>
      <c r="T104">
        <f t="shared" si="5"/>
        <v>-102.69999999999999</v>
      </c>
    </row>
    <row r="105" spans="1:20" ht="22.5" x14ac:dyDescent="0.25">
      <c r="A105" s="7"/>
      <c r="B105" s="8" t="s">
        <v>230</v>
      </c>
      <c r="C105" s="8" t="s">
        <v>57</v>
      </c>
      <c r="D105" s="9" t="s">
        <v>13</v>
      </c>
      <c r="E105" s="10">
        <v>4.5</v>
      </c>
      <c r="F105" s="11" t="s">
        <v>17</v>
      </c>
      <c r="G105" s="10">
        <v>10</v>
      </c>
      <c r="H105" s="10">
        <v>0.49</v>
      </c>
      <c r="I105" s="10">
        <v>55.159999999999648</v>
      </c>
      <c r="J105" s="12"/>
      <c r="R105">
        <f t="shared" si="3"/>
        <v>44.069999999999986</v>
      </c>
      <c r="S105">
        <f t="shared" si="4"/>
        <v>-104.00999999999999</v>
      </c>
      <c r="T105">
        <f t="shared" si="5"/>
        <v>-102.69999999999999</v>
      </c>
    </row>
    <row r="106" spans="1:20" ht="22.5" x14ac:dyDescent="0.25">
      <c r="A106" s="7"/>
      <c r="B106" s="8" t="s">
        <v>231</v>
      </c>
      <c r="C106" s="8" t="s">
        <v>177</v>
      </c>
      <c r="D106" s="9" t="s">
        <v>13</v>
      </c>
      <c r="E106" s="10">
        <v>4.5</v>
      </c>
      <c r="F106" s="11" t="s">
        <v>17</v>
      </c>
      <c r="G106" s="10">
        <v>10</v>
      </c>
      <c r="H106" s="10">
        <v>0.49</v>
      </c>
      <c r="I106" s="10">
        <v>64.669999999999646</v>
      </c>
      <c r="J106" s="12"/>
      <c r="R106">
        <f t="shared" si="3"/>
        <v>53.579999999999984</v>
      </c>
      <c r="S106">
        <f t="shared" si="4"/>
        <v>-104.00999999999999</v>
      </c>
      <c r="T106">
        <f t="shared" si="5"/>
        <v>-102.69999999999999</v>
      </c>
    </row>
    <row r="107" spans="1:20" x14ac:dyDescent="0.25">
      <c r="A107" s="7"/>
      <c r="B107" s="8" t="s">
        <v>56</v>
      </c>
      <c r="C107" s="8" t="s">
        <v>232</v>
      </c>
      <c r="D107" s="9" t="s">
        <v>13</v>
      </c>
      <c r="E107" s="10">
        <v>4.5</v>
      </c>
      <c r="F107" s="11" t="s">
        <v>17</v>
      </c>
      <c r="G107" s="10">
        <v>10</v>
      </c>
      <c r="H107" s="10">
        <v>0.49</v>
      </c>
      <c r="I107" s="10">
        <v>74.179999999999652</v>
      </c>
      <c r="J107" s="12"/>
      <c r="R107">
        <f t="shared" si="3"/>
        <v>63.089999999999982</v>
      </c>
      <c r="S107">
        <f t="shared" si="4"/>
        <v>-104.00999999999999</v>
      </c>
      <c r="T107">
        <f t="shared" si="5"/>
        <v>-102.69999999999999</v>
      </c>
    </row>
    <row r="108" spans="1:20" x14ac:dyDescent="0.25">
      <c r="A108" s="7"/>
      <c r="B108" s="8" t="s">
        <v>66</v>
      </c>
      <c r="C108" s="8" t="s">
        <v>197</v>
      </c>
      <c r="D108" s="9" t="s">
        <v>13</v>
      </c>
      <c r="E108" s="10">
        <v>4.5</v>
      </c>
      <c r="F108" s="11" t="s">
        <v>17</v>
      </c>
      <c r="G108" s="10">
        <v>10</v>
      </c>
      <c r="H108" s="10">
        <v>0.49</v>
      </c>
      <c r="I108" s="10">
        <v>83.689999999999657</v>
      </c>
      <c r="J108" s="12"/>
      <c r="R108">
        <f t="shared" si="3"/>
        <v>72.59999999999998</v>
      </c>
      <c r="S108">
        <f t="shared" si="4"/>
        <v>-104.00999999999999</v>
      </c>
      <c r="T108">
        <f t="shared" si="5"/>
        <v>-102.69999999999999</v>
      </c>
    </row>
    <row r="109" spans="1:20" x14ac:dyDescent="0.25">
      <c r="A109" s="7"/>
      <c r="B109" s="8" t="s">
        <v>54</v>
      </c>
      <c r="C109" s="8" t="s">
        <v>233</v>
      </c>
      <c r="D109" s="9" t="s">
        <v>13</v>
      </c>
      <c r="E109" s="10">
        <v>0</v>
      </c>
      <c r="F109" s="11"/>
      <c r="G109" s="10">
        <v>0</v>
      </c>
      <c r="H109" s="10"/>
      <c r="I109" s="10">
        <v>83.689999999999657</v>
      </c>
      <c r="J109" s="12" t="s">
        <v>65</v>
      </c>
      <c r="R109">
        <f t="shared" si="3"/>
        <v>72.59999999999998</v>
      </c>
      <c r="S109">
        <f t="shared" si="4"/>
        <v>-104.00999999999999</v>
      </c>
      <c r="T109">
        <f t="shared" si="5"/>
        <v>-102.69999999999999</v>
      </c>
    </row>
    <row r="110" spans="1:20" x14ac:dyDescent="0.25">
      <c r="A110" s="7"/>
      <c r="B110" s="8" t="s">
        <v>97</v>
      </c>
      <c r="C110" s="8" t="s">
        <v>81</v>
      </c>
      <c r="D110" s="9" t="s">
        <v>74</v>
      </c>
      <c r="E110" s="10">
        <v>0</v>
      </c>
      <c r="F110" s="11"/>
      <c r="G110" s="10">
        <v>0</v>
      </c>
      <c r="H110" s="10"/>
      <c r="I110" s="10">
        <v>83.689999999999657</v>
      </c>
      <c r="J110" s="12" t="s">
        <v>226</v>
      </c>
      <c r="R110">
        <f t="shared" si="3"/>
        <v>72.59999999999998</v>
      </c>
      <c r="S110">
        <f t="shared" si="4"/>
        <v>-104.00999999999999</v>
      </c>
      <c r="T110">
        <f t="shared" si="5"/>
        <v>-102.69999999999999</v>
      </c>
    </row>
    <row r="111" spans="1:20" x14ac:dyDescent="0.25">
      <c r="A111" s="7"/>
      <c r="B111" s="8" t="s">
        <v>234</v>
      </c>
      <c r="C111" s="8" t="s">
        <v>235</v>
      </c>
      <c r="D111" s="9" t="s">
        <v>74</v>
      </c>
      <c r="E111" s="10">
        <v>0</v>
      </c>
      <c r="F111" s="11"/>
      <c r="G111" s="10">
        <v>0</v>
      </c>
      <c r="H111" s="10"/>
      <c r="I111" s="10">
        <v>83.689999999999657</v>
      </c>
      <c r="J111" s="12" t="s">
        <v>226</v>
      </c>
      <c r="R111">
        <f t="shared" si="3"/>
        <v>72.59999999999998</v>
      </c>
      <c r="S111">
        <f t="shared" si="4"/>
        <v>-104.00999999999999</v>
      </c>
      <c r="T111">
        <f t="shared" si="5"/>
        <v>-102.69999999999999</v>
      </c>
    </row>
    <row r="112" spans="1:20" ht="22.5" x14ac:dyDescent="0.25">
      <c r="A112" s="7"/>
      <c r="B112" s="8" t="s">
        <v>236</v>
      </c>
      <c r="C112" s="8" t="s">
        <v>237</v>
      </c>
      <c r="D112" s="9" t="s">
        <v>13</v>
      </c>
      <c r="E112" s="10">
        <v>1.58</v>
      </c>
      <c r="F112" s="11" t="s">
        <v>17</v>
      </c>
      <c r="G112" s="10">
        <v>10</v>
      </c>
      <c r="H112" s="10">
        <v>0.49</v>
      </c>
      <c r="I112" s="10">
        <v>93.199999999999662</v>
      </c>
      <c r="J112" s="12"/>
      <c r="R112">
        <f t="shared" si="3"/>
        <v>82.109999999999985</v>
      </c>
      <c r="S112">
        <f t="shared" si="4"/>
        <v>-104.00999999999999</v>
      </c>
      <c r="T112">
        <f t="shared" si="5"/>
        <v>-102.69999999999999</v>
      </c>
    </row>
    <row r="113" spans="1:20" ht="22.5" x14ac:dyDescent="0.25">
      <c r="A113" s="7" t="s">
        <v>238</v>
      </c>
      <c r="B113" s="8" t="s">
        <v>168</v>
      </c>
      <c r="C113" s="8" t="s">
        <v>239</v>
      </c>
      <c r="D113" s="9" t="s">
        <v>13</v>
      </c>
      <c r="E113" s="10">
        <v>3.55</v>
      </c>
      <c r="F113" s="11" t="s">
        <v>29</v>
      </c>
      <c r="G113" s="10">
        <v>-25.5</v>
      </c>
      <c r="H113" s="10"/>
      <c r="I113" s="10">
        <v>67.699999999999662</v>
      </c>
      <c r="J113" s="12"/>
      <c r="R113">
        <f t="shared" si="3"/>
        <v>56.609999999999985</v>
      </c>
      <c r="S113">
        <f t="shared" si="4"/>
        <v>-104.00999999999999</v>
      </c>
      <c r="T113">
        <f t="shared" si="5"/>
        <v>-102.69999999999999</v>
      </c>
    </row>
    <row r="114" spans="1:20" x14ac:dyDescent="0.25">
      <c r="A114" s="7"/>
      <c r="B114" s="8" t="s">
        <v>240</v>
      </c>
      <c r="C114" s="8" t="s">
        <v>241</v>
      </c>
      <c r="D114" s="9" t="s">
        <v>13</v>
      </c>
      <c r="E114" s="10">
        <v>1.59</v>
      </c>
      <c r="F114" s="11" t="s">
        <v>29</v>
      </c>
      <c r="G114" s="10">
        <v>-5.9</v>
      </c>
      <c r="H114" s="10"/>
      <c r="I114" s="10">
        <v>61.799999999999663</v>
      </c>
      <c r="J114" s="12"/>
      <c r="R114">
        <f t="shared" si="3"/>
        <v>50.709999999999987</v>
      </c>
      <c r="S114">
        <f t="shared" si="4"/>
        <v>-104.00999999999999</v>
      </c>
      <c r="T114">
        <f t="shared" si="5"/>
        <v>-102.69999999999999</v>
      </c>
    </row>
    <row r="115" spans="1:20" ht="22.5" x14ac:dyDescent="0.25">
      <c r="A115" s="7"/>
      <c r="B115" s="8" t="s">
        <v>179</v>
      </c>
      <c r="C115" s="8" t="s">
        <v>242</v>
      </c>
      <c r="D115" s="9" t="s">
        <v>74</v>
      </c>
      <c r="E115" s="10">
        <v>4</v>
      </c>
      <c r="F115" s="11" t="s">
        <v>29</v>
      </c>
      <c r="G115" s="10">
        <v>-30</v>
      </c>
      <c r="H115" s="10"/>
      <c r="I115" s="10">
        <v>31.799999999999663</v>
      </c>
      <c r="J115" s="12"/>
      <c r="R115">
        <f t="shared" si="3"/>
        <v>50.709999999999987</v>
      </c>
      <c r="S115">
        <f t="shared" si="4"/>
        <v>-104.00999999999999</v>
      </c>
      <c r="T115">
        <f t="shared" si="5"/>
        <v>-132.69999999999999</v>
      </c>
    </row>
    <row r="116" spans="1:20" ht="22.5" x14ac:dyDescent="0.25">
      <c r="A116" s="7"/>
      <c r="B116" s="8" t="s">
        <v>243</v>
      </c>
      <c r="C116" s="8" t="s">
        <v>244</v>
      </c>
      <c r="D116" s="9" t="s">
        <v>74</v>
      </c>
      <c r="E116" s="10">
        <v>3.7</v>
      </c>
      <c r="F116" s="11" t="s">
        <v>17</v>
      </c>
      <c r="G116" s="10">
        <v>10</v>
      </c>
      <c r="H116" s="10">
        <v>0.49</v>
      </c>
      <c r="I116" s="10">
        <v>41.309999999999661</v>
      </c>
      <c r="J116" s="12"/>
      <c r="R116">
        <f t="shared" si="3"/>
        <v>50.709999999999987</v>
      </c>
      <c r="S116">
        <f t="shared" si="4"/>
        <v>-104.00999999999999</v>
      </c>
      <c r="T116">
        <f t="shared" si="5"/>
        <v>-123.18999999999998</v>
      </c>
    </row>
    <row r="117" spans="1:20" x14ac:dyDescent="0.25">
      <c r="A117" s="7"/>
      <c r="B117" s="8" t="s">
        <v>53</v>
      </c>
      <c r="C117" s="8" t="s">
        <v>245</v>
      </c>
      <c r="D117" s="9" t="s">
        <v>13</v>
      </c>
      <c r="E117" s="10">
        <v>0</v>
      </c>
      <c r="F117" s="11"/>
      <c r="G117" s="10">
        <v>0</v>
      </c>
      <c r="H117" s="10"/>
      <c r="I117" s="10">
        <v>41.309999999999661</v>
      </c>
      <c r="J117" s="12" t="s">
        <v>226</v>
      </c>
      <c r="R117">
        <f t="shared" si="3"/>
        <v>50.709999999999987</v>
      </c>
      <c r="S117">
        <f t="shared" si="4"/>
        <v>-104.00999999999999</v>
      </c>
      <c r="T117">
        <f t="shared" si="5"/>
        <v>-123.18999999999998</v>
      </c>
    </row>
    <row r="118" spans="1:20" ht="22.5" x14ac:dyDescent="0.25">
      <c r="A118" s="7"/>
      <c r="B118" s="8" t="s">
        <v>200</v>
      </c>
      <c r="C118" s="8" t="s">
        <v>246</v>
      </c>
      <c r="D118" s="9" t="s">
        <v>13</v>
      </c>
      <c r="E118" s="10">
        <v>4.5</v>
      </c>
      <c r="F118" s="11" t="s">
        <v>17</v>
      </c>
      <c r="G118" s="10">
        <v>10</v>
      </c>
      <c r="H118" s="10">
        <v>0.49</v>
      </c>
      <c r="I118" s="10">
        <v>50.819999999999659</v>
      </c>
      <c r="J118" s="12"/>
      <c r="R118">
        <f t="shared" si="3"/>
        <v>60.219999999999985</v>
      </c>
      <c r="S118">
        <f t="shared" si="4"/>
        <v>-104.00999999999999</v>
      </c>
      <c r="T118">
        <f t="shared" si="5"/>
        <v>-123.18999999999998</v>
      </c>
    </row>
    <row r="119" spans="1:20" ht="22.5" x14ac:dyDescent="0.25">
      <c r="A119" s="7"/>
      <c r="B119" s="8" t="s">
        <v>141</v>
      </c>
      <c r="C119" s="8" t="s">
        <v>247</v>
      </c>
      <c r="D119" s="9" t="s">
        <v>13</v>
      </c>
      <c r="E119" s="10">
        <v>0</v>
      </c>
      <c r="F119" s="11"/>
      <c r="G119" s="10">
        <v>0</v>
      </c>
      <c r="H119" s="10"/>
      <c r="I119" s="10">
        <v>50.819999999999659</v>
      </c>
      <c r="J119" s="12" t="s">
        <v>65</v>
      </c>
      <c r="R119">
        <f t="shared" si="3"/>
        <v>60.219999999999985</v>
      </c>
      <c r="S119">
        <f t="shared" si="4"/>
        <v>-104.00999999999999</v>
      </c>
      <c r="T119">
        <f t="shared" si="5"/>
        <v>-123.18999999999998</v>
      </c>
    </row>
    <row r="120" spans="1:20" x14ac:dyDescent="0.25">
      <c r="A120" s="7"/>
      <c r="B120" s="8" t="s">
        <v>157</v>
      </c>
      <c r="C120" s="8" t="s">
        <v>248</v>
      </c>
      <c r="D120" s="9" t="s">
        <v>24</v>
      </c>
      <c r="E120" s="10">
        <v>4</v>
      </c>
      <c r="F120" s="11" t="s">
        <v>29</v>
      </c>
      <c r="G120" s="10">
        <v>-30</v>
      </c>
      <c r="H120" s="10"/>
      <c r="I120" s="10">
        <v>20.819999999999659</v>
      </c>
      <c r="J120" s="12"/>
      <c r="R120">
        <f t="shared" si="3"/>
        <v>60.219999999999985</v>
      </c>
      <c r="S120">
        <f t="shared" si="4"/>
        <v>-104.00999999999999</v>
      </c>
      <c r="T120">
        <f t="shared" si="5"/>
        <v>-153.19</v>
      </c>
    </row>
    <row r="121" spans="1:20" x14ac:dyDescent="0.25">
      <c r="A121" s="7" t="s">
        <v>249</v>
      </c>
      <c r="B121" s="8" t="s">
        <v>36</v>
      </c>
      <c r="C121" s="8" t="s">
        <v>250</v>
      </c>
      <c r="D121" s="9" t="s">
        <v>13</v>
      </c>
      <c r="E121" s="10">
        <v>4.5</v>
      </c>
      <c r="F121" s="11" t="s">
        <v>17</v>
      </c>
      <c r="G121" s="10">
        <v>10</v>
      </c>
      <c r="H121" s="10">
        <v>0.49</v>
      </c>
      <c r="I121" s="10">
        <v>30.329999999999657</v>
      </c>
      <c r="J121" s="12"/>
      <c r="R121">
        <f t="shared" si="3"/>
        <v>69.72999999999999</v>
      </c>
      <c r="S121">
        <f t="shared" si="4"/>
        <v>-104.00999999999999</v>
      </c>
      <c r="T121">
        <f t="shared" si="5"/>
        <v>-153.19</v>
      </c>
    </row>
    <row r="122" spans="1:20" x14ac:dyDescent="0.25">
      <c r="A122" s="7"/>
      <c r="B122" s="8" t="s">
        <v>251</v>
      </c>
      <c r="C122" s="8" t="s">
        <v>252</v>
      </c>
      <c r="D122" s="9" t="s">
        <v>74</v>
      </c>
      <c r="E122" s="10">
        <v>3.79</v>
      </c>
      <c r="F122" s="11" t="s">
        <v>29</v>
      </c>
      <c r="G122" s="10">
        <v>-27.92</v>
      </c>
      <c r="H122" s="10"/>
      <c r="I122" s="10">
        <v>2.4099999999996555</v>
      </c>
      <c r="J122" s="12"/>
      <c r="R122">
        <f t="shared" si="3"/>
        <v>69.72999999999999</v>
      </c>
      <c r="S122">
        <f t="shared" si="4"/>
        <v>-104.00999999999999</v>
      </c>
      <c r="T122">
        <f t="shared" si="5"/>
        <v>-181.11</v>
      </c>
    </row>
    <row r="123" spans="1:20" ht="22.5" x14ac:dyDescent="0.25">
      <c r="A123" s="7"/>
      <c r="B123" s="8" t="s">
        <v>253</v>
      </c>
      <c r="C123" s="8" t="s">
        <v>254</v>
      </c>
      <c r="D123" s="9" t="s">
        <v>13</v>
      </c>
      <c r="E123" s="10">
        <v>0</v>
      </c>
      <c r="F123" s="11"/>
      <c r="G123" s="10">
        <v>0</v>
      </c>
      <c r="H123" s="10"/>
      <c r="I123" s="10">
        <v>2.4099999999996555</v>
      </c>
      <c r="J123" s="12" t="s">
        <v>65</v>
      </c>
      <c r="R123">
        <f t="shared" si="3"/>
        <v>69.72999999999999</v>
      </c>
      <c r="S123">
        <f t="shared" si="4"/>
        <v>-104.00999999999999</v>
      </c>
      <c r="T123">
        <f t="shared" si="5"/>
        <v>-181.11</v>
      </c>
    </row>
    <row r="124" spans="1:20" ht="22.5" x14ac:dyDescent="0.25">
      <c r="A124" s="7"/>
      <c r="B124" s="8" t="s">
        <v>33</v>
      </c>
      <c r="C124" s="8" t="s">
        <v>255</v>
      </c>
      <c r="D124" s="9" t="s">
        <v>74</v>
      </c>
      <c r="E124" s="10">
        <v>4</v>
      </c>
      <c r="F124" s="11" t="s">
        <v>17</v>
      </c>
      <c r="G124" s="10">
        <v>10</v>
      </c>
      <c r="H124" s="10">
        <v>0.49</v>
      </c>
      <c r="I124" s="10">
        <v>11.919999999999655</v>
      </c>
      <c r="J124" s="12"/>
      <c r="R124">
        <f t="shared" si="3"/>
        <v>69.72999999999999</v>
      </c>
      <c r="S124">
        <f t="shared" si="4"/>
        <v>-104.00999999999999</v>
      </c>
      <c r="T124">
        <f t="shared" si="5"/>
        <v>-171.60000000000002</v>
      </c>
    </row>
    <row r="125" spans="1:20" ht="22.5" x14ac:dyDescent="0.25">
      <c r="A125" s="7"/>
      <c r="B125" s="8" t="s">
        <v>256</v>
      </c>
      <c r="C125" s="8" t="s">
        <v>119</v>
      </c>
      <c r="D125" s="9" t="s">
        <v>13</v>
      </c>
      <c r="E125" s="10">
        <v>4.5</v>
      </c>
      <c r="F125" s="11" t="s">
        <v>29</v>
      </c>
      <c r="G125" s="10">
        <v>-35</v>
      </c>
      <c r="H125" s="10"/>
      <c r="I125" s="10">
        <v>-23.080000000000346</v>
      </c>
      <c r="J125" s="12"/>
      <c r="R125">
        <f t="shared" si="3"/>
        <v>34.72999999999999</v>
      </c>
      <c r="S125">
        <f t="shared" si="4"/>
        <v>-104.00999999999999</v>
      </c>
      <c r="T125">
        <f t="shared" si="5"/>
        <v>-171.60000000000002</v>
      </c>
    </row>
    <row r="126" spans="1:20" ht="22.5" x14ac:dyDescent="0.25">
      <c r="A126" s="7"/>
      <c r="B126" s="8" t="s">
        <v>257</v>
      </c>
      <c r="C126" s="8" t="s">
        <v>77</v>
      </c>
      <c r="D126" s="9" t="s">
        <v>74</v>
      </c>
      <c r="E126" s="10">
        <v>3.6</v>
      </c>
      <c r="F126" s="11" t="s">
        <v>17</v>
      </c>
      <c r="G126" s="10">
        <v>10</v>
      </c>
      <c r="H126" s="10">
        <v>0.49</v>
      </c>
      <c r="I126" s="10">
        <v>-13.570000000000347</v>
      </c>
      <c r="J126" s="12"/>
      <c r="R126">
        <f t="shared" si="3"/>
        <v>34.72999999999999</v>
      </c>
      <c r="S126">
        <f t="shared" si="4"/>
        <v>-104.00999999999999</v>
      </c>
      <c r="T126">
        <f t="shared" si="5"/>
        <v>-162.09000000000003</v>
      </c>
    </row>
    <row r="127" spans="1:20" ht="22.5" x14ac:dyDescent="0.25">
      <c r="A127" s="7"/>
      <c r="B127" s="8" t="s">
        <v>43</v>
      </c>
      <c r="C127" s="8" t="s">
        <v>40</v>
      </c>
      <c r="D127" s="9" t="s">
        <v>74</v>
      </c>
      <c r="E127" s="10">
        <v>3.75</v>
      </c>
      <c r="F127" s="11" t="s">
        <v>17</v>
      </c>
      <c r="G127" s="10">
        <v>10</v>
      </c>
      <c r="H127" s="10">
        <v>0.49</v>
      </c>
      <c r="I127" s="10">
        <v>-4.0600000000003469</v>
      </c>
      <c r="J127" s="12"/>
      <c r="R127">
        <f t="shared" si="3"/>
        <v>34.72999999999999</v>
      </c>
      <c r="S127">
        <f t="shared" si="4"/>
        <v>-104.00999999999999</v>
      </c>
      <c r="T127">
        <f t="shared" si="5"/>
        <v>-152.58000000000004</v>
      </c>
    </row>
    <row r="128" spans="1:20" x14ac:dyDescent="0.25">
      <c r="A128" s="7"/>
      <c r="B128" s="8" t="s">
        <v>213</v>
      </c>
      <c r="C128" s="8" t="s">
        <v>44</v>
      </c>
      <c r="D128" s="9" t="s">
        <v>13</v>
      </c>
      <c r="E128" s="10">
        <v>4.5</v>
      </c>
      <c r="F128" s="11" t="s">
        <v>17</v>
      </c>
      <c r="G128" s="10">
        <v>10</v>
      </c>
      <c r="H128" s="10">
        <v>0.49</v>
      </c>
      <c r="I128" s="10">
        <v>5.4499999999996529</v>
      </c>
      <c r="J128" s="12"/>
      <c r="R128">
        <f t="shared" si="3"/>
        <v>44.239999999999988</v>
      </c>
      <c r="S128">
        <f t="shared" si="4"/>
        <v>-104.00999999999999</v>
      </c>
      <c r="T128">
        <f t="shared" si="5"/>
        <v>-152.58000000000004</v>
      </c>
    </row>
    <row r="129" spans="1:20" x14ac:dyDescent="0.25">
      <c r="A129" s="7"/>
      <c r="B129" s="8" t="s">
        <v>258</v>
      </c>
      <c r="C129" s="8" t="s">
        <v>259</v>
      </c>
      <c r="D129" s="9" t="s">
        <v>13</v>
      </c>
      <c r="E129" s="10">
        <v>5.8</v>
      </c>
      <c r="F129" s="11" t="s">
        <v>17</v>
      </c>
      <c r="G129" s="10">
        <v>5</v>
      </c>
      <c r="H129" s="10">
        <v>0.25</v>
      </c>
      <c r="I129" s="10">
        <v>10.199999999999653</v>
      </c>
      <c r="J129" s="12" t="s">
        <v>191</v>
      </c>
      <c r="R129">
        <f t="shared" si="3"/>
        <v>48.989999999999988</v>
      </c>
      <c r="S129">
        <f t="shared" si="4"/>
        <v>-104.00999999999999</v>
      </c>
      <c r="T129">
        <f t="shared" si="5"/>
        <v>-152.58000000000004</v>
      </c>
    </row>
    <row r="130" spans="1:20" x14ac:dyDescent="0.25">
      <c r="A130" s="7" t="s">
        <v>260</v>
      </c>
      <c r="B130" s="8" t="s">
        <v>208</v>
      </c>
      <c r="C130" s="8" t="s">
        <v>261</v>
      </c>
      <c r="D130" s="9" t="s">
        <v>13</v>
      </c>
      <c r="E130" s="10">
        <v>5.2</v>
      </c>
      <c r="F130" s="11" t="s">
        <v>17</v>
      </c>
      <c r="G130" s="10">
        <v>5</v>
      </c>
      <c r="H130" s="10">
        <v>0.25</v>
      </c>
      <c r="I130" s="10">
        <v>14.949999999999653</v>
      </c>
      <c r="J130" s="12" t="s">
        <v>191</v>
      </c>
      <c r="R130">
        <f t="shared" si="3"/>
        <v>53.739999999999988</v>
      </c>
      <c r="S130">
        <f t="shared" si="4"/>
        <v>-104.00999999999999</v>
      </c>
      <c r="T130">
        <f t="shared" si="5"/>
        <v>-152.58000000000004</v>
      </c>
    </row>
    <row r="131" spans="1:20" ht="22.5" x14ac:dyDescent="0.25">
      <c r="A131" s="7" t="s">
        <v>262</v>
      </c>
      <c r="B131" s="8" t="s">
        <v>263</v>
      </c>
      <c r="C131" s="8" t="s">
        <v>198</v>
      </c>
      <c r="D131" s="9" t="s">
        <v>74</v>
      </c>
      <c r="E131" s="10">
        <v>4</v>
      </c>
      <c r="F131" s="11" t="s">
        <v>17</v>
      </c>
      <c r="G131" s="10">
        <v>5</v>
      </c>
      <c r="H131" s="10">
        <v>0.25</v>
      </c>
      <c r="I131" s="10">
        <v>19.699999999999655</v>
      </c>
      <c r="J131" s="12" t="s">
        <v>264</v>
      </c>
      <c r="R131">
        <f t="shared" si="3"/>
        <v>53.739999999999988</v>
      </c>
      <c r="S131">
        <f t="shared" si="4"/>
        <v>-104.00999999999999</v>
      </c>
      <c r="T131">
        <f t="shared" si="5"/>
        <v>-147.83000000000004</v>
      </c>
    </row>
    <row r="132" spans="1:20" x14ac:dyDescent="0.25">
      <c r="A132" s="7" t="s">
        <v>262</v>
      </c>
      <c r="B132" s="8" t="s">
        <v>229</v>
      </c>
      <c r="C132" s="8" t="s">
        <v>62</v>
      </c>
      <c r="D132" s="9" t="s">
        <v>13</v>
      </c>
      <c r="E132" s="10">
        <v>4.5</v>
      </c>
      <c r="F132" s="11" t="s">
        <v>17</v>
      </c>
      <c r="G132" s="10">
        <v>10</v>
      </c>
      <c r="H132" s="10">
        <v>0.49</v>
      </c>
      <c r="I132" s="10">
        <v>29.209999999999653</v>
      </c>
      <c r="J132" s="12"/>
      <c r="R132">
        <f t="shared" ref="R132:R190" si="6">IF(D132="LCS",G132-H132,0)+R131</f>
        <v>63.249999999999986</v>
      </c>
      <c r="S132">
        <f t="shared" ref="S132:S190" si="7">IF(LEFT(D132,6)="HT LTD",G132-H132,0)+S131</f>
        <v>-104.00999999999999</v>
      </c>
      <c r="T132">
        <f t="shared" ref="T132:T190" si="8">IF(LEFT(D132,3)="LTD",G132-H132,0)+T131</f>
        <v>-147.83000000000004</v>
      </c>
    </row>
    <row r="133" spans="1:20" ht="22.5" x14ac:dyDescent="0.25">
      <c r="A133" s="7" t="s">
        <v>262</v>
      </c>
      <c r="B133" s="8" t="s">
        <v>265</v>
      </c>
      <c r="C133" s="8" t="s">
        <v>266</v>
      </c>
      <c r="D133" s="9" t="s">
        <v>13</v>
      </c>
      <c r="E133" s="10">
        <v>5.3</v>
      </c>
      <c r="F133" s="11" t="s">
        <v>17</v>
      </c>
      <c r="G133" s="10">
        <v>5</v>
      </c>
      <c r="H133" s="10">
        <v>0.25</v>
      </c>
      <c r="I133" s="10">
        <v>33.959999999999653</v>
      </c>
      <c r="J133" s="12" t="s">
        <v>191</v>
      </c>
      <c r="R133">
        <f t="shared" si="6"/>
        <v>67.999999999999986</v>
      </c>
      <c r="S133">
        <f t="shared" si="7"/>
        <v>-104.00999999999999</v>
      </c>
      <c r="T133">
        <f t="shared" si="8"/>
        <v>-147.83000000000004</v>
      </c>
    </row>
    <row r="134" spans="1:20" x14ac:dyDescent="0.25">
      <c r="A134" s="7" t="s">
        <v>262</v>
      </c>
      <c r="B134" s="8" t="s">
        <v>194</v>
      </c>
      <c r="C134" s="8" t="s">
        <v>66</v>
      </c>
      <c r="D134" s="9" t="s">
        <v>13</v>
      </c>
      <c r="E134" s="10">
        <v>4.5</v>
      </c>
      <c r="F134" s="11" t="s">
        <v>17</v>
      </c>
      <c r="G134" s="10">
        <v>10</v>
      </c>
      <c r="H134" s="10">
        <v>0.49</v>
      </c>
      <c r="I134" s="10">
        <v>43.469999999999651</v>
      </c>
      <c r="J134" s="12"/>
      <c r="R134">
        <f t="shared" si="6"/>
        <v>77.509999999999991</v>
      </c>
      <c r="S134">
        <f t="shared" si="7"/>
        <v>-104.00999999999999</v>
      </c>
      <c r="T134">
        <f t="shared" si="8"/>
        <v>-147.83000000000004</v>
      </c>
    </row>
    <row r="135" spans="1:20" x14ac:dyDescent="0.25">
      <c r="A135" s="7" t="s">
        <v>262</v>
      </c>
      <c r="B135" s="8" t="s">
        <v>267</v>
      </c>
      <c r="C135" s="8" t="s">
        <v>268</v>
      </c>
      <c r="D135" s="9" t="s">
        <v>74</v>
      </c>
      <c r="E135" s="10">
        <v>4</v>
      </c>
      <c r="F135" s="11" t="s">
        <v>17</v>
      </c>
      <c r="G135" s="10">
        <v>6.02</v>
      </c>
      <c r="H135" s="10">
        <v>0.3</v>
      </c>
      <c r="I135" s="10">
        <v>49.18999999999965</v>
      </c>
      <c r="J135" s="12" t="s">
        <v>264</v>
      </c>
      <c r="R135">
        <f t="shared" si="6"/>
        <v>77.509999999999991</v>
      </c>
      <c r="S135">
        <f t="shared" si="7"/>
        <v>-104.00999999999999</v>
      </c>
      <c r="T135">
        <f t="shared" si="8"/>
        <v>-142.11000000000004</v>
      </c>
    </row>
    <row r="136" spans="1:20" ht="79.5" x14ac:dyDescent="0.25">
      <c r="A136" s="7" t="s">
        <v>269</v>
      </c>
      <c r="B136" s="8" t="s">
        <v>270</v>
      </c>
      <c r="C136" s="8" t="s">
        <v>271</v>
      </c>
      <c r="D136" s="9" t="s">
        <v>13</v>
      </c>
      <c r="E136" s="10">
        <v>4.1500000000000004</v>
      </c>
      <c r="F136" s="11" t="s">
        <v>17</v>
      </c>
      <c r="G136" s="10">
        <v>10</v>
      </c>
      <c r="H136" s="10">
        <v>0.95</v>
      </c>
      <c r="I136" s="10">
        <v>58.239999999999654</v>
      </c>
      <c r="J136" s="13" t="s">
        <v>272</v>
      </c>
      <c r="R136">
        <f t="shared" si="6"/>
        <v>86.559999999999988</v>
      </c>
      <c r="S136">
        <f t="shared" si="7"/>
        <v>-104.00999999999999</v>
      </c>
      <c r="T136">
        <f t="shared" si="8"/>
        <v>-142.11000000000004</v>
      </c>
    </row>
    <row r="137" spans="1:20" x14ac:dyDescent="0.25">
      <c r="A137" s="7" t="s">
        <v>273</v>
      </c>
      <c r="B137" s="8" t="s">
        <v>151</v>
      </c>
      <c r="C137" s="8" t="s">
        <v>227</v>
      </c>
      <c r="D137" s="9" t="s">
        <v>13</v>
      </c>
      <c r="E137" s="10">
        <v>5</v>
      </c>
      <c r="F137" s="11" t="s">
        <v>17</v>
      </c>
      <c r="G137" s="10">
        <v>5</v>
      </c>
      <c r="H137" s="10">
        <v>0.25</v>
      </c>
      <c r="I137" s="10">
        <v>62.989999999999654</v>
      </c>
      <c r="J137" s="13" t="s">
        <v>191</v>
      </c>
      <c r="R137">
        <f t="shared" si="6"/>
        <v>91.309999999999988</v>
      </c>
      <c r="S137">
        <f t="shared" si="7"/>
        <v>-104.00999999999999</v>
      </c>
      <c r="T137">
        <f t="shared" si="8"/>
        <v>-142.11000000000004</v>
      </c>
    </row>
    <row r="138" spans="1:20" ht="124.5" x14ac:dyDescent="0.25">
      <c r="A138" s="7" t="s">
        <v>274</v>
      </c>
      <c r="B138" s="8" t="s">
        <v>275</v>
      </c>
      <c r="C138" s="8" t="s">
        <v>276</v>
      </c>
      <c r="D138" s="9" t="s">
        <v>13</v>
      </c>
      <c r="E138" s="10">
        <v>4.5</v>
      </c>
      <c r="F138" s="11" t="s">
        <v>17</v>
      </c>
      <c r="G138" s="10">
        <v>10</v>
      </c>
      <c r="H138" s="10">
        <v>0.49</v>
      </c>
      <c r="I138" s="10">
        <v>72.499999999999659</v>
      </c>
      <c r="J138" s="13" t="s">
        <v>277</v>
      </c>
      <c r="R138">
        <f t="shared" si="6"/>
        <v>100.82</v>
      </c>
      <c r="S138">
        <f t="shared" si="7"/>
        <v>-104.00999999999999</v>
      </c>
      <c r="T138">
        <f t="shared" si="8"/>
        <v>-142.11000000000004</v>
      </c>
    </row>
    <row r="139" spans="1:20" ht="22.5" x14ac:dyDescent="0.25">
      <c r="A139" s="7"/>
      <c r="B139" s="8" t="s">
        <v>278</v>
      </c>
      <c r="C139" s="8" t="s">
        <v>279</v>
      </c>
      <c r="D139" s="9" t="s">
        <v>13</v>
      </c>
      <c r="E139" s="10">
        <v>4.5</v>
      </c>
      <c r="F139" s="11" t="s">
        <v>17</v>
      </c>
      <c r="G139" s="10">
        <v>10</v>
      </c>
      <c r="H139" s="10">
        <v>0.49</v>
      </c>
      <c r="I139" s="10">
        <v>82.009999999999664</v>
      </c>
      <c r="J139" s="13"/>
      <c r="R139">
        <f t="shared" si="6"/>
        <v>110.33</v>
      </c>
      <c r="S139">
        <f t="shared" si="7"/>
        <v>-104.00999999999999</v>
      </c>
      <c r="T139">
        <f t="shared" si="8"/>
        <v>-142.11000000000004</v>
      </c>
    </row>
    <row r="140" spans="1:20" ht="22.5" x14ac:dyDescent="0.25">
      <c r="A140" s="7" t="s">
        <v>280</v>
      </c>
      <c r="B140" s="8" t="s">
        <v>281</v>
      </c>
      <c r="C140" s="8" t="s">
        <v>282</v>
      </c>
      <c r="D140" s="9" t="s">
        <v>74</v>
      </c>
      <c r="E140" s="10">
        <v>3.6</v>
      </c>
      <c r="F140" s="11" t="s">
        <v>17</v>
      </c>
      <c r="G140" s="10">
        <v>10</v>
      </c>
      <c r="H140" s="10">
        <v>0.49</v>
      </c>
      <c r="I140" s="10">
        <v>91.519999999999669</v>
      </c>
      <c r="J140" s="13"/>
      <c r="R140">
        <f t="shared" si="6"/>
        <v>110.33</v>
      </c>
      <c r="S140">
        <f t="shared" si="7"/>
        <v>-104.00999999999999</v>
      </c>
      <c r="T140">
        <f t="shared" si="8"/>
        <v>-132.60000000000005</v>
      </c>
    </row>
    <row r="141" spans="1:20" ht="22.5" x14ac:dyDescent="0.25">
      <c r="A141" s="7"/>
      <c r="B141" s="8" t="s">
        <v>283</v>
      </c>
      <c r="C141" s="8" t="s">
        <v>148</v>
      </c>
      <c r="D141" s="9" t="s">
        <v>74</v>
      </c>
      <c r="E141" s="10">
        <v>3.5</v>
      </c>
      <c r="F141" s="11" t="s">
        <v>17</v>
      </c>
      <c r="G141" s="10">
        <v>10</v>
      </c>
      <c r="H141" s="10">
        <v>0.49</v>
      </c>
      <c r="I141" s="10">
        <v>101.02999999999967</v>
      </c>
      <c r="J141" s="13"/>
      <c r="R141">
        <f t="shared" si="6"/>
        <v>110.33</v>
      </c>
      <c r="S141">
        <f t="shared" si="7"/>
        <v>-104.00999999999999</v>
      </c>
      <c r="T141">
        <f t="shared" si="8"/>
        <v>-123.09000000000005</v>
      </c>
    </row>
    <row r="142" spans="1:20" ht="34.5" x14ac:dyDescent="0.25">
      <c r="A142" s="7"/>
      <c r="B142" s="8" t="s">
        <v>284</v>
      </c>
      <c r="C142" s="8" t="s">
        <v>245</v>
      </c>
      <c r="D142" s="9" t="s">
        <v>74</v>
      </c>
      <c r="E142" s="10">
        <v>3.7</v>
      </c>
      <c r="F142" s="11" t="s">
        <v>17</v>
      </c>
      <c r="G142" s="10">
        <v>4.5999999999999996</v>
      </c>
      <c r="H142" s="10">
        <v>0.23</v>
      </c>
      <c r="I142" s="10">
        <v>105.39999999999968</v>
      </c>
      <c r="J142" s="13" t="s">
        <v>285</v>
      </c>
      <c r="R142">
        <f t="shared" si="6"/>
        <v>110.33</v>
      </c>
      <c r="S142">
        <f t="shared" si="7"/>
        <v>-104.00999999999999</v>
      </c>
      <c r="T142">
        <f t="shared" si="8"/>
        <v>-118.72000000000004</v>
      </c>
    </row>
    <row r="143" spans="1:20" x14ac:dyDescent="0.25">
      <c r="A143" s="7"/>
      <c r="B143" s="8" t="s">
        <v>66</v>
      </c>
      <c r="C143" s="8" t="s">
        <v>286</v>
      </c>
      <c r="D143" s="9" t="s">
        <v>74</v>
      </c>
      <c r="E143" s="10">
        <v>3.55</v>
      </c>
      <c r="F143" s="11" t="s">
        <v>17</v>
      </c>
      <c r="G143" s="10">
        <v>10</v>
      </c>
      <c r="H143" s="10">
        <v>0.49</v>
      </c>
      <c r="I143" s="10">
        <v>114.90999999999968</v>
      </c>
      <c r="J143" s="13"/>
      <c r="R143">
        <f t="shared" si="6"/>
        <v>110.33</v>
      </c>
      <c r="S143">
        <f t="shared" si="7"/>
        <v>-104.00999999999999</v>
      </c>
      <c r="T143">
        <f t="shared" si="8"/>
        <v>-109.21000000000004</v>
      </c>
    </row>
    <row r="144" spans="1:20" x14ac:dyDescent="0.25">
      <c r="A144" s="7"/>
      <c r="B144" s="8" t="s">
        <v>56</v>
      </c>
      <c r="C144" s="8" t="s">
        <v>287</v>
      </c>
      <c r="D144" s="9" t="s">
        <v>13</v>
      </c>
      <c r="E144" s="10">
        <v>7.2</v>
      </c>
      <c r="F144" s="11" t="s">
        <v>17</v>
      </c>
      <c r="G144" s="10">
        <v>5</v>
      </c>
      <c r="H144" s="10">
        <v>0.25</v>
      </c>
      <c r="I144" s="10">
        <v>119.65999999999968</v>
      </c>
      <c r="J144" s="13" t="s">
        <v>288</v>
      </c>
      <c r="R144">
        <f t="shared" si="6"/>
        <v>115.08</v>
      </c>
      <c r="S144">
        <f t="shared" si="7"/>
        <v>-104.00999999999999</v>
      </c>
      <c r="T144">
        <f t="shared" si="8"/>
        <v>-109.21000000000004</v>
      </c>
    </row>
    <row r="145" spans="1:20" ht="90.75" x14ac:dyDescent="0.25">
      <c r="A145" s="7"/>
      <c r="B145" s="8" t="s">
        <v>289</v>
      </c>
      <c r="C145" s="8" t="s">
        <v>290</v>
      </c>
      <c r="D145" s="9" t="s">
        <v>13</v>
      </c>
      <c r="E145" s="10">
        <v>4.5</v>
      </c>
      <c r="F145" s="11" t="s">
        <v>17</v>
      </c>
      <c r="G145" s="10">
        <v>20</v>
      </c>
      <c r="H145" s="10">
        <v>0.98</v>
      </c>
      <c r="I145" s="10">
        <v>138.67999999999969</v>
      </c>
      <c r="J145" s="13" t="s">
        <v>291</v>
      </c>
      <c r="R145">
        <f t="shared" si="6"/>
        <v>134.1</v>
      </c>
      <c r="S145">
        <f t="shared" si="7"/>
        <v>-104.00999999999999</v>
      </c>
      <c r="T145">
        <f t="shared" si="8"/>
        <v>-109.21000000000004</v>
      </c>
    </row>
    <row r="146" spans="1:20" ht="22.5" x14ac:dyDescent="0.25">
      <c r="A146" s="7"/>
      <c r="B146" s="8" t="s">
        <v>292</v>
      </c>
      <c r="C146" s="8" t="s">
        <v>233</v>
      </c>
      <c r="D146" s="9" t="s">
        <v>13</v>
      </c>
      <c r="E146" s="10">
        <v>1.28</v>
      </c>
      <c r="F146" s="11" t="s">
        <v>29</v>
      </c>
      <c r="G146" s="10">
        <v>-20</v>
      </c>
      <c r="H146" s="10"/>
      <c r="I146" s="10">
        <v>118.67999999999969</v>
      </c>
      <c r="J146" s="12"/>
      <c r="R146">
        <f t="shared" si="6"/>
        <v>114.1</v>
      </c>
      <c r="S146">
        <f t="shared" si="7"/>
        <v>-104.00999999999999</v>
      </c>
      <c r="T146">
        <f t="shared" si="8"/>
        <v>-109.21000000000004</v>
      </c>
    </row>
    <row r="147" spans="1:20" ht="22.5" x14ac:dyDescent="0.25">
      <c r="A147" s="7"/>
      <c r="B147" s="8" t="s">
        <v>293</v>
      </c>
      <c r="C147" s="8" t="s">
        <v>136</v>
      </c>
      <c r="D147" s="9" t="s">
        <v>74</v>
      </c>
      <c r="E147" s="10">
        <v>3.75</v>
      </c>
      <c r="F147" s="11" t="s">
        <v>17</v>
      </c>
      <c r="G147" s="10">
        <v>10</v>
      </c>
      <c r="H147" s="10">
        <v>0.49</v>
      </c>
      <c r="I147" s="10">
        <v>128.18999999999969</v>
      </c>
      <c r="J147" s="12"/>
      <c r="R147">
        <f t="shared" si="6"/>
        <v>114.1</v>
      </c>
      <c r="S147">
        <f t="shared" si="7"/>
        <v>-104.00999999999999</v>
      </c>
      <c r="T147">
        <f t="shared" si="8"/>
        <v>-99.700000000000031</v>
      </c>
    </row>
    <row r="148" spans="1:20" ht="33.75" x14ac:dyDescent="0.25">
      <c r="A148" s="7"/>
      <c r="B148" s="8" t="s">
        <v>294</v>
      </c>
      <c r="C148" s="8" t="s">
        <v>80</v>
      </c>
      <c r="D148" s="9" t="s">
        <v>74</v>
      </c>
      <c r="E148" s="10">
        <v>3.55</v>
      </c>
      <c r="F148" s="11" t="s">
        <v>29</v>
      </c>
      <c r="G148" s="10">
        <v>-25.47</v>
      </c>
      <c r="H148" s="10"/>
      <c r="I148" s="10">
        <v>102.71999999999969</v>
      </c>
      <c r="J148" s="12"/>
      <c r="R148">
        <f t="shared" si="6"/>
        <v>114.1</v>
      </c>
      <c r="S148">
        <f t="shared" si="7"/>
        <v>-104.00999999999999</v>
      </c>
      <c r="T148">
        <f t="shared" si="8"/>
        <v>-125.17000000000003</v>
      </c>
    </row>
    <row r="149" spans="1:20" x14ac:dyDescent="0.25">
      <c r="A149" s="7"/>
      <c r="B149" s="8" t="s">
        <v>139</v>
      </c>
      <c r="C149" s="8" t="s">
        <v>78</v>
      </c>
      <c r="D149" s="9" t="s">
        <v>13</v>
      </c>
      <c r="E149" s="10">
        <v>3.95</v>
      </c>
      <c r="F149" s="11" t="s">
        <v>29</v>
      </c>
      <c r="G149" s="10">
        <v>-35</v>
      </c>
      <c r="H149" s="10"/>
      <c r="I149" s="10">
        <v>67.719999999999686</v>
      </c>
      <c r="J149" s="12"/>
      <c r="R149">
        <f t="shared" si="6"/>
        <v>79.099999999999994</v>
      </c>
      <c r="S149">
        <f t="shared" si="7"/>
        <v>-104.00999999999999</v>
      </c>
      <c r="T149">
        <f t="shared" si="8"/>
        <v>-125.17000000000003</v>
      </c>
    </row>
    <row r="150" spans="1:20" ht="33.75" x14ac:dyDescent="0.25">
      <c r="A150" s="7"/>
      <c r="B150" s="8" t="s">
        <v>295</v>
      </c>
      <c r="C150" s="8" t="s">
        <v>270</v>
      </c>
      <c r="D150" s="9" t="s">
        <v>13</v>
      </c>
      <c r="E150" s="10">
        <v>6.6</v>
      </c>
      <c r="F150" s="11" t="s">
        <v>17</v>
      </c>
      <c r="G150" s="10">
        <v>5</v>
      </c>
      <c r="H150" s="10">
        <v>0.25</v>
      </c>
      <c r="I150" s="10">
        <v>72.469999999999686</v>
      </c>
      <c r="J150" s="12"/>
      <c r="R150">
        <f t="shared" si="6"/>
        <v>83.85</v>
      </c>
      <c r="S150">
        <f t="shared" si="7"/>
        <v>-104.00999999999999</v>
      </c>
      <c r="T150">
        <f t="shared" si="8"/>
        <v>-125.17000000000003</v>
      </c>
    </row>
    <row r="151" spans="1:20" ht="22.5" x14ac:dyDescent="0.25">
      <c r="A151" s="7"/>
      <c r="B151" s="8" t="s">
        <v>247</v>
      </c>
      <c r="C151" s="8" t="s">
        <v>84</v>
      </c>
      <c r="D151" s="9" t="s">
        <v>13</v>
      </c>
      <c r="E151" s="10">
        <v>4.5</v>
      </c>
      <c r="F151" s="11" t="s">
        <v>17</v>
      </c>
      <c r="G151" s="10">
        <v>10</v>
      </c>
      <c r="H151" s="10">
        <v>0.49</v>
      </c>
      <c r="I151" s="10">
        <v>81.979999999999691</v>
      </c>
      <c r="J151" s="12"/>
      <c r="R151">
        <f t="shared" si="6"/>
        <v>93.36</v>
      </c>
      <c r="S151">
        <f t="shared" si="7"/>
        <v>-104.00999999999999</v>
      </c>
      <c r="T151">
        <f t="shared" si="8"/>
        <v>-125.17000000000003</v>
      </c>
    </row>
    <row r="152" spans="1:20" x14ac:dyDescent="0.25">
      <c r="A152" s="7"/>
      <c r="B152" s="8" t="s">
        <v>296</v>
      </c>
      <c r="C152" s="8" t="s">
        <v>211</v>
      </c>
      <c r="D152" s="9" t="s">
        <v>74</v>
      </c>
      <c r="E152" s="10">
        <v>3.4</v>
      </c>
      <c r="F152" s="11" t="s">
        <v>17</v>
      </c>
      <c r="G152" s="10">
        <v>10</v>
      </c>
      <c r="H152" s="10">
        <v>0.49</v>
      </c>
      <c r="I152" s="10">
        <v>91.489999999999696</v>
      </c>
      <c r="J152" s="12"/>
      <c r="R152">
        <f t="shared" si="6"/>
        <v>93.36</v>
      </c>
      <c r="S152">
        <f t="shared" si="7"/>
        <v>-104.00999999999999</v>
      </c>
      <c r="T152">
        <f t="shared" si="8"/>
        <v>-115.66000000000003</v>
      </c>
    </row>
    <row r="153" spans="1:20" x14ac:dyDescent="0.25">
      <c r="A153" s="7"/>
      <c r="B153" s="8" t="s">
        <v>81</v>
      </c>
      <c r="C153" s="8" t="s">
        <v>141</v>
      </c>
      <c r="D153" s="9" t="s">
        <v>13</v>
      </c>
      <c r="E153" s="10">
        <v>1.1499999999999999</v>
      </c>
      <c r="F153" s="11" t="s">
        <v>17</v>
      </c>
      <c r="G153" s="10">
        <v>2.63</v>
      </c>
      <c r="H153" s="10">
        <v>0.13</v>
      </c>
      <c r="I153" s="10">
        <v>93.989999999999696</v>
      </c>
      <c r="J153" s="12" t="s">
        <v>297</v>
      </c>
      <c r="R153">
        <f t="shared" si="6"/>
        <v>95.86</v>
      </c>
      <c r="S153">
        <f t="shared" si="7"/>
        <v>-104.00999999999999</v>
      </c>
      <c r="T153">
        <f t="shared" si="8"/>
        <v>-115.66000000000003</v>
      </c>
    </row>
    <row r="154" spans="1:20" ht="22.5" x14ac:dyDescent="0.25">
      <c r="A154" s="7" t="s">
        <v>298</v>
      </c>
      <c r="B154" s="8" t="s">
        <v>299</v>
      </c>
      <c r="C154" s="8" t="s">
        <v>300</v>
      </c>
      <c r="D154" s="9" t="s">
        <v>13</v>
      </c>
      <c r="E154" s="10">
        <v>4.5</v>
      </c>
      <c r="F154" s="11" t="s">
        <v>17</v>
      </c>
      <c r="G154" s="10">
        <v>10</v>
      </c>
      <c r="H154" s="10">
        <v>0.49</v>
      </c>
      <c r="I154" s="10">
        <v>103.4999999999997</v>
      </c>
      <c r="J154" s="12"/>
      <c r="R154">
        <f t="shared" si="6"/>
        <v>105.37</v>
      </c>
      <c r="S154">
        <f t="shared" si="7"/>
        <v>-104.00999999999999</v>
      </c>
      <c r="T154">
        <f t="shared" si="8"/>
        <v>-115.66000000000003</v>
      </c>
    </row>
    <row r="155" spans="1:20" x14ac:dyDescent="0.25">
      <c r="A155" s="7"/>
      <c r="B155" s="8" t="s">
        <v>301</v>
      </c>
      <c r="C155" s="8" t="s">
        <v>302</v>
      </c>
      <c r="D155" s="9" t="s">
        <v>74</v>
      </c>
      <c r="E155" s="10">
        <v>3.8</v>
      </c>
      <c r="F155" s="11" t="s">
        <v>17</v>
      </c>
      <c r="G155" s="10">
        <v>10</v>
      </c>
      <c r="H155" s="10">
        <v>0.49</v>
      </c>
      <c r="I155" s="10">
        <v>113.00999999999971</v>
      </c>
      <c r="J155" s="12"/>
      <c r="R155">
        <f t="shared" si="6"/>
        <v>105.37</v>
      </c>
      <c r="S155">
        <f t="shared" si="7"/>
        <v>-104.00999999999999</v>
      </c>
      <c r="T155">
        <f t="shared" si="8"/>
        <v>-106.15000000000002</v>
      </c>
    </row>
    <row r="156" spans="1:20" ht="22.5" x14ac:dyDescent="0.25">
      <c r="A156" s="7"/>
      <c r="B156" s="8" t="s">
        <v>42</v>
      </c>
      <c r="C156" s="8" t="s">
        <v>303</v>
      </c>
      <c r="D156" s="9" t="s">
        <v>13</v>
      </c>
      <c r="E156" s="10">
        <v>4.5</v>
      </c>
      <c r="F156" s="11" t="s">
        <v>17</v>
      </c>
      <c r="G156" s="10">
        <v>10</v>
      </c>
      <c r="H156" s="10">
        <v>0.49</v>
      </c>
      <c r="I156" s="10">
        <v>122.51999999999971</v>
      </c>
      <c r="J156" s="12"/>
      <c r="R156">
        <f t="shared" si="6"/>
        <v>114.88000000000001</v>
      </c>
      <c r="S156">
        <f t="shared" si="7"/>
        <v>-104.00999999999999</v>
      </c>
      <c r="T156">
        <f t="shared" si="8"/>
        <v>-106.15000000000002</v>
      </c>
    </row>
    <row r="157" spans="1:20" ht="22.5" x14ac:dyDescent="0.25">
      <c r="A157" s="7"/>
      <c r="B157" s="8" t="s">
        <v>200</v>
      </c>
      <c r="C157" s="8" t="s">
        <v>77</v>
      </c>
      <c r="D157" s="9" t="s">
        <v>13</v>
      </c>
      <c r="E157" s="10">
        <v>5.5</v>
      </c>
      <c r="F157" s="11" t="s">
        <v>17</v>
      </c>
      <c r="G157" s="10">
        <v>5</v>
      </c>
      <c r="H157" s="10">
        <v>0.25</v>
      </c>
      <c r="I157" s="10">
        <v>127.26999999999971</v>
      </c>
      <c r="J157" s="12" t="s">
        <v>191</v>
      </c>
      <c r="R157">
        <f t="shared" si="6"/>
        <v>119.63000000000001</v>
      </c>
      <c r="S157">
        <f t="shared" si="7"/>
        <v>-104.00999999999999</v>
      </c>
      <c r="T157">
        <f t="shared" si="8"/>
        <v>-106.15000000000002</v>
      </c>
    </row>
    <row r="158" spans="1:20" x14ac:dyDescent="0.25">
      <c r="A158" s="7"/>
      <c r="B158" s="8" t="s">
        <v>304</v>
      </c>
      <c r="C158" s="8" t="s">
        <v>126</v>
      </c>
      <c r="D158" s="9" t="s">
        <v>13</v>
      </c>
      <c r="E158" s="10">
        <v>4.5</v>
      </c>
      <c r="F158" s="11" t="s">
        <v>29</v>
      </c>
      <c r="G158" s="10">
        <v>-35</v>
      </c>
      <c r="H158" s="10"/>
      <c r="I158" s="10">
        <v>92.269999999999712</v>
      </c>
      <c r="J158" s="12"/>
      <c r="R158">
        <f t="shared" si="6"/>
        <v>84.63000000000001</v>
      </c>
      <c r="S158">
        <f t="shared" si="7"/>
        <v>-104.00999999999999</v>
      </c>
      <c r="T158">
        <f t="shared" si="8"/>
        <v>-106.15000000000002</v>
      </c>
    </row>
    <row r="159" spans="1:20" x14ac:dyDescent="0.25">
      <c r="A159" s="7"/>
      <c r="B159" s="8" t="s">
        <v>44</v>
      </c>
      <c r="C159" s="8" t="s">
        <v>305</v>
      </c>
      <c r="D159" s="9" t="s">
        <v>74</v>
      </c>
      <c r="E159" s="10">
        <v>3.6</v>
      </c>
      <c r="F159" s="11" t="s">
        <v>29</v>
      </c>
      <c r="G159" s="10">
        <v>-26</v>
      </c>
      <c r="H159" s="10"/>
      <c r="I159" s="10">
        <v>66.269999999999712</v>
      </c>
      <c r="J159" s="12"/>
      <c r="R159">
        <f t="shared" si="6"/>
        <v>84.63000000000001</v>
      </c>
      <c r="S159">
        <f t="shared" si="7"/>
        <v>-104.00999999999999</v>
      </c>
      <c r="T159">
        <f t="shared" si="8"/>
        <v>-132.15000000000003</v>
      </c>
    </row>
    <row r="160" spans="1:20" ht="22.5" x14ac:dyDescent="0.25">
      <c r="A160" s="7"/>
      <c r="B160" s="8" t="s">
        <v>306</v>
      </c>
      <c r="C160" s="8" t="s">
        <v>179</v>
      </c>
      <c r="D160" s="9" t="s">
        <v>13</v>
      </c>
      <c r="E160" s="10">
        <v>4.5</v>
      </c>
      <c r="F160" s="11" t="s">
        <v>17</v>
      </c>
      <c r="G160" s="10">
        <v>10</v>
      </c>
      <c r="H160" s="10">
        <v>0.49</v>
      </c>
      <c r="I160" s="10">
        <v>75.779999999999717</v>
      </c>
      <c r="J160" s="12"/>
      <c r="R160">
        <f t="shared" si="6"/>
        <v>94.140000000000015</v>
      </c>
      <c r="S160">
        <f t="shared" si="7"/>
        <v>-104.00999999999999</v>
      </c>
      <c r="T160">
        <f t="shared" si="8"/>
        <v>-132.15000000000003</v>
      </c>
    </row>
    <row r="161" spans="1:20" ht="22.5" x14ac:dyDescent="0.25">
      <c r="A161" s="7"/>
      <c r="B161" s="8" t="s">
        <v>307</v>
      </c>
      <c r="C161" s="8" t="s">
        <v>308</v>
      </c>
      <c r="D161" s="9" t="s">
        <v>13</v>
      </c>
      <c r="E161" s="10">
        <v>5.0999999999999996</v>
      </c>
      <c r="F161" s="11" t="s">
        <v>17</v>
      </c>
      <c r="G161" s="10">
        <v>5</v>
      </c>
      <c r="H161" s="10">
        <v>0.25</v>
      </c>
      <c r="I161" s="10">
        <v>80.529999999999717</v>
      </c>
      <c r="J161" s="12"/>
      <c r="R161">
        <f t="shared" si="6"/>
        <v>98.890000000000015</v>
      </c>
      <c r="S161">
        <f t="shared" si="7"/>
        <v>-104.00999999999999</v>
      </c>
      <c r="T161">
        <f t="shared" si="8"/>
        <v>-132.15000000000003</v>
      </c>
    </row>
    <row r="162" spans="1:20" x14ac:dyDescent="0.25">
      <c r="A162" s="7"/>
      <c r="B162" s="8" t="s">
        <v>309</v>
      </c>
      <c r="C162" s="8" t="s">
        <v>267</v>
      </c>
      <c r="D162" s="9" t="s">
        <v>13</v>
      </c>
      <c r="E162" s="10">
        <v>3.8</v>
      </c>
      <c r="F162" s="11" t="s">
        <v>17</v>
      </c>
      <c r="G162" s="10">
        <v>12.5</v>
      </c>
      <c r="H162" s="10">
        <v>0.61</v>
      </c>
      <c r="I162" s="10">
        <v>92.419999999999717</v>
      </c>
      <c r="J162" s="12"/>
      <c r="R162">
        <f t="shared" si="6"/>
        <v>110.78000000000002</v>
      </c>
      <c r="S162">
        <f t="shared" si="7"/>
        <v>-104.00999999999999</v>
      </c>
      <c r="T162">
        <f t="shared" si="8"/>
        <v>-132.15000000000003</v>
      </c>
    </row>
    <row r="163" spans="1:20" x14ac:dyDescent="0.25">
      <c r="A163" s="7"/>
      <c r="B163" s="8" t="s">
        <v>310</v>
      </c>
      <c r="C163" s="8" t="s">
        <v>311</v>
      </c>
      <c r="D163" s="9" t="s">
        <v>24</v>
      </c>
      <c r="E163" s="10">
        <v>4</v>
      </c>
      <c r="F163" s="11" t="s">
        <v>17</v>
      </c>
      <c r="G163" s="10">
        <v>10</v>
      </c>
      <c r="H163" s="10">
        <v>0.49</v>
      </c>
      <c r="I163" s="10">
        <v>101.92999999999972</v>
      </c>
      <c r="J163" s="12"/>
      <c r="R163">
        <f t="shared" si="6"/>
        <v>110.78000000000002</v>
      </c>
      <c r="S163">
        <f t="shared" si="7"/>
        <v>-104.00999999999999</v>
      </c>
      <c r="T163">
        <f t="shared" si="8"/>
        <v>-122.64000000000003</v>
      </c>
    </row>
    <row r="164" spans="1:20" x14ac:dyDescent="0.25">
      <c r="A164" s="7"/>
      <c r="B164" s="8" t="s">
        <v>227</v>
      </c>
      <c r="C164" s="8" t="s">
        <v>271</v>
      </c>
      <c r="D164" s="9" t="s">
        <v>13</v>
      </c>
      <c r="E164" s="10">
        <v>7</v>
      </c>
      <c r="F164" s="11" t="s">
        <v>17</v>
      </c>
      <c r="G164" s="10">
        <v>5</v>
      </c>
      <c r="H164" s="10">
        <v>0.25</v>
      </c>
      <c r="I164" s="10">
        <v>106.67999999999972</v>
      </c>
      <c r="J164" s="12"/>
      <c r="R164">
        <f t="shared" si="6"/>
        <v>115.53000000000002</v>
      </c>
      <c r="S164">
        <f t="shared" si="7"/>
        <v>-104.00999999999999</v>
      </c>
      <c r="T164">
        <f t="shared" si="8"/>
        <v>-122.64000000000003</v>
      </c>
    </row>
    <row r="165" spans="1:20" ht="22.5" x14ac:dyDescent="0.25">
      <c r="A165" s="7" t="s">
        <v>312</v>
      </c>
      <c r="B165" s="8" t="s">
        <v>313</v>
      </c>
      <c r="C165" s="8" t="s">
        <v>207</v>
      </c>
      <c r="D165" s="9" t="s">
        <v>13</v>
      </c>
      <c r="E165" s="10">
        <v>5.9</v>
      </c>
      <c r="F165" s="11" t="s">
        <v>17</v>
      </c>
      <c r="G165" s="10">
        <v>5</v>
      </c>
      <c r="H165" s="10">
        <v>0.25</v>
      </c>
      <c r="I165" s="10">
        <v>111.42999999999972</v>
      </c>
      <c r="J165" s="12" t="s">
        <v>314</v>
      </c>
      <c r="R165">
        <f t="shared" si="6"/>
        <v>120.28000000000002</v>
      </c>
      <c r="S165">
        <f t="shared" si="7"/>
        <v>-104.00999999999999</v>
      </c>
      <c r="T165">
        <f t="shared" si="8"/>
        <v>-122.64000000000003</v>
      </c>
    </row>
    <row r="166" spans="1:20" ht="22.5" x14ac:dyDescent="0.25">
      <c r="A166" s="7"/>
      <c r="B166" s="8" t="s">
        <v>315</v>
      </c>
      <c r="C166" s="8" t="s">
        <v>316</v>
      </c>
      <c r="D166" s="9" t="s">
        <v>13</v>
      </c>
      <c r="E166" s="10">
        <v>4.5</v>
      </c>
      <c r="F166" s="11" t="s">
        <v>17</v>
      </c>
      <c r="G166" s="10">
        <v>10</v>
      </c>
      <c r="H166" s="10">
        <v>0.49</v>
      </c>
      <c r="I166" s="10">
        <v>120.93999999999973</v>
      </c>
      <c r="J166" s="12"/>
      <c r="R166">
        <f t="shared" si="6"/>
        <v>129.79000000000002</v>
      </c>
      <c r="S166">
        <f t="shared" si="7"/>
        <v>-104.00999999999999</v>
      </c>
      <c r="T166">
        <f t="shared" si="8"/>
        <v>-122.64000000000003</v>
      </c>
    </row>
    <row r="167" spans="1:20" ht="22.5" x14ac:dyDescent="0.25">
      <c r="A167" s="7" t="s">
        <v>317</v>
      </c>
      <c r="B167" s="8" t="s">
        <v>318</v>
      </c>
      <c r="C167" s="8" t="s">
        <v>319</v>
      </c>
      <c r="D167" s="9" t="s">
        <v>74</v>
      </c>
      <c r="E167" s="10">
        <v>3.65</v>
      </c>
      <c r="F167" s="11" t="s">
        <v>29</v>
      </c>
      <c r="G167" s="10">
        <v>-26.5</v>
      </c>
      <c r="H167" s="10"/>
      <c r="I167" s="10">
        <v>94.439999999999728</v>
      </c>
      <c r="J167" s="12"/>
      <c r="R167">
        <f t="shared" si="6"/>
        <v>129.79000000000002</v>
      </c>
      <c r="S167">
        <f t="shared" si="7"/>
        <v>-104.00999999999999</v>
      </c>
      <c r="T167">
        <f t="shared" si="8"/>
        <v>-149.14000000000004</v>
      </c>
    </row>
    <row r="168" spans="1:20" ht="22.5" x14ac:dyDescent="0.25">
      <c r="A168" s="7" t="s">
        <v>320</v>
      </c>
      <c r="B168" s="8" t="s">
        <v>207</v>
      </c>
      <c r="C168" s="8" t="s">
        <v>321</v>
      </c>
      <c r="D168" s="9" t="s">
        <v>13</v>
      </c>
      <c r="E168" s="10">
        <v>4.5</v>
      </c>
      <c r="F168" s="11" t="s">
        <v>17</v>
      </c>
      <c r="G168" s="10">
        <v>10</v>
      </c>
      <c r="H168" s="10">
        <v>0.49</v>
      </c>
      <c r="I168" s="10">
        <v>103.95</v>
      </c>
      <c r="J168" s="12"/>
      <c r="R168">
        <f t="shared" si="6"/>
        <v>139.30000000000001</v>
      </c>
      <c r="S168">
        <f t="shared" si="7"/>
        <v>-104.00999999999999</v>
      </c>
      <c r="T168">
        <f t="shared" si="8"/>
        <v>-149.14000000000004</v>
      </c>
    </row>
    <row r="169" spans="1:20" x14ac:dyDescent="0.25">
      <c r="A169" s="7" t="s">
        <v>262</v>
      </c>
      <c r="B169" s="8" t="s">
        <v>322</v>
      </c>
      <c r="C169" s="8" t="s">
        <v>323</v>
      </c>
      <c r="D169" s="9" t="s">
        <v>24</v>
      </c>
      <c r="E169" s="10">
        <v>4</v>
      </c>
      <c r="F169" s="11" t="s">
        <v>29</v>
      </c>
      <c r="G169" s="10">
        <v>-30</v>
      </c>
      <c r="H169" s="10"/>
      <c r="I169" s="10">
        <f>I168+G169-H169</f>
        <v>73.95</v>
      </c>
      <c r="J169" s="12" t="s">
        <v>324</v>
      </c>
      <c r="R169">
        <f t="shared" si="6"/>
        <v>139.30000000000001</v>
      </c>
      <c r="S169">
        <f t="shared" si="7"/>
        <v>-104.00999999999999</v>
      </c>
      <c r="T169">
        <f t="shared" si="8"/>
        <v>-179.14000000000004</v>
      </c>
    </row>
    <row r="170" spans="1:20" x14ac:dyDescent="0.25">
      <c r="A170" s="7" t="s">
        <v>262</v>
      </c>
      <c r="B170" s="8" t="s">
        <v>325</v>
      </c>
      <c r="C170" s="8" t="s">
        <v>92</v>
      </c>
      <c r="D170" s="9" t="s">
        <v>13</v>
      </c>
      <c r="E170" s="10">
        <v>4.5</v>
      </c>
      <c r="F170" s="11" t="s">
        <v>17</v>
      </c>
      <c r="G170" s="10">
        <v>10</v>
      </c>
      <c r="H170" s="10">
        <v>0.49</v>
      </c>
      <c r="I170" s="10">
        <f t="shared" ref="I170:I190" si="9">I169+G170-H170</f>
        <v>83.460000000000008</v>
      </c>
      <c r="J170" s="12"/>
      <c r="R170">
        <f t="shared" si="6"/>
        <v>148.81</v>
      </c>
      <c r="S170">
        <f t="shared" si="7"/>
        <v>-104.00999999999999</v>
      </c>
      <c r="T170">
        <f t="shared" si="8"/>
        <v>-179.14000000000004</v>
      </c>
    </row>
    <row r="171" spans="1:20" ht="22.5" x14ac:dyDescent="0.25">
      <c r="A171" s="7" t="s">
        <v>262</v>
      </c>
      <c r="B171" s="8" t="s">
        <v>303</v>
      </c>
      <c r="C171" s="8" t="s">
        <v>44</v>
      </c>
      <c r="D171" s="9" t="s">
        <v>74</v>
      </c>
      <c r="E171" s="10">
        <v>3.7</v>
      </c>
      <c r="F171" s="11" t="s">
        <v>17</v>
      </c>
      <c r="G171" s="10">
        <v>10</v>
      </c>
      <c r="H171" s="10">
        <v>0.49</v>
      </c>
      <c r="I171" s="10">
        <f t="shared" si="9"/>
        <v>92.970000000000013</v>
      </c>
      <c r="J171" s="12"/>
      <c r="R171">
        <f t="shared" si="6"/>
        <v>148.81</v>
      </c>
      <c r="S171">
        <f t="shared" si="7"/>
        <v>-104.00999999999999</v>
      </c>
      <c r="T171">
        <f t="shared" si="8"/>
        <v>-169.63000000000005</v>
      </c>
    </row>
    <row r="172" spans="1:20" x14ac:dyDescent="0.25">
      <c r="A172" s="7" t="s">
        <v>262</v>
      </c>
      <c r="B172" s="8" t="s">
        <v>241</v>
      </c>
      <c r="C172" s="8" t="s">
        <v>326</v>
      </c>
      <c r="D172" s="9" t="s">
        <v>74</v>
      </c>
      <c r="E172" s="10">
        <v>3.55</v>
      </c>
      <c r="F172" s="11" t="s">
        <v>29</v>
      </c>
      <c r="G172" s="10">
        <v>-25.5</v>
      </c>
      <c r="H172" s="10"/>
      <c r="I172" s="10">
        <f t="shared" si="9"/>
        <v>67.470000000000013</v>
      </c>
      <c r="J172" s="12" t="s">
        <v>327</v>
      </c>
      <c r="R172">
        <f t="shared" si="6"/>
        <v>148.81</v>
      </c>
      <c r="S172">
        <f t="shared" si="7"/>
        <v>-104.00999999999999</v>
      </c>
      <c r="T172">
        <f t="shared" si="8"/>
        <v>-195.13000000000005</v>
      </c>
    </row>
    <row r="173" spans="1:20" x14ac:dyDescent="0.25">
      <c r="A173" s="7" t="s">
        <v>328</v>
      </c>
      <c r="B173" s="8" t="s">
        <v>213</v>
      </c>
      <c r="C173" s="8" t="s">
        <v>42</v>
      </c>
      <c r="D173" s="9" t="s">
        <v>13</v>
      </c>
      <c r="E173" s="10">
        <v>4.5</v>
      </c>
      <c r="F173" s="11" t="s">
        <v>17</v>
      </c>
      <c r="G173" s="10">
        <v>10</v>
      </c>
      <c r="H173" s="10">
        <v>0.49</v>
      </c>
      <c r="I173" s="10">
        <f t="shared" si="9"/>
        <v>76.980000000000018</v>
      </c>
      <c r="J173" s="12"/>
      <c r="R173">
        <f t="shared" si="6"/>
        <v>158.32</v>
      </c>
      <c r="S173">
        <f t="shared" si="7"/>
        <v>-104.00999999999999</v>
      </c>
      <c r="T173">
        <f t="shared" si="8"/>
        <v>-195.13000000000005</v>
      </c>
    </row>
    <row r="174" spans="1:20" ht="22.5" x14ac:dyDescent="0.25">
      <c r="A174" s="7" t="s">
        <v>262</v>
      </c>
      <c r="B174" s="8" t="s">
        <v>87</v>
      </c>
      <c r="C174" s="8" t="s">
        <v>51</v>
      </c>
      <c r="D174" s="9" t="s">
        <v>24</v>
      </c>
      <c r="E174" s="10">
        <v>4</v>
      </c>
      <c r="F174" s="11" t="s">
        <v>29</v>
      </c>
      <c r="G174" s="10">
        <v>-29.73</v>
      </c>
      <c r="H174" s="10"/>
      <c r="I174" s="10">
        <f t="shared" si="9"/>
        <v>47.250000000000014</v>
      </c>
      <c r="J174" s="12"/>
      <c r="R174">
        <f t="shared" si="6"/>
        <v>158.32</v>
      </c>
      <c r="S174">
        <f t="shared" si="7"/>
        <v>-104.00999999999999</v>
      </c>
      <c r="T174">
        <f t="shared" si="8"/>
        <v>-224.86000000000004</v>
      </c>
    </row>
    <row r="175" spans="1:20" ht="22.5" x14ac:dyDescent="0.25">
      <c r="A175" s="7" t="s">
        <v>262</v>
      </c>
      <c r="B175" s="8" t="s">
        <v>77</v>
      </c>
      <c r="C175" s="8" t="s">
        <v>79</v>
      </c>
      <c r="D175" s="9" t="s">
        <v>13</v>
      </c>
      <c r="E175" s="10">
        <v>5.5</v>
      </c>
      <c r="F175" s="11" t="s">
        <v>17</v>
      </c>
      <c r="G175" s="10">
        <v>5</v>
      </c>
      <c r="H175" s="10">
        <v>0.25</v>
      </c>
      <c r="I175" s="10">
        <f t="shared" si="9"/>
        <v>52.000000000000014</v>
      </c>
      <c r="J175" s="12" t="s">
        <v>314</v>
      </c>
      <c r="R175">
        <f t="shared" si="6"/>
        <v>163.07</v>
      </c>
      <c r="S175">
        <f t="shared" si="7"/>
        <v>-104.00999999999999</v>
      </c>
      <c r="T175">
        <f t="shared" si="8"/>
        <v>-224.86000000000004</v>
      </c>
    </row>
    <row r="176" spans="1:20" x14ac:dyDescent="0.25">
      <c r="A176" s="7" t="s">
        <v>262</v>
      </c>
      <c r="B176" s="8" t="s">
        <v>237</v>
      </c>
      <c r="C176" s="8" t="s">
        <v>54</v>
      </c>
      <c r="D176" s="9" t="s">
        <v>13</v>
      </c>
      <c r="E176" s="10">
        <v>6.8</v>
      </c>
      <c r="F176" s="11" t="s">
        <v>17</v>
      </c>
      <c r="G176" s="10">
        <v>5</v>
      </c>
      <c r="H176" s="10">
        <v>0.25</v>
      </c>
      <c r="I176" s="10">
        <f t="shared" si="9"/>
        <v>56.750000000000014</v>
      </c>
      <c r="J176" s="12"/>
      <c r="R176">
        <f t="shared" si="6"/>
        <v>167.82</v>
      </c>
      <c r="S176">
        <f t="shared" si="7"/>
        <v>-104.00999999999999</v>
      </c>
      <c r="T176">
        <f t="shared" si="8"/>
        <v>-224.86000000000004</v>
      </c>
    </row>
    <row r="177" spans="1:22" x14ac:dyDescent="0.25">
      <c r="A177" s="7" t="s">
        <v>262</v>
      </c>
      <c r="B177" s="8" t="s">
        <v>194</v>
      </c>
      <c r="C177" s="8" t="s">
        <v>63</v>
      </c>
      <c r="D177" s="9" t="s">
        <v>13</v>
      </c>
      <c r="E177" s="10">
        <v>6.4</v>
      </c>
      <c r="F177" s="11" t="s">
        <v>17</v>
      </c>
      <c r="G177" s="10">
        <v>5</v>
      </c>
      <c r="H177" s="10">
        <v>0.25</v>
      </c>
      <c r="I177" s="10">
        <f t="shared" si="9"/>
        <v>61.500000000000014</v>
      </c>
      <c r="J177" s="12"/>
      <c r="R177">
        <f t="shared" si="6"/>
        <v>172.57</v>
      </c>
      <c r="S177">
        <f t="shared" si="7"/>
        <v>-104.00999999999999</v>
      </c>
      <c r="T177">
        <f t="shared" si="8"/>
        <v>-224.86000000000004</v>
      </c>
    </row>
    <row r="178" spans="1:22" ht="22.5" x14ac:dyDescent="0.25">
      <c r="A178" s="7" t="s">
        <v>262</v>
      </c>
      <c r="B178" s="8" t="s">
        <v>329</v>
      </c>
      <c r="C178" s="8" t="s">
        <v>292</v>
      </c>
      <c r="D178" s="9" t="s">
        <v>13</v>
      </c>
      <c r="E178" s="10">
        <v>4.2</v>
      </c>
      <c r="F178" s="11" t="s">
        <v>17</v>
      </c>
      <c r="G178" s="10">
        <v>10.93</v>
      </c>
      <c r="H178" s="10">
        <v>0.54</v>
      </c>
      <c r="I178" s="10">
        <f t="shared" si="9"/>
        <v>71.89</v>
      </c>
      <c r="J178" s="12"/>
      <c r="R178">
        <f t="shared" si="6"/>
        <v>182.95999999999998</v>
      </c>
      <c r="S178">
        <f t="shared" si="7"/>
        <v>-104.00999999999999</v>
      </c>
      <c r="T178">
        <f t="shared" si="8"/>
        <v>-224.86000000000004</v>
      </c>
    </row>
    <row r="179" spans="1:22" x14ac:dyDescent="0.25">
      <c r="A179" s="7" t="s">
        <v>330</v>
      </c>
      <c r="B179" s="8" t="s">
        <v>282</v>
      </c>
      <c r="C179" s="8" t="s">
        <v>331</v>
      </c>
      <c r="D179" s="9" t="s">
        <v>74</v>
      </c>
      <c r="E179" s="10">
        <v>0</v>
      </c>
      <c r="F179" s="11" t="s">
        <v>17</v>
      </c>
      <c r="G179" s="10">
        <v>0</v>
      </c>
      <c r="H179" s="10"/>
      <c r="I179" s="10">
        <f t="shared" si="9"/>
        <v>71.89</v>
      </c>
      <c r="J179" s="12" t="s">
        <v>332</v>
      </c>
      <c r="R179">
        <f t="shared" si="6"/>
        <v>182.95999999999998</v>
      </c>
      <c r="S179">
        <f t="shared" si="7"/>
        <v>-104.00999999999999</v>
      </c>
      <c r="T179">
        <f t="shared" si="8"/>
        <v>-224.86000000000004</v>
      </c>
    </row>
    <row r="180" spans="1:22" x14ac:dyDescent="0.25">
      <c r="A180" s="7" t="s">
        <v>262</v>
      </c>
      <c r="B180" s="8" t="s">
        <v>36</v>
      </c>
      <c r="C180" s="8" t="s">
        <v>333</v>
      </c>
      <c r="D180" s="9" t="s">
        <v>74</v>
      </c>
      <c r="E180" s="10">
        <v>0</v>
      </c>
      <c r="F180" s="11" t="s">
        <v>17</v>
      </c>
      <c r="G180" s="10">
        <v>0</v>
      </c>
      <c r="H180" s="10"/>
      <c r="I180" s="10">
        <f t="shared" si="9"/>
        <v>71.89</v>
      </c>
      <c r="J180" s="12" t="s">
        <v>332</v>
      </c>
      <c r="R180">
        <f t="shared" si="6"/>
        <v>182.95999999999998</v>
      </c>
      <c r="S180">
        <f t="shared" si="7"/>
        <v>-104.00999999999999</v>
      </c>
      <c r="T180">
        <f t="shared" si="8"/>
        <v>-224.86000000000004</v>
      </c>
    </row>
    <row r="181" spans="1:22" ht="22.5" x14ac:dyDescent="0.25">
      <c r="A181" s="7" t="s">
        <v>262</v>
      </c>
      <c r="B181" s="8" t="s">
        <v>334</v>
      </c>
      <c r="C181" s="8" t="s">
        <v>278</v>
      </c>
      <c r="D181" s="9" t="s">
        <v>13</v>
      </c>
      <c r="E181" s="10">
        <v>4.0999999999999996</v>
      </c>
      <c r="F181" s="11" t="s">
        <v>17</v>
      </c>
      <c r="G181" s="10">
        <v>11.29</v>
      </c>
      <c r="H181" s="10">
        <v>0.56000000000000005</v>
      </c>
      <c r="I181" s="10">
        <f t="shared" si="9"/>
        <v>82.62</v>
      </c>
      <c r="J181" s="12"/>
      <c r="R181">
        <f t="shared" si="6"/>
        <v>193.68999999999997</v>
      </c>
      <c r="S181">
        <f t="shared" si="7"/>
        <v>-104.00999999999999</v>
      </c>
      <c r="T181">
        <f t="shared" si="8"/>
        <v>-224.86000000000004</v>
      </c>
    </row>
    <row r="182" spans="1:22" ht="22.5" x14ac:dyDescent="0.25">
      <c r="A182" s="7" t="s">
        <v>262</v>
      </c>
      <c r="B182" s="8" t="s">
        <v>335</v>
      </c>
      <c r="C182" s="8" t="s">
        <v>34</v>
      </c>
      <c r="D182" s="9" t="s">
        <v>13</v>
      </c>
      <c r="E182" s="10">
        <v>4.5</v>
      </c>
      <c r="F182" s="11" t="s">
        <v>17</v>
      </c>
      <c r="G182" s="10">
        <v>10</v>
      </c>
      <c r="H182" s="10">
        <v>0.49</v>
      </c>
      <c r="I182" s="10">
        <f t="shared" si="9"/>
        <v>92.13000000000001</v>
      </c>
      <c r="J182" s="12"/>
      <c r="R182">
        <f t="shared" si="6"/>
        <v>203.19999999999996</v>
      </c>
      <c r="S182">
        <f t="shared" si="7"/>
        <v>-104.00999999999999</v>
      </c>
      <c r="T182">
        <f t="shared" si="8"/>
        <v>-224.86000000000004</v>
      </c>
    </row>
    <row r="183" spans="1:22" x14ac:dyDescent="0.25">
      <c r="A183" s="7" t="s">
        <v>262</v>
      </c>
      <c r="B183" s="8" t="s">
        <v>336</v>
      </c>
      <c r="C183" s="8" t="s">
        <v>337</v>
      </c>
      <c r="D183" s="9" t="s">
        <v>74</v>
      </c>
      <c r="E183" s="10">
        <v>3.9</v>
      </c>
      <c r="F183" s="11" t="s">
        <v>17</v>
      </c>
      <c r="G183" s="10">
        <v>10.25</v>
      </c>
      <c r="H183" s="10">
        <v>0.51</v>
      </c>
      <c r="I183" s="10">
        <f t="shared" si="9"/>
        <v>101.87</v>
      </c>
      <c r="J183" s="12"/>
      <c r="R183">
        <f t="shared" si="6"/>
        <v>203.19999999999996</v>
      </c>
      <c r="S183">
        <f t="shared" si="7"/>
        <v>-104.00999999999999</v>
      </c>
      <c r="T183">
        <f t="shared" si="8"/>
        <v>-215.12000000000003</v>
      </c>
    </row>
    <row r="184" spans="1:22" ht="22.5" x14ac:dyDescent="0.25">
      <c r="A184" s="7" t="s">
        <v>262</v>
      </c>
      <c r="B184" s="8" t="s">
        <v>338</v>
      </c>
      <c r="C184" s="8" t="s">
        <v>208</v>
      </c>
      <c r="D184" s="9" t="s">
        <v>74</v>
      </c>
      <c r="E184" s="10">
        <v>3.9</v>
      </c>
      <c r="F184" s="11" t="s">
        <v>17</v>
      </c>
      <c r="G184" s="10">
        <v>5.42</v>
      </c>
      <c r="H184" s="10">
        <v>0.27</v>
      </c>
      <c r="I184" s="10">
        <f t="shared" si="9"/>
        <v>107.02000000000001</v>
      </c>
      <c r="J184" s="12" t="s">
        <v>339</v>
      </c>
      <c r="R184">
        <f t="shared" si="6"/>
        <v>203.19999999999996</v>
      </c>
      <c r="S184">
        <f t="shared" si="7"/>
        <v>-104.00999999999999</v>
      </c>
      <c r="T184">
        <f t="shared" si="8"/>
        <v>-209.97000000000003</v>
      </c>
    </row>
    <row r="185" spans="1:22" ht="22.5" x14ac:dyDescent="0.25">
      <c r="A185" s="7" t="s">
        <v>262</v>
      </c>
      <c r="B185" s="8" t="s">
        <v>340</v>
      </c>
      <c r="C185" s="8" t="s">
        <v>341</v>
      </c>
      <c r="D185" s="9" t="s">
        <v>74</v>
      </c>
      <c r="E185" s="10">
        <v>3.65</v>
      </c>
      <c r="F185" s="11" t="s">
        <v>17</v>
      </c>
      <c r="G185" s="10">
        <v>6.72</v>
      </c>
      <c r="H185" s="10">
        <v>0.33</v>
      </c>
      <c r="I185" s="10">
        <f t="shared" si="9"/>
        <v>113.41000000000001</v>
      </c>
      <c r="J185" s="12" t="s">
        <v>339</v>
      </c>
      <c r="R185">
        <f t="shared" si="6"/>
        <v>203.19999999999996</v>
      </c>
      <c r="S185">
        <f t="shared" si="7"/>
        <v>-104.00999999999999</v>
      </c>
      <c r="T185">
        <f t="shared" si="8"/>
        <v>-203.58000000000004</v>
      </c>
    </row>
    <row r="186" spans="1:22" ht="22.5" x14ac:dyDescent="0.25">
      <c r="A186" s="7" t="s">
        <v>262</v>
      </c>
      <c r="B186" s="8" t="s">
        <v>78</v>
      </c>
      <c r="C186" s="8" t="s">
        <v>200</v>
      </c>
      <c r="D186" s="9" t="s">
        <v>13</v>
      </c>
      <c r="E186" s="10">
        <v>4.5</v>
      </c>
      <c r="F186" s="11" t="s">
        <v>17</v>
      </c>
      <c r="G186" s="10">
        <v>10</v>
      </c>
      <c r="H186" s="10">
        <v>0.49</v>
      </c>
      <c r="I186" s="10">
        <f t="shared" si="9"/>
        <v>122.92000000000002</v>
      </c>
      <c r="J186" s="12"/>
      <c r="R186">
        <f t="shared" si="6"/>
        <v>212.70999999999995</v>
      </c>
      <c r="S186">
        <f t="shared" si="7"/>
        <v>-104.00999999999999</v>
      </c>
      <c r="T186">
        <f t="shared" si="8"/>
        <v>-203.58000000000004</v>
      </c>
    </row>
    <row r="187" spans="1:22" x14ac:dyDescent="0.25">
      <c r="A187" s="7" t="s">
        <v>262</v>
      </c>
      <c r="B187" s="8" t="s">
        <v>342</v>
      </c>
      <c r="C187" s="8" t="s">
        <v>343</v>
      </c>
      <c r="D187" s="9" t="s">
        <v>74</v>
      </c>
      <c r="E187" s="10">
        <v>3.15</v>
      </c>
      <c r="F187" s="11" t="s">
        <v>29</v>
      </c>
      <c r="G187" s="10">
        <v>-29.73</v>
      </c>
      <c r="H187" s="10"/>
      <c r="I187" s="10">
        <f t="shared" si="9"/>
        <v>93.190000000000012</v>
      </c>
      <c r="J187" s="12"/>
      <c r="R187">
        <f t="shared" si="6"/>
        <v>212.70999999999995</v>
      </c>
      <c r="S187">
        <f t="shared" si="7"/>
        <v>-104.00999999999999</v>
      </c>
      <c r="T187">
        <f t="shared" si="8"/>
        <v>-233.31000000000003</v>
      </c>
    </row>
    <row r="188" spans="1:22" x14ac:dyDescent="0.25">
      <c r="A188" s="7" t="s">
        <v>262</v>
      </c>
      <c r="B188" s="8" t="s">
        <v>344</v>
      </c>
      <c r="C188" s="8" t="s">
        <v>268</v>
      </c>
      <c r="D188" s="9" t="s">
        <v>74</v>
      </c>
      <c r="E188" s="10">
        <v>4</v>
      </c>
      <c r="F188" s="11" t="s">
        <v>17</v>
      </c>
      <c r="G188" s="10">
        <v>9.91</v>
      </c>
      <c r="H188" s="10">
        <v>0.48</v>
      </c>
      <c r="I188" s="10">
        <f t="shared" si="9"/>
        <v>102.62</v>
      </c>
      <c r="J188" s="12"/>
      <c r="R188">
        <f t="shared" si="6"/>
        <v>212.70999999999995</v>
      </c>
      <c r="S188">
        <f t="shared" si="7"/>
        <v>-104.00999999999999</v>
      </c>
      <c r="T188">
        <f t="shared" si="8"/>
        <v>-223.88000000000002</v>
      </c>
    </row>
    <row r="189" spans="1:22" x14ac:dyDescent="0.25">
      <c r="A189" s="7" t="s">
        <v>262</v>
      </c>
      <c r="B189" s="8" t="s">
        <v>217</v>
      </c>
      <c r="C189" s="8" t="s">
        <v>151</v>
      </c>
      <c r="D189" s="9" t="s">
        <v>13</v>
      </c>
      <c r="E189" s="10">
        <v>4.5</v>
      </c>
      <c r="F189" s="11" t="s">
        <v>17</v>
      </c>
      <c r="G189" s="10">
        <v>10</v>
      </c>
      <c r="H189" s="10">
        <v>0.49</v>
      </c>
      <c r="I189" s="10">
        <f t="shared" si="9"/>
        <v>112.13000000000001</v>
      </c>
      <c r="J189" s="12"/>
      <c r="R189">
        <f t="shared" si="6"/>
        <v>222.21999999999994</v>
      </c>
      <c r="S189">
        <f t="shared" si="7"/>
        <v>-104.00999999999999</v>
      </c>
      <c r="T189">
        <f t="shared" si="8"/>
        <v>-223.88000000000002</v>
      </c>
    </row>
    <row r="190" spans="1:22" x14ac:dyDescent="0.25">
      <c r="A190" s="7" t="s">
        <v>262</v>
      </c>
      <c r="B190" s="8" t="s">
        <v>157</v>
      </c>
      <c r="C190" s="8" t="s">
        <v>345</v>
      </c>
      <c r="D190" s="9" t="s">
        <v>74</v>
      </c>
      <c r="E190" s="10">
        <v>3.85</v>
      </c>
      <c r="F190" s="11" t="s">
        <v>17</v>
      </c>
      <c r="G190" s="10">
        <v>7.65</v>
      </c>
      <c r="H190" s="10">
        <v>0.38</v>
      </c>
      <c r="I190" s="10">
        <f t="shared" si="9"/>
        <v>119.40000000000002</v>
      </c>
      <c r="J190" s="12"/>
      <c r="R190">
        <f t="shared" si="6"/>
        <v>222.21999999999994</v>
      </c>
      <c r="S190">
        <f t="shared" si="7"/>
        <v>-104.00999999999999</v>
      </c>
      <c r="T190">
        <f t="shared" si="8"/>
        <v>-216.61</v>
      </c>
    </row>
    <row r="191" spans="1:22" x14ac:dyDescent="0.25">
      <c r="V191" s="16"/>
    </row>
    <row r="192" spans="1:22" x14ac:dyDescent="0.25">
      <c r="F192" s="14" t="s">
        <v>346</v>
      </c>
      <c r="G192" s="15">
        <f>I2</f>
        <v>217.79999999999978</v>
      </c>
    </row>
    <row r="193" spans="6:7" x14ac:dyDescent="0.25">
      <c r="F193" s="14" t="s">
        <v>347</v>
      </c>
      <c r="G193" s="15">
        <f>I190-G192</f>
        <v>-98.399999999999764</v>
      </c>
    </row>
    <row r="194" spans="6:7" x14ac:dyDescent="0.25">
      <c r="F194" s="14" t="s">
        <v>348</v>
      </c>
      <c r="G194" s="15">
        <f>G193+G192</f>
        <v>119.40000000000002</v>
      </c>
    </row>
    <row r="195" spans="6:7" x14ac:dyDescent="0.25">
      <c r="F195" s="14" t="s">
        <v>349</v>
      </c>
      <c r="G195">
        <f>G194/10</f>
        <v>11.940000000000001</v>
      </c>
    </row>
  </sheetData>
  <autoFilter ref="D1:D196"/>
  <pageMargins left="0.7" right="0.7" top="0.75" bottom="0.75" header="0.3" footer="0.3"/>
  <pageSetup paperSize="9"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 Collins</dc:creator>
  <cp:lastModifiedBy>Lucy Collins</cp:lastModifiedBy>
  <dcterms:created xsi:type="dcterms:W3CDTF">2017-05-01T17:15:44Z</dcterms:created>
  <dcterms:modified xsi:type="dcterms:W3CDTF">2017-05-01T17:52:45Z</dcterms:modified>
</cp:coreProperties>
</file>