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nigeltimperley/Documents/"/>
    </mc:Choice>
  </mc:AlternateContent>
  <bookViews>
    <workbookView xWindow="0" yWindow="0" windowWidth="27320" windowHeight="15360"/>
  </bookViews>
  <sheets>
    <sheet name="28 Feb - 28 Mar" sheetId="2"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136" i="2" l="1"/>
  <c r="G135" i="2"/>
  <c r="G137" i="2"/>
  <c r="G132" i="2"/>
  <c r="G133" i="2"/>
  <c r="G134" i="2"/>
  <c r="I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alcChain>
</file>

<file path=xl/sharedStrings.xml><?xml version="1.0" encoding="utf-8"?>
<sst xmlns="http://schemas.openxmlformats.org/spreadsheetml/2006/main" count="565" uniqueCount="266">
  <si>
    <t>DATE</t>
  </si>
  <si>
    <t>HOME TEAM</t>
  </si>
  <si>
    <t>AWAY TEAM</t>
  </si>
  <si>
    <t>BETS</t>
  </si>
  <si>
    <t>Actual Odds Taken</t>
  </si>
  <si>
    <t>Result</t>
  </si>
  <si>
    <t>Actual Profit</t>
  </si>
  <si>
    <t>Comm</t>
  </si>
  <si>
    <t>Running Total</t>
  </si>
  <si>
    <t>Notes</t>
  </si>
  <si>
    <t>Eibar</t>
  </si>
  <si>
    <t>LCS</t>
  </si>
  <si>
    <t>Notts County</t>
  </si>
  <si>
    <t>LTD</t>
  </si>
  <si>
    <t>Crawley Town</t>
  </si>
  <si>
    <t>Exeter</t>
  </si>
  <si>
    <t>Newcastle</t>
  </si>
  <si>
    <t>Bristol City</t>
  </si>
  <si>
    <t>Stevenage</t>
  </si>
  <si>
    <t>Leyton Orient</t>
  </si>
  <si>
    <t>Walsall</t>
  </si>
  <si>
    <t>Chesterfield</t>
  </si>
  <si>
    <t>Valencia</t>
  </si>
  <si>
    <t>Leganes</t>
  </si>
  <si>
    <t>L</t>
  </si>
  <si>
    <t>Sevilla</t>
  </si>
  <si>
    <t>Athletico Bilbao</t>
  </si>
  <si>
    <t>Unmatched</t>
  </si>
  <si>
    <t>Trabzonspor</t>
  </si>
  <si>
    <t>Kardemir Karabuk</t>
  </si>
  <si>
    <t>W</t>
  </si>
  <si>
    <t>Union Berlin</t>
  </si>
  <si>
    <t>Wurzburger Kickers</t>
  </si>
  <si>
    <t>Red card so no bet made</t>
  </si>
  <si>
    <t>Birmingham</t>
  </si>
  <si>
    <t>Leeds</t>
  </si>
  <si>
    <t>FC Tokyo</t>
  </si>
  <si>
    <t>Omiya Ardija</t>
  </si>
  <si>
    <t>Kobe</t>
  </si>
  <si>
    <t>Albirex Niigata</t>
  </si>
  <si>
    <t>Hoffenheim</t>
  </si>
  <si>
    <t>Ingolstadt</t>
  </si>
  <si>
    <t>Betdaq</t>
  </si>
  <si>
    <t>SV Werder Bremen</t>
  </si>
  <si>
    <t>Darmstadt</t>
  </si>
  <si>
    <t>Hartlepool</t>
  </si>
  <si>
    <t>Swansea</t>
  </si>
  <si>
    <t>Burnley</t>
  </si>
  <si>
    <t>Sturm Graz</t>
  </si>
  <si>
    <t>Altach</t>
  </si>
  <si>
    <t>Bet365</t>
  </si>
  <si>
    <t>Accrington</t>
  </si>
  <si>
    <t>Barnet</t>
  </si>
  <si>
    <t>West Brom</t>
  </si>
  <si>
    <t>Crystal Palace</t>
  </si>
  <si>
    <t>Smarkets</t>
  </si>
  <si>
    <t>Panaitolikos</t>
  </si>
  <si>
    <t>Levadiakos</t>
  </si>
  <si>
    <t>Lugano</t>
  </si>
  <si>
    <t>Lausanne</t>
  </si>
  <si>
    <t>Huddersfield</t>
  </si>
  <si>
    <t>Newcastle Utd.</t>
  </si>
  <si>
    <t>Ried</t>
  </si>
  <si>
    <t>Austria Vienna</t>
  </si>
  <si>
    <t>Liverpool</t>
  </si>
  <si>
    <t>Arsenal</t>
  </si>
  <si>
    <t>St. Truiden</t>
  </si>
  <si>
    <t>Eupen</t>
  </si>
  <si>
    <t>KV Mechelen</t>
  </si>
  <si>
    <t>Anderlecht</t>
  </si>
  <si>
    <t>Zwolle</t>
  </si>
  <si>
    <t>Vitesse</t>
  </si>
  <si>
    <t>Not sure if this was a late addition to picks because not on my list so no bet made</t>
  </si>
  <si>
    <t>Kashiwa</t>
  </si>
  <si>
    <t>G-Osaka</t>
  </si>
  <si>
    <t>Kawasaki Frontale</t>
  </si>
  <si>
    <t>Sagan Tosu</t>
  </si>
  <si>
    <t>Newcastle Jets</t>
  </si>
  <si>
    <t>Brisbane Roar</t>
  </si>
  <si>
    <t>Red Card so lower stake used</t>
  </si>
  <si>
    <t>Atalanta</t>
  </si>
  <si>
    <t>Fiorentina</t>
  </si>
  <si>
    <t>Greuther Furth</t>
  </si>
  <si>
    <t>Nurnberg</t>
  </si>
  <si>
    <t>Krasnodar</t>
  </si>
  <si>
    <t>Spartak Moscow</t>
  </si>
  <si>
    <t>Rapid Vienna</t>
  </si>
  <si>
    <t>Salzburg</t>
  </si>
  <si>
    <t>Terek Grozni</t>
  </si>
  <si>
    <t>Ufa</t>
  </si>
  <si>
    <t>Traded in - too close for comfort</t>
  </si>
  <si>
    <t>Odense</t>
  </si>
  <si>
    <t>Aalborg</t>
  </si>
  <si>
    <t>Braunschweig</t>
  </si>
  <si>
    <t>VfB Stuttgart</t>
  </si>
  <si>
    <t>Fulham</t>
  </si>
  <si>
    <t>Norwich</t>
  </si>
  <si>
    <t>QPR</t>
  </si>
  <si>
    <t>Barnsley</t>
  </si>
  <si>
    <t>Only partly matched</t>
  </si>
  <si>
    <t>Jiangsu Suning</t>
  </si>
  <si>
    <t>Tianjin Teda</t>
  </si>
  <si>
    <t>Randers FC</t>
  </si>
  <si>
    <t>Aarhus</t>
  </si>
  <si>
    <t>Mistake setting up Bot</t>
  </si>
  <si>
    <t>Sparta Rotterdam</t>
  </si>
  <si>
    <t>Finn Harps</t>
  </si>
  <si>
    <t>Galway</t>
  </si>
  <si>
    <t>Vegalta Sendai</t>
  </si>
  <si>
    <t>Zlin</t>
  </si>
  <si>
    <t>Slovacko</t>
  </si>
  <si>
    <t>RB Leipzig</t>
  </si>
  <si>
    <t>Wolfsburg</t>
  </si>
  <si>
    <t>Brentford</t>
  </si>
  <si>
    <t>Unmatched - bot problem</t>
  </si>
  <si>
    <t>Carlisle</t>
  </si>
  <si>
    <t>Cambridge Utd</t>
  </si>
  <si>
    <t>Partick</t>
  </si>
  <si>
    <t>Inverness CT</t>
  </si>
  <si>
    <t>Galatasaray</t>
  </si>
  <si>
    <t>Genclerbirligi</t>
  </si>
  <si>
    <t>AC Wolfsberger</t>
  </si>
  <si>
    <t>Mattersburg</t>
  </si>
  <si>
    <t>Heracles</t>
  </si>
  <si>
    <t>Utrecht</t>
  </si>
  <si>
    <t>Rennes</t>
  </si>
  <si>
    <t>Dijon</t>
  </si>
  <si>
    <t>New England Rev.</t>
  </si>
  <si>
    <t>Orlando City</t>
  </si>
  <si>
    <t>Postp</t>
  </si>
  <si>
    <t>Excelsior</t>
  </si>
  <si>
    <t>Heerenveen</t>
  </si>
  <si>
    <t>Montreal Impact</t>
  </si>
  <si>
    <t>Seattle Sounders</t>
  </si>
  <si>
    <t>Houston Dynamo</t>
  </si>
  <si>
    <t>Columbus Crew</t>
  </si>
  <si>
    <t>Arminia Bielefeld</t>
  </si>
  <si>
    <t>Thun</t>
  </si>
  <si>
    <t>Waregem</t>
  </si>
  <si>
    <t>St. Liege</t>
  </si>
  <si>
    <t>Oostende</t>
  </si>
  <si>
    <t>Sion</t>
  </si>
  <si>
    <t>Basel</t>
  </si>
  <si>
    <t>Cashed out 89 mins - potential for loss</t>
  </si>
  <si>
    <t>13.03.17</t>
  </si>
  <si>
    <t>Dusseldorf</t>
  </si>
  <si>
    <t>Osasuna</t>
  </si>
  <si>
    <t>14.03.17</t>
  </si>
  <si>
    <t>Morecambe</t>
  </si>
  <si>
    <t>Newport County</t>
  </si>
  <si>
    <t>Doncaster</t>
  </si>
  <si>
    <t>Notts Co.</t>
  </si>
  <si>
    <t>No bet placed by bot</t>
  </si>
  <si>
    <t>Cambridge Utd.</t>
  </si>
  <si>
    <t>Hartepool</t>
  </si>
  <si>
    <t>Coventry</t>
  </si>
  <si>
    <t>Southend</t>
  </si>
  <si>
    <t>Northampton</t>
  </si>
  <si>
    <t>Port Vale</t>
  </si>
  <si>
    <t>17.03.17</t>
  </si>
  <si>
    <t>Metz</t>
  </si>
  <si>
    <t>SC Bastia</t>
  </si>
  <si>
    <t>Sheffield Wed.</t>
  </si>
  <si>
    <t>Reading</t>
  </si>
  <si>
    <t>18.03.17</t>
  </si>
  <si>
    <t>Yokohama FM</t>
  </si>
  <si>
    <t>Niigata</t>
  </si>
  <si>
    <t>Game on too early to trade</t>
  </si>
  <si>
    <t>Shimizu</t>
  </si>
  <si>
    <t>Kashima</t>
  </si>
  <si>
    <t>Kawasaki</t>
  </si>
  <si>
    <t>Ural</t>
  </si>
  <si>
    <t>Rubin Kazan</t>
  </si>
  <si>
    <t>Stuttgart</t>
  </si>
  <si>
    <t>Leverkusen</t>
  </si>
  <si>
    <t>C Palace</t>
  </si>
  <si>
    <t>Watford</t>
  </si>
  <si>
    <t>Burton</t>
  </si>
  <si>
    <t>Motherwell</t>
  </si>
  <si>
    <t>St. Johnstone</t>
  </si>
  <si>
    <t>Grimsby</t>
  </si>
  <si>
    <t>Luton</t>
  </si>
  <si>
    <t>Everton</t>
  </si>
  <si>
    <t>Hull</t>
  </si>
  <si>
    <t>Not matched</t>
  </si>
  <si>
    <t>Huesca</t>
  </si>
  <si>
    <t>Mallorca</t>
  </si>
  <si>
    <t>SV Ried</t>
  </si>
  <si>
    <t>SCR Altach</t>
  </si>
  <si>
    <t>Bournemouth</t>
  </si>
  <si>
    <t>Admira Wacker</t>
  </si>
  <si>
    <t>Toulouse</t>
  </si>
  <si>
    <t>Bet not made</t>
  </si>
  <si>
    <t>19.03.17</t>
  </si>
  <si>
    <t>Feyenoord</t>
  </si>
  <si>
    <t>Bochum</t>
  </si>
  <si>
    <t>Erzgebirge Aue</t>
  </si>
  <si>
    <t>Go Ahead Eagles</t>
  </si>
  <si>
    <t>Volendam</t>
  </si>
  <si>
    <t>Cambuur</t>
  </si>
  <si>
    <t>Layed late in game</t>
  </si>
  <si>
    <t>FK Jablonec</t>
  </si>
  <si>
    <t>Vysocina Jihlava</t>
  </si>
  <si>
    <t>Caen</t>
  </si>
  <si>
    <t>Monaco</t>
  </si>
  <si>
    <t>Cagliari</t>
  </si>
  <si>
    <t>Lazio</t>
  </si>
  <si>
    <t>Advice was not to place bet because of early red card</t>
  </si>
  <si>
    <t>FC Midtylland</t>
  </si>
  <si>
    <t>FC Nordsjaelland</t>
  </si>
  <si>
    <t>Sonderjyske</t>
  </si>
  <si>
    <t>Randers</t>
  </si>
  <si>
    <t>Viborg</t>
  </si>
  <si>
    <t>AaB</t>
  </si>
  <si>
    <t>Man City</t>
  </si>
  <si>
    <t>Unmatched for 0-0 but layed 0-1 for half</t>
  </si>
  <si>
    <t>Lechia Gdanks</t>
  </si>
  <si>
    <t>Legia Warsaw</t>
  </si>
  <si>
    <t>20.03.17</t>
  </si>
  <si>
    <t>21.03.17</t>
  </si>
  <si>
    <t>Rochdale</t>
  </si>
  <si>
    <t>Millwall</t>
  </si>
  <si>
    <t>Aldershot</t>
  </si>
  <si>
    <t>Dag and Red</t>
  </si>
  <si>
    <t>25.03.17</t>
  </si>
  <si>
    <t>Central Coast</t>
  </si>
  <si>
    <t>Adelaide</t>
  </si>
  <si>
    <t>Not on pick list in time to place</t>
  </si>
  <si>
    <t>Brisbane</t>
  </si>
  <si>
    <t>Melbourne Victory</t>
  </si>
  <si>
    <t>Pick list published late. Placed bet late - unmatched.</t>
  </si>
  <si>
    <t>Gillingham</t>
  </si>
  <si>
    <t>Peterborough</t>
  </si>
  <si>
    <t>Half lay 5.9, half lay 3.1</t>
  </si>
  <si>
    <t>Crewe</t>
  </si>
  <si>
    <t>Drip lay - half stake bet, 2nd lay not matched</t>
  </si>
  <si>
    <t>Half lay 4.9, half lay 4.1</t>
  </si>
  <si>
    <t>Cork City</t>
  </si>
  <si>
    <t>Dundalk</t>
  </si>
  <si>
    <t>HT LTD</t>
  </si>
  <si>
    <t>Oxford Utd.</t>
  </si>
  <si>
    <t>St. Patricks</t>
  </si>
  <si>
    <t>Shamrock Rovers</t>
  </si>
  <si>
    <t>New York Red Bulls</t>
  </si>
  <si>
    <t>Real Salt Lake</t>
  </si>
  <si>
    <t>26.03.17</t>
  </si>
  <si>
    <t>Wellington</t>
  </si>
  <si>
    <t>Perth</t>
  </si>
  <si>
    <t>Sydney</t>
  </si>
  <si>
    <t>Drip layed</t>
  </si>
  <si>
    <t>Getafe</t>
  </si>
  <si>
    <t>Lugo</t>
  </si>
  <si>
    <t>Reus Deportiu</t>
  </si>
  <si>
    <t>UCAM Murcia</t>
  </si>
  <si>
    <t>28.03.17</t>
  </si>
  <si>
    <t>AFC Wimbledon</t>
  </si>
  <si>
    <t>Sheffield Utd.</t>
  </si>
  <si>
    <t>Not sure what happened as the return was from a £5 bet on Doncaster to win</t>
  </si>
  <si>
    <t>New strategy - See note below **</t>
  </si>
  <si>
    <t>**New strategy - Now changed to HT LTD but original picks showed a confusing strategy based on first half score.  This came out of the blue with no clear instructions as to what should be done.  Lots of confusion on message board. Now resolved.</t>
  </si>
  <si>
    <t>No. of Winning Bets</t>
  </si>
  <si>
    <t>Strike Rate</t>
  </si>
  <si>
    <t>Gross Profit</t>
  </si>
  <si>
    <t>Commission</t>
  </si>
  <si>
    <t>Net Profit</t>
  </si>
  <si>
    <t>No. of Bets Placed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</si>
</sst>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dd/mm/yyyy;@"/>
  </numFmts>
  <fonts count="10" x14ac:knownFonts="1">
    <font>
      <sz val="11"/>
      <color theme="1"/>
      <name val="Calibri"/>
      <family val="2"/>
      <scheme val="minor"/>
    </font>
    <font>
      <sz val="11"/>
      <color theme="1"/>
      <name val="Calibri"/>
      <family val="2"/>
      <scheme val="minor"/>
    </font>
    <font>
      <sz val="10"/>
      <name val="Arial"/>
      <family val="2"/>
    </font>
    <font>
      <b/>
      <sz val="8"/>
      <name val="Calibri"/>
      <family val="2"/>
      <scheme val="minor"/>
    </font>
    <font>
      <b/>
      <sz val="8"/>
      <name val="Arial"/>
      <family val="2"/>
    </font>
    <font>
      <sz val="8"/>
      <name val="Calibri"/>
      <family val="2"/>
      <scheme val="minor"/>
    </font>
    <font>
      <sz val="8"/>
      <name val="Arial"/>
      <family val="2"/>
    </font>
    <font>
      <i/>
      <sz val="8"/>
      <name val="Calibri"/>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9">
    <xf numFmtId="0" fontId="0" fillId="0" borderId="0" xfId="0"/>
    <xf numFmtId="0" fontId="4" fillId="0" borderId="1" xfId="1" applyFont="1" applyBorder="1"/>
    <xf numFmtId="14" fontId="3" fillId="0" borderId="1" xfId="2"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 xfId="2" applyFont="1" applyFill="1" applyBorder="1" applyAlignment="1">
      <alignment horizontal="center" vertical="center" wrapText="1"/>
    </xf>
    <xf numFmtId="0" fontId="3" fillId="0" borderId="1" xfId="2" applyFont="1" applyFill="1" applyBorder="1" applyAlignment="1">
      <alignment vertical="center"/>
    </xf>
    <xf numFmtId="14" fontId="5" fillId="0" borderId="1" xfId="2" applyNumberFormat="1" applyFont="1" applyFill="1" applyBorder="1" applyAlignment="1">
      <alignment vertical="center" wrapText="1"/>
    </xf>
    <xf numFmtId="0" fontId="5" fillId="0" borderId="1" xfId="2" applyFont="1" applyFill="1" applyBorder="1" applyAlignment="1">
      <alignment vertical="center" wrapText="1"/>
    </xf>
    <xf numFmtId="0" fontId="5" fillId="0" borderId="1" xfId="1" applyFont="1" applyFill="1" applyBorder="1" applyAlignment="1">
      <alignment vertical="center" wrapText="1"/>
    </xf>
    <xf numFmtId="0" fontId="5" fillId="2" borderId="1" xfId="2" applyFont="1" applyFill="1" applyBorder="1" applyAlignment="1">
      <alignment vertical="center"/>
    </xf>
    <xf numFmtId="0" fontId="5" fillId="2" borderId="1" xfId="2" applyFont="1" applyFill="1" applyBorder="1" applyAlignment="1">
      <alignment horizontal="center" vertical="center"/>
    </xf>
    <xf numFmtId="0" fontId="5" fillId="0" borderId="1" xfId="2" applyFont="1" applyFill="1" applyBorder="1" applyAlignment="1">
      <alignment vertical="center"/>
    </xf>
    <xf numFmtId="0" fontId="6" fillId="0" borderId="1" xfId="1" applyFont="1" applyBorder="1"/>
    <xf numFmtId="0" fontId="5" fillId="2" borderId="1" xfId="2" applyFont="1" applyFill="1" applyBorder="1" applyAlignment="1">
      <alignment vertical="center" wrapText="1"/>
    </xf>
    <xf numFmtId="14" fontId="5" fillId="0" borderId="1" xfId="1" applyNumberFormat="1" applyFont="1" applyFill="1" applyBorder="1" applyAlignment="1">
      <alignment vertical="center" wrapText="1"/>
    </xf>
    <xf numFmtId="164" fontId="5" fillId="0" borderId="1" xfId="1" applyNumberFormat="1" applyFont="1" applyFill="1" applyBorder="1" applyAlignment="1">
      <alignment vertical="center" wrapText="1"/>
    </xf>
    <xf numFmtId="0" fontId="5" fillId="4" borderId="1" xfId="2" applyFont="1" applyFill="1" applyBorder="1" applyAlignment="1">
      <alignment vertical="center"/>
    </xf>
    <xf numFmtId="14" fontId="5" fillId="0" borderId="1" xfId="1" applyNumberFormat="1" applyFont="1" applyFill="1" applyBorder="1"/>
    <xf numFmtId="0" fontId="5" fillId="0" borderId="1" xfId="1" applyFont="1" applyFill="1" applyBorder="1"/>
    <xf numFmtId="0" fontId="5" fillId="0" borderId="1" xfId="1" applyFont="1" applyBorder="1"/>
    <xf numFmtId="0" fontId="5" fillId="2" borderId="1" xfId="1" applyFont="1" applyFill="1" applyBorder="1"/>
    <xf numFmtId="0" fontId="5" fillId="0" borderId="2" xfId="1" applyFont="1" applyFill="1" applyBorder="1" applyAlignment="1">
      <alignment vertical="center" wrapText="1"/>
    </xf>
    <xf numFmtId="0" fontId="5" fillId="0" borderId="4" xfId="1" applyFont="1" applyFill="1" applyBorder="1" applyAlignment="1">
      <alignment vertical="center" wrapText="1"/>
    </xf>
    <xf numFmtId="14" fontId="5" fillId="0" borderId="1" xfId="2" applyNumberFormat="1" applyFont="1" applyFill="1" applyBorder="1" applyAlignment="1">
      <alignment vertical="center"/>
    </xf>
    <xf numFmtId="0" fontId="5" fillId="5" borderId="1" xfId="1" applyFont="1" applyFill="1" applyBorder="1" applyAlignment="1">
      <alignment vertical="center" wrapText="1"/>
    </xf>
    <xf numFmtId="0" fontId="5" fillId="5" borderId="2" xfId="1" applyFont="1" applyFill="1" applyBorder="1" applyAlignment="1">
      <alignment vertical="center" wrapText="1"/>
    </xf>
    <xf numFmtId="0" fontId="5" fillId="5" borderId="4" xfId="1" applyFont="1" applyFill="1" applyBorder="1" applyAlignment="1">
      <alignment vertical="center" wrapText="1"/>
    </xf>
    <xf numFmtId="0" fontId="2" fillId="0" borderId="1" xfId="1" applyFont="1" applyBorder="1"/>
    <xf numFmtId="0" fontId="2" fillId="2" borderId="1" xfId="1" applyFont="1" applyFill="1" applyBorder="1"/>
    <xf numFmtId="0" fontId="7" fillId="0" borderId="1" xfId="1" applyFont="1" applyBorder="1"/>
    <xf numFmtId="0" fontId="5" fillId="3" borderId="2" xfId="2" applyFont="1" applyFill="1" applyBorder="1" applyAlignment="1">
      <alignment vertical="top" wrapText="1"/>
    </xf>
    <xf numFmtId="0" fontId="5" fillId="3" borderId="3" xfId="2" applyFont="1" applyFill="1" applyBorder="1" applyAlignment="1">
      <alignment vertical="top" wrapText="1"/>
    </xf>
    <xf numFmtId="0" fontId="5" fillId="3" borderId="4" xfId="2" applyFont="1" applyFill="1" applyBorder="1" applyAlignment="1">
      <alignment vertical="top" wrapText="1"/>
    </xf>
    <xf numFmtId="0" fontId="5" fillId="3" borderId="2" xfId="2" applyFont="1" applyFill="1" applyBorder="1" applyAlignment="1">
      <alignment vertical="center" wrapText="1"/>
    </xf>
    <xf numFmtId="0" fontId="5" fillId="3" borderId="3" xfId="2" applyFont="1" applyFill="1" applyBorder="1" applyAlignment="1">
      <alignment vertical="center" wrapText="1"/>
    </xf>
    <xf numFmtId="0" fontId="5" fillId="3" borderId="4" xfId="2" applyFont="1" applyFill="1" applyBorder="1" applyAlignment="1">
      <alignment vertical="center" wrapText="1"/>
    </xf>
    <xf numFmtId="9" fontId="5" fillId="5" borderId="1" xfId="4" applyFont="1" applyFill="1" applyBorder="1" applyAlignment="1">
      <alignment vertical="center" wrapText="1"/>
    </xf>
    <xf numFmtId="44" fontId="5" fillId="5" borderId="1" xfId="3" applyFont="1" applyFill="1" applyBorder="1" applyAlignment="1">
      <alignment vertical="center" wrapText="1"/>
    </xf>
  </cellXfs>
  <cellStyles count="9">
    <cellStyle name="Currency" xfId="3" builtinId="4"/>
    <cellStyle name="Followed Hyperlink" xfId="6" builtinId="9" hidden="1"/>
    <cellStyle name="Followed Hyperlink" xfId="8" builtinId="9" hidden="1"/>
    <cellStyle name="Hyperlink" xfId="5" builtinId="8" hidden="1"/>
    <cellStyle name="Hyperlink" xfId="7" builtinId="8" hidden="1"/>
    <cellStyle name="Normal" xfId="0" builtinId="0"/>
    <cellStyle name="Normal 2" xfId="1"/>
    <cellStyle name="Normal 2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tabSelected="1" zoomScale="230" zoomScaleNormal="230" zoomScalePageLayoutView="230" workbookViewId="0">
      <selection sqref="A1:XFD1"/>
    </sheetView>
  </sheetViews>
  <sheetFormatPr baseColWidth="10" defaultColWidth="8.83203125" defaultRowHeight="13" x14ac:dyDescent="0.15"/>
  <cols>
    <col min="1" max="1" width="9" style="20" customWidth="1"/>
    <col min="2" max="2" width="16.1640625" style="28" customWidth="1"/>
    <col min="3" max="3" width="15.83203125" style="28" customWidth="1"/>
    <col min="4" max="4" width="7.1640625" style="28" customWidth="1"/>
    <col min="5" max="5" width="7.33203125" style="29" customWidth="1"/>
    <col min="6" max="6" width="15.83203125" style="29" bestFit="1" customWidth="1"/>
    <col min="7" max="7" width="6.33203125" style="29" customWidth="1"/>
    <col min="8" max="8" width="6.5" style="29" customWidth="1"/>
    <col min="9" max="9" width="6.83203125" style="29" customWidth="1"/>
    <col min="10" max="16384" width="8.83203125" style="28"/>
  </cols>
  <sheetData>
    <row r="1" spans="1:15" s="1" customFormat="1" ht="22" x14ac:dyDescent="0.15">
      <c r="A1" s="2" t="s">
        <v>0</v>
      </c>
      <c r="B1" s="3" t="s">
        <v>1</v>
      </c>
      <c r="C1" s="3" t="s">
        <v>2</v>
      </c>
      <c r="D1" s="3" t="s">
        <v>3</v>
      </c>
      <c r="E1" s="4" t="s">
        <v>4</v>
      </c>
      <c r="F1" s="5" t="s">
        <v>5</v>
      </c>
      <c r="G1" s="4" t="s">
        <v>6</v>
      </c>
      <c r="H1" s="4" t="s">
        <v>7</v>
      </c>
      <c r="I1" s="4" t="s">
        <v>8</v>
      </c>
      <c r="J1" s="6" t="s">
        <v>9</v>
      </c>
      <c r="K1" s="6"/>
      <c r="L1" s="6"/>
      <c r="M1" s="6"/>
      <c r="N1" s="6"/>
      <c r="O1" s="6"/>
    </row>
    <row r="2" spans="1:15" s="13" customFormat="1" ht="11" x14ac:dyDescent="0.15">
      <c r="A2" s="7">
        <v>42794</v>
      </c>
      <c r="B2" s="8" t="s">
        <v>22</v>
      </c>
      <c r="C2" s="8" t="s">
        <v>23</v>
      </c>
      <c r="D2" s="9" t="s">
        <v>11</v>
      </c>
      <c r="E2" s="14">
        <v>2.44</v>
      </c>
      <c r="F2" s="11" t="s">
        <v>24</v>
      </c>
      <c r="G2" s="10">
        <v>-10</v>
      </c>
      <c r="H2" s="10">
        <v>0</v>
      </c>
      <c r="I2" s="10">
        <f>G2</f>
        <v>-10</v>
      </c>
      <c r="J2" s="31"/>
      <c r="K2" s="32"/>
      <c r="L2" s="32"/>
      <c r="M2" s="32"/>
      <c r="N2" s="33"/>
      <c r="O2" s="12"/>
    </row>
    <row r="3" spans="1:15" s="13" customFormat="1" ht="11" x14ac:dyDescent="0.15">
      <c r="A3" s="15">
        <v>42796</v>
      </c>
      <c r="B3" s="9" t="s">
        <v>25</v>
      </c>
      <c r="C3" s="9" t="s">
        <v>26</v>
      </c>
      <c r="D3" s="9" t="s">
        <v>13</v>
      </c>
      <c r="E3" s="10">
        <v>0</v>
      </c>
      <c r="F3" s="11" t="s">
        <v>24</v>
      </c>
      <c r="G3" s="10">
        <v>0</v>
      </c>
      <c r="H3" s="10">
        <v>0</v>
      </c>
      <c r="I3" s="10">
        <f t="shared" ref="I3:I66" si="0">IF(G3="","",I2+(G3-H3))</f>
        <v>-10</v>
      </c>
      <c r="J3" s="12" t="s">
        <v>27</v>
      </c>
      <c r="K3" s="12"/>
      <c r="L3" s="12"/>
      <c r="M3" s="12"/>
      <c r="N3" s="12"/>
      <c r="O3" s="12"/>
    </row>
    <row r="4" spans="1:15" s="13" customFormat="1" ht="11" x14ac:dyDescent="0.15">
      <c r="A4" s="15">
        <v>42797</v>
      </c>
      <c r="B4" s="9" t="s">
        <v>28</v>
      </c>
      <c r="C4" s="9" t="s">
        <v>29</v>
      </c>
      <c r="D4" s="9" t="s">
        <v>11</v>
      </c>
      <c r="E4" s="10">
        <v>4.4000000000000004</v>
      </c>
      <c r="F4" s="11" t="s">
        <v>30</v>
      </c>
      <c r="G4" s="10">
        <v>10</v>
      </c>
      <c r="H4" s="10">
        <v>0.5</v>
      </c>
      <c r="I4" s="10">
        <f t="shared" si="0"/>
        <v>-0.5</v>
      </c>
      <c r="J4" s="12"/>
      <c r="K4" s="12"/>
      <c r="L4" s="12"/>
      <c r="M4" s="12"/>
      <c r="N4" s="12"/>
      <c r="O4" s="12"/>
    </row>
    <row r="5" spans="1:15" s="13" customFormat="1" ht="11" x14ac:dyDescent="0.15">
      <c r="A5" s="15"/>
      <c r="B5" s="9" t="s">
        <v>31</v>
      </c>
      <c r="C5" s="9" t="s">
        <v>32</v>
      </c>
      <c r="D5" s="9" t="s">
        <v>11</v>
      </c>
      <c r="E5" s="10">
        <v>0</v>
      </c>
      <c r="F5" s="11"/>
      <c r="G5" s="10">
        <v>0</v>
      </c>
      <c r="H5" s="10">
        <v>0</v>
      </c>
      <c r="I5" s="10">
        <f t="shared" si="0"/>
        <v>-0.5</v>
      </c>
      <c r="J5" s="12" t="s">
        <v>33</v>
      </c>
      <c r="K5" s="12"/>
      <c r="L5" s="12"/>
      <c r="M5" s="12"/>
      <c r="N5" s="12"/>
      <c r="O5" s="12"/>
    </row>
    <row r="6" spans="1:15" s="13" customFormat="1" ht="11" x14ac:dyDescent="0.15">
      <c r="A6" s="15"/>
      <c r="B6" s="9" t="s">
        <v>34</v>
      </c>
      <c r="C6" s="9" t="s">
        <v>35</v>
      </c>
      <c r="D6" s="9" t="s">
        <v>11</v>
      </c>
      <c r="E6" s="10">
        <v>4.2</v>
      </c>
      <c r="F6" s="11" t="s">
        <v>30</v>
      </c>
      <c r="G6" s="10">
        <v>10</v>
      </c>
      <c r="H6" s="10">
        <v>0.5</v>
      </c>
      <c r="I6" s="10">
        <f t="shared" si="0"/>
        <v>9</v>
      </c>
      <c r="J6" s="12"/>
      <c r="K6" s="12"/>
      <c r="L6" s="12"/>
      <c r="M6" s="12"/>
      <c r="N6" s="12"/>
      <c r="O6" s="12"/>
    </row>
    <row r="7" spans="1:15" s="13" customFormat="1" ht="11" x14ac:dyDescent="0.15">
      <c r="A7" s="15">
        <v>42798</v>
      </c>
      <c r="B7" s="9" t="s">
        <v>36</v>
      </c>
      <c r="C7" s="9" t="s">
        <v>37</v>
      </c>
      <c r="D7" s="9" t="s">
        <v>13</v>
      </c>
      <c r="E7" s="10">
        <v>3.85</v>
      </c>
      <c r="F7" s="11" t="s">
        <v>30</v>
      </c>
      <c r="G7" s="10">
        <v>10</v>
      </c>
      <c r="H7" s="10">
        <v>0.5</v>
      </c>
      <c r="I7" s="10">
        <f t="shared" si="0"/>
        <v>18.5</v>
      </c>
      <c r="J7" s="12"/>
      <c r="K7" s="12"/>
      <c r="L7" s="12"/>
      <c r="M7" s="12"/>
      <c r="N7" s="12"/>
      <c r="O7" s="12"/>
    </row>
    <row r="8" spans="1:15" s="13" customFormat="1" ht="11" x14ac:dyDescent="0.15">
      <c r="A8" s="15"/>
      <c r="B8" s="9" t="s">
        <v>38</v>
      </c>
      <c r="C8" s="9" t="s">
        <v>39</v>
      </c>
      <c r="D8" s="9" t="s">
        <v>13</v>
      </c>
      <c r="E8" s="10">
        <v>3.85</v>
      </c>
      <c r="F8" s="11" t="s">
        <v>30</v>
      </c>
      <c r="G8" s="10">
        <v>10</v>
      </c>
      <c r="H8" s="10">
        <v>0.5</v>
      </c>
      <c r="I8" s="10">
        <f t="shared" si="0"/>
        <v>28</v>
      </c>
      <c r="J8" s="12"/>
      <c r="K8" s="12"/>
      <c r="L8" s="12"/>
      <c r="M8" s="12"/>
      <c r="N8" s="12"/>
      <c r="O8" s="12"/>
    </row>
    <row r="9" spans="1:15" s="13" customFormat="1" ht="11" x14ac:dyDescent="0.15">
      <c r="A9" s="15"/>
      <c r="B9" s="9" t="s">
        <v>40</v>
      </c>
      <c r="C9" s="9" t="s">
        <v>41</v>
      </c>
      <c r="D9" s="9" t="s">
        <v>11</v>
      </c>
      <c r="E9" s="10">
        <v>4.0999999999999996</v>
      </c>
      <c r="F9" s="11" t="s">
        <v>30</v>
      </c>
      <c r="G9" s="10">
        <v>10</v>
      </c>
      <c r="H9" s="10">
        <v>0.5</v>
      </c>
      <c r="I9" s="10">
        <f t="shared" si="0"/>
        <v>37.5</v>
      </c>
      <c r="J9" s="12" t="s">
        <v>42</v>
      </c>
      <c r="K9" s="12"/>
      <c r="L9" s="12"/>
      <c r="M9" s="12"/>
      <c r="N9" s="12"/>
      <c r="O9" s="12"/>
    </row>
    <row r="10" spans="1:15" s="13" customFormat="1" ht="11" x14ac:dyDescent="0.15">
      <c r="A10" s="15"/>
      <c r="B10" s="9" t="s">
        <v>43</v>
      </c>
      <c r="C10" s="9" t="s">
        <v>44</v>
      </c>
      <c r="D10" s="9" t="s">
        <v>11</v>
      </c>
      <c r="E10" s="10">
        <v>1.33</v>
      </c>
      <c r="F10" s="11" t="s">
        <v>30</v>
      </c>
      <c r="G10" s="10">
        <v>11.55</v>
      </c>
      <c r="H10" s="10">
        <v>0.57999999999999996</v>
      </c>
      <c r="I10" s="10">
        <f t="shared" si="0"/>
        <v>48.47</v>
      </c>
      <c r="J10" s="12" t="s">
        <v>42</v>
      </c>
      <c r="K10" s="12"/>
      <c r="L10" s="12"/>
      <c r="M10" s="12"/>
      <c r="N10" s="12"/>
      <c r="O10" s="12"/>
    </row>
    <row r="11" spans="1:15" s="13" customFormat="1" ht="11" x14ac:dyDescent="0.15">
      <c r="A11" s="15"/>
      <c r="B11" s="9" t="s">
        <v>45</v>
      </c>
      <c r="C11" s="9" t="s">
        <v>15</v>
      </c>
      <c r="D11" s="9" t="s">
        <v>13</v>
      </c>
      <c r="E11" s="10">
        <v>3.95</v>
      </c>
      <c r="F11" s="11" t="s">
        <v>30</v>
      </c>
      <c r="G11" s="10">
        <v>10</v>
      </c>
      <c r="H11" s="10">
        <v>0.5</v>
      </c>
      <c r="I11" s="10">
        <f t="shared" si="0"/>
        <v>57.97</v>
      </c>
      <c r="J11" s="12"/>
      <c r="K11" s="12"/>
      <c r="L11" s="12"/>
      <c r="M11" s="12"/>
      <c r="N11" s="12"/>
      <c r="O11" s="12"/>
    </row>
    <row r="12" spans="1:15" s="13" customFormat="1" ht="11" x14ac:dyDescent="0.15">
      <c r="A12" s="15"/>
      <c r="B12" s="9" t="s">
        <v>46</v>
      </c>
      <c r="C12" s="9" t="s">
        <v>47</v>
      </c>
      <c r="D12" s="9" t="s">
        <v>13</v>
      </c>
      <c r="E12" s="10">
        <v>3.55</v>
      </c>
      <c r="F12" s="11" t="s">
        <v>30</v>
      </c>
      <c r="G12" s="10">
        <v>10</v>
      </c>
      <c r="H12" s="10">
        <v>0.5</v>
      </c>
      <c r="I12" s="10">
        <f t="shared" si="0"/>
        <v>67.47</v>
      </c>
      <c r="J12" s="12"/>
      <c r="K12" s="12"/>
      <c r="L12" s="12"/>
      <c r="M12" s="12"/>
      <c r="N12" s="12"/>
      <c r="O12" s="12"/>
    </row>
    <row r="13" spans="1:15" s="13" customFormat="1" ht="11" x14ac:dyDescent="0.15">
      <c r="A13" s="15"/>
      <c r="B13" s="9" t="s">
        <v>48</v>
      </c>
      <c r="C13" s="9" t="s">
        <v>49</v>
      </c>
      <c r="D13" s="9" t="s">
        <v>11</v>
      </c>
      <c r="E13" s="10">
        <v>4.2</v>
      </c>
      <c r="F13" s="11" t="s">
        <v>30</v>
      </c>
      <c r="G13" s="10">
        <v>10</v>
      </c>
      <c r="H13" s="10">
        <v>0.5</v>
      </c>
      <c r="I13" s="10">
        <f t="shared" si="0"/>
        <v>76.97</v>
      </c>
      <c r="J13" s="12" t="s">
        <v>42</v>
      </c>
      <c r="K13" s="12"/>
      <c r="L13" s="12"/>
      <c r="M13" s="12"/>
      <c r="N13" s="12"/>
      <c r="O13" s="12"/>
    </row>
    <row r="14" spans="1:15" s="13" customFormat="1" ht="11" x14ac:dyDescent="0.15">
      <c r="A14" s="15"/>
      <c r="B14" s="9" t="s">
        <v>18</v>
      </c>
      <c r="C14" s="9" t="s">
        <v>12</v>
      </c>
      <c r="D14" s="9" t="s">
        <v>11</v>
      </c>
      <c r="E14" s="10">
        <v>1.42</v>
      </c>
      <c r="F14" s="11" t="s">
        <v>30</v>
      </c>
      <c r="G14" s="10">
        <v>12</v>
      </c>
      <c r="H14" s="10">
        <v>0</v>
      </c>
      <c r="I14" s="10">
        <f t="shared" si="0"/>
        <v>88.97</v>
      </c>
      <c r="J14" s="12" t="s">
        <v>50</v>
      </c>
      <c r="K14" s="12"/>
      <c r="L14" s="12"/>
      <c r="M14" s="12"/>
      <c r="N14" s="12"/>
      <c r="O14" s="12"/>
    </row>
    <row r="15" spans="1:15" s="13" customFormat="1" ht="11" x14ac:dyDescent="0.15">
      <c r="A15" s="15"/>
      <c r="B15" s="9" t="s">
        <v>51</v>
      </c>
      <c r="C15" s="9" t="s">
        <v>52</v>
      </c>
      <c r="D15" s="9" t="s">
        <v>11</v>
      </c>
      <c r="E15" s="10">
        <v>1.3</v>
      </c>
      <c r="F15" s="11" t="s">
        <v>30</v>
      </c>
      <c r="G15" s="10">
        <v>10.5</v>
      </c>
      <c r="H15" s="10">
        <v>0</v>
      </c>
      <c r="I15" s="10">
        <f t="shared" si="0"/>
        <v>99.47</v>
      </c>
      <c r="J15" s="12" t="s">
        <v>50</v>
      </c>
      <c r="K15" s="12"/>
      <c r="L15" s="12"/>
      <c r="M15" s="12"/>
      <c r="N15" s="12"/>
      <c r="O15" s="12"/>
    </row>
    <row r="16" spans="1:15" s="13" customFormat="1" ht="11" x14ac:dyDescent="0.15">
      <c r="A16" s="15"/>
      <c r="B16" s="9" t="s">
        <v>53</v>
      </c>
      <c r="C16" s="9" t="s">
        <v>54</v>
      </c>
      <c r="D16" s="9" t="s">
        <v>11</v>
      </c>
      <c r="E16" s="10">
        <v>3.45</v>
      </c>
      <c r="F16" s="11" t="s">
        <v>30</v>
      </c>
      <c r="G16" s="10">
        <v>10</v>
      </c>
      <c r="H16" s="10">
        <v>0.2</v>
      </c>
      <c r="I16" s="10">
        <f t="shared" si="0"/>
        <v>109.27</v>
      </c>
      <c r="J16" s="12" t="s">
        <v>55</v>
      </c>
      <c r="K16" s="12"/>
      <c r="L16" s="12"/>
      <c r="M16" s="12"/>
      <c r="N16" s="12"/>
      <c r="O16" s="12"/>
    </row>
    <row r="17" spans="1:15" s="13" customFormat="1" ht="11" x14ac:dyDescent="0.15">
      <c r="A17" s="15"/>
      <c r="B17" s="9" t="s">
        <v>56</v>
      </c>
      <c r="C17" s="9" t="s">
        <v>57</v>
      </c>
      <c r="D17" s="9" t="s">
        <v>13</v>
      </c>
      <c r="E17" s="10">
        <v>3.65</v>
      </c>
      <c r="F17" s="11" t="s">
        <v>30</v>
      </c>
      <c r="G17" s="10">
        <v>10</v>
      </c>
      <c r="H17" s="10">
        <v>0.5</v>
      </c>
      <c r="I17" s="10">
        <f t="shared" si="0"/>
        <v>118.77</v>
      </c>
      <c r="J17" s="12"/>
      <c r="K17" s="12"/>
      <c r="L17" s="12"/>
      <c r="M17" s="12"/>
      <c r="N17" s="12"/>
      <c r="O17" s="12"/>
    </row>
    <row r="18" spans="1:15" s="13" customFormat="1" ht="11" x14ac:dyDescent="0.15">
      <c r="A18" s="15"/>
      <c r="B18" s="9" t="s">
        <v>58</v>
      </c>
      <c r="C18" s="9" t="s">
        <v>59</v>
      </c>
      <c r="D18" s="9" t="s">
        <v>11</v>
      </c>
      <c r="E18" s="10">
        <v>1.28</v>
      </c>
      <c r="F18" s="11" t="s">
        <v>30</v>
      </c>
      <c r="G18" s="10">
        <v>9.8000000000000007</v>
      </c>
      <c r="H18" s="10">
        <v>0.49</v>
      </c>
      <c r="I18" s="10">
        <f t="shared" si="0"/>
        <v>128.07999999999998</v>
      </c>
      <c r="J18" s="12"/>
      <c r="K18" s="12"/>
      <c r="L18" s="12"/>
      <c r="M18" s="12"/>
      <c r="N18" s="12"/>
      <c r="O18" s="12"/>
    </row>
    <row r="19" spans="1:15" s="13" customFormat="1" ht="11" x14ac:dyDescent="0.15">
      <c r="A19" s="15"/>
      <c r="B19" s="9" t="s">
        <v>60</v>
      </c>
      <c r="C19" s="9" t="s">
        <v>61</v>
      </c>
      <c r="D19" s="9" t="s">
        <v>13</v>
      </c>
      <c r="E19" s="10">
        <v>3.35</v>
      </c>
      <c r="F19" s="11" t="s">
        <v>30</v>
      </c>
      <c r="G19" s="10">
        <v>10</v>
      </c>
      <c r="H19" s="10">
        <v>0.5</v>
      </c>
      <c r="I19" s="10">
        <f t="shared" si="0"/>
        <v>137.57999999999998</v>
      </c>
      <c r="J19" s="12"/>
      <c r="K19" s="12"/>
      <c r="L19" s="12"/>
      <c r="M19" s="12"/>
      <c r="N19" s="12"/>
      <c r="O19" s="12"/>
    </row>
    <row r="20" spans="1:15" s="13" customFormat="1" ht="11" x14ac:dyDescent="0.15">
      <c r="A20" s="15"/>
      <c r="B20" s="9" t="s">
        <v>62</v>
      </c>
      <c r="C20" s="9" t="s">
        <v>63</v>
      </c>
      <c r="D20" s="9" t="s">
        <v>11</v>
      </c>
      <c r="E20" s="10">
        <v>1.28</v>
      </c>
      <c r="F20" s="11" t="s">
        <v>30</v>
      </c>
      <c r="G20" s="10">
        <v>9.8000000000000007</v>
      </c>
      <c r="H20" s="10">
        <v>0.49</v>
      </c>
      <c r="I20" s="10">
        <f t="shared" si="0"/>
        <v>146.88999999999999</v>
      </c>
      <c r="J20" s="12"/>
      <c r="K20" s="12"/>
      <c r="L20" s="12"/>
      <c r="M20" s="12"/>
      <c r="N20" s="12"/>
      <c r="O20" s="12"/>
    </row>
    <row r="21" spans="1:15" s="13" customFormat="1" ht="11" x14ac:dyDescent="0.15">
      <c r="A21" s="15"/>
      <c r="B21" s="9" t="s">
        <v>64</v>
      </c>
      <c r="C21" s="9" t="s">
        <v>65</v>
      </c>
      <c r="D21" s="9" t="s">
        <v>11</v>
      </c>
      <c r="E21" s="10">
        <v>1.28</v>
      </c>
      <c r="F21" s="11" t="s">
        <v>30</v>
      </c>
      <c r="G21" s="10">
        <v>9.8000000000000007</v>
      </c>
      <c r="H21" s="10">
        <v>0.49</v>
      </c>
      <c r="I21" s="10">
        <f t="shared" si="0"/>
        <v>156.19999999999999</v>
      </c>
      <c r="J21" s="12"/>
      <c r="K21" s="12"/>
      <c r="L21" s="12"/>
      <c r="M21" s="12"/>
      <c r="N21" s="12"/>
      <c r="O21" s="12"/>
    </row>
    <row r="22" spans="1:15" s="13" customFormat="1" ht="11" x14ac:dyDescent="0.15">
      <c r="A22" s="15"/>
      <c r="B22" s="9" t="s">
        <v>66</v>
      </c>
      <c r="C22" s="9" t="s">
        <v>67</v>
      </c>
      <c r="D22" s="9" t="s">
        <v>11</v>
      </c>
      <c r="E22" s="10">
        <v>4.3</v>
      </c>
      <c r="F22" s="11" t="s">
        <v>30</v>
      </c>
      <c r="G22" s="10">
        <v>10</v>
      </c>
      <c r="H22" s="10">
        <v>0.5</v>
      </c>
      <c r="I22" s="10">
        <f t="shared" si="0"/>
        <v>165.7</v>
      </c>
      <c r="J22" s="12"/>
      <c r="K22" s="12"/>
      <c r="L22" s="12"/>
      <c r="M22" s="12"/>
      <c r="N22" s="12"/>
      <c r="O22" s="12"/>
    </row>
    <row r="23" spans="1:15" s="13" customFormat="1" ht="11" x14ac:dyDescent="0.15">
      <c r="A23" s="15"/>
      <c r="B23" s="9" t="s">
        <v>68</v>
      </c>
      <c r="C23" s="9" t="s">
        <v>69</v>
      </c>
      <c r="D23" s="9" t="s">
        <v>11</v>
      </c>
      <c r="E23" s="10">
        <v>1.28</v>
      </c>
      <c r="F23" s="11" t="s">
        <v>30</v>
      </c>
      <c r="G23" s="10">
        <v>9.8000000000000007</v>
      </c>
      <c r="H23" s="10">
        <v>0.49</v>
      </c>
      <c r="I23" s="10">
        <f t="shared" si="0"/>
        <v>175.01</v>
      </c>
      <c r="J23" s="12"/>
      <c r="K23" s="12"/>
      <c r="L23" s="12"/>
      <c r="M23" s="12"/>
      <c r="N23" s="12"/>
      <c r="O23" s="12"/>
    </row>
    <row r="24" spans="1:15" s="13" customFormat="1" ht="11" customHeight="1" x14ac:dyDescent="0.15">
      <c r="A24" s="15"/>
      <c r="B24" s="9" t="s">
        <v>70</v>
      </c>
      <c r="C24" s="9" t="s">
        <v>71</v>
      </c>
      <c r="D24" s="9" t="s">
        <v>11</v>
      </c>
      <c r="E24" s="10"/>
      <c r="F24" s="11"/>
      <c r="G24" s="10">
        <v>0</v>
      </c>
      <c r="H24" s="10">
        <v>0</v>
      </c>
      <c r="I24" s="10">
        <f t="shared" si="0"/>
        <v>175.01</v>
      </c>
      <c r="J24" s="34" t="s">
        <v>72</v>
      </c>
      <c r="K24" s="35"/>
      <c r="L24" s="35"/>
      <c r="M24" s="35"/>
      <c r="N24" s="36"/>
      <c r="O24" s="12"/>
    </row>
    <row r="25" spans="1:15" s="13" customFormat="1" ht="11" x14ac:dyDescent="0.15">
      <c r="A25" s="15">
        <v>42799</v>
      </c>
      <c r="B25" s="9" t="s">
        <v>73</v>
      </c>
      <c r="C25" s="9" t="s">
        <v>74</v>
      </c>
      <c r="D25" s="9" t="s">
        <v>13</v>
      </c>
      <c r="E25" s="10">
        <v>4</v>
      </c>
      <c r="F25" s="11" t="s">
        <v>30</v>
      </c>
      <c r="G25" s="10">
        <v>10</v>
      </c>
      <c r="H25" s="10">
        <v>0.5</v>
      </c>
      <c r="I25" s="10">
        <f t="shared" si="0"/>
        <v>184.51</v>
      </c>
      <c r="J25" s="12"/>
      <c r="K25" s="12"/>
      <c r="L25" s="12"/>
      <c r="M25" s="12"/>
      <c r="N25" s="12"/>
      <c r="O25" s="12"/>
    </row>
    <row r="26" spans="1:15" s="13" customFormat="1" ht="11" x14ac:dyDescent="0.15">
      <c r="A26" s="15"/>
      <c r="B26" s="9" t="s">
        <v>75</v>
      </c>
      <c r="C26" s="9" t="s">
        <v>76</v>
      </c>
      <c r="D26" s="9" t="s">
        <v>13</v>
      </c>
      <c r="E26" s="10">
        <v>4</v>
      </c>
      <c r="F26" s="11" t="s">
        <v>24</v>
      </c>
      <c r="G26" s="10">
        <v>-30</v>
      </c>
      <c r="H26" s="10">
        <v>0</v>
      </c>
      <c r="I26" s="10">
        <f t="shared" si="0"/>
        <v>154.51</v>
      </c>
      <c r="J26" s="12"/>
      <c r="K26" s="12"/>
      <c r="L26" s="12"/>
      <c r="M26" s="12"/>
      <c r="N26" s="12"/>
      <c r="O26" s="12"/>
    </row>
    <row r="27" spans="1:15" s="13" customFormat="1" ht="11" x14ac:dyDescent="0.15">
      <c r="A27" s="15"/>
      <c r="B27" s="9" t="s">
        <v>77</v>
      </c>
      <c r="C27" s="9" t="s">
        <v>78</v>
      </c>
      <c r="D27" s="9" t="s">
        <v>11</v>
      </c>
      <c r="E27" s="10">
        <v>1.28</v>
      </c>
      <c r="F27" s="11" t="s">
        <v>30</v>
      </c>
      <c r="G27" s="10">
        <v>2.8</v>
      </c>
      <c r="H27" s="10">
        <v>0.14000000000000001</v>
      </c>
      <c r="I27" s="10">
        <f t="shared" si="0"/>
        <v>157.16999999999999</v>
      </c>
      <c r="J27" s="12" t="s">
        <v>79</v>
      </c>
      <c r="K27" s="12"/>
      <c r="L27" s="12"/>
      <c r="M27" s="12"/>
      <c r="N27" s="12"/>
      <c r="O27" s="12"/>
    </row>
    <row r="28" spans="1:15" s="13" customFormat="1" ht="11" x14ac:dyDescent="0.15">
      <c r="A28" s="15"/>
      <c r="B28" s="9" t="s">
        <v>80</v>
      </c>
      <c r="C28" s="9" t="s">
        <v>81</v>
      </c>
      <c r="D28" s="9" t="s">
        <v>11</v>
      </c>
      <c r="E28" s="10">
        <v>4.5</v>
      </c>
      <c r="F28" s="11" t="s">
        <v>24</v>
      </c>
      <c r="G28" s="10">
        <v>-35</v>
      </c>
      <c r="H28" s="10">
        <v>0</v>
      </c>
      <c r="I28" s="10">
        <f t="shared" si="0"/>
        <v>122.16999999999999</v>
      </c>
      <c r="J28" s="12"/>
      <c r="K28" s="12"/>
      <c r="L28" s="12"/>
      <c r="M28" s="12"/>
      <c r="N28" s="12"/>
      <c r="O28" s="12"/>
    </row>
    <row r="29" spans="1:15" s="13" customFormat="1" ht="11" x14ac:dyDescent="0.15">
      <c r="A29" s="15"/>
      <c r="B29" s="9" t="s">
        <v>82</v>
      </c>
      <c r="C29" s="9" t="s">
        <v>83</v>
      </c>
      <c r="D29" s="9" t="s">
        <v>13</v>
      </c>
      <c r="E29" s="10">
        <v>3.4</v>
      </c>
      <c r="F29" s="11" t="s">
        <v>30</v>
      </c>
      <c r="G29" s="10">
        <v>10</v>
      </c>
      <c r="H29" s="10">
        <v>0.5</v>
      </c>
      <c r="I29" s="10">
        <f t="shared" si="0"/>
        <v>131.66999999999999</v>
      </c>
      <c r="J29" s="12"/>
      <c r="K29" s="12"/>
      <c r="L29" s="12"/>
      <c r="M29" s="12"/>
      <c r="N29" s="12"/>
      <c r="O29" s="12"/>
    </row>
    <row r="30" spans="1:15" s="13" customFormat="1" ht="11" x14ac:dyDescent="0.15">
      <c r="A30" s="15"/>
      <c r="B30" s="9" t="s">
        <v>84</v>
      </c>
      <c r="C30" s="9" t="s">
        <v>85</v>
      </c>
      <c r="D30" s="9" t="s">
        <v>13</v>
      </c>
      <c r="E30" s="10">
        <v>3.45</v>
      </c>
      <c r="F30" s="11" t="s">
        <v>24</v>
      </c>
      <c r="G30" s="10">
        <v>-24.5</v>
      </c>
      <c r="H30" s="10">
        <v>0</v>
      </c>
      <c r="I30" s="10">
        <f t="shared" si="0"/>
        <v>107.16999999999999</v>
      </c>
      <c r="J30" s="12"/>
      <c r="K30" s="12"/>
      <c r="L30" s="12"/>
      <c r="M30" s="12"/>
      <c r="N30" s="12"/>
      <c r="O30" s="12"/>
    </row>
    <row r="31" spans="1:15" s="13" customFormat="1" ht="11" x14ac:dyDescent="0.15">
      <c r="A31" s="15"/>
      <c r="B31" s="9" t="s">
        <v>86</v>
      </c>
      <c r="C31" s="9" t="s">
        <v>87</v>
      </c>
      <c r="D31" s="9" t="s">
        <v>11</v>
      </c>
      <c r="E31" s="10">
        <v>3.05</v>
      </c>
      <c r="F31" s="11" t="s">
        <v>30</v>
      </c>
      <c r="G31" s="10">
        <v>10</v>
      </c>
      <c r="H31" s="10">
        <v>0.5</v>
      </c>
      <c r="I31" s="10">
        <f t="shared" si="0"/>
        <v>116.66999999999999</v>
      </c>
      <c r="J31" s="12"/>
      <c r="K31" s="12"/>
      <c r="L31" s="12"/>
      <c r="M31" s="12"/>
      <c r="N31" s="12"/>
      <c r="O31" s="12"/>
    </row>
    <row r="32" spans="1:15" s="13" customFormat="1" ht="11" x14ac:dyDescent="0.15">
      <c r="A32" s="15"/>
      <c r="B32" s="9" t="s">
        <v>88</v>
      </c>
      <c r="C32" s="9" t="s">
        <v>89</v>
      </c>
      <c r="D32" s="9" t="s">
        <v>13</v>
      </c>
      <c r="E32" s="10">
        <v>3.35</v>
      </c>
      <c r="F32" s="11" t="s">
        <v>30</v>
      </c>
      <c r="G32" s="10">
        <v>5.53</v>
      </c>
      <c r="H32" s="10">
        <v>0.28000000000000003</v>
      </c>
      <c r="I32" s="10">
        <f t="shared" si="0"/>
        <v>121.91999999999999</v>
      </c>
      <c r="J32" s="12" t="s">
        <v>90</v>
      </c>
      <c r="K32" s="12"/>
      <c r="L32" s="12"/>
      <c r="M32" s="12"/>
      <c r="N32" s="12"/>
      <c r="O32" s="12"/>
    </row>
    <row r="33" spans="1:15" s="13" customFormat="1" ht="11" x14ac:dyDescent="0.15">
      <c r="A33" s="16">
        <v>42800</v>
      </c>
      <c r="B33" s="9" t="s">
        <v>91</v>
      </c>
      <c r="C33" s="9" t="s">
        <v>92</v>
      </c>
      <c r="D33" s="9" t="s">
        <v>11</v>
      </c>
      <c r="E33" s="10">
        <v>4</v>
      </c>
      <c r="F33" s="11" t="s">
        <v>24</v>
      </c>
      <c r="G33" s="10">
        <v>10</v>
      </c>
      <c r="H33" s="10">
        <v>0.5</v>
      </c>
      <c r="I33" s="10">
        <f t="shared" si="0"/>
        <v>131.41999999999999</v>
      </c>
      <c r="J33" s="12"/>
      <c r="K33" s="12"/>
      <c r="L33" s="12"/>
      <c r="M33" s="12"/>
      <c r="N33" s="12"/>
      <c r="O33" s="12"/>
    </row>
    <row r="34" spans="1:15" s="13" customFormat="1" ht="11" x14ac:dyDescent="0.15">
      <c r="A34" s="16"/>
      <c r="B34" s="9" t="s">
        <v>93</v>
      </c>
      <c r="C34" s="9" t="s">
        <v>94</v>
      </c>
      <c r="D34" s="9" t="s">
        <v>11</v>
      </c>
      <c r="E34" s="10">
        <v>4.3</v>
      </c>
      <c r="F34" s="11" t="s">
        <v>30</v>
      </c>
      <c r="G34" s="10">
        <v>-30</v>
      </c>
      <c r="H34" s="10">
        <v>0</v>
      </c>
      <c r="I34" s="10">
        <f t="shared" si="0"/>
        <v>101.41999999999999</v>
      </c>
      <c r="J34" s="12"/>
      <c r="K34" s="12"/>
      <c r="L34" s="12"/>
      <c r="M34" s="12"/>
      <c r="N34" s="12"/>
      <c r="O34" s="12"/>
    </row>
    <row r="35" spans="1:15" s="13" customFormat="1" ht="11" x14ac:dyDescent="0.15">
      <c r="A35" s="16">
        <v>42801</v>
      </c>
      <c r="B35" s="9" t="s">
        <v>95</v>
      </c>
      <c r="C35" s="9" t="s">
        <v>35</v>
      </c>
      <c r="D35" s="9" t="s">
        <v>11</v>
      </c>
      <c r="E35" s="10">
        <v>4.5</v>
      </c>
      <c r="F35" s="11" t="s">
        <v>30</v>
      </c>
      <c r="G35" s="10">
        <v>10</v>
      </c>
      <c r="H35" s="10">
        <v>0.5</v>
      </c>
      <c r="I35" s="10">
        <f t="shared" si="0"/>
        <v>110.91999999999999</v>
      </c>
      <c r="J35" s="12"/>
      <c r="K35" s="12"/>
      <c r="L35" s="12"/>
      <c r="M35" s="12"/>
      <c r="N35" s="12"/>
      <c r="O35" s="12"/>
    </row>
    <row r="36" spans="1:15" s="13" customFormat="1" ht="11" x14ac:dyDescent="0.15">
      <c r="A36" s="16"/>
      <c r="B36" s="9" t="s">
        <v>17</v>
      </c>
      <c r="C36" s="9" t="s">
        <v>96</v>
      </c>
      <c r="D36" s="9" t="s">
        <v>11</v>
      </c>
      <c r="E36" s="10">
        <v>4.5</v>
      </c>
      <c r="F36" s="11" t="s">
        <v>30</v>
      </c>
      <c r="G36" s="10">
        <v>10</v>
      </c>
      <c r="H36" s="10">
        <v>0.5</v>
      </c>
      <c r="I36" s="10">
        <f t="shared" si="0"/>
        <v>120.41999999999999</v>
      </c>
      <c r="J36" s="12"/>
      <c r="K36" s="12"/>
      <c r="L36" s="12"/>
      <c r="M36" s="12"/>
      <c r="N36" s="12"/>
      <c r="O36" s="12"/>
    </row>
    <row r="37" spans="1:15" s="13" customFormat="1" ht="11" x14ac:dyDescent="0.15">
      <c r="A37" s="16"/>
      <c r="B37" s="9" t="s">
        <v>20</v>
      </c>
      <c r="C37" s="9" t="s">
        <v>21</v>
      </c>
      <c r="D37" s="9" t="s">
        <v>11</v>
      </c>
      <c r="E37" s="10">
        <v>3.85</v>
      </c>
      <c r="F37" s="11" t="s">
        <v>30</v>
      </c>
      <c r="G37" s="10">
        <v>10</v>
      </c>
      <c r="H37" s="10">
        <v>0.5</v>
      </c>
      <c r="I37" s="10">
        <f t="shared" si="0"/>
        <v>129.91999999999999</v>
      </c>
      <c r="J37" s="12"/>
      <c r="K37" s="12"/>
      <c r="L37" s="12"/>
      <c r="M37" s="12"/>
      <c r="N37" s="12"/>
      <c r="O37" s="12"/>
    </row>
    <row r="38" spans="1:15" s="13" customFormat="1" ht="11" x14ac:dyDescent="0.15">
      <c r="A38" s="16"/>
      <c r="B38" s="9" t="s">
        <v>97</v>
      </c>
      <c r="C38" s="9" t="s">
        <v>98</v>
      </c>
      <c r="D38" s="9" t="s">
        <v>11</v>
      </c>
      <c r="E38" s="10">
        <v>4.5</v>
      </c>
      <c r="F38" s="11" t="s">
        <v>30</v>
      </c>
      <c r="G38" s="10">
        <v>10</v>
      </c>
      <c r="H38" s="10">
        <v>0.5</v>
      </c>
      <c r="I38" s="10">
        <f t="shared" si="0"/>
        <v>139.41999999999999</v>
      </c>
      <c r="J38" s="12"/>
      <c r="K38" s="12"/>
      <c r="L38" s="12"/>
      <c r="M38" s="12"/>
      <c r="N38" s="12"/>
      <c r="O38" s="12"/>
    </row>
    <row r="39" spans="1:15" s="13" customFormat="1" ht="11" x14ac:dyDescent="0.15">
      <c r="A39" s="16">
        <v>42804</v>
      </c>
      <c r="B39" s="9" t="s">
        <v>75</v>
      </c>
      <c r="C39" s="9" t="s">
        <v>73</v>
      </c>
      <c r="D39" s="9" t="s">
        <v>11</v>
      </c>
      <c r="E39" s="10">
        <v>5.6</v>
      </c>
      <c r="F39" s="11" t="s">
        <v>30</v>
      </c>
      <c r="G39" s="10">
        <v>5</v>
      </c>
      <c r="H39" s="10">
        <v>0.25</v>
      </c>
      <c r="I39" s="10">
        <f t="shared" si="0"/>
        <v>144.16999999999999</v>
      </c>
      <c r="J39" s="12" t="s">
        <v>99</v>
      </c>
      <c r="K39" s="12"/>
      <c r="L39" s="12"/>
      <c r="M39" s="12"/>
      <c r="N39" s="12"/>
      <c r="O39" s="12"/>
    </row>
    <row r="40" spans="1:15" s="13" customFormat="1" ht="11" x14ac:dyDescent="0.15">
      <c r="A40" s="16"/>
      <c r="B40" s="9" t="s">
        <v>100</v>
      </c>
      <c r="C40" s="9" t="s">
        <v>101</v>
      </c>
      <c r="D40" s="9" t="s">
        <v>11</v>
      </c>
      <c r="E40" s="10">
        <v>3.1</v>
      </c>
      <c r="F40" s="11" t="s">
        <v>24</v>
      </c>
      <c r="G40" s="10">
        <v>-21.04</v>
      </c>
      <c r="H40" s="10">
        <v>0</v>
      </c>
      <c r="I40" s="10">
        <f t="shared" si="0"/>
        <v>123.13</v>
      </c>
      <c r="J40" s="12"/>
      <c r="K40" s="12"/>
      <c r="L40" s="12"/>
      <c r="M40" s="12"/>
      <c r="N40" s="12"/>
      <c r="O40" s="12"/>
    </row>
    <row r="41" spans="1:15" s="13" customFormat="1" ht="11" x14ac:dyDescent="0.15">
      <c r="A41" s="16"/>
      <c r="B41" s="9" t="s">
        <v>102</v>
      </c>
      <c r="C41" s="9" t="s">
        <v>103</v>
      </c>
      <c r="D41" s="9" t="s">
        <v>11</v>
      </c>
      <c r="E41" s="10">
        <v>4.0999999999999996</v>
      </c>
      <c r="F41" s="11" t="s">
        <v>30</v>
      </c>
      <c r="G41" s="10">
        <v>3.29</v>
      </c>
      <c r="H41" s="10">
        <v>0.16</v>
      </c>
      <c r="I41" s="10">
        <f t="shared" si="0"/>
        <v>126.25999999999999</v>
      </c>
      <c r="J41" s="12" t="s">
        <v>104</v>
      </c>
      <c r="K41" s="12"/>
      <c r="L41" s="12"/>
      <c r="M41" s="12"/>
      <c r="N41" s="12"/>
      <c r="O41" s="12"/>
    </row>
    <row r="42" spans="1:15" s="13" customFormat="1" ht="11" x14ac:dyDescent="0.15">
      <c r="A42" s="16"/>
      <c r="B42" s="9" t="s">
        <v>71</v>
      </c>
      <c r="C42" s="9" t="s">
        <v>105</v>
      </c>
      <c r="D42" s="9" t="s">
        <v>11</v>
      </c>
      <c r="E42" s="10">
        <v>0</v>
      </c>
      <c r="F42" s="11" t="s">
        <v>30</v>
      </c>
      <c r="G42" s="10">
        <v>0</v>
      </c>
      <c r="H42" s="10">
        <v>0</v>
      </c>
      <c r="I42" s="10">
        <f t="shared" si="0"/>
        <v>126.25999999999999</v>
      </c>
      <c r="J42" s="12" t="s">
        <v>27</v>
      </c>
      <c r="K42" s="12"/>
      <c r="L42" s="12"/>
      <c r="M42" s="12"/>
      <c r="N42" s="12"/>
      <c r="O42" s="12"/>
    </row>
    <row r="43" spans="1:15" s="13" customFormat="1" ht="11" x14ac:dyDescent="0.15">
      <c r="A43" s="16"/>
      <c r="B43" s="9" t="s">
        <v>106</v>
      </c>
      <c r="C43" s="9" t="s">
        <v>107</v>
      </c>
      <c r="D43" s="9" t="s">
        <v>13</v>
      </c>
      <c r="E43" s="10">
        <v>3.35</v>
      </c>
      <c r="F43" s="11" t="s">
        <v>24</v>
      </c>
      <c r="G43" s="10">
        <v>-23.5</v>
      </c>
      <c r="H43" s="10">
        <v>0</v>
      </c>
      <c r="I43" s="10">
        <f t="shared" si="0"/>
        <v>102.75999999999999</v>
      </c>
      <c r="J43" s="12"/>
      <c r="K43" s="12"/>
      <c r="L43" s="12"/>
      <c r="M43" s="12"/>
      <c r="N43" s="12"/>
      <c r="O43" s="12"/>
    </row>
    <row r="44" spans="1:15" s="13" customFormat="1" ht="11" x14ac:dyDescent="0.15">
      <c r="A44" s="16">
        <v>42805</v>
      </c>
      <c r="B44" s="9" t="s">
        <v>108</v>
      </c>
      <c r="C44" s="9" t="s">
        <v>38</v>
      </c>
      <c r="D44" s="9" t="s">
        <v>13</v>
      </c>
      <c r="E44" s="10">
        <v>3.6</v>
      </c>
      <c r="F44" s="11" t="s">
        <v>30</v>
      </c>
      <c r="G44" s="10">
        <v>10</v>
      </c>
      <c r="H44" s="10">
        <v>0.5</v>
      </c>
      <c r="I44" s="10">
        <f t="shared" si="0"/>
        <v>112.25999999999999</v>
      </c>
      <c r="J44" s="12"/>
      <c r="K44" s="12"/>
      <c r="L44" s="12"/>
      <c r="M44" s="12"/>
      <c r="N44" s="12"/>
      <c r="O44" s="12"/>
    </row>
    <row r="45" spans="1:15" s="13" customFormat="1" ht="11" x14ac:dyDescent="0.15">
      <c r="A45" s="16"/>
      <c r="B45" s="9" t="s">
        <v>109</v>
      </c>
      <c r="C45" s="9" t="s">
        <v>110</v>
      </c>
      <c r="D45" s="9" t="s">
        <v>11</v>
      </c>
      <c r="E45" s="10">
        <v>3.55</v>
      </c>
      <c r="F45" s="11" t="s">
        <v>24</v>
      </c>
      <c r="G45" s="10">
        <v>-34</v>
      </c>
      <c r="H45" s="10">
        <v>0</v>
      </c>
      <c r="I45" s="10">
        <f t="shared" si="0"/>
        <v>78.259999999999991</v>
      </c>
      <c r="J45" s="12"/>
      <c r="K45" s="12"/>
      <c r="L45" s="12"/>
      <c r="M45" s="12"/>
      <c r="N45" s="12"/>
      <c r="O45" s="12"/>
    </row>
    <row r="46" spans="1:15" s="13" customFormat="1" ht="11" x14ac:dyDescent="0.15">
      <c r="A46" s="16"/>
      <c r="B46" s="9" t="s">
        <v>111</v>
      </c>
      <c r="C46" s="9" t="s">
        <v>112</v>
      </c>
      <c r="D46" s="9" t="s">
        <v>11</v>
      </c>
      <c r="E46" s="10">
        <v>4.5</v>
      </c>
      <c r="F46" s="11" t="s">
        <v>24</v>
      </c>
      <c r="G46" s="10">
        <v>-34</v>
      </c>
      <c r="H46" s="10">
        <v>0</v>
      </c>
      <c r="I46" s="10">
        <f t="shared" si="0"/>
        <v>44.259999999999991</v>
      </c>
      <c r="J46" s="12"/>
      <c r="K46" s="12"/>
      <c r="L46" s="12"/>
      <c r="M46" s="12"/>
      <c r="N46" s="12"/>
      <c r="O46" s="12"/>
    </row>
    <row r="47" spans="1:15" s="13" customFormat="1" ht="11" x14ac:dyDescent="0.15">
      <c r="A47" s="16"/>
      <c r="B47" s="9" t="s">
        <v>113</v>
      </c>
      <c r="C47" s="9" t="s">
        <v>60</v>
      </c>
      <c r="D47" s="9" t="s">
        <v>11</v>
      </c>
      <c r="E47" s="10">
        <v>0</v>
      </c>
      <c r="F47" s="11" t="s">
        <v>24</v>
      </c>
      <c r="G47" s="10">
        <v>0</v>
      </c>
      <c r="H47" s="10">
        <v>0</v>
      </c>
      <c r="I47" s="10">
        <f t="shared" si="0"/>
        <v>44.259999999999991</v>
      </c>
      <c r="J47" s="12" t="s">
        <v>114</v>
      </c>
      <c r="K47" s="12"/>
      <c r="L47" s="12"/>
      <c r="M47" s="12"/>
      <c r="N47" s="12"/>
      <c r="O47" s="12"/>
    </row>
    <row r="48" spans="1:15" s="13" customFormat="1" ht="11" x14ac:dyDescent="0.15">
      <c r="A48" s="16"/>
      <c r="B48" s="9" t="s">
        <v>115</v>
      </c>
      <c r="C48" s="9" t="s">
        <v>116</v>
      </c>
      <c r="D48" s="9" t="s">
        <v>11</v>
      </c>
      <c r="E48" s="10">
        <v>4.5</v>
      </c>
      <c r="F48" s="11" t="s">
        <v>30</v>
      </c>
      <c r="G48" s="10">
        <v>9.7100000000000009</v>
      </c>
      <c r="H48" s="10">
        <v>0.48</v>
      </c>
      <c r="I48" s="10">
        <f t="shared" si="0"/>
        <v>53.489999999999995</v>
      </c>
      <c r="J48" s="12"/>
      <c r="K48" s="12"/>
      <c r="L48" s="12"/>
      <c r="M48" s="12"/>
      <c r="N48" s="12"/>
      <c r="O48" s="12"/>
    </row>
    <row r="49" spans="1:15" s="13" customFormat="1" ht="11" x14ac:dyDescent="0.15">
      <c r="A49" s="16"/>
      <c r="B49" s="9" t="s">
        <v>117</v>
      </c>
      <c r="C49" s="9" t="s">
        <v>118</v>
      </c>
      <c r="D49" s="9" t="s">
        <v>11</v>
      </c>
      <c r="E49" s="10">
        <v>4</v>
      </c>
      <c r="F49" s="11" t="s">
        <v>30</v>
      </c>
      <c r="G49" s="10">
        <v>11.33</v>
      </c>
      <c r="H49" s="10">
        <v>0.56999999999999995</v>
      </c>
      <c r="I49" s="10">
        <f t="shared" si="0"/>
        <v>64.25</v>
      </c>
      <c r="J49" s="12"/>
      <c r="K49" s="12"/>
      <c r="L49" s="12"/>
      <c r="M49" s="12"/>
      <c r="N49" s="12"/>
      <c r="O49" s="12"/>
    </row>
    <row r="50" spans="1:15" s="13" customFormat="1" ht="11" x14ac:dyDescent="0.15">
      <c r="A50" s="16"/>
      <c r="B50" s="9" t="s">
        <v>119</v>
      </c>
      <c r="C50" s="9" t="s">
        <v>120</v>
      </c>
      <c r="D50" s="9" t="s">
        <v>13</v>
      </c>
      <c r="E50" s="10">
        <v>4</v>
      </c>
      <c r="F50" s="11" t="s">
        <v>30</v>
      </c>
      <c r="G50" s="10">
        <v>9.9700000000000006</v>
      </c>
      <c r="H50" s="10">
        <v>0.49</v>
      </c>
      <c r="I50" s="10">
        <f t="shared" si="0"/>
        <v>73.73</v>
      </c>
      <c r="J50" s="12"/>
      <c r="K50" s="12"/>
      <c r="L50" s="12"/>
      <c r="M50" s="12"/>
      <c r="N50" s="12"/>
      <c r="O50" s="12"/>
    </row>
    <row r="51" spans="1:15" s="13" customFormat="1" ht="11" x14ac:dyDescent="0.15">
      <c r="A51" s="16"/>
      <c r="B51" s="9" t="s">
        <v>63</v>
      </c>
      <c r="C51" s="9" t="s">
        <v>121</v>
      </c>
      <c r="D51" s="9" t="s">
        <v>11</v>
      </c>
      <c r="E51" s="10">
        <v>4.5</v>
      </c>
      <c r="F51" s="11" t="s">
        <v>30</v>
      </c>
      <c r="G51" s="10">
        <v>9.7100000000000009</v>
      </c>
      <c r="H51" s="10">
        <v>0.48</v>
      </c>
      <c r="I51" s="10">
        <f t="shared" si="0"/>
        <v>82.960000000000008</v>
      </c>
      <c r="J51" s="12"/>
      <c r="K51" s="12"/>
      <c r="L51" s="12"/>
      <c r="M51" s="12"/>
      <c r="N51" s="12"/>
      <c r="O51" s="12"/>
    </row>
    <row r="52" spans="1:15" s="13" customFormat="1" ht="11" x14ac:dyDescent="0.15">
      <c r="A52" s="16"/>
      <c r="B52" s="9" t="s">
        <v>49</v>
      </c>
      <c r="C52" s="9" t="s">
        <v>122</v>
      </c>
      <c r="D52" s="9" t="s">
        <v>11</v>
      </c>
      <c r="E52" s="10">
        <v>4.2</v>
      </c>
      <c r="F52" s="11" t="s">
        <v>30</v>
      </c>
      <c r="G52" s="10">
        <v>10.62</v>
      </c>
      <c r="H52" s="10">
        <v>0.52</v>
      </c>
      <c r="I52" s="10">
        <f t="shared" si="0"/>
        <v>93.06</v>
      </c>
      <c r="J52" s="12"/>
      <c r="K52" s="12"/>
      <c r="L52" s="12"/>
      <c r="M52" s="12"/>
      <c r="N52" s="12"/>
      <c r="O52" s="12"/>
    </row>
    <row r="53" spans="1:15" s="13" customFormat="1" ht="11" x14ac:dyDescent="0.15">
      <c r="A53" s="16"/>
      <c r="B53" s="9" t="s">
        <v>123</v>
      </c>
      <c r="C53" s="9" t="s">
        <v>124</v>
      </c>
      <c r="D53" s="9" t="s">
        <v>11</v>
      </c>
      <c r="E53" s="10">
        <v>0</v>
      </c>
      <c r="F53" s="11" t="s">
        <v>30</v>
      </c>
      <c r="G53" s="10">
        <v>0</v>
      </c>
      <c r="H53" s="10">
        <v>0</v>
      </c>
      <c r="I53" s="10">
        <f t="shared" si="0"/>
        <v>93.06</v>
      </c>
      <c r="J53" s="12" t="s">
        <v>27</v>
      </c>
      <c r="K53" s="12"/>
      <c r="L53" s="12"/>
      <c r="M53" s="12"/>
      <c r="N53" s="12"/>
      <c r="O53" s="12"/>
    </row>
    <row r="54" spans="1:15" s="13" customFormat="1" ht="11" x14ac:dyDescent="0.15">
      <c r="A54" s="16"/>
      <c r="B54" s="9" t="s">
        <v>125</v>
      </c>
      <c r="C54" s="9" t="s">
        <v>126</v>
      </c>
      <c r="D54" s="9" t="s">
        <v>11</v>
      </c>
      <c r="E54" s="10">
        <v>4.5</v>
      </c>
      <c r="F54" s="11" t="s">
        <v>30</v>
      </c>
      <c r="G54" s="10">
        <v>9.7100000000000009</v>
      </c>
      <c r="H54" s="10">
        <v>0.48</v>
      </c>
      <c r="I54" s="10">
        <f t="shared" si="0"/>
        <v>102.29</v>
      </c>
      <c r="J54" s="12"/>
      <c r="K54" s="12"/>
      <c r="L54" s="12"/>
      <c r="M54" s="12"/>
      <c r="N54" s="12"/>
      <c r="O54" s="12"/>
    </row>
    <row r="55" spans="1:15" s="13" customFormat="1" ht="11" x14ac:dyDescent="0.15">
      <c r="A55" s="16"/>
      <c r="B55" s="9" t="s">
        <v>127</v>
      </c>
      <c r="C55" s="9" t="s">
        <v>128</v>
      </c>
      <c r="D55" s="9" t="s">
        <v>11</v>
      </c>
      <c r="E55" s="10">
        <v>0</v>
      </c>
      <c r="F55" s="11" t="s">
        <v>129</v>
      </c>
      <c r="G55" s="10">
        <v>0</v>
      </c>
      <c r="H55" s="10">
        <v>0</v>
      </c>
      <c r="I55" s="10">
        <f t="shared" si="0"/>
        <v>102.29</v>
      </c>
      <c r="J55" s="12"/>
      <c r="K55" s="12"/>
      <c r="L55" s="12"/>
      <c r="M55" s="12"/>
      <c r="N55" s="12"/>
      <c r="O55" s="12"/>
    </row>
    <row r="56" spans="1:15" s="13" customFormat="1" ht="11" x14ac:dyDescent="0.15">
      <c r="A56" s="16"/>
      <c r="B56" s="9" t="s">
        <v>130</v>
      </c>
      <c r="C56" s="9" t="s">
        <v>131</v>
      </c>
      <c r="D56" s="9" t="s">
        <v>11</v>
      </c>
      <c r="E56" s="10">
        <v>0</v>
      </c>
      <c r="F56" s="11" t="s">
        <v>30</v>
      </c>
      <c r="G56" s="10">
        <v>0</v>
      </c>
      <c r="H56" s="10">
        <v>0</v>
      </c>
      <c r="I56" s="10">
        <f t="shared" si="0"/>
        <v>102.29</v>
      </c>
      <c r="J56" s="12" t="s">
        <v>27</v>
      </c>
      <c r="K56" s="12"/>
      <c r="L56" s="12"/>
      <c r="M56" s="12"/>
      <c r="N56" s="12"/>
      <c r="O56" s="12"/>
    </row>
    <row r="57" spans="1:15" s="13" customFormat="1" ht="11" x14ac:dyDescent="0.15">
      <c r="A57" s="16">
        <v>42806</v>
      </c>
      <c r="B57" s="9" t="s">
        <v>132</v>
      </c>
      <c r="C57" s="9" t="s">
        <v>133</v>
      </c>
      <c r="D57" s="9" t="s">
        <v>13</v>
      </c>
      <c r="E57" s="10">
        <v>3.55</v>
      </c>
      <c r="F57" s="11" t="s">
        <v>24</v>
      </c>
      <c r="G57" s="10">
        <v>-25.5</v>
      </c>
      <c r="H57" s="10">
        <v>0</v>
      </c>
      <c r="I57" s="10">
        <f t="shared" si="0"/>
        <v>76.790000000000006</v>
      </c>
      <c r="J57" s="12"/>
      <c r="K57" s="12"/>
      <c r="L57" s="12"/>
      <c r="M57" s="12"/>
      <c r="N57" s="12"/>
      <c r="O57" s="12"/>
    </row>
    <row r="58" spans="1:15" s="13" customFormat="1" ht="11" x14ac:dyDescent="0.15">
      <c r="A58" s="15"/>
      <c r="B58" s="9" t="s">
        <v>134</v>
      </c>
      <c r="C58" s="9" t="s">
        <v>135</v>
      </c>
      <c r="D58" s="9" t="s">
        <v>11</v>
      </c>
      <c r="E58" s="10">
        <v>0</v>
      </c>
      <c r="F58" s="11" t="s">
        <v>30</v>
      </c>
      <c r="G58" s="10">
        <v>0</v>
      </c>
      <c r="H58" s="10">
        <v>0</v>
      </c>
      <c r="I58" s="10">
        <f t="shared" si="0"/>
        <v>76.790000000000006</v>
      </c>
      <c r="J58" s="12" t="s">
        <v>27</v>
      </c>
      <c r="K58" s="12"/>
      <c r="L58" s="12"/>
      <c r="M58" s="12"/>
      <c r="N58" s="12"/>
      <c r="O58" s="12"/>
    </row>
    <row r="59" spans="1:15" s="13" customFormat="1" ht="11" x14ac:dyDescent="0.15">
      <c r="A59" s="15"/>
      <c r="B59" s="9" t="s">
        <v>83</v>
      </c>
      <c r="C59" s="9" t="s">
        <v>136</v>
      </c>
      <c r="D59" s="9" t="s">
        <v>11</v>
      </c>
      <c r="E59" s="10">
        <v>4.5</v>
      </c>
      <c r="F59" s="11" t="s">
        <v>24</v>
      </c>
      <c r="G59" s="10">
        <v>-33.99</v>
      </c>
      <c r="H59" s="10"/>
      <c r="I59" s="10">
        <f t="shared" si="0"/>
        <v>42.800000000000004</v>
      </c>
      <c r="J59" s="12"/>
      <c r="K59" s="12"/>
      <c r="L59" s="12"/>
      <c r="M59" s="12"/>
      <c r="N59" s="12"/>
      <c r="O59" s="12"/>
    </row>
    <row r="60" spans="1:15" s="13" customFormat="1" ht="11" x14ac:dyDescent="0.15">
      <c r="A60" s="15"/>
      <c r="B60" s="9" t="s">
        <v>137</v>
      </c>
      <c r="C60" s="9" t="s">
        <v>58</v>
      </c>
      <c r="D60" s="9" t="s">
        <v>11</v>
      </c>
      <c r="E60" s="10">
        <v>0</v>
      </c>
      <c r="F60" s="11" t="s">
        <v>30</v>
      </c>
      <c r="G60" s="10">
        <v>0</v>
      </c>
      <c r="H60" s="10">
        <v>0</v>
      </c>
      <c r="I60" s="10">
        <f t="shared" si="0"/>
        <v>42.800000000000004</v>
      </c>
      <c r="J60" s="12" t="s">
        <v>27</v>
      </c>
      <c r="K60" s="12"/>
      <c r="L60" s="12"/>
      <c r="M60" s="12"/>
      <c r="N60" s="12"/>
      <c r="O60" s="12"/>
    </row>
    <row r="61" spans="1:15" s="13" customFormat="1" ht="11" x14ac:dyDescent="0.15">
      <c r="A61" s="15"/>
      <c r="B61" s="9" t="s">
        <v>67</v>
      </c>
      <c r="C61" s="9" t="s">
        <v>138</v>
      </c>
      <c r="D61" s="9" t="s">
        <v>11</v>
      </c>
      <c r="E61" s="10">
        <v>4.3</v>
      </c>
      <c r="F61" s="11" t="s">
        <v>30</v>
      </c>
      <c r="G61" s="10">
        <v>10.3</v>
      </c>
      <c r="H61" s="10">
        <v>0.5</v>
      </c>
      <c r="I61" s="10">
        <f t="shared" si="0"/>
        <v>52.600000000000009</v>
      </c>
      <c r="J61" s="12"/>
      <c r="K61" s="12"/>
      <c r="L61" s="12"/>
      <c r="M61" s="12"/>
      <c r="N61" s="12"/>
      <c r="O61" s="12"/>
    </row>
    <row r="62" spans="1:15" s="13" customFormat="1" ht="11" x14ac:dyDescent="0.15">
      <c r="A62" s="15"/>
      <c r="B62" s="9" t="s">
        <v>139</v>
      </c>
      <c r="C62" s="9" t="s">
        <v>140</v>
      </c>
      <c r="D62" s="9" t="s">
        <v>13</v>
      </c>
      <c r="E62" s="10">
        <v>1.47</v>
      </c>
      <c r="F62" s="11" t="s">
        <v>24</v>
      </c>
      <c r="G62" s="10">
        <v>-4.7</v>
      </c>
      <c r="H62" s="10">
        <v>0</v>
      </c>
      <c r="I62" s="10">
        <f t="shared" si="0"/>
        <v>47.900000000000006</v>
      </c>
      <c r="J62" s="12"/>
      <c r="K62" s="12"/>
      <c r="L62" s="12"/>
      <c r="M62" s="12"/>
      <c r="N62" s="12"/>
      <c r="O62" s="12"/>
    </row>
    <row r="63" spans="1:15" s="13" customFormat="1" ht="11" x14ac:dyDescent="0.15">
      <c r="A63" s="15"/>
      <c r="B63" s="9" t="s">
        <v>141</v>
      </c>
      <c r="C63" s="9" t="s">
        <v>142</v>
      </c>
      <c r="D63" s="9" t="s">
        <v>13</v>
      </c>
      <c r="E63" s="10">
        <v>3.95</v>
      </c>
      <c r="F63" s="11" t="s">
        <v>30</v>
      </c>
      <c r="G63" s="10">
        <v>17.71</v>
      </c>
      <c r="H63" s="10">
        <v>2.2599999999999998</v>
      </c>
      <c r="I63" s="10">
        <f t="shared" si="0"/>
        <v>63.350000000000009</v>
      </c>
      <c r="J63" s="12" t="s">
        <v>143</v>
      </c>
      <c r="K63" s="12"/>
      <c r="L63" s="12"/>
      <c r="M63" s="12"/>
      <c r="N63" s="12"/>
      <c r="O63" s="12"/>
    </row>
    <row r="64" spans="1:15" s="13" customFormat="1" ht="11" x14ac:dyDescent="0.15">
      <c r="A64" s="15"/>
      <c r="B64" s="9" t="s">
        <v>48</v>
      </c>
      <c r="C64" s="9" t="s">
        <v>86</v>
      </c>
      <c r="D64" s="9" t="s">
        <v>11</v>
      </c>
      <c r="E64" s="10">
        <v>3.9</v>
      </c>
      <c r="F64" s="11" t="s">
        <v>30</v>
      </c>
      <c r="G64" s="10">
        <v>10</v>
      </c>
      <c r="H64" s="10">
        <v>0.49</v>
      </c>
      <c r="I64" s="10">
        <f t="shared" si="0"/>
        <v>72.860000000000014</v>
      </c>
      <c r="J64" s="12"/>
      <c r="K64" s="12"/>
      <c r="L64" s="12"/>
      <c r="M64" s="12"/>
      <c r="N64" s="12"/>
      <c r="O64" s="12"/>
    </row>
    <row r="65" spans="1:15" s="13" customFormat="1" ht="11" x14ac:dyDescent="0.15">
      <c r="A65" s="15" t="s">
        <v>144</v>
      </c>
      <c r="B65" s="9" t="s">
        <v>145</v>
      </c>
      <c r="C65" s="9" t="s">
        <v>93</v>
      </c>
      <c r="D65" s="9" t="s">
        <v>11</v>
      </c>
      <c r="E65" s="10">
        <v>4.2</v>
      </c>
      <c r="F65" s="11" t="s">
        <v>30</v>
      </c>
      <c r="G65" s="10">
        <v>10.62</v>
      </c>
      <c r="H65" s="10">
        <v>0.52</v>
      </c>
      <c r="I65" s="10">
        <f t="shared" si="0"/>
        <v>82.960000000000008</v>
      </c>
      <c r="J65" s="12"/>
      <c r="K65" s="12"/>
      <c r="L65" s="12"/>
      <c r="M65" s="12"/>
      <c r="N65" s="12"/>
      <c r="O65" s="12"/>
    </row>
    <row r="66" spans="1:15" s="13" customFormat="1" ht="11" x14ac:dyDescent="0.15">
      <c r="A66" s="15"/>
      <c r="B66" s="9" t="s">
        <v>146</v>
      </c>
      <c r="C66" s="9" t="s">
        <v>10</v>
      </c>
      <c r="D66" s="9" t="s">
        <v>11</v>
      </c>
      <c r="E66" s="10">
        <v>4.5</v>
      </c>
      <c r="F66" s="11" t="s">
        <v>30</v>
      </c>
      <c r="G66" s="10">
        <v>9.7100000000000009</v>
      </c>
      <c r="H66" s="10">
        <v>0.48</v>
      </c>
      <c r="I66" s="10">
        <f t="shared" si="0"/>
        <v>92.190000000000012</v>
      </c>
      <c r="J66" s="12"/>
      <c r="K66" s="12"/>
      <c r="L66" s="12"/>
      <c r="M66" s="12"/>
      <c r="N66" s="12"/>
      <c r="O66" s="12"/>
    </row>
    <row r="67" spans="1:15" s="13" customFormat="1" ht="11" x14ac:dyDescent="0.15">
      <c r="A67" s="15" t="s">
        <v>147</v>
      </c>
      <c r="B67" s="9" t="s">
        <v>148</v>
      </c>
      <c r="C67" s="9" t="s">
        <v>149</v>
      </c>
      <c r="D67" s="9" t="s">
        <v>13</v>
      </c>
      <c r="E67" s="10">
        <v>3.65</v>
      </c>
      <c r="F67" s="11" t="s">
        <v>30</v>
      </c>
      <c r="G67" s="10">
        <v>10</v>
      </c>
      <c r="H67" s="10">
        <v>0.49</v>
      </c>
      <c r="I67" s="10">
        <f t="shared" ref="I67:I128" si="1">IF(G67="","",I66+(G67-H67))</f>
        <v>101.70000000000002</v>
      </c>
      <c r="J67" s="12"/>
      <c r="K67" s="12"/>
      <c r="L67" s="12"/>
      <c r="M67" s="12"/>
      <c r="N67" s="12"/>
      <c r="O67" s="12"/>
    </row>
    <row r="68" spans="1:15" s="13" customFormat="1" ht="11" x14ac:dyDescent="0.15">
      <c r="A68" s="15"/>
      <c r="B68" s="9" t="s">
        <v>150</v>
      </c>
      <c r="C68" s="9" t="s">
        <v>151</v>
      </c>
      <c r="D68" s="9" t="s">
        <v>11</v>
      </c>
      <c r="E68" s="10"/>
      <c r="F68" s="11" t="s">
        <v>30</v>
      </c>
      <c r="G68" s="10">
        <v>2.85</v>
      </c>
      <c r="H68" s="10">
        <v>0.14000000000000001</v>
      </c>
      <c r="I68" s="10">
        <f t="shared" si="1"/>
        <v>104.41000000000001</v>
      </c>
      <c r="J68" s="17" t="s">
        <v>257</v>
      </c>
      <c r="K68" s="12"/>
      <c r="L68" s="12"/>
      <c r="M68" s="12"/>
      <c r="N68" s="12"/>
      <c r="O68" s="12"/>
    </row>
    <row r="69" spans="1:15" s="13" customFormat="1" ht="11" x14ac:dyDescent="0.15">
      <c r="A69" s="15"/>
      <c r="B69" s="9" t="s">
        <v>51</v>
      </c>
      <c r="C69" s="9" t="s">
        <v>19</v>
      </c>
      <c r="D69" s="9" t="s">
        <v>11</v>
      </c>
      <c r="E69" s="10"/>
      <c r="F69" s="11"/>
      <c r="G69" s="10">
        <v>0</v>
      </c>
      <c r="H69" s="10">
        <v>0</v>
      </c>
      <c r="I69" s="10">
        <f t="shared" si="1"/>
        <v>104.41000000000001</v>
      </c>
      <c r="J69" s="12" t="s">
        <v>152</v>
      </c>
      <c r="K69" s="12"/>
      <c r="L69" s="12"/>
      <c r="M69" s="12"/>
      <c r="N69" s="12"/>
      <c r="O69" s="12"/>
    </row>
    <row r="70" spans="1:15" s="13" customFormat="1" ht="11" x14ac:dyDescent="0.15">
      <c r="A70" s="15"/>
      <c r="B70" s="9" t="s">
        <v>153</v>
      </c>
      <c r="C70" s="9" t="s">
        <v>154</v>
      </c>
      <c r="D70" s="9" t="s">
        <v>11</v>
      </c>
      <c r="E70" s="10"/>
      <c r="F70" s="11"/>
      <c r="G70" s="10">
        <v>0</v>
      </c>
      <c r="H70" s="10">
        <v>0</v>
      </c>
      <c r="I70" s="10">
        <f t="shared" si="1"/>
        <v>104.41000000000001</v>
      </c>
      <c r="J70" s="12" t="s">
        <v>152</v>
      </c>
      <c r="K70" s="12"/>
      <c r="L70" s="12"/>
      <c r="M70" s="12"/>
      <c r="N70" s="12"/>
      <c r="O70" s="12"/>
    </row>
    <row r="71" spans="1:15" s="13" customFormat="1" ht="11" x14ac:dyDescent="0.15">
      <c r="A71" s="15"/>
      <c r="B71" s="9" t="s">
        <v>155</v>
      </c>
      <c r="C71" s="9" t="s">
        <v>156</v>
      </c>
      <c r="D71" s="9" t="s">
        <v>11</v>
      </c>
      <c r="E71" s="10"/>
      <c r="F71" s="11"/>
      <c r="G71" s="10">
        <v>0</v>
      </c>
      <c r="H71" s="10">
        <v>0</v>
      </c>
      <c r="I71" s="10">
        <f t="shared" si="1"/>
        <v>104.41000000000001</v>
      </c>
      <c r="J71" s="12" t="s">
        <v>152</v>
      </c>
      <c r="K71" s="12"/>
      <c r="L71" s="12"/>
      <c r="M71" s="12"/>
      <c r="N71" s="12"/>
      <c r="O71" s="12"/>
    </row>
    <row r="72" spans="1:15" s="13" customFormat="1" ht="11" x14ac:dyDescent="0.15">
      <c r="A72" s="15"/>
      <c r="B72" s="9" t="s">
        <v>157</v>
      </c>
      <c r="C72" s="9" t="s">
        <v>158</v>
      </c>
      <c r="D72" s="9" t="s">
        <v>11</v>
      </c>
      <c r="E72" s="10"/>
      <c r="F72" s="11"/>
      <c r="G72" s="10">
        <v>0</v>
      </c>
      <c r="H72" s="10">
        <v>0</v>
      </c>
      <c r="I72" s="10">
        <f t="shared" si="1"/>
        <v>104.41000000000001</v>
      </c>
      <c r="J72" s="12" t="s">
        <v>152</v>
      </c>
      <c r="K72" s="12"/>
      <c r="L72" s="12"/>
      <c r="M72" s="12"/>
      <c r="N72" s="12"/>
      <c r="O72" s="12"/>
    </row>
    <row r="73" spans="1:15" s="13" customFormat="1" ht="11" x14ac:dyDescent="0.15">
      <c r="A73" s="15" t="s">
        <v>159</v>
      </c>
      <c r="B73" s="9" t="s">
        <v>160</v>
      </c>
      <c r="C73" s="9" t="s">
        <v>161</v>
      </c>
      <c r="D73" s="9" t="s">
        <v>11</v>
      </c>
      <c r="E73" s="10">
        <v>1.1499999999999999</v>
      </c>
      <c r="F73" s="11" t="s">
        <v>30</v>
      </c>
      <c r="G73" s="10">
        <v>7.5</v>
      </c>
      <c r="H73" s="10">
        <v>0.37</v>
      </c>
      <c r="I73" s="10">
        <f t="shared" si="1"/>
        <v>111.54</v>
      </c>
      <c r="J73" s="12"/>
      <c r="K73" s="12"/>
      <c r="L73" s="12"/>
      <c r="M73" s="12"/>
      <c r="N73" s="12"/>
      <c r="O73" s="12"/>
    </row>
    <row r="74" spans="1:15" s="13" customFormat="1" ht="11" x14ac:dyDescent="0.15">
      <c r="A74" s="15"/>
      <c r="B74" s="9" t="s">
        <v>162</v>
      </c>
      <c r="C74" s="9" t="s">
        <v>163</v>
      </c>
      <c r="D74" s="9" t="s">
        <v>11</v>
      </c>
      <c r="E74" s="10">
        <v>2.78</v>
      </c>
      <c r="F74" s="11" t="s">
        <v>30</v>
      </c>
      <c r="G74" s="10">
        <v>10</v>
      </c>
      <c r="H74" s="10">
        <v>0.49</v>
      </c>
      <c r="I74" s="10">
        <f t="shared" si="1"/>
        <v>121.05000000000001</v>
      </c>
      <c r="J74" s="12"/>
      <c r="K74" s="12"/>
      <c r="L74" s="12"/>
      <c r="M74" s="12"/>
      <c r="N74" s="12"/>
      <c r="O74" s="12"/>
    </row>
    <row r="75" spans="1:15" s="13" customFormat="1" ht="11" x14ac:dyDescent="0.15">
      <c r="A75" s="15" t="s">
        <v>164</v>
      </c>
      <c r="B75" s="9" t="s">
        <v>165</v>
      </c>
      <c r="C75" s="9" t="s">
        <v>166</v>
      </c>
      <c r="D75" s="9" t="s">
        <v>11</v>
      </c>
      <c r="E75" s="10">
        <v>0</v>
      </c>
      <c r="F75" s="11" t="s">
        <v>30</v>
      </c>
      <c r="G75" s="10">
        <v>0</v>
      </c>
      <c r="H75" s="10">
        <v>0</v>
      </c>
      <c r="I75" s="10">
        <f t="shared" si="1"/>
        <v>121.05000000000001</v>
      </c>
      <c r="J75" s="12" t="s">
        <v>167</v>
      </c>
      <c r="K75" s="12"/>
      <c r="L75" s="12"/>
      <c r="M75" s="12"/>
      <c r="N75" s="12"/>
      <c r="O75" s="12"/>
    </row>
    <row r="76" spans="1:15" s="13" customFormat="1" ht="11" x14ac:dyDescent="0.15">
      <c r="A76" s="15"/>
      <c r="B76" s="9" t="s">
        <v>168</v>
      </c>
      <c r="C76" s="9" t="s">
        <v>169</v>
      </c>
      <c r="D76" s="9" t="s">
        <v>11</v>
      </c>
      <c r="E76" s="10">
        <v>0</v>
      </c>
      <c r="F76" s="11" t="s">
        <v>30</v>
      </c>
      <c r="G76" s="10">
        <v>0</v>
      </c>
      <c r="H76" s="10">
        <v>0</v>
      </c>
      <c r="I76" s="10">
        <f t="shared" si="1"/>
        <v>121.05000000000001</v>
      </c>
      <c r="J76" s="12" t="s">
        <v>167</v>
      </c>
      <c r="K76" s="12"/>
      <c r="L76" s="12"/>
      <c r="M76" s="12"/>
      <c r="N76" s="12"/>
      <c r="O76" s="12"/>
    </row>
    <row r="77" spans="1:15" s="13" customFormat="1" ht="11" x14ac:dyDescent="0.15">
      <c r="A77" s="15"/>
      <c r="B77" s="9" t="s">
        <v>36</v>
      </c>
      <c r="C77" s="9" t="s">
        <v>170</v>
      </c>
      <c r="D77" s="9" t="s">
        <v>13</v>
      </c>
      <c r="E77" s="10">
        <v>3.7</v>
      </c>
      <c r="F77" s="11" t="s">
        <v>30</v>
      </c>
      <c r="G77" s="10">
        <v>10</v>
      </c>
      <c r="H77" s="10">
        <v>0.49</v>
      </c>
      <c r="I77" s="10">
        <f t="shared" si="1"/>
        <v>130.56</v>
      </c>
      <c r="J77" s="12"/>
      <c r="K77" s="12"/>
      <c r="L77" s="12"/>
      <c r="M77" s="12"/>
      <c r="N77" s="12"/>
      <c r="O77" s="12"/>
    </row>
    <row r="78" spans="1:15" s="13" customFormat="1" ht="11" x14ac:dyDescent="0.15">
      <c r="A78" s="15"/>
      <c r="B78" s="9" t="s">
        <v>171</v>
      </c>
      <c r="C78" s="9" t="s">
        <v>172</v>
      </c>
      <c r="D78" s="9" t="s">
        <v>13</v>
      </c>
      <c r="E78" s="10">
        <v>3.2</v>
      </c>
      <c r="F78" s="11" t="s">
        <v>30</v>
      </c>
      <c r="G78" s="10">
        <v>10</v>
      </c>
      <c r="H78" s="10">
        <v>0.49</v>
      </c>
      <c r="I78" s="10">
        <f t="shared" si="1"/>
        <v>140.07</v>
      </c>
      <c r="J78" s="12"/>
      <c r="K78" s="12"/>
      <c r="L78" s="12"/>
      <c r="M78" s="12"/>
      <c r="N78" s="12"/>
      <c r="O78" s="12"/>
    </row>
    <row r="79" spans="1:15" s="13" customFormat="1" ht="11" x14ac:dyDescent="0.15">
      <c r="A79" s="15"/>
      <c r="B79" s="9" t="s">
        <v>82</v>
      </c>
      <c r="C79" s="9" t="s">
        <v>173</v>
      </c>
      <c r="D79" s="9" t="s">
        <v>13</v>
      </c>
      <c r="E79" s="10">
        <v>3.8</v>
      </c>
      <c r="F79" s="11" t="s">
        <v>30</v>
      </c>
      <c r="G79" s="10">
        <v>10</v>
      </c>
      <c r="H79" s="10">
        <v>0.49</v>
      </c>
      <c r="I79" s="10">
        <f t="shared" si="1"/>
        <v>149.57999999999998</v>
      </c>
      <c r="J79" s="12"/>
      <c r="K79" s="12"/>
      <c r="L79" s="12"/>
      <c r="M79" s="12"/>
      <c r="N79" s="12"/>
      <c r="O79" s="12"/>
    </row>
    <row r="80" spans="1:15" s="13" customFormat="1" ht="11" x14ac:dyDescent="0.15">
      <c r="A80" s="15"/>
      <c r="B80" s="9" t="s">
        <v>40</v>
      </c>
      <c r="C80" s="9" t="s">
        <v>174</v>
      </c>
      <c r="D80" s="9" t="s">
        <v>11</v>
      </c>
      <c r="E80" s="10">
        <v>4.5</v>
      </c>
      <c r="F80" s="11" t="s">
        <v>30</v>
      </c>
      <c r="G80" s="10">
        <v>10</v>
      </c>
      <c r="H80" s="10">
        <v>0.49</v>
      </c>
      <c r="I80" s="10">
        <f t="shared" si="1"/>
        <v>159.08999999999997</v>
      </c>
      <c r="J80" s="12"/>
      <c r="K80" s="12"/>
      <c r="L80" s="12"/>
      <c r="M80" s="12"/>
      <c r="N80" s="12"/>
      <c r="O80" s="12"/>
    </row>
    <row r="81" spans="1:15" s="13" customFormat="1" ht="11" x14ac:dyDescent="0.15">
      <c r="A81" s="15"/>
      <c r="B81" s="9" t="s">
        <v>19</v>
      </c>
      <c r="C81" s="9" t="s">
        <v>150</v>
      </c>
      <c r="D81" s="9" t="s">
        <v>13</v>
      </c>
      <c r="E81" s="10">
        <v>4</v>
      </c>
      <c r="F81" s="11" t="s">
        <v>30</v>
      </c>
      <c r="G81" s="10">
        <v>10</v>
      </c>
      <c r="H81" s="10">
        <v>0.49</v>
      </c>
      <c r="I81" s="10">
        <f t="shared" si="1"/>
        <v>168.59999999999997</v>
      </c>
      <c r="J81" s="12"/>
      <c r="K81" s="12"/>
      <c r="L81" s="12"/>
      <c r="M81" s="12"/>
      <c r="N81" s="12"/>
      <c r="O81" s="12"/>
    </row>
    <row r="82" spans="1:15" s="13" customFormat="1" ht="11" x14ac:dyDescent="0.15">
      <c r="A82" s="15"/>
      <c r="B82" s="9" t="s">
        <v>175</v>
      </c>
      <c r="C82" s="9" t="s">
        <v>176</v>
      </c>
      <c r="D82" s="9" t="s">
        <v>13</v>
      </c>
      <c r="E82" s="10">
        <v>3.6</v>
      </c>
      <c r="F82" s="11" t="s">
        <v>30</v>
      </c>
      <c r="G82" s="10">
        <v>10</v>
      </c>
      <c r="H82" s="10">
        <v>0.49</v>
      </c>
      <c r="I82" s="10">
        <f t="shared" si="1"/>
        <v>178.10999999999996</v>
      </c>
      <c r="J82" s="12"/>
      <c r="K82" s="12"/>
      <c r="L82" s="12"/>
      <c r="M82" s="12"/>
      <c r="N82" s="12"/>
      <c r="O82" s="12"/>
    </row>
    <row r="83" spans="1:15" s="13" customFormat="1" ht="11" x14ac:dyDescent="0.15">
      <c r="A83" s="15"/>
      <c r="B83" s="9" t="s">
        <v>177</v>
      </c>
      <c r="C83" s="9" t="s">
        <v>113</v>
      </c>
      <c r="D83" s="9" t="s">
        <v>13</v>
      </c>
      <c r="E83" s="10">
        <v>3.5</v>
      </c>
      <c r="F83" s="11" t="s">
        <v>30</v>
      </c>
      <c r="G83" s="10">
        <v>10</v>
      </c>
      <c r="H83" s="10">
        <v>0.49</v>
      </c>
      <c r="I83" s="10">
        <f t="shared" si="1"/>
        <v>187.61999999999995</v>
      </c>
      <c r="J83" s="12"/>
      <c r="K83" s="12"/>
      <c r="L83" s="12"/>
      <c r="M83" s="12"/>
      <c r="N83" s="12"/>
      <c r="O83" s="12"/>
    </row>
    <row r="84" spans="1:15" s="13" customFormat="1" ht="11" x14ac:dyDescent="0.15">
      <c r="A84" s="15"/>
      <c r="B84" s="9" t="s">
        <v>178</v>
      </c>
      <c r="C84" s="9" t="s">
        <v>179</v>
      </c>
      <c r="D84" s="9" t="s">
        <v>13</v>
      </c>
      <c r="E84" s="10">
        <v>3.75</v>
      </c>
      <c r="F84" s="11" t="s">
        <v>30</v>
      </c>
      <c r="G84" s="10">
        <v>10</v>
      </c>
      <c r="H84" s="10">
        <v>0.49</v>
      </c>
      <c r="I84" s="10">
        <f t="shared" si="1"/>
        <v>197.12999999999994</v>
      </c>
      <c r="J84" s="12"/>
      <c r="K84" s="12"/>
      <c r="L84" s="12"/>
      <c r="M84" s="12"/>
      <c r="N84" s="12"/>
      <c r="O84" s="12"/>
    </row>
    <row r="85" spans="1:15" s="13" customFormat="1" ht="11" x14ac:dyDescent="0.15">
      <c r="A85" s="15"/>
      <c r="B85" s="9" t="s">
        <v>34</v>
      </c>
      <c r="C85" s="9" t="s">
        <v>16</v>
      </c>
      <c r="D85" s="9" t="s">
        <v>13</v>
      </c>
      <c r="E85" s="10">
        <v>3.8</v>
      </c>
      <c r="F85" s="11" t="s">
        <v>24</v>
      </c>
      <c r="G85" s="10">
        <v>-28</v>
      </c>
      <c r="H85" s="10">
        <v>0</v>
      </c>
      <c r="I85" s="10">
        <f t="shared" si="1"/>
        <v>169.12999999999994</v>
      </c>
      <c r="J85" s="12"/>
      <c r="K85" s="12"/>
      <c r="L85" s="12"/>
      <c r="M85" s="12"/>
      <c r="N85" s="12"/>
      <c r="O85" s="12"/>
    </row>
    <row r="86" spans="1:15" s="13" customFormat="1" ht="11" x14ac:dyDescent="0.15">
      <c r="A86" s="15"/>
      <c r="B86" s="9" t="s">
        <v>180</v>
      </c>
      <c r="C86" s="9" t="s">
        <v>14</v>
      </c>
      <c r="D86" s="9" t="s">
        <v>11</v>
      </c>
      <c r="E86" s="10">
        <v>4.5</v>
      </c>
      <c r="F86" s="11" t="s">
        <v>24</v>
      </c>
      <c r="G86" s="10">
        <v>-35</v>
      </c>
      <c r="H86" s="10">
        <v>0</v>
      </c>
      <c r="I86" s="10">
        <f t="shared" si="1"/>
        <v>134.12999999999994</v>
      </c>
      <c r="J86" s="12"/>
      <c r="K86" s="12"/>
      <c r="L86" s="12"/>
      <c r="M86" s="12"/>
      <c r="N86" s="12"/>
      <c r="O86" s="12"/>
    </row>
    <row r="87" spans="1:15" s="13" customFormat="1" ht="11" x14ac:dyDescent="0.15">
      <c r="A87" s="15"/>
      <c r="B87" s="9" t="s">
        <v>181</v>
      </c>
      <c r="C87" s="9" t="s">
        <v>15</v>
      </c>
      <c r="D87" s="9" t="s">
        <v>11</v>
      </c>
      <c r="E87" s="10">
        <v>4.4000000000000004</v>
      </c>
      <c r="F87" s="11" t="s">
        <v>30</v>
      </c>
      <c r="G87" s="10">
        <v>10</v>
      </c>
      <c r="H87" s="10">
        <v>0.49</v>
      </c>
      <c r="I87" s="10">
        <f t="shared" si="1"/>
        <v>143.63999999999993</v>
      </c>
      <c r="J87" s="12"/>
      <c r="K87" s="12"/>
      <c r="L87" s="12"/>
      <c r="M87" s="12"/>
      <c r="N87" s="12"/>
      <c r="O87" s="12"/>
    </row>
    <row r="88" spans="1:15" s="13" customFormat="1" ht="11" x14ac:dyDescent="0.15">
      <c r="A88" s="15"/>
      <c r="B88" s="9" t="s">
        <v>86</v>
      </c>
      <c r="C88" s="9" t="s">
        <v>122</v>
      </c>
      <c r="D88" s="9" t="s">
        <v>11</v>
      </c>
      <c r="E88" s="10">
        <v>4.3</v>
      </c>
      <c r="F88" s="11" t="s">
        <v>24</v>
      </c>
      <c r="G88" s="10">
        <v>-33</v>
      </c>
      <c r="H88" s="10">
        <v>0</v>
      </c>
      <c r="I88" s="10">
        <f t="shared" si="1"/>
        <v>110.63999999999993</v>
      </c>
      <c r="J88" s="12"/>
      <c r="K88" s="12"/>
      <c r="L88" s="12"/>
      <c r="M88" s="12"/>
      <c r="N88" s="12"/>
      <c r="O88" s="12"/>
    </row>
    <row r="89" spans="1:15" s="13" customFormat="1" ht="11" x14ac:dyDescent="0.15">
      <c r="A89" s="15"/>
      <c r="B89" s="9" t="s">
        <v>182</v>
      </c>
      <c r="C89" s="9" t="s">
        <v>183</v>
      </c>
      <c r="D89" s="9" t="s">
        <v>11</v>
      </c>
      <c r="E89" s="10">
        <v>4.4000000000000004</v>
      </c>
      <c r="F89" s="11" t="s">
        <v>30</v>
      </c>
      <c r="G89" s="10">
        <v>10</v>
      </c>
      <c r="H89" s="10">
        <v>0.49</v>
      </c>
      <c r="I89" s="10">
        <f t="shared" si="1"/>
        <v>120.14999999999993</v>
      </c>
      <c r="J89" s="12"/>
      <c r="K89" s="12"/>
      <c r="L89" s="12"/>
      <c r="M89" s="12"/>
      <c r="N89" s="12"/>
      <c r="O89" s="12"/>
    </row>
    <row r="90" spans="1:15" s="13" customFormat="1" ht="11" x14ac:dyDescent="0.15">
      <c r="A90" s="15"/>
      <c r="B90" s="9" t="s">
        <v>28</v>
      </c>
      <c r="C90" s="9" t="s">
        <v>119</v>
      </c>
      <c r="D90" s="9" t="s">
        <v>11</v>
      </c>
      <c r="E90" s="10">
        <v>4.5</v>
      </c>
      <c r="F90" s="11"/>
      <c r="G90" s="10">
        <v>0</v>
      </c>
      <c r="H90" s="10">
        <v>0</v>
      </c>
      <c r="I90" s="10">
        <f t="shared" si="1"/>
        <v>120.14999999999993</v>
      </c>
      <c r="J90" s="12" t="s">
        <v>184</v>
      </c>
      <c r="K90" s="12"/>
      <c r="L90" s="12"/>
      <c r="M90" s="12"/>
      <c r="N90" s="12"/>
      <c r="O90" s="12"/>
    </row>
    <row r="91" spans="1:15" s="13" customFormat="1" ht="11" x14ac:dyDescent="0.15">
      <c r="A91" s="15"/>
      <c r="B91" s="9" t="s">
        <v>185</v>
      </c>
      <c r="C91" s="9" t="s">
        <v>186</v>
      </c>
      <c r="D91" s="9" t="s">
        <v>11</v>
      </c>
      <c r="E91" s="10">
        <v>3.95</v>
      </c>
      <c r="F91" s="11" t="s">
        <v>30</v>
      </c>
      <c r="G91" s="10">
        <v>10</v>
      </c>
      <c r="H91" s="10">
        <v>0.49</v>
      </c>
      <c r="I91" s="10">
        <f t="shared" si="1"/>
        <v>129.65999999999994</v>
      </c>
      <c r="J91" s="12"/>
      <c r="K91" s="12"/>
      <c r="L91" s="12"/>
      <c r="M91" s="12"/>
      <c r="N91" s="12"/>
      <c r="O91" s="12"/>
    </row>
    <row r="92" spans="1:15" s="13" customFormat="1" ht="11" x14ac:dyDescent="0.15">
      <c r="A92" s="15"/>
      <c r="B92" s="9" t="s">
        <v>187</v>
      </c>
      <c r="C92" s="9" t="s">
        <v>188</v>
      </c>
      <c r="D92" s="9" t="s">
        <v>13</v>
      </c>
      <c r="E92" s="10">
        <v>3.4</v>
      </c>
      <c r="F92" s="11" t="s">
        <v>30</v>
      </c>
      <c r="G92" s="10">
        <v>10</v>
      </c>
      <c r="H92" s="10">
        <v>0.49</v>
      </c>
      <c r="I92" s="10">
        <f t="shared" si="1"/>
        <v>139.16999999999993</v>
      </c>
      <c r="J92" s="12"/>
      <c r="K92" s="12"/>
      <c r="L92" s="12"/>
      <c r="M92" s="12"/>
      <c r="N92" s="12"/>
      <c r="O92" s="12"/>
    </row>
    <row r="93" spans="1:15" s="13" customFormat="1" ht="11" x14ac:dyDescent="0.15">
      <c r="A93" s="15"/>
      <c r="B93" s="9" t="s">
        <v>189</v>
      </c>
      <c r="C93" s="9" t="s">
        <v>46</v>
      </c>
      <c r="D93" s="9" t="s">
        <v>11</v>
      </c>
      <c r="E93" s="10">
        <v>4.5</v>
      </c>
      <c r="F93" s="11" t="s">
        <v>30</v>
      </c>
      <c r="G93" s="10">
        <v>10</v>
      </c>
      <c r="H93" s="10">
        <v>0.49</v>
      </c>
      <c r="I93" s="10">
        <f t="shared" si="1"/>
        <v>148.67999999999992</v>
      </c>
      <c r="J93" s="12"/>
      <c r="K93" s="12"/>
      <c r="L93" s="12"/>
      <c r="M93" s="12"/>
      <c r="N93" s="12"/>
      <c r="O93" s="12"/>
    </row>
    <row r="94" spans="1:15" s="13" customFormat="1" ht="11" x14ac:dyDescent="0.15">
      <c r="A94" s="15"/>
      <c r="B94" s="9" t="s">
        <v>190</v>
      </c>
      <c r="C94" s="9" t="s">
        <v>48</v>
      </c>
      <c r="D94" s="9" t="s">
        <v>11</v>
      </c>
      <c r="E94" s="10">
        <v>3.95</v>
      </c>
      <c r="F94" s="11" t="s">
        <v>30</v>
      </c>
      <c r="G94" s="10">
        <v>10</v>
      </c>
      <c r="H94" s="10">
        <v>0.49</v>
      </c>
      <c r="I94" s="10">
        <f t="shared" si="1"/>
        <v>158.18999999999991</v>
      </c>
      <c r="J94" s="12"/>
      <c r="K94" s="12"/>
      <c r="L94" s="12"/>
      <c r="M94" s="12"/>
      <c r="N94" s="12"/>
      <c r="O94" s="12"/>
    </row>
    <row r="95" spans="1:15" s="13" customFormat="1" ht="11" x14ac:dyDescent="0.15">
      <c r="A95" s="18"/>
      <c r="B95" s="19" t="s">
        <v>191</v>
      </c>
      <c r="C95" s="19" t="s">
        <v>125</v>
      </c>
      <c r="D95" s="19" t="s">
        <v>11</v>
      </c>
      <c r="E95" s="10">
        <v>0</v>
      </c>
      <c r="F95" s="21"/>
      <c r="G95" s="10">
        <v>0</v>
      </c>
      <c r="H95" s="10">
        <v>0</v>
      </c>
      <c r="I95" s="10">
        <f t="shared" si="1"/>
        <v>158.18999999999991</v>
      </c>
      <c r="J95" s="20" t="s">
        <v>192</v>
      </c>
      <c r="K95" s="20"/>
      <c r="L95" s="20"/>
      <c r="M95" s="20"/>
      <c r="N95" s="20"/>
      <c r="O95" s="20"/>
    </row>
    <row r="96" spans="1:15" s="13" customFormat="1" ht="11" x14ac:dyDescent="0.15">
      <c r="A96" s="15" t="s">
        <v>193</v>
      </c>
      <c r="B96" s="9" t="s">
        <v>131</v>
      </c>
      <c r="C96" s="9" t="s">
        <v>194</v>
      </c>
      <c r="D96" s="9" t="s">
        <v>11</v>
      </c>
      <c r="E96" s="10">
        <v>0</v>
      </c>
      <c r="F96" s="11"/>
      <c r="G96" s="10">
        <v>0</v>
      </c>
      <c r="H96" s="10">
        <v>0</v>
      </c>
      <c r="I96" s="10">
        <f t="shared" si="1"/>
        <v>158.18999999999991</v>
      </c>
      <c r="J96" s="12" t="s">
        <v>27</v>
      </c>
      <c r="K96" s="12"/>
      <c r="L96" s="12"/>
      <c r="M96" s="12"/>
      <c r="N96" s="12"/>
      <c r="O96" s="12"/>
    </row>
    <row r="97" spans="1:15" s="13" customFormat="1" ht="11" x14ac:dyDescent="0.15">
      <c r="A97" s="15"/>
      <c r="B97" s="9" t="s">
        <v>195</v>
      </c>
      <c r="C97" s="9" t="s">
        <v>196</v>
      </c>
      <c r="D97" s="9" t="s">
        <v>11</v>
      </c>
      <c r="E97" s="10">
        <v>4.3</v>
      </c>
      <c r="F97" s="11" t="s">
        <v>30</v>
      </c>
      <c r="G97" s="10">
        <v>10.3</v>
      </c>
      <c r="H97" s="10">
        <v>0.5</v>
      </c>
      <c r="I97" s="10">
        <f t="shared" si="1"/>
        <v>167.98999999999992</v>
      </c>
      <c r="J97" s="12"/>
      <c r="K97" s="12"/>
      <c r="L97" s="12"/>
      <c r="M97" s="12"/>
      <c r="N97" s="12"/>
      <c r="O97" s="12"/>
    </row>
    <row r="98" spans="1:15" s="13" customFormat="1" ht="11" x14ac:dyDescent="0.15">
      <c r="A98" s="15"/>
      <c r="B98" s="9" t="s">
        <v>197</v>
      </c>
      <c r="C98" s="9" t="s">
        <v>70</v>
      </c>
      <c r="D98" s="9" t="s">
        <v>13</v>
      </c>
      <c r="E98" s="10">
        <v>3.75</v>
      </c>
      <c r="F98" s="11" t="s">
        <v>30</v>
      </c>
      <c r="G98" s="10">
        <v>10</v>
      </c>
      <c r="H98" s="10">
        <v>0.49</v>
      </c>
      <c r="I98" s="10">
        <f t="shared" si="1"/>
        <v>177.49999999999991</v>
      </c>
      <c r="J98" s="12"/>
      <c r="K98" s="12"/>
      <c r="L98" s="12"/>
      <c r="M98" s="12"/>
      <c r="N98" s="12"/>
      <c r="O98" s="12"/>
    </row>
    <row r="99" spans="1:15" s="13" customFormat="1" ht="11" x14ac:dyDescent="0.15">
      <c r="A99" s="15"/>
      <c r="B99" s="9" t="s">
        <v>198</v>
      </c>
      <c r="C99" s="9" t="s">
        <v>199</v>
      </c>
      <c r="D99" s="9" t="s">
        <v>11</v>
      </c>
      <c r="E99" s="10">
        <v>1.6</v>
      </c>
      <c r="F99" s="11" t="s">
        <v>24</v>
      </c>
      <c r="G99" s="10">
        <v>-6</v>
      </c>
      <c r="H99" s="10">
        <v>0</v>
      </c>
      <c r="I99" s="10">
        <f t="shared" si="1"/>
        <v>171.49999999999991</v>
      </c>
      <c r="J99" s="12" t="s">
        <v>200</v>
      </c>
      <c r="K99" s="12"/>
      <c r="L99" s="12"/>
      <c r="M99" s="12"/>
      <c r="N99" s="12"/>
      <c r="O99" s="12"/>
    </row>
    <row r="100" spans="1:15" s="13" customFormat="1" ht="11" x14ac:dyDescent="0.15">
      <c r="A100" s="15"/>
      <c r="B100" s="9" t="s">
        <v>201</v>
      </c>
      <c r="C100" s="9" t="s">
        <v>202</v>
      </c>
      <c r="D100" s="9" t="s">
        <v>11</v>
      </c>
      <c r="E100" s="10">
        <v>2.92</v>
      </c>
      <c r="F100" s="11" t="s">
        <v>24</v>
      </c>
      <c r="G100" s="10">
        <v>-4</v>
      </c>
      <c r="H100" s="10">
        <v>0</v>
      </c>
      <c r="I100" s="10">
        <f t="shared" si="1"/>
        <v>167.49999999999991</v>
      </c>
      <c r="J100" s="12" t="s">
        <v>200</v>
      </c>
      <c r="K100" s="12"/>
      <c r="L100" s="12"/>
      <c r="M100" s="12"/>
      <c r="N100" s="12"/>
      <c r="O100" s="12"/>
    </row>
    <row r="101" spans="1:15" s="13" customFormat="1" ht="11" x14ac:dyDescent="0.15">
      <c r="A101" s="15"/>
      <c r="B101" s="9" t="s">
        <v>203</v>
      </c>
      <c r="C101" s="9" t="s">
        <v>204</v>
      </c>
      <c r="D101" s="9" t="s">
        <v>11</v>
      </c>
      <c r="E101" s="10">
        <v>2</v>
      </c>
      <c r="F101" s="11" t="s">
        <v>30</v>
      </c>
      <c r="G101" s="10">
        <v>10</v>
      </c>
      <c r="H101" s="10">
        <v>0.49</v>
      </c>
      <c r="I101" s="10">
        <f t="shared" si="1"/>
        <v>177.00999999999991</v>
      </c>
      <c r="J101" s="12"/>
      <c r="K101" s="12"/>
      <c r="L101" s="12"/>
      <c r="M101" s="12"/>
      <c r="N101" s="12"/>
      <c r="O101" s="12"/>
    </row>
    <row r="102" spans="1:15" s="13" customFormat="1" ht="11" x14ac:dyDescent="0.15">
      <c r="A102" s="15"/>
      <c r="B102" s="9" t="s">
        <v>205</v>
      </c>
      <c r="C102" s="9" t="s">
        <v>206</v>
      </c>
      <c r="D102" s="9" t="s">
        <v>11</v>
      </c>
      <c r="E102" s="10">
        <v>3.63</v>
      </c>
      <c r="F102" s="11" t="s">
        <v>24</v>
      </c>
      <c r="G102" s="10">
        <v>-26.25</v>
      </c>
      <c r="H102" s="10">
        <v>0</v>
      </c>
      <c r="I102" s="10">
        <f t="shared" si="1"/>
        <v>150.75999999999991</v>
      </c>
      <c r="J102" s="12"/>
      <c r="K102" s="12"/>
      <c r="L102" s="12"/>
      <c r="M102" s="12"/>
      <c r="N102" s="12"/>
      <c r="O102" s="12"/>
    </row>
    <row r="103" spans="1:15" s="13" customFormat="1" ht="11" x14ac:dyDescent="0.15">
      <c r="A103" s="15"/>
      <c r="B103" s="9" t="s">
        <v>151</v>
      </c>
      <c r="C103" s="9" t="s">
        <v>52</v>
      </c>
      <c r="D103" s="9" t="s">
        <v>11</v>
      </c>
      <c r="E103" s="10">
        <v>0</v>
      </c>
      <c r="F103" s="11"/>
      <c r="G103" s="10">
        <v>0</v>
      </c>
      <c r="H103" s="10">
        <v>0</v>
      </c>
      <c r="I103" s="10">
        <f t="shared" si="1"/>
        <v>150.75999999999991</v>
      </c>
      <c r="J103" s="12" t="s">
        <v>207</v>
      </c>
      <c r="K103" s="12"/>
      <c r="L103" s="12"/>
      <c r="M103" s="12"/>
      <c r="N103" s="12"/>
      <c r="O103" s="12"/>
    </row>
    <row r="104" spans="1:15" s="13" customFormat="1" ht="11" x14ac:dyDescent="0.15">
      <c r="A104" s="15"/>
      <c r="B104" s="9" t="s">
        <v>208</v>
      </c>
      <c r="C104" s="9" t="s">
        <v>209</v>
      </c>
      <c r="D104" s="9" t="s">
        <v>11</v>
      </c>
      <c r="E104" s="10">
        <v>4.5</v>
      </c>
      <c r="F104" s="11" t="s">
        <v>30</v>
      </c>
      <c r="G104" s="10">
        <v>10</v>
      </c>
      <c r="H104" s="10">
        <v>0.49</v>
      </c>
      <c r="I104" s="10">
        <f t="shared" si="1"/>
        <v>160.2699999999999</v>
      </c>
      <c r="J104" s="12"/>
      <c r="K104" s="12"/>
      <c r="L104" s="12"/>
      <c r="M104" s="12"/>
      <c r="N104" s="12"/>
      <c r="O104" s="12"/>
    </row>
    <row r="105" spans="1:15" s="13" customFormat="1" ht="11" x14ac:dyDescent="0.15">
      <c r="A105" s="15"/>
      <c r="B105" s="9" t="s">
        <v>210</v>
      </c>
      <c r="C105" s="9" t="s">
        <v>211</v>
      </c>
      <c r="D105" s="9" t="s">
        <v>11</v>
      </c>
      <c r="E105" s="10">
        <v>3.75</v>
      </c>
      <c r="F105" s="11" t="s">
        <v>30</v>
      </c>
      <c r="G105" s="10">
        <v>10</v>
      </c>
      <c r="H105" s="10">
        <v>0.49</v>
      </c>
      <c r="I105" s="10">
        <f t="shared" si="1"/>
        <v>169.77999999999989</v>
      </c>
      <c r="J105" s="12"/>
      <c r="K105" s="12"/>
      <c r="L105" s="12"/>
      <c r="M105" s="12"/>
      <c r="N105" s="12"/>
      <c r="O105" s="12"/>
    </row>
    <row r="106" spans="1:15" s="13" customFormat="1" ht="11" x14ac:dyDescent="0.15">
      <c r="A106" s="15"/>
      <c r="B106" s="9" t="s">
        <v>212</v>
      </c>
      <c r="C106" s="9" t="s">
        <v>213</v>
      </c>
      <c r="D106" s="9" t="s">
        <v>11</v>
      </c>
      <c r="E106" s="10">
        <v>4.5</v>
      </c>
      <c r="F106" s="11" t="s">
        <v>30</v>
      </c>
      <c r="G106" s="10">
        <v>10</v>
      </c>
      <c r="H106" s="10">
        <v>0.49</v>
      </c>
      <c r="I106" s="10">
        <f t="shared" si="1"/>
        <v>179.28999999999988</v>
      </c>
      <c r="J106" s="12"/>
      <c r="K106" s="12"/>
      <c r="L106" s="12"/>
      <c r="M106" s="12"/>
      <c r="N106" s="12"/>
      <c r="O106" s="12"/>
    </row>
    <row r="107" spans="1:15" s="13" customFormat="1" ht="11" x14ac:dyDescent="0.15">
      <c r="A107" s="15"/>
      <c r="B107" s="9" t="s">
        <v>214</v>
      </c>
      <c r="C107" s="9" t="s">
        <v>64</v>
      </c>
      <c r="D107" s="9" t="s">
        <v>11</v>
      </c>
      <c r="E107" s="10">
        <v>3.95</v>
      </c>
      <c r="F107" s="11" t="s">
        <v>30</v>
      </c>
      <c r="G107" s="10">
        <v>5</v>
      </c>
      <c r="H107" s="10">
        <v>0.25</v>
      </c>
      <c r="I107" s="10">
        <f t="shared" si="1"/>
        <v>184.03999999999988</v>
      </c>
      <c r="J107" s="12" t="s">
        <v>215</v>
      </c>
      <c r="K107" s="12"/>
      <c r="L107" s="12"/>
      <c r="M107" s="12"/>
      <c r="N107" s="12"/>
      <c r="O107" s="12"/>
    </row>
    <row r="108" spans="1:15" s="13" customFormat="1" ht="11" x14ac:dyDescent="0.15">
      <c r="A108" s="15"/>
      <c r="B108" s="9" t="s">
        <v>216</v>
      </c>
      <c r="C108" s="9" t="s">
        <v>217</v>
      </c>
      <c r="D108" s="9" t="s">
        <v>13</v>
      </c>
      <c r="E108" s="10">
        <v>3.7</v>
      </c>
      <c r="F108" s="11" t="s">
        <v>30</v>
      </c>
      <c r="G108" s="10">
        <v>8.93</v>
      </c>
      <c r="H108" s="10">
        <v>0.44</v>
      </c>
      <c r="I108" s="10">
        <f t="shared" si="1"/>
        <v>192.52999999999989</v>
      </c>
      <c r="J108" s="12" t="s">
        <v>90</v>
      </c>
      <c r="K108" s="12"/>
      <c r="L108" s="12"/>
      <c r="M108" s="12"/>
      <c r="N108" s="12"/>
      <c r="O108" s="12"/>
    </row>
    <row r="109" spans="1:15" s="13" customFormat="1" ht="11" x14ac:dyDescent="0.15">
      <c r="A109" s="15" t="s">
        <v>218</v>
      </c>
      <c r="B109" s="9" t="s">
        <v>31</v>
      </c>
      <c r="C109" s="9" t="s">
        <v>83</v>
      </c>
      <c r="D109" s="9" t="s">
        <v>11</v>
      </c>
      <c r="E109" s="10">
        <v>4.4000000000000004</v>
      </c>
      <c r="F109" s="11" t="s">
        <v>30</v>
      </c>
      <c r="G109" s="10">
        <v>10</v>
      </c>
      <c r="H109" s="10">
        <v>0.49</v>
      </c>
      <c r="I109" s="10">
        <f t="shared" si="1"/>
        <v>202.03999999999988</v>
      </c>
      <c r="J109" s="12"/>
      <c r="K109" s="12"/>
      <c r="L109" s="12"/>
      <c r="M109" s="12"/>
      <c r="N109" s="12"/>
      <c r="O109" s="12"/>
    </row>
    <row r="110" spans="1:15" s="13" customFormat="1" ht="11" x14ac:dyDescent="0.15">
      <c r="A110" s="15" t="s">
        <v>219</v>
      </c>
      <c r="B110" s="9" t="s">
        <v>155</v>
      </c>
      <c r="C110" s="9" t="s">
        <v>158</v>
      </c>
      <c r="D110" s="9" t="s">
        <v>11</v>
      </c>
      <c r="E110" s="10">
        <v>3.9</v>
      </c>
      <c r="F110" s="11" t="s">
        <v>30</v>
      </c>
      <c r="G110" s="10">
        <v>11.72</v>
      </c>
      <c r="H110" s="10">
        <v>0.56999999999999995</v>
      </c>
      <c r="I110" s="10">
        <f t="shared" si="1"/>
        <v>213.18999999999988</v>
      </c>
      <c r="J110" s="12"/>
      <c r="K110" s="12"/>
      <c r="L110" s="12"/>
      <c r="M110" s="12"/>
      <c r="N110" s="12"/>
      <c r="O110" s="12"/>
    </row>
    <row r="111" spans="1:15" s="13" customFormat="1" ht="11" x14ac:dyDescent="0.15">
      <c r="A111" s="15"/>
      <c r="B111" s="9" t="s">
        <v>220</v>
      </c>
      <c r="C111" s="9" t="s">
        <v>221</v>
      </c>
      <c r="D111" s="9" t="s">
        <v>11</v>
      </c>
      <c r="E111" s="10">
        <v>4.5</v>
      </c>
      <c r="F111" s="11" t="s">
        <v>30</v>
      </c>
      <c r="G111" s="10">
        <v>9.7100000000000009</v>
      </c>
      <c r="H111" s="10">
        <v>0.48</v>
      </c>
      <c r="I111" s="10">
        <f t="shared" si="1"/>
        <v>222.41999999999987</v>
      </c>
      <c r="J111" s="12"/>
      <c r="K111" s="12"/>
      <c r="L111" s="12"/>
      <c r="M111" s="12"/>
      <c r="N111" s="12"/>
      <c r="O111" s="12"/>
    </row>
    <row r="112" spans="1:15" s="13" customFormat="1" ht="11" x14ac:dyDescent="0.15">
      <c r="A112" s="15"/>
      <c r="B112" s="9" t="s">
        <v>222</v>
      </c>
      <c r="C112" s="9" t="s">
        <v>223</v>
      </c>
      <c r="D112" s="9" t="s">
        <v>13</v>
      </c>
      <c r="E112" s="10">
        <v>3.6</v>
      </c>
      <c r="F112" s="11" t="s">
        <v>30</v>
      </c>
      <c r="G112" s="10">
        <v>10</v>
      </c>
      <c r="H112" s="10">
        <v>0.49</v>
      </c>
      <c r="I112" s="10">
        <f t="shared" si="1"/>
        <v>231.92999999999986</v>
      </c>
      <c r="J112" s="12"/>
      <c r="K112" s="12"/>
      <c r="L112" s="12"/>
      <c r="M112" s="12"/>
      <c r="N112" s="12"/>
      <c r="O112" s="12"/>
    </row>
    <row r="113" spans="1:15" s="13" customFormat="1" ht="11" x14ac:dyDescent="0.15">
      <c r="A113" s="15" t="s">
        <v>224</v>
      </c>
      <c r="B113" s="9" t="s">
        <v>225</v>
      </c>
      <c r="C113" s="22" t="s">
        <v>226</v>
      </c>
      <c r="D113" s="23" t="s">
        <v>13</v>
      </c>
      <c r="E113" s="10">
        <v>0</v>
      </c>
      <c r="F113" s="11"/>
      <c r="G113" s="10">
        <v>0</v>
      </c>
      <c r="H113" s="10">
        <v>0</v>
      </c>
      <c r="I113" s="10">
        <f t="shared" si="1"/>
        <v>231.92999999999986</v>
      </c>
      <c r="J113" s="12" t="s">
        <v>227</v>
      </c>
      <c r="K113" s="12"/>
      <c r="L113" s="12"/>
      <c r="M113" s="12"/>
      <c r="N113" s="12"/>
      <c r="O113" s="12"/>
    </row>
    <row r="114" spans="1:15" s="13" customFormat="1" ht="11" x14ac:dyDescent="0.15">
      <c r="A114" s="15"/>
      <c r="B114" s="9" t="s">
        <v>228</v>
      </c>
      <c r="C114" s="22" t="s">
        <v>229</v>
      </c>
      <c r="D114" s="23" t="s">
        <v>11</v>
      </c>
      <c r="E114" s="10">
        <v>0</v>
      </c>
      <c r="F114" s="11"/>
      <c r="G114" s="10">
        <v>0</v>
      </c>
      <c r="H114" s="10">
        <v>0</v>
      </c>
      <c r="I114" s="10">
        <f t="shared" si="1"/>
        <v>231.92999999999986</v>
      </c>
      <c r="J114" s="12" t="s">
        <v>230</v>
      </c>
      <c r="K114" s="12"/>
      <c r="L114" s="12"/>
      <c r="M114" s="12"/>
      <c r="N114" s="12"/>
      <c r="O114" s="12"/>
    </row>
    <row r="115" spans="1:15" s="13" customFormat="1" ht="11" x14ac:dyDescent="0.15">
      <c r="A115" s="15"/>
      <c r="B115" s="9" t="s">
        <v>231</v>
      </c>
      <c r="C115" s="22" t="s">
        <v>232</v>
      </c>
      <c r="D115" s="23" t="s">
        <v>11</v>
      </c>
      <c r="E115" s="10">
        <v>4.5</v>
      </c>
      <c r="F115" s="11" t="s">
        <v>30</v>
      </c>
      <c r="G115" s="10">
        <v>9.7200000000000006</v>
      </c>
      <c r="H115" s="10">
        <v>0.48</v>
      </c>
      <c r="I115" s="10">
        <f t="shared" si="1"/>
        <v>241.16999999999987</v>
      </c>
      <c r="J115" s="12" t="s">
        <v>233</v>
      </c>
      <c r="K115" s="12"/>
      <c r="L115" s="12"/>
      <c r="M115" s="12"/>
      <c r="N115" s="12"/>
      <c r="O115" s="12"/>
    </row>
    <row r="116" spans="1:15" s="13" customFormat="1" ht="11" x14ac:dyDescent="0.15">
      <c r="A116" s="15"/>
      <c r="B116" s="9" t="s">
        <v>115</v>
      </c>
      <c r="C116" s="22" t="s">
        <v>234</v>
      </c>
      <c r="D116" s="23" t="s">
        <v>11</v>
      </c>
      <c r="E116" s="10">
        <v>5.4</v>
      </c>
      <c r="F116" s="11" t="s">
        <v>30</v>
      </c>
      <c r="G116" s="10">
        <v>4.8600000000000003</v>
      </c>
      <c r="H116" s="10">
        <v>0.24</v>
      </c>
      <c r="I116" s="10">
        <f t="shared" si="1"/>
        <v>245.78999999999988</v>
      </c>
      <c r="J116" s="12" t="s">
        <v>235</v>
      </c>
      <c r="K116" s="12"/>
      <c r="L116" s="12"/>
      <c r="M116" s="12"/>
      <c r="N116" s="12"/>
      <c r="O116" s="12"/>
    </row>
    <row r="117" spans="1:15" s="13" customFormat="1" ht="11" x14ac:dyDescent="0.15">
      <c r="A117" s="15"/>
      <c r="B117" s="9" t="s">
        <v>14</v>
      </c>
      <c r="C117" s="22" t="s">
        <v>19</v>
      </c>
      <c r="D117" s="23" t="s">
        <v>11</v>
      </c>
      <c r="E117" s="10">
        <v>4.5</v>
      </c>
      <c r="F117" s="11" t="s">
        <v>24</v>
      </c>
      <c r="G117" s="10">
        <v>-34.020000000000003</v>
      </c>
      <c r="H117" s="10">
        <v>0</v>
      </c>
      <c r="I117" s="10">
        <f t="shared" si="1"/>
        <v>211.76999999999987</v>
      </c>
      <c r="J117" s="12" t="s">
        <v>236</v>
      </c>
      <c r="K117" s="12"/>
      <c r="L117" s="12"/>
      <c r="M117" s="12"/>
      <c r="N117" s="12"/>
      <c r="O117" s="12"/>
    </row>
    <row r="118" spans="1:15" s="13" customFormat="1" ht="11" x14ac:dyDescent="0.15">
      <c r="A118" s="24"/>
      <c r="B118" s="9" t="s">
        <v>237</v>
      </c>
      <c r="C118" s="22" t="s">
        <v>238</v>
      </c>
      <c r="D118" s="23" t="s">
        <v>239</v>
      </c>
      <c r="E118" s="10">
        <v>2.3199999999999998</v>
      </c>
      <c r="F118" s="11" t="s">
        <v>24</v>
      </c>
      <c r="G118" s="10">
        <v>10</v>
      </c>
      <c r="H118" s="10">
        <v>0.49</v>
      </c>
      <c r="I118" s="10">
        <f t="shared" si="1"/>
        <v>221.27999999999986</v>
      </c>
      <c r="J118" s="12" t="s">
        <v>258</v>
      </c>
      <c r="K118" s="12"/>
      <c r="L118" s="12"/>
      <c r="M118" s="12"/>
      <c r="N118" s="12"/>
      <c r="O118" s="12"/>
    </row>
    <row r="119" spans="1:15" s="13" customFormat="1" ht="11" x14ac:dyDescent="0.15">
      <c r="A119" s="15"/>
      <c r="B119" s="9" t="s">
        <v>157</v>
      </c>
      <c r="C119" s="22" t="s">
        <v>240</v>
      </c>
      <c r="D119" s="23" t="s">
        <v>239</v>
      </c>
      <c r="E119" s="10">
        <v>2.48</v>
      </c>
      <c r="F119" s="11" t="s">
        <v>24</v>
      </c>
      <c r="G119" s="10">
        <v>-14.8</v>
      </c>
      <c r="H119" s="10">
        <v>0</v>
      </c>
      <c r="I119" s="10">
        <f t="shared" si="1"/>
        <v>206.47999999999985</v>
      </c>
      <c r="J119" s="12"/>
      <c r="K119" s="12"/>
      <c r="L119" s="12"/>
      <c r="M119" s="12"/>
      <c r="N119" s="12"/>
      <c r="O119" s="12"/>
    </row>
    <row r="120" spans="1:15" s="13" customFormat="1" ht="11" x14ac:dyDescent="0.15">
      <c r="A120" s="15"/>
      <c r="B120" s="9" t="s">
        <v>241</v>
      </c>
      <c r="C120" s="22" t="s">
        <v>242</v>
      </c>
      <c r="D120" s="23" t="s">
        <v>239</v>
      </c>
      <c r="E120" s="10">
        <v>2.3199999999999998</v>
      </c>
      <c r="F120" s="11" t="s">
        <v>30</v>
      </c>
      <c r="G120" s="10">
        <v>10</v>
      </c>
      <c r="H120" s="10">
        <v>0.49</v>
      </c>
      <c r="I120" s="10">
        <f t="shared" si="1"/>
        <v>215.98999999999984</v>
      </c>
      <c r="J120" s="12"/>
      <c r="K120" s="12"/>
      <c r="L120" s="12"/>
      <c r="M120" s="12"/>
      <c r="N120" s="12"/>
      <c r="O120" s="12"/>
    </row>
    <row r="121" spans="1:15" s="13" customFormat="1" ht="11" x14ac:dyDescent="0.15">
      <c r="A121" s="15"/>
      <c r="B121" s="9" t="s">
        <v>243</v>
      </c>
      <c r="C121" s="22" t="s">
        <v>244</v>
      </c>
      <c r="D121" s="23" t="s">
        <v>13</v>
      </c>
      <c r="E121" s="10">
        <v>4</v>
      </c>
      <c r="F121" s="11" t="s">
        <v>24</v>
      </c>
      <c r="G121" s="10">
        <v>-30</v>
      </c>
      <c r="H121" s="10">
        <v>0</v>
      </c>
      <c r="I121" s="10">
        <f t="shared" si="1"/>
        <v>185.98999999999984</v>
      </c>
      <c r="J121" s="12"/>
      <c r="K121" s="12"/>
      <c r="L121" s="12"/>
      <c r="M121" s="12"/>
      <c r="N121" s="12"/>
      <c r="O121" s="12"/>
    </row>
    <row r="122" spans="1:15" s="13" customFormat="1" ht="11" x14ac:dyDescent="0.15">
      <c r="A122" s="15" t="s">
        <v>245</v>
      </c>
      <c r="B122" s="9" t="s">
        <v>246</v>
      </c>
      <c r="C122" s="22" t="s">
        <v>77</v>
      </c>
      <c r="D122" s="23" t="s">
        <v>239</v>
      </c>
      <c r="E122" s="10">
        <v>2.48</v>
      </c>
      <c r="F122" s="11" t="s">
        <v>30</v>
      </c>
      <c r="G122" s="10">
        <v>10</v>
      </c>
      <c r="H122" s="10">
        <v>0.49</v>
      </c>
      <c r="I122" s="10">
        <f t="shared" si="1"/>
        <v>195.49999999999983</v>
      </c>
      <c r="J122" s="12"/>
      <c r="K122" s="12"/>
      <c r="L122" s="12"/>
      <c r="M122" s="12"/>
      <c r="N122" s="12"/>
      <c r="O122" s="12"/>
    </row>
    <row r="123" spans="1:15" s="13" customFormat="1" ht="11" x14ac:dyDescent="0.15">
      <c r="A123" s="15"/>
      <c r="B123" s="9" t="s">
        <v>247</v>
      </c>
      <c r="C123" s="22" t="s">
        <v>248</v>
      </c>
      <c r="D123" s="23" t="s">
        <v>239</v>
      </c>
      <c r="E123" s="10">
        <v>2.13</v>
      </c>
      <c r="F123" s="11" t="s">
        <v>30</v>
      </c>
      <c r="G123" s="10">
        <v>15</v>
      </c>
      <c r="H123" s="10">
        <v>0.74</v>
      </c>
      <c r="I123" s="10">
        <f t="shared" si="1"/>
        <v>209.75999999999982</v>
      </c>
      <c r="J123" s="12" t="s">
        <v>249</v>
      </c>
      <c r="K123" s="12"/>
      <c r="L123" s="12"/>
      <c r="M123" s="12"/>
      <c r="N123" s="12"/>
      <c r="O123" s="12"/>
    </row>
    <row r="124" spans="1:15" s="13" customFormat="1" ht="11" x14ac:dyDescent="0.15">
      <c r="A124" s="15"/>
      <c r="B124" s="9" t="s">
        <v>250</v>
      </c>
      <c r="C124" s="22" t="s">
        <v>251</v>
      </c>
      <c r="D124" s="23" t="s">
        <v>11</v>
      </c>
      <c r="E124" s="10">
        <v>4.2</v>
      </c>
      <c r="F124" s="11" t="s">
        <v>30</v>
      </c>
      <c r="G124" s="10">
        <v>10</v>
      </c>
      <c r="H124" s="10">
        <v>0.49</v>
      </c>
      <c r="I124" s="10">
        <f t="shared" si="1"/>
        <v>219.26999999999981</v>
      </c>
      <c r="J124" s="12"/>
      <c r="K124" s="12"/>
      <c r="L124" s="12"/>
      <c r="M124" s="12"/>
      <c r="N124" s="12"/>
      <c r="O124" s="12"/>
    </row>
    <row r="125" spans="1:15" s="13" customFormat="1" ht="11" x14ac:dyDescent="0.15">
      <c r="A125" s="15"/>
      <c r="B125" s="9" t="s">
        <v>252</v>
      </c>
      <c r="C125" s="22" t="s">
        <v>253</v>
      </c>
      <c r="D125" s="23" t="s">
        <v>11</v>
      </c>
      <c r="E125" s="10">
        <v>3</v>
      </c>
      <c r="F125" s="11" t="s">
        <v>24</v>
      </c>
      <c r="G125" s="10">
        <v>-30</v>
      </c>
      <c r="H125" s="10">
        <v>0</v>
      </c>
      <c r="I125" s="10">
        <f t="shared" si="1"/>
        <v>189.26999999999981</v>
      </c>
      <c r="J125" s="12"/>
      <c r="K125" s="12"/>
      <c r="L125" s="12"/>
      <c r="M125" s="12"/>
      <c r="N125" s="12"/>
      <c r="O125" s="12"/>
    </row>
    <row r="126" spans="1:15" s="20" customFormat="1" ht="11" x14ac:dyDescent="0.15">
      <c r="A126" s="25" t="s">
        <v>254</v>
      </c>
      <c r="B126" s="25" t="s">
        <v>255</v>
      </c>
      <c r="C126" s="26" t="s">
        <v>220</v>
      </c>
      <c r="D126" s="27" t="s">
        <v>11</v>
      </c>
      <c r="E126" s="10">
        <v>3.95</v>
      </c>
      <c r="F126" s="11" t="s">
        <v>30</v>
      </c>
      <c r="G126" s="10">
        <v>10</v>
      </c>
      <c r="H126" s="10">
        <v>0.49</v>
      </c>
      <c r="I126" s="10">
        <f t="shared" si="1"/>
        <v>198.7799999999998</v>
      </c>
      <c r="J126" s="12"/>
      <c r="K126" s="12"/>
      <c r="L126" s="12"/>
      <c r="M126" s="12"/>
      <c r="N126" s="12"/>
      <c r="O126" s="12"/>
    </row>
    <row r="127" spans="1:15" s="20" customFormat="1" ht="11" x14ac:dyDescent="0.15">
      <c r="A127" s="25"/>
      <c r="B127" s="25" t="s">
        <v>256</v>
      </c>
      <c r="C127" s="26" t="s">
        <v>221</v>
      </c>
      <c r="D127" s="27" t="s">
        <v>11</v>
      </c>
      <c r="E127" s="10">
        <v>4.25</v>
      </c>
      <c r="F127" s="11" t="s">
        <v>30</v>
      </c>
      <c r="G127" s="10">
        <v>10</v>
      </c>
      <c r="H127" s="10">
        <v>0.49</v>
      </c>
      <c r="I127" s="10">
        <f t="shared" si="1"/>
        <v>208.28999999999979</v>
      </c>
      <c r="J127" s="12"/>
      <c r="K127" s="12"/>
      <c r="L127" s="12"/>
      <c r="M127" s="12"/>
      <c r="N127" s="12"/>
      <c r="O127" s="12"/>
    </row>
    <row r="128" spans="1:15" s="20" customFormat="1" ht="11" x14ac:dyDescent="0.15">
      <c r="A128" s="25"/>
      <c r="B128" s="25" t="s">
        <v>51</v>
      </c>
      <c r="C128" s="26" t="s">
        <v>116</v>
      </c>
      <c r="D128" s="27" t="s">
        <v>11</v>
      </c>
      <c r="E128" s="10">
        <v>4.5</v>
      </c>
      <c r="F128" s="11" t="s">
        <v>30</v>
      </c>
      <c r="G128" s="10">
        <v>10</v>
      </c>
      <c r="H128" s="10">
        <v>0.49</v>
      </c>
      <c r="I128" s="10">
        <f t="shared" si="1"/>
        <v>217.79999999999978</v>
      </c>
      <c r="J128" s="12"/>
      <c r="K128" s="12"/>
      <c r="L128" s="12"/>
      <c r="M128" s="12"/>
      <c r="N128" s="12"/>
      <c r="O128" s="12"/>
    </row>
    <row r="129" spans="1:15" s="20" customFormat="1" ht="11" x14ac:dyDescent="0.15">
      <c r="A129" s="25"/>
      <c r="B129" s="25"/>
      <c r="C129" s="26"/>
      <c r="D129" s="27"/>
      <c r="E129" s="10"/>
      <c r="F129" s="11"/>
      <c r="G129" s="10"/>
      <c r="H129" s="10"/>
      <c r="I129" s="10"/>
      <c r="J129" s="12"/>
      <c r="K129" s="12"/>
      <c r="L129" s="12"/>
      <c r="M129" s="12"/>
      <c r="N129" s="12"/>
      <c r="O129" s="12"/>
    </row>
    <row r="130" spans="1:15" x14ac:dyDescent="0.15">
      <c r="A130" s="30" t="s">
        <v>259</v>
      </c>
    </row>
    <row r="131" spans="1:15" x14ac:dyDescent="0.15">
      <c r="F131" s="25"/>
      <c r="G131" s="25"/>
    </row>
    <row r="132" spans="1:15" x14ac:dyDescent="0.15">
      <c r="F132" s="25" t="s">
        <v>262</v>
      </c>
      <c r="G132" s="38">
        <f>SUM(G2:G128)</f>
        <v>257.55000000000013</v>
      </c>
    </row>
    <row r="133" spans="1:15" x14ac:dyDescent="0.15">
      <c r="F133" s="25" t="s">
        <v>263</v>
      </c>
      <c r="G133" s="38">
        <f>SUM(H2:H128)</f>
        <v>39.749999999999986</v>
      </c>
    </row>
    <row r="134" spans="1:15" x14ac:dyDescent="0.15">
      <c r="F134" s="25" t="s">
        <v>264</v>
      </c>
      <c r="G134" s="38">
        <f>G132-G133</f>
        <v>217.80000000000013</v>
      </c>
    </row>
    <row r="135" spans="1:15" x14ac:dyDescent="0.15">
      <c r="F135" s="25" t="s">
        <v>265</v>
      </c>
      <c r="G135" s="25">
        <f>COUNTIF(G2:G128,"&lt;&gt;0")</f>
        <v>105</v>
      </c>
    </row>
    <row r="136" spans="1:15" x14ac:dyDescent="0.15">
      <c r="F136" s="25" t="s">
        <v>260</v>
      </c>
      <c r="G136" s="25">
        <f>COUNTIF(G2:G128,"&gt;0")</f>
        <v>83</v>
      </c>
    </row>
    <row r="137" spans="1:15" x14ac:dyDescent="0.15">
      <c r="F137" s="25" t="s">
        <v>261</v>
      </c>
      <c r="G137" s="37">
        <f>G136/G135</f>
        <v>0.79047619047619044</v>
      </c>
    </row>
    <row r="138" spans="1:15" x14ac:dyDescent="0.15">
      <c r="A138" s="28"/>
      <c r="F138" s="25"/>
      <c r="G138" s="25"/>
    </row>
    <row r="139" spans="1:15" x14ac:dyDescent="0.15">
      <c r="F139" s="25"/>
      <c r="G139"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28 Feb - 28 Mar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Martin-Lenovo</dc:creator>
  <cp:lastModifiedBy>Microsoft Office User</cp:lastModifiedBy>
  <dcterms:created xsi:type="dcterms:W3CDTF">2017-03-29T16:17:14Z</dcterms:created>
  <dcterms:modified xsi:type="dcterms:W3CDTF">2017-03-31T16:33:28Z</dcterms:modified>
</cp:coreProperties>
</file>