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master racing tipster/"/>
    </mc:Choice>
  </mc:AlternateContent>
  <bookViews>
    <workbookView xWindow="0" yWindow="0" windowWidth="28800" windowHeight="12435"/>
  </bookViews>
  <sheets>
    <sheet name="complete results log" sheetId="1" r:id="rId1"/>
    <sheet name="month 3 only" sheetId="9" r:id="rId2"/>
    <sheet name="month 3 summary" sheetId="10" r:id="rId3"/>
    <sheet name="summary results" sheetId="4" r:id="rId4"/>
    <sheet name="notes for use" sheetId="5" r:id="rId5"/>
    <sheet name="Sheet4" sheetId="6" state="hidden" r:id="rId6"/>
    <sheet name="Sheet5" sheetId="7" state="hidden" r:id="rId7"/>
    <sheet name="Sheet1" sheetId="8" state="hidden" r:id="rId8"/>
  </sheets>
  <definedNames>
    <definedName name="_1Excel_BuiltIn__FilterDatabase_1" localSheetId="1">#REF!</definedName>
    <definedName name="_1Excel_BuiltIn__FilterDatabase_1" localSheetId="2">#REF!</definedName>
    <definedName name="_1Excel_BuiltIn__FilterDatabase_1">#REF!</definedName>
    <definedName name="EACHWAY">Sheet1!$A$1:$A$2</definedName>
    <definedName name="Excel_BuiltIn__FilterDatabase" localSheetId="1">#REF!</definedName>
    <definedName name="Excel_BuiltIn__FilterDatabase" localSheetId="2">#REF!</definedName>
    <definedName name="Excel_BuiltIn__FilterDatabase">#REF!</definedName>
    <definedName name="FRACTIONS">Sheet5!$A$1:$A$4</definedName>
    <definedName name="RESULT">Sheet4!$A$1:$A$4</definedName>
  </definedNames>
  <calcPr calcId="152511"/>
</workbook>
</file>

<file path=xl/calcChain.xml><?xml version="1.0" encoding="utf-8"?>
<calcChain xmlns="http://schemas.openxmlformats.org/spreadsheetml/2006/main">
  <c r="B10" i="10" l="1"/>
  <c r="C10" i="10"/>
  <c r="D10" i="10" s="1"/>
  <c r="P928" i="9"/>
  <c r="O928" i="9"/>
  <c r="P927" i="9"/>
  <c r="O927" i="9"/>
  <c r="P926" i="9"/>
  <c r="O926" i="9"/>
  <c r="P925" i="9"/>
  <c r="O925" i="9"/>
  <c r="S924" i="9"/>
  <c r="R924" i="9"/>
  <c r="Q924" i="9"/>
  <c r="P924" i="9"/>
  <c r="O924" i="9"/>
  <c r="S923" i="9"/>
  <c r="R923" i="9"/>
  <c r="Q923" i="9"/>
  <c r="P923" i="9"/>
  <c r="O923" i="9"/>
  <c r="S922" i="9"/>
  <c r="R922" i="9"/>
  <c r="Q922" i="9"/>
  <c r="P922" i="9"/>
  <c r="O922" i="9"/>
  <c r="S921" i="9"/>
  <c r="R921" i="9"/>
  <c r="Q921" i="9"/>
  <c r="P921" i="9"/>
  <c r="O921" i="9"/>
  <c r="S920" i="9"/>
  <c r="R920" i="9"/>
  <c r="Q920" i="9"/>
  <c r="P920" i="9"/>
  <c r="O920" i="9"/>
  <c r="S919" i="9"/>
  <c r="R919" i="9"/>
  <c r="Q919" i="9"/>
  <c r="P919" i="9"/>
  <c r="O919" i="9"/>
  <c r="S918" i="9"/>
  <c r="R918" i="9"/>
  <c r="Q918" i="9"/>
  <c r="P918" i="9"/>
  <c r="O918" i="9"/>
  <c r="S917" i="9"/>
  <c r="R917" i="9"/>
  <c r="Q917" i="9"/>
  <c r="P917" i="9"/>
  <c r="O917" i="9"/>
  <c r="S916" i="9"/>
  <c r="R916" i="9"/>
  <c r="Q916" i="9"/>
  <c r="P916" i="9"/>
  <c r="O916" i="9"/>
  <c r="S915" i="9"/>
  <c r="R915" i="9"/>
  <c r="Q915" i="9"/>
  <c r="P915" i="9"/>
  <c r="O915" i="9"/>
  <c r="S914" i="9"/>
  <c r="R914" i="9"/>
  <c r="Q914" i="9"/>
  <c r="P914" i="9"/>
  <c r="O914" i="9"/>
  <c r="S913" i="9"/>
  <c r="R913" i="9"/>
  <c r="Q913" i="9"/>
  <c r="P913" i="9"/>
  <c r="O913" i="9"/>
  <c r="S912" i="9"/>
  <c r="R912" i="9"/>
  <c r="Q912" i="9"/>
  <c r="P912" i="9"/>
  <c r="O912" i="9"/>
  <c r="S911" i="9"/>
  <c r="R911" i="9"/>
  <c r="Q911" i="9"/>
  <c r="P911" i="9"/>
  <c r="O911" i="9"/>
  <c r="S910" i="9"/>
  <c r="R910" i="9"/>
  <c r="Q910" i="9"/>
  <c r="P910" i="9"/>
  <c r="O910" i="9"/>
  <c r="S909" i="9"/>
  <c r="R909" i="9"/>
  <c r="Q909" i="9"/>
  <c r="P909" i="9"/>
  <c r="O909" i="9"/>
  <c r="S908" i="9"/>
  <c r="R908" i="9"/>
  <c r="Q908" i="9"/>
  <c r="P908" i="9"/>
  <c r="O908" i="9"/>
  <c r="S907" i="9"/>
  <c r="R907" i="9"/>
  <c r="Q907" i="9"/>
  <c r="P907" i="9"/>
  <c r="O907" i="9"/>
  <c r="S906" i="9"/>
  <c r="R906" i="9"/>
  <c r="Q906" i="9"/>
  <c r="P906" i="9"/>
  <c r="O906" i="9"/>
  <c r="S905" i="9"/>
  <c r="R905" i="9"/>
  <c r="Q905" i="9"/>
  <c r="P905" i="9"/>
  <c r="O905" i="9"/>
  <c r="S904" i="9"/>
  <c r="R904" i="9"/>
  <c r="Q904" i="9"/>
  <c r="P904" i="9"/>
  <c r="O904" i="9"/>
  <c r="S903" i="9"/>
  <c r="R903" i="9"/>
  <c r="Q903" i="9"/>
  <c r="P903" i="9"/>
  <c r="O903" i="9"/>
  <c r="S902" i="9"/>
  <c r="R902" i="9"/>
  <c r="Q902" i="9"/>
  <c r="P902" i="9"/>
  <c r="O902" i="9"/>
  <c r="S901" i="9"/>
  <c r="R901" i="9"/>
  <c r="Q901" i="9"/>
  <c r="P901" i="9"/>
  <c r="O901" i="9"/>
  <c r="S900" i="9"/>
  <c r="R900" i="9"/>
  <c r="Q900" i="9"/>
  <c r="P900" i="9"/>
  <c r="O900" i="9"/>
  <c r="S899" i="9"/>
  <c r="R899" i="9"/>
  <c r="Q899" i="9"/>
  <c r="P899" i="9"/>
  <c r="O899" i="9"/>
  <c r="S898" i="9"/>
  <c r="R898" i="9"/>
  <c r="Q898" i="9"/>
  <c r="P898" i="9"/>
  <c r="O898" i="9"/>
  <c r="S897" i="9"/>
  <c r="R897" i="9"/>
  <c r="Q897" i="9"/>
  <c r="P897" i="9"/>
  <c r="O897" i="9"/>
  <c r="S896" i="9"/>
  <c r="R896" i="9"/>
  <c r="Q896" i="9"/>
  <c r="P896" i="9"/>
  <c r="O896" i="9"/>
  <c r="S895" i="9"/>
  <c r="R895" i="9"/>
  <c r="Q895" i="9"/>
  <c r="P895" i="9"/>
  <c r="O895" i="9"/>
  <c r="S894" i="9"/>
  <c r="R894" i="9"/>
  <c r="Q894" i="9"/>
  <c r="P894" i="9"/>
  <c r="O894" i="9"/>
  <c r="S893" i="9"/>
  <c r="R893" i="9"/>
  <c r="Q893" i="9"/>
  <c r="P893" i="9"/>
  <c r="O893" i="9"/>
  <c r="S892" i="9"/>
  <c r="R892" i="9"/>
  <c r="Q892" i="9"/>
  <c r="P892" i="9"/>
  <c r="O892" i="9"/>
  <c r="S891" i="9"/>
  <c r="R891" i="9"/>
  <c r="Q891" i="9"/>
  <c r="P891" i="9"/>
  <c r="O891" i="9"/>
  <c r="S890" i="9"/>
  <c r="R890" i="9"/>
  <c r="Q890" i="9"/>
  <c r="P890" i="9"/>
  <c r="O890" i="9"/>
  <c r="S889" i="9"/>
  <c r="R889" i="9"/>
  <c r="Q889" i="9"/>
  <c r="P889" i="9"/>
  <c r="O889" i="9"/>
  <c r="S888" i="9"/>
  <c r="R888" i="9"/>
  <c r="Q888" i="9"/>
  <c r="P888" i="9"/>
  <c r="O888" i="9"/>
  <c r="S887" i="9"/>
  <c r="R887" i="9"/>
  <c r="Q887" i="9"/>
  <c r="P887" i="9"/>
  <c r="O887" i="9"/>
  <c r="S886" i="9"/>
  <c r="R886" i="9"/>
  <c r="Q886" i="9"/>
  <c r="P886" i="9"/>
  <c r="O886" i="9"/>
  <c r="S885" i="9"/>
  <c r="R885" i="9"/>
  <c r="Q885" i="9"/>
  <c r="P885" i="9"/>
  <c r="O885" i="9"/>
  <c r="S884" i="9"/>
  <c r="R884" i="9"/>
  <c r="Q884" i="9"/>
  <c r="P884" i="9"/>
  <c r="O884" i="9"/>
  <c r="S883" i="9"/>
  <c r="R883" i="9"/>
  <c r="Q883" i="9"/>
  <c r="P883" i="9"/>
  <c r="O883" i="9"/>
  <c r="S882" i="9"/>
  <c r="R882" i="9"/>
  <c r="Q882" i="9"/>
  <c r="P882" i="9"/>
  <c r="O882" i="9"/>
  <c r="S881" i="9"/>
  <c r="R881" i="9"/>
  <c r="Q881" i="9"/>
  <c r="P881" i="9"/>
  <c r="O881" i="9"/>
  <c r="S880" i="9"/>
  <c r="R880" i="9"/>
  <c r="Q880" i="9"/>
  <c r="P880" i="9"/>
  <c r="O880" i="9"/>
  <c r="S879" i="9"/>
  <c r="R879" i="9"/>
  <c r="Q879" i="9"/>
  <c r="P879" i="9"/>
  <c r="O879" i="9"/>
  <c r="S878" i="9"/>
  <c r="R878" i="9"/>
  <c r="Q878" i="9"/>
  <c r="P878" i="9"/>
  <c r="O878" i="9"/>
  <c r="S877" i="9"/>
  <c r="R877" i="9"/>
  <c r="Q877" i="9"/>
  <c r="P877" i="9"/>
  <c r="O877" i="9"/>
  <c r="S876" i="9"/>
  <c r="R876" i="9"/>
  <c r="Q876" i="9"/>
  <c r="P876" i="9"/>
  <c r="O876" i="9"/>
  <c r="S875" i="9"/>
  <c r="R875" i="9"/>
  <c r="Q875" i="9"/>
  <c r="P875" i="9"/>
  <c r="O875" i="9"/>
  <c r="S874" i="9"/>
  <c r="R874" i="9"/>
  <c r="Q874" i="9"/>
  <c r="P874" i="9"/>
  <c r="O874" i="9"/>
  <c r="S873" i="9"/>
  <c r="R873" i="9"/>
  <c r="Q873" i="9"/>
  <c r="P873" i="9"/>
  <c r="O873" i="9"/>
  <c r="S872" i="9"/>
  <c r="R872" i="9"/>
  <c r="Q872" i="9"/>
  <c r="P872" i="9"/>
  <c r="O872" i="9"/>
  <c r="S871" i="9"/>
  <c r="R871" i="9"/>
  <c r="Q871" i="9"/>
  <c r="P871" i="9"/>
  <c r="O871" i="9"/>
  <c r="S870" i="9"/>
  <c r="R870" i="9"/>
  <c r="Q870" i="9"/>
  <c r="P870" i="9"/>
  <c r="O870" i="9"/>
  <c r="S869" i="9"/>
  <c r="R869" i="9"/>
  <c r="Q869" i="9"/>
  <c r="P869" i="9"/>
  <c r="O869" i="9"/>
  <c r="S868" i="9"/>
  <c r="R868" i="9"/>
  <c r="Q868" i="9"/>
  <c r="P868" i="9"/>
  <c r="O868" i="9"/>
  <c r="S867" i="9"/>
  <c r="R867" i="9"/>
  <c r="Q867" i="9"/>
  <c r="P867" i="9"/>
  <c r="O867" i="9"/>
  <c r="S866" i="9"/>
  <c r="R866" i="9"/>
  <c r="Q866" i="9"/>
  <c r="P866" i="9"/>
  <c r="O866" i="9"/>
  <c r="S865" i="9"/>
  <c r="R865" i="9"/>
  <c r="Q865" i="9"/>
  <c r="P865" i="9"/>
  <c r="O865" i="9"/>
  <c r="S864" i="9"/>
  <c r="R864" i="9"/>
  <c r="Q864" i="9"/>
  <c r="P864" i="9"/>
  <c r="O864" i="9"/>
  <c r="S863" i="9"/>
  <c r="R863" i="9"/>
  <c r="Q863" i="9"/>
  <c r="P863" i="9"/>
  <c r="O863" i="9"/>
  <c r="S862" i="9"/>
  <c r="R862" i="9"/>
  <c r="Q862" i="9"/>
  <c r="P862" i="9"/>
  <c r="O862" i="9"/>
  <c r="S861" i="9"/>
  <c r="R861" i="9"/>
  <c r="Q861" i="9"/>
  <c r="P861" i="9"/>
  <c r="O861" i="9"/>
  <c r="S860" i="9"/>
  <c r="R860" i="9"/>
  <c r="Q860" i="9"/>
  <c r="P860" i="9"/>
  <c r="O860" i="9"/>
  <c r="S859" i="9"/>
  <c r="R859" i="9"/>
  <c r="Q859" i="9"/>
  <c r="P859" i="9"/>
  <c r="O859" i="9"/>
  <c r="S858" i="9"/>
  <c r="R858" i="9"/>
  <c r="Q858" i="9"/>
  <c r="P858" i="9"/>
  <c r="O858" i="9"/>
  <c r="S857" i="9"/>
  <c r="R857" i="9"/>
  <c r="Q857" i="9"/>
  <c r="P857" i="9"/>
  <c r="O857" i="9"/>
  <c r="S856" i="9"/>
  <c r="R856" i="9"/>
  <c r="Q856" i="9"/>
  <c r="P856" i="9"/>
  <c r="O856" i="9"/>
  <c r="S855" i="9"/>
  <c r="R855" i="9"/>
  <c r="Q855" i="9"/>
  <c r="P855" i="9"/>
  <c r="O855" i="9"/>
  <c r="S854" i="9"/>
  <c r="R854" i="9"/>
  <c r="Q854" i="9"/>
  <c r="P854" i="9"/>
  <c r="O854" i="9"/>
  <c r="S853" i="9"/>
  <c r="R853" i="9"/>
  <c r="Q853" i="9"/>
  <c r="P853" i="9"/>
  <c r="O853" i="9"/>
  <c r="S852" i="9"/>
  <c r="R852" i="9"/>
  <c r="Q852" i="9"/>
  <c r="P852" i="9"/>
  <c r="O852" i="9"/>
  <c r="S851" i="9"/>
  <c r="R851" i="9"/>
  <c r="Q851" i="9"/>
  <c r="P851" i="9"/>
  <c r="O851" i="9"/>
  <c r="S850" i="9"/>
  <c r="R850" i="9"/>
  <c r="Q850" i="9"/>
  <c r="P850" i="9"/>
  <c r="O850" i="9"/>
  <c r="S849" i="9"/>
  <c r="R849" i="9"/>
  <c r="Q849" i="9"/>
  <c r="P849" i="9"/>
  <c r="O849" i="9"/>
  <c r="S848" i="9"/>
  <c r="R848" i="9"/>
  <c r="Q848" i="9"/>
  <c r="P848" i="9"/>
  <c r="O848" i="9"/>
  <c r="S847" i="9"/>
  <c r="R847" i="9"/>
  <c r="Q847" i="9"/>
  <c r="P847" i="9"/>
  <c r="O847" i="9"/>
  <c r="S846" i="9"/>
  <c r="R846" i="9"/>
  <c r="Q846" i="9"/>
  <c r="P846" i="9"/>
  <c r="O846" i="9"/>
  <c r="S845" i="9"/>
  <c r="R845" i="9"/>
  <c r="Q845" i="9"/>
  <c r="P845" i="9"/>
  <c r="O845" i="9"/>
  <c r="S844" i="9"/>
  <c r="R844" i="9"/>
  <c r="Q844" i="9"/>
  <c r="P844" i="9"/>
  <c r="O844" i="9"/>
  <c r="S843" i="9"/>
  <c r="R843" i="9"/>
  <c r="Q843" i="9"/>
  <c r="P843" i="9"/>
  <c r="O843" i="9"/>
  <c r="S842" i="9"/>
  <c r="R842" i="9"/>
  <c r="Q842" i="9"/>
  <c r="P842" i="9"/>
  <c r="O842" i="9"/>
  <c r="S841" i="9"/>
  <c r="R841" i="9"/>
  <c r="Q841" i="9"/>
  <c r="P841" i="9"/>
  <c r="O841" i="9"/>
  <c r="S840" i="9"/>
  <c r="R840" i="9"/>
  <c r="Q840" i="9"/>
  <c r="P840" i="9"/>
  <c r="O840" i="9"/>
  <c r="S839" i="9"/>
  <c r="R839" i="9"/>
  <c r="Q839" i="9"/>
  <c r="P839" i="9"/>
  <c r="O839" i="9"/>
  <c r="S838" i="9"/>
  <c r="R838" i="9"/>
  <c r="Q838" i="9"/>
  <c r="P838" i="9"/>
  <c r="O838" i="9"/>
  <c r="S837" i="9"/>
  <c r="R837" i="9"/>
  <c r="Q837" i="9"/>
  <c r="P837" i="9"/>
  <c r="O837" i="9"/>
  <c r="S836" i="9"/>
  <c r="R836" i="9"/>
  <c r="Q836" i="9"/>
  <c r="P836" i="9"/>
  <c r="O836" i="9"/>
  <c r="S835" i="9"/>
  <c r="R835" i="9"/>
  <c r="Q835" i="9"/>
  <c r="P835" i="9"/>
  <c r="O835" i="9"/>
  <c r="S834" i="9"/>
  <c r="R834" i="9"/>
  <c r="Q834" i="9"/>
  <c r="P834" i="9"/>
  <c r="O834" i="9"/>
  <c r="S833" i="9"/>
  <c r="R833" i="9"/>
  <c r="Q833" i="9"/>
  <c r="P833" i="9"/>
  <c r="O833" i="9"/>
  <c r="S832" i="9"/>
  <c r="R832" i="9"/>
  <c r="Q832" i="9"/>
  <c r="P832" i="9"/>
  <c r="O832" i="9"/>
  <c r="S831" i="9"/>
  <c r="R831" i="9"/>
  <c r="Q831" i="9"/>
  <c r="P831" i="9"/>
  <c r="O831" i="9"/>
  <c r="S830" i="9"/>
  <c r="R830" i="9"/>
  <c r="Q830" i="9"/>
  <c r="P830" i="9"/>
  <c r="O830" i="9"/>
  <c r="S829" i="9"/>
  <c r="R829" i="9"/>
  <c r="Q829" i="9"/>
  <c r="P829" i="9"/>
  <c r="O829" i="9"/>
  <c r="S828" i="9"/>
  <c r="R828" i="9"/>
  <c r="Q828" i="9"/>
  <c r="P828" i="9"/>
  <c r="O828" i="9"/>
  <c r="S827" i="9"/>
  <c r="R827" i="9"/>
  <c r="Q827" i="9"/>
  <c r="P827" i="9"/>
  <c r="O827" i="9"/>
  <c r="S826" i="9"/>
  <c r="R826" i="9"/>
  <c r="Q826" i="9"/>
  <c r="P826" i="9"/>
  <c r="O826" i="9"/>
  <c r="S825" i="9"/>
  <c r="R825" i="9"/>
  <c r="Q825" i="9"/>
  <c r="P825" i="9"/>
  <c r="O825" i="9"/>
  <c r="S824" i="9"/>
  <c r="R824" i="9"/>
  <c r="Q824" i="9"/>
  <c r="P824" i="9"/>
  <c r="O824" i="9"/>
  <c r="S823" i="9"/>
  <c r="R823" i="9"/>
  <c r="Q823" i="9"/>
  <c r="P823" i="9"/>
  <c r="O823" i="9"/>
  <c r="S822" i="9"/>
  <c r="R822" i="9"/>
  <c r="Q822" i="9"/>
  <c r="P822" i="9"/>
  <c r="O822" i="9"/>
  <c r="S821" i="9"/>
  <c r="R821" i="9"/>
  <c r="Q821" i="9"/>
  <c r="P821" i="9"/>
  <c r="O821" i="9"/>
  <c r="S820" i="9"/>
  <c r="R820" i="9"/>
  <c r="Q820" i="9"/>
  <c r="P820" i="9"/>
  <c r="O820" i="9"/>
  <c r="S819" i="9"/>
  <c r="R819" i="9"/>
  <c r="Q819" i="9"/>
  <c r="P819" i="9"/>
  <c r="O819" i="9"/>
  <c r="S818" i="9"/>
  <c r="R818" i="9"/>
  <c r="Q818" i="9"/>
  <c r="P818" i="9"/>
  <c r="O818" i="9"/>
  <c r="S817" i="9"/>
  <c r="R817" i="9"/>
  <c r="Q817" i="9"/>
  <c r="P817" i="9"/>
  <c r="O817" i="9"/>
  <c r="S816" i="9"/>
  <c r="R816" i="9"/>
  <c r="Q816" i="9"/>
  <c r="P816" i="9"/>
  <c r="O816" i="9"/>
  <c r="S815" i="9"/>
  <c r="R815" i="9"/>
  <c r="Q815" i="9"/>
  <c r="P815" i="9"/>
  <c r="O815" i="9"/>
  <c r="S814" i="9"/>
  <c r="R814" i="9"/>
  <c r="Q814" i="9"/>
  <c r="P814" i="9"/>
  <c r="O814" i="9"/>
  <c r="S813" i="9"/>
  <c r="R813" i="9"/>
  <c r="Q813" i="9"/>
  <c r="P813" i="9"/>
  <c r="O813" i="9"/>
  <c r="S812" i="9"/>
  <c r="R812" i="9"/>
  <c r="Q812" i="9"/>
  <c r="P812" i="9"/>
  <c r="O812" i="9"/>
  <c r="S811" i="9"/>
  <c r="R811" i="9"/>
  <c r="Q811" i="9"/>
  <c r="P811" i="9"/>
  <c r="O811" i="9"/>
  <c r="S810" i="9"/>
  <c r="R810" i="9"/>
  <c r="Q810" i="9"/>
  <c r="P810" i="9"/>
  <c r="O810" i="9"/>
  <c r="S809" i="9"/>
  <c r="R809" i="9"/>
  <c r="Q809" i="9"/>
  <c r="P809" i="9"/>
  <c r="O809" i="9"/>
  <c r="S808" i="9"/>
  <c r="R808" i="9"/>
  <c r="Q808" i="9"/>
  <c r="P808" i="9"/>
  <c r="O808" i="9"/>
  <c r="S807" i="9"/>
  <c r="R807" i="9"/>
  <c r="Q807" i="9"/>
  <c r="P807" i="9"/>
  <c r="O807" i="9"/>
  <c r="S806" i="9"/>
  <c r="R806" i="9"/>
  <c r="Q806" i="9"/>
  <c r="P806" i="9"/>
  <c r="O806" i="9"/>
  <c r="S805" i="9"/>
  <c r="R805" i="9"/>
  <c r="Q805" i="9"/>
  <c r="P805" i="9"/>
  <c r="O805" i="9"/>
  <c r="S804" i="9"/>
  <c r="R804" i="9"/>
  <c r="Q804" i="9"/>
  <c r="P804" i="9"/>
  <c r="O804" i="9"/>
  <c r="S803" i="9"/>
  <c r="R803" i="9"/>
  <c r="Q803" i="9"/>
  <c r="P803" i="9"/>
  <c r="O803" i="9"/>
  <c r="S802" i="9"/>
  <c r="R802" i="9"/>
  <c r="Q802" i="9"/>
  <c r="P802" i="9"/>
  <c r="O802" i="9"/>
  <c r="S801" i="9"/>
  <c r="R801" i="9"/>
  <c r="Q801" i="9"/>
  <c r="P801" i="9"/>
  <c r="O801" i="9"/>
  <c r="S800" i="9"/>
  <c r="R800" i="9"/>
  <c r="Q800" i="9"/>
  <c r="P800" i="9"/>
  <c r="O800" i="9"/>
  <c r="S799" i="9"/>
  <c r="R799" i="9"/>
  <c r="Q799" i="9"/>
  <c r="P799" i="9"/>
  <c r="O799" i="9"/>
  <c r="S798" i="9"/>
  <c r="R798" i="9"/>
  <c r="Q798" i="9"/>
  <c r="P798" i="9"/>
  <c r="O798" i="9"/>
  <c r="S797" i="9"/>
  <c r="R797" i="9"/>
  <c r="Q797" i="9"/>
  <c r="P797" i="9"/>
  <c r="O797" i="9"/>
  <c r="S796" i="9"/>
  <c r="R796" i="9"/>
  <c r="Q796" i="9"/>
  <c r="P796" i="9"/>
  <c r="O796" i="9"/>
  <c r="S795" i="9"/>
  <c r="R795" i="9"/>
  <c r="Q795" i="9"/>
  <c r="P795" i="9"/>
  <c r="O795" i="9"/>
  <c r="S794" i="9"/>
  <c r="R794" i="9"/>
  <c r="Q794" i="9"/>
  <c r="P794" i="9"/>
  <c r="O794" i="9"/>
  <c r="S793" i="9"/>
  <c r="R793" i="9"/>
  <c r="Q793" i="9"/>
  <c r="P793" i="9"/>
  <c r="O793" i="9"/>
  <c r="S792" i="9"/>
  <c r="R792" i="9"/>
  <c r="Q792" i="9"/>
  <c r="P792" i="9"/>
  <c r="O792" i="9"/>
  <c r="S791" i="9"/>
  <c r="R791" i="9"/>
  <c r="Q791" i="9"/>
  <c r="P791" i="9"/>
  <c r="O791" i="9"/>
  <c r="S790" i="9"/>
  <c r="R790" i="9"/>
  <c r="Q790" i="9"/>
  <c r="P790" i="9"/>
  <c r="O790" i="9"/>
  <c r="S789" i="9"/>
  <c r="R789" i="9"/>
  <c r="Q789" i="9"/>
  <c r="P789" i="9"/>
  <c r="O789" i="9"/>
  <c r="S788" i="9"/>
  <c r="R788" i="9"/>
  <c r="Q788" i="9"/>
  <c r="P788" i="9"/>
  <c r="O788" i="9"/>
  <c r="S787" i="9"/>
  <c r="R787" i="9"/>
  <c r="Q787" i="9"/>
  <c r="P787" i="9"/>
  <c r="O787" i="9"/>
  <c r="S786" i="9"/>
  <c r="R786" i="9"/>
  <c r="Q786" i="9"/>
  <c r="P786" i="9"/>
  <c r="O786" i="9"/>
  <c r="S785" i="9"/>
  <c r="R785" i="9"/>
  <c r="Q785" i="9"/>
  <c r="P785" i="9"/>
  <c r="O785" i="9"/>
  <c r="S784" i="9"/>
  <c r="R784" i="9"/>
  <c r="Q784" i="9"/>
  <c r="P784" i="9"/>
  <c r="O784" i="9"/>
  <c r="S783" i="9"/>
  <c r="R783" i="9"/>
  <c r="Q783" i="9"/>
  <c r="P783" i="9"/>
  <c r="O783" i="9"/>
  <c r="S782" i="9"/>
  <c r="R782" i="9"/>
  <c r="Q782" i="9"/>
  <c r="P782" i="9"/>
  <c r="O782" i="9"/>
  <c r="S781" i="9"/>
  <c r="R781" i="9"/>
  <c r="Q781" i="9"/>
  <c r="P781" i="9"/>
  <c r="O781" i="9"/>
  <c r="S780" i="9"/>
  <c r="R780" i="9"/>
  <c r="Q780" i="9"/>
  <c r="P780" i="9"/>
  <c r="O780" i="9"/>
  <c r="S779" i="9"/>
  <c r="R779" i="9"/>
  <c r="Q779" i="9"/>
  <c r="P779" i="9"/>
  <c r="O779" i="9"/>
  <c r="S778" i="9"/>
  <c r="R778" i="9"/>
  <c r="Q778" i="9"/>
  <c r="P778" i="9"/>
  <c r="O778" i="9"/>
  <c r="S777" i="9"/>
  <c r="R777" i="9"/>
  <c r="Q777" i="9"/>
  <c r="P777" i="9"/>
  <c r="O777" i="9"/>
  <c r="S776" i="9"/>
  <c r="R776" i="9"/>
  <c r="Q776" i="9"/>
  <c r="P776" i="9"/>
  <c r="O776" i="9"/>
  <c r="S775" i="9"/>
  <c r="R775" i="9"/>
  <c r="Q775" i="9"/>
  <c r="P775" i="9"/>
  <c r="O775" i="9"/>
  <c r="S774" i="9"/>
  <c r="R774" i="9"/>
  <c r="Q774" i="9"/>
  <c r="P774" i="9"/>
  <c r="O774" i="9"/>
  <c r="S773" i="9"/>
  <c r="R773" i="9"/>
  <c r="Q773" i="9"/>
  <c r="P773" i="9"/>
  <c r="O773" i="9"/>
  <c r="S772" i="9"/>
  <c r="R772" i="9"/>
  <c r="Q772" i="9"/>
  <c r="P772" i="9"/>
  <c r="O772" i="9"/>
  <c r="S771" i="9"/>
  <c r="R771" i="9"/>
  <c r="Q771" i="9"/>
  <c r="P771" i="9"/>
  <c r="O771" i="9"/>
  <c r="S770" i="9"/>
  <c r="R770" i="9"/>
  <c r="Q770" i="9"/>
  <c r="P770" i="9"/>
  <c r="O770" i="9"/>
  <c r="S769" i="9"/>
  <c r="R769" i="9"/>
  <c r="Q769" i="9"/>
  <c r="P769" i="9"/>
  <c r="O769" i="9"/>
  <c r="S768" i="9"/>
  <c r="R768" i="9"/>
  <c r="Q768" i="9"/>
  <c r="P768" i="9"/>
  <c r="O768" i="9"/>
  <c r="S767" i="9"/>
  <c r="R767" i="9"/>
  <c r="Q767" i="9"/>
  <c r="P767" i="9"/>
  <c r="O767" i="9"/>
  <c r="S766" i="9"/>
  <c r="R766" i="9"/>
  <c r="Q766" i="9"/>
  <c r="P766" i="9"/>
  <c r="O766" i="9"/>
  <c r="S765" i="9"/>
  <c r="R765" i="9"/>
  <c r="Q765" i="9"/>
  <c r="P765" i="9"/>
  <c r="O765" i="9"/>
  <c r="S764" i="9"/>
  <c r="R764" i="9"/>
  <c r="Q764" i="9"/>
  <c r="P764" i="9"/>
  <c r="O764" i="9"/>
  <c r="S763" i="9"/>
  <c r="R763" i="9"/>
  <c r="Q763" i="9"/>
  <c r="P763" i="9"/>
  <c r="O763" i="9"/>
  <c r="S762" i="9"/>
  <c r="R762" i="9"/>
  <c r="Q762" i="9"/>
  <c r="P762" i="9"/>
  <c r="O762" i="9"/>
  <c r="S761" i="9"/>
  <c r="R761" i="9"/>
  <c r="Q761" i="9"/>
  <c r="P761" i="9"/>
  <c r="O761" i="9"/>
  <c r="S760" i="9"/>
  <c r="R760" i="9"/>
  <c r="Q760" i="9"/>
  <c r="P760" i="9"/>
  <c r="O760" i="9"/>
  <c r="S759" i="9"/>
  <c r="R759" i="9"/>
  <c r="Q759" i="9"/>
  <c r="P759" i="9"/>
  <c r="O759" i="9"/>
  <c r="S758" i="9"/>
  <c r="R758" i="9"/>
  <c r="Q758" i="9"/>
  <c r="P758" i="9"/>
  <c r="O758" i="9"/>
  <c r="S757" i="9"/>
  <c r="R757" i="9"/>
  <c r="Q757" i="9"/>
  <c r="P757" i="9"/>
  <c r="O757" i="9"/>
  <c r="S756" i="9"/>
  <c r="R756" i="9"/>
  <c r="Q756" i="9"/>
  <c r="P756" i="9"/>
  <c r="O756" i="9"/>
  <c r="S755" i="9"/>
  <c r="R755" i="9"/>
  <c r="Q755" i="9"/>
  <c r="P755" i="9"/>
  <c r="O755" i="9"/>
  <c r="S754" i="9"/>
  <c r="R754" i="9"/>
  <c r="Q754" i="9"/>
  <c r="P754" i="9"/>
  <c r="O754" i="9"/>
  <c r="S753" i="9"/>
  <c r="R753" i="9"/>
  <c r="Q753" i="9"/>
  <c r="P753" i="9"/>
  <c r="O753" i="9"/>
  <c r="S752" i="9"/>
  <c r="R752" i="9"/>
  <c r="Q752" i="9"/>
  <c r="P752" i="9"/>
  <c r="O752" i="9"/>
  <c r="S751" i="9"/>
  <c r="R751" i="9"/>
  <c r="Q751" i="9"/>
  <c r="P751" i="9"/>
  <c r="O751" i="9"/>
  <c r="S750" i="9"/>
  <c r="R750" i="9"/>
  <c r="Q750" i="9"/>
  <c r="P750" i="9"/>
  <c r="O750" i="9"/>
  <c r="S749" i="9"/>
  <c r="R749" i="9"/>
  <c r="Q749" i="9"/>
  <c r="P749" i="9"/>
  <c r="O749" i="9"/>
  <c r="S748" i="9"/>
  <c r="R748" i="9"/>
  <c r="Q748" i="9"/>
  <c r="P748" i="9"/>
  <c r="O748" i="9"/>
  <c r="S747" i="9"/>
  <c r="R747" i="9"/>
  <c r="Q747" i="9"/>
  <c r="P747" i="9"/>
  <c r="O747" i="9"/>
  <c r="S746" i="9"/>
  <c r="R746" i="9"/>
  <c r="Q746" i="9"/>
  <c r="P746" i="9"/>
  <c r="O746" i="9"/>
  <c r="S745" i="9"/>
  <c r="R745" i="9"/>
  <c r="Q745" i="9"/>
  <c r="P745" i="9"/>
  <c r="O745" i="9"/>
  <c r="S744" i="9"/>
  <c r="R744" i="9"/>
  <c r="Q744" i="9"/>
  <c r="P744" i="9"/>
  <c r="O744" i="9"/>
  <c r="S743" i="9"/>
  <c r="R743" i="9"/>
  <c r="Q743" i="9"/>
  <c r="P743" i="9"/>
  <c r="O743" i="9"/>
  <c r="S742" i="9"/>
  <c r="R742" i="9"/>
  <c r="Q742" i="9"/>
  <c r="P742" i="9"/>
  <c r="O742" i="9"/>
  <c r="S741" i="9"/>
  <c r="R741" i="9"/>
  <c r="Q741" i="9"/>
  <c r="P741" i="9"/>
  <c r="O741" i="9"/>
  <c r="S740" i="9"/>
  <c r="R740" i="9"/>
  <c r="Q740" i="9"/>
  <c r="P740" i="9"/>
  <c r="O740" i="9"/>
  <c r="S739" i="9"/>
  <c r="R739" i="9"/>
  <c r="Q739" i="9"/>
  <c r="P739" i="9"/>
  <c r="O739" i="9"/>
  <c r="S738" i="9"/>
  <c r="R738" i="9"/>
  <c r="Q738" i="9"/>
  <c r="P738" i="9"/>
  <c r="O738" i="9"/>
  <c r="S737" i="9"/>
  <c r="R737" i="9"/>
  <c r="Q737" i="9"/>
  <c r="P737" i="9"/>
  <c r="O737" i="9"/>
  <c r="S736" i="9"/>
  <c r="R736" i="9"/>
  <c r="Q736" i="9"/>
  <c r="P736" i="9"/>
  <c r="O736" i="9"/>
  <c r="S735" i="9"/>
  <c r="R735" i="9"/>
  <c r="Q735" i="9"/>
  <c r="P735" i="9"/>
  <c r="O735" i="9"/>
  <c r="S734" i="9"/>
  <c r="R734" i="9"/>
  <c r="Q734" i="9"/>
  <c r="P734" i="9"/>
  <c r="O734" i="9"/>
  <c r="S733" i="9"/>
  <c r="R733" i="9"/>
  <c r="Q733" i="9"/>
  <c r="P733" i="9"/>
  <c r="O733" i="9"/>
  <c r="S732" i="9"/>
  <c r="R732" i="9"/>
  <c r="Q732" i="9"/>
  <c r="P732" i="9"/>
  <c r="O732" i="9"/>
  <c r="S731" i="9"/>
  <c r="R731" i="9"/>
  <c r="Q731" i="9"/>
  <c r="P731" i="9"/>
  <c r="O731" i="9"/>
  <c r="S730" i="9"/>
  <c r="R730" i="9"/>
  <c r="Q730" i="9"/>
  <c r="P730" i="9"/>
  <c r="O730" i="9"/>
  <c r="S729" i="9"/>
  <c r="R729" i="9"/>
  <c r="Q729" i="9"/>
  <c r="P729" i="9"/>
  <c r="O729" i="9"/>
  <c r="S728" i="9"/>
  <c r="R728" i="9"/>
  <c r="Q728" i="9"/>
  <c r="P728" i="9"/>
  <c r="O728" i="9"/>
  <c r="S727" i="9"/>
  <c r="R727" i="9"/>
  <c r="Q727" i="9"/>
  <c r="P727" i="9"/>
  <c r="O727" i="9"/>
  <c r="S726" i="9"/>
  <c r="R726" i="9"/>
  <c r="Q726" i="9"/>
  <c r="P726" i="9"/>
  <c r="O726" i="9"/>
  <c r="S725" i="9"/>
  <c r="R725" i="9"/>
  <c r="Q725" i="9"/>
  <c r="P725" i="9"/>
  <c r="O725" i="9"/>
  <c r="S724" i="9"/>
  <c r="R724" i="9"/>
  <c r="Q724" i="9"/>
  <c r="P724" i="9"/>
  <c r="O724" i="9"/>
  <c r="S723" i="9"/>
  <c r="R723" i="9"/>
  <c r="Q723" i="9"/>
  <c r="P723" i="9"/>
  <c r="O723" i="9"/>
  <c r="S722" i="9"/>
  <c r="R722" i="9"/>
  <c r="Q722" i="9"/>
  <c r="P722" i="9"/>
  <c r="O722" i="9"/>
  <c r="S721" i="9"/>
  <c r="R721" i="9"/>
  <c r="Q721" i="9"/>
  <c r="P721" i="9"/>
  <c r="O721" i="9"/>
  <c r="S720" i="9"/>
  <c r="R720" i="9"/>
  <c r="Q720" i="9"/>
  <c r="P720" i="9"/>
  <c r="O720" i="9"/>
  <c r="S719" i="9"/>
  <c r="R719" i="9"/>
  <c r="Q719" i="9"/>
  <c r="P719" i="9"/>
  <c r="O719" i="9"/>
  <c r="S718" i="9"/>
  <c r="R718" i="9"/>
  <c r="Q718" i="9"/>
  <c r="P718" i="9"/>
  <c r="O718" i="9"/>
  <c r="S717" i="9"/>
  <c r="R717" i="9"/>
  <c r="Q717" i="9"/>
  <c r="P717" i="9"/>
  <c r="O717" i="9"/>
  <c r="S716" i="9"/>
  <c r="R716" i="9"/>
  <c r="Q716" i="9"/>
  <c r="P716" i="9"/>
  <c r="O716" i="9"/>
  <c r="S715" i="9"/>
  <c r="R715" i="9"/>
  <c r="Q715" i="9"/>
  <c r="P715" i="9"/>
  <c r="O715" i="9"/>
  <c r="S714" i="9"/>
  <c r="R714" i="9"/>
  <c r="Q714" i="9"/>
  <c r="P714" i="9"/>
  <c r="O714" i="9"/>
  <c r="S713" i="9"/>
  <c r="R713" i="9"/>
  <c r="Q713" i="9"/>
  <c r="P713" i="9"/>
  <c r="O713" i="9"/>
  <c r="S712" i="9"/>
  <c r="R712" i="9"/>
  <c r="Q712" i="9"/>
  <c r="P712" i="9"/>
  <c r="O712" i="9"/>
  <c r="S711" i="9"/>
  <c r="R711" i="9"/>
  <c r="Q711" i="9"/>
  <c r="P711" i="9"/>
  <c r="O711" i="9"/>
  <c r="S710" i="9"/>
  <c r="R710" i="9"/>
  <c r="Q710" i="9"/>
  <c r="P710" i="9"/>
  <c r="O710" i="9"/>
  <c r="S709" i="9"/>
  <c r="R709" i="9"/>
  <c r="Q709" i="9"/>
  <c r="P709" i="9"/>
  <c r="O709" i="9"/>
  <c r="S708" i="9"/>
  <c r="R708" i="9"/>
  <c r="Q708" i="9"/>
  <c r="P708" i="9"/>
  <c r="O708" i="9"/>
  <c r="S707" i="9"/>
  <c r="R707" i="9"/>
  <c r="Q707" i="9"/>
  <c r="P707" i="9"/>
  <c r="O707" i="9"/>
  <c r="S706" i="9"/>
  <c r="R706" i="9"/>
  <c r="Q706" i="9"/>
  <c r="P706" i="9"/>
  <c r="O706" i="9"/>
  <c r="S705" i="9"/>
  <c r="R705" i="9"/>
  <c r="Q705" i="9"/>
  <c r="P705" i="9"/>
  <c r="O705" i="9"/>
  <c r="S704" i="9"/>
  <c r="R704" i="9"/>
  <c r="Q704" i="9"/>
  <c r="P704" i="9"/>
  <c r="O704" i="9"/>
  <c r="S703" i="9"/>
  <c r="R703" i="9"/>
  <c r="Q703" i="9"/>
  <c r="P703" i="9"/>
  <c r="O703" i="9"/>
  <c r="S702" i="9"/>
  <c r="R702" i="9"/>
  <c r="Q702" i="9"/>
  <c r="P702" i="9"/>
  <c r="O702" i="9"/>
  <c r="S701" i="9"/>
  <c r="R701" i="9"/>
  <c r="Q701" i="9"/>
  <c r="P701" i="9"/>
  <c r="O701" i="9"/>
  <c r="S700" i="9"/>
  <c r="R700" i="9"/>
  <c r="Q700" i="9"/>
  <c r="P700" i="9"/>
  <c r="O700" i="9"/>
  <c r="S699" i="9"/>
  <c r="R699" i="9"/>
  <c r="Q699" i="9"/>
  <c r="P699" i="9"/>
  <c r="O699" i="9"/>
  <c r="S698" i="9"/>
  <c r="R698" i="9"/>
  <c r="Q698" i="9"/>
  <c r="P698" i="9"/>
  <c r="O698" i="9"/>
  <c r="S697" i="9"/>
  <c r="R697" i="9"/>
  <c r="Q697" i="9"/>
  <c r="P697" i="9"/>
  <c r="O697" i="9"/>
  <c r="S696" i="9"/>
  <c r="R696" i="9"/>
  <c r="Q696" i="9"/>
  <c r="P696" i="9"/>
  <c r="O696" i="9"/>
  <c r="S695" i="9"/>
  <c r="R695" i="9"/>
  <c r="Q695" i="9"/>
  <c r="P695" i="9"/>
  <c r="O695" i="9"/>
  <c r="S694" i="9"/>
  <c r="R694" i="9"/>
  <c r="Q694" i="9"/>
  <c r="P694" i="9"/>
  <c r="O694" i="9"/>
  <c r="S693" i="9"/>
  <c r="R693" i="9"/>
  <c r="Q693" i="9"/>
  <c r="P693" i="9"/>
  <c r="O693" i="9"/>
  <c r="S692" i="9"/>
  <c r="R692" i="9"/>
  <c r="Q692" i="9"/>
  <c r="P692" i="9"/>
  <c r="O692" i="9"/>
  <c r="S691" i="9"/>
  <c r="R691" i="9"/>
  <c r="Q691" i="9"/>
  <c r="P691" i="9"/>
  <c r="O691" i="9"/>
  <c r="S690" i="9"/>
  <c r="R690" i="9"/>
  <c r="Q690" i="9"/>
  <c r="P690" i="9"/>
  <c r="O690" i="9"/>
  <c r="S689" i="9"/>
  <c r="R689" i="9"/>
  <c r="Q689" i="9"/>
  <c r="P689" i="9"/>
  <c r="O689" i="9"/>
  <c r="S688" i="9"/>
  <c r="R688" i="9"/>
  <c r="Q688" i="9"/>
  <c r="P688" i="9"/>
  <c r="O688" i="9"/>
  <c r="S687" i="9"/>
  <c r="R687" i="9"/>
  <c r="Q687" i="9"/>
  <c r="P687" i="9"/>
  <c r="O687" i="9"/>
  <c r="S686" i="9"/>
  <c r="R686" i="9"/>
  <c r="Q686" i="9"/>
  <c r="P686" i="9"/>
  <c r="O686" i="9"/>
  <c r="S685" i="9"/>
  <c r="R685" i="9"/>
  <c r="Q685" i="9"/>
  <c r="P685" i="9"/>
  <c r="O685" i="9"/>
  <c r="S684" i="9"/>
  <c r="R684" i="9"/>
  <c r="Q684" i="9"/>
  <c r="P684" i="9"/>
  <c r="O684" i="9"/>
  <c r="S683" i="9"/>
  <c r="R683" i="9"/>
  <c r="Q683" i="9"/>
  <c r="P683" i="9"/>
  <c r="O683" i="9"/>
  <c r="S682" i="9"/>
  <c r="R682" i="9"/>
  <c r="Q682" i="9"/>
  <c r="P682" i="9"/>
  <c r="O682" i="9"/>
  <c r="S681" i="9"/>
  <c r="R681" i="9"/>
  <c r="Q681" i="9"/>
  <c r="P681" i="9"/>
  <c r="O681" i="9"/>
  <c r="S680" i="9"/>
  <c r="R680" i="9"/>
  <c r="Q680" i="9"/>
  <c r="P680" i="9"/>
  <c r="O680" i="9"/>
  <c r="S679" i="9"/>
  <c r="R679" i="9"/>
  <c r="Q679" i="9"/>
  <c r="P679" i="9"/>
  <c r="O679" i="9"/>
  <c r="S678" i="9"/>
  <c r="R678" i="9"/>
  <c r="Q678" i="9"/>
  <c r="P678" i="9"/>
  <c r="O678" i="9"/>
  <c r="S677" i="9"/>
  <c r="R677" i="9"/>
  <c r="Q677" i="9"/>
  <c r="P677" i="9"/>
  <c r="O677" i="9"/>
  <c r="S676" i="9"/>
  <c r="R676" i="9"/>
  <c r="Q676" i="9"/>
  <c r="P676" i="9"/>
  <c r="O676" i="9"/>
  <c r="S675" i="9"/>
  <c r="R675" i="9"/>
  <c r="Q675" i="9"/>
  <c r="P675" i="9"/>
  <c r="O675" i="9"/>
  <c r="S674" i="9"/>
  <c r="R674" i="9"/>
  <c r="Q674" i="9"/>
  <c r="P674" i="9"/>
  <c r="O674" i="9"/>
  <c r="S673" i="9"/>
  <c r="R673" i="9"/>
  <c r="Q673" i="9"/>
  <c r="P673" i="9"/>
  <c r="O673" i="9"/>
  <c r="S672" i="9"/>
  <c r="R672" i="9"/>
  <c r="Q672" i="9"/>
  <c r="P672" i="9"/>
  <c r="O672" i="9"/>
  <c r="S671" i="9"/>
  <c r="R671" i="9"/>
  <c r="Q671" i="9"/>
  <c r="P671" i="9"/>
  <c r="O671" i="9"/>
  <c r="S670" i="9"/>
  <c r="R670" i="9"/>
  <c r="Q670" i="9"/>
  <c r="P670" i="9"/>
  <c r="O670" i="9"/>
  <c r="S669" i="9"/>
  <c r="R669" i="9"/>
  <c r="Q669" i="9"/>
  <c r="P669" i="9"/>
  <c r="O669" i="9"/>
  <c r="S668" i="9"/>
  <c r="R668" i="9"/>
  <c r="Q668" i="9"/>
  <c r="P668" i="9"/>
  <c r="O668" i="9"/>
  <c r="S667" i="9"/>
  <c r="R667" i="9"/>
  <c r="Q667" i="9"/>
  <c r="P667" i="9"/>
  <c r="O667" i="9"/>
  <c r="S666" i="9"/>
  <c r="R666" i="9"/>
  <c r="Q666" i="9"/>
  <c r="P666" i="9"/>
  <c r="O666" i="9"/>
  <c r="S665" i="9"/>
  <c r="R665" i="9"/>
  <c r="Q665" i="9"/>
  <c r="P665" i="9"/>
  <c r="O665" i="9"/>
  <c r="S664" i="9"/>
  <c r="R664" i="9"/>
  <c r="Q664" i="9"/>
  <c r="P664" i="9"/>
  <c r="O664" i="9"/>
  <c r="S663" i="9"/>
  <c r="R663" i="9"/>
  <c r="Q663" i="9"/>
  <c r="P663" i="9"/>
  <c r="O663" i="9"/>
  <c r="S662" i="9"/>
  <c r="R662" i="9"/>
  <c r="Q662" i="9"/>
  <c r="P662" i="9"/>
  <c r="O662" i="9"/>
  <c r="S661" i="9"/>
  <c r="R661" i="9"/>
  <c r="Q661" i="9"/>
  <c r="P661" i="9"/>
  <c r="O661" i="9"/>
  <c r="S660" i="9"/>
  <c r="R660" i="9"/>
  <c r="Q660" i="9"/>
  <c r="P660" i="9"/>
  <c r="O660" i="9"/>
  <c r="S659" i="9"/>
  <c r="R659" i="9"/>
  <c r="Q659" i="9"/>
  <c r="P659" i="9"/>
  <c r="O659" i="9"/>
  <c r="S658" i="9"/>
  <c r="R658" i="9"/>
  <c r="Q658" i="9"/>
  <c r="P658" i="9"/>
  <c r="O658" i="9"/>
  <c r="S657" i="9"/>
  <c r="R657" i="9"/>
  <c r="Q657" i="9"/>
  <c r="P657" i="9"/>
  <c r="O657" i="9"/>
  <c r="S656" i="9"/>
  <c r="R656" i="9"/>
  <c r="Q656" i="9"/>
  <c r="P656" i="9"/>
  <c r="O656" i="9"/>
  <c r="S655" i="9"/>
  <c r="R655" i="9"/>
  <c r="Q655" i="9"/>
  <c r="P655" i="9"/>
  <c r="O655" i="9"/>
  <c r="S654" i="9"/>
  <c r="R654" i="9"/>
  <c r="Q654" i="9"/>
  <c r="P654" i="9"/>
  <c r="O654" i="9"/>
  <c r="S653" i="9"/>
  <c r="R653" i="9"/>
  <c r="Q653" i="9"/>
  <c r="P653" i="9"/>
  <c r="O653" i="9"/>
  <c r="S652" i="9"/>
  <c r="R652" i="9"/>
  <c r="Q652" i="9"/>
  <c r="P652" i="9"/>
  <c r="O652" i="9"/>
  <c r="S651" i="9"/>
  <c r="R651" i="9"/>
  <c r="Q651" i="9"/>
  <c r="P651" i="9"/>
  <c r="O651" i="9"/>
  <c r="S650" i="9"/>
  <c r="R650" i="9"/>
  <c r="Q650" i="9"/>
  <c r="P650" i="9"/>
  <c r="O650" i="9"/>
  <c r="S649" i="9"/>
  <c r="R649" i="9"/>
  <c r="Q649" i="9"/>
  <c r="P649" i="9"/>
  <c r="O649" i="9"/>
  <c r="S648" i="9"/>
  <c r="R648" i="9"/>
  <c r="Q648" i="9"/>
  <c r="P648" i="9"/>
  <c r="O648" i="9"/>
  <c r="S647" i="9"/>
  <c r="R647" i="9"/>
  <c r="Q647" i="9"/>
  <c r="P647" i="9"/>
  <c r="O647" i="9"/>
  <c r="S646" i="9"/>
  <c r="R646" i="9"/>
  <c r="Q646" i="9"/>
  <c r="P646" i="9"/>
  <c r="O646" i="9"/>
  <c r="S645" i="9"/>
  <c r="R645" i="9"/>
  <c r="Q645" i="9"/>
  <c r="P645" i="9"/>
  <c r="O645" i="9"/>
  <c r="S644" i="9"/>
  <c r="R644" i="9"/>
  <c r="Q644" i="9"/>
  <c r="P644" i="9"/>
  <c r="O644" i="9"/>
  <c r="S643" i="9"/>
  <c r="R643" i="9"/>
  <c r="Q643" i="9"/>
  <c r="P643" i="9"/>
  <c r="O643" i="9"/>
  <c r="S642" i="9"/>
  <c r="R642" i="9"/>
  <c r="Q642" i="9"/>
  <c r="P642" i="9"/>
  <c r="O642" i="9"/>
  <c r="S641" i="9"/>
  <c r="R641" i="9"/>
  <c r="Q641" i="9"/>
  <c r="P641" i="9"/>
  <c r="O641" i="9"/>
  <c r="S640" i="9"/>
  <c r="R640" i="9"/>
  <c r="Q640" i="9"/>
  <c r="P640" i="9"/>
  <c r="O640" i="9"/>
  <c r="S639" i="9"/>
  <c r="R639" i="9"/>
  <c r="Q639" i="9"/>
  <c r="P639" i="9"/>
  <c r="O639" i="9"/>
  <c r="S638" i="9"/>
  <c r="R638" i="9"/>
  <c r="Q638" i="9"/>
  <c r="P638" i="9"/>
  <c r="O638" i="9"/>
  <c r="S637" i="9"/>
  <c r="R637" i="9"/>
  <c r="Q637" i="9"/>
  <c r="P637" i="9"/>
  <c r="O637" i="9"/>
  <c r="S636" i="9"/>
  <c r="R636" i="9"/>
  <c r="Q636" i="9"/>
  <c r="P636" i="9"/>
  <c r="O636" i="9"/>
  <c r="S635" i="9"/>
  <c r="R635" i="9"/>
  <c r="Q635" i="9"/>
  <c r="P635" i="9"/>
  <c r="O635" i="9"/>
  <c r="S634" i="9"/>
  <c r="R634" i="9"/>
  <c r="Q634" i="9"/>
  <c r="P634" i="9"/>
  <c r="O634" i="9"/>
  <c r="S633" i="9"/>
  <c r="R633" i="9"/>
  <c r="Q633" i="9"/>
  <c r="P633" i="9"/>
  <c r="O633" i="9"/>
  <c r="S632" i="9"/>
  <c r="R632" i="9"/>
  <c r="Q632" i="9"/>
  <c r="P632" i="9"/>
  <c r="O632" i="9"/>
  <c r="S631" i="9"/>
  <c r="R631" i="9"/>
  <c r="Q631" i="9"/>
  <c r="P631" i="9"/>
  <c r="O631" i="9"/>
  <c r="S630" i="9"/>
  <c r="R630" i="9"/>
  <c r="Q630" i="9"/>
  <c r="P630" i="9"/>
  <c r="O630" i="9"/>
  <c r="S629" i="9"/>
  <c r="R629" i="9"/>
  <c r="Q629" i="9"/>
  <c r="P629" i="9"/>
  <c r="O629" i="9"/>
  <c r="S628" i="9"/>
  <c r="R628" i="9"/>
  <c r="Q628" i="9"/>
  <c r="P628" i="9"/>
  <c r="O628" i="9"/>
  <c r="S627" i="9"/>
  <c r="R627" i="9"/>
  <c r="Q627" i="9"/>
  <c r="P627" i="9"/>
  <c r="O627" i="9"/>
  <c r="S626" i="9"/>
  <c r="R626" i="9"/>
  <c r="Q626" i="9"/>
  <c r="P626" i="9"/>
  <c r="O626" i="9"/>
  <c r="S625" i="9"/>
  <c r="R625" i="9"/>
  <c r="Q625" i="9"/>
  <c r="P625" i="9"/>
  <c r="O625" i="9"/>
  <c r="S624" i="9"/>
  <c r="R624" i="9"/>
  <c r="Q624" i="9"/>
  <c r="P624" i="9"/>
  <c r="O624" i="9"/>
  <c r="S623" i="9"/>
  <c r="R623" i="9"/>
  <c r="Q623" i="9"/>
  <c r="P623" i="9"/>
  <c r="O623" i="9"/>
  <c r="S622" i="9"/>
  <c r="R622" i="9"/>
  <c r="Q622" i="9"/>
  <c r="P622" i="9"/>
  <c r="O622" i="9"/>
  <c r="S621" i="9"/>
  <c r="R621" i="9"/>
  <c r="Q621" i="9"/>
  <c r="P621" i="9"/>
  <c r="O621" i="9"/>
  <c r="S620" i="9"/>
  <c r="R620" i="9"/>
  <c r="Q620" i="9"/>
  <c r="P620" i="9"/>
  <c r="O620" i="9"/>
  <c r="S619" i="9"/>
  <c r="R619" i="9"/>
  <c r="Q619" i="9"/>
  <c r="P619" i="9"/>
  <c r="O619" i="9"/>
  <c r="S618" i="9"/>
  <c r="R618" i="9"/>
  <c r="Q618" i="9"/>
  <c r="P618" i="9"/>
  <c r="O618" i="9"/>
  <c r="S617" i="9"/>
  <c r="R617" i="9"/>
  <c r="Q617" i="9"/>
  <c r="P617" i="9"/>
  <c r="O617" i="9"/>
  <c r="S616" i="9"/>
  <c r="R616" i="9"/>
  <c r="Q616" i="9"/>
  <c r="P616" i="9"/>
  <c r="O616" i="9"/>
  <c r="S615" i="9"/>
  <c r="R615" i="9"/>
  <c r="Q615" i="9"/>
  <c r="P615" i="9"/>
  <c r="O615" i="9"/>
  <c r="S614" i="9"/>
  <c r="R614" i="9"/>
  <c r="Q614" i="9"/>
  <c r="P614" i="9"/>
  <c r="O614" i="9"/>
  <c r="S613" i="9"/>
  <c r="R613" i="9"/>
  <c r="Q613" i="9"/>
  <c r="P613" i="9"/>
  <c r="O613" i="9"/>
  <c r="S612" i="9"/>
  <c r="R612" i="9"/>
  <c r="Q612" i="9"/>
  <c r="P612" i="9"/>
  <c r="O612" i="9"/>
  <c r="S611" i="9"/>
  <c r="R611" i="9"/>
  <c r="Q611" i="9"/>
  <c r="P611" i="9"/>
  <c r="O611" i="9"/>
  <c r="S610" i="9"/>
  <c r="R610" i="9"/>
  <c r="Q610" i="9"/>
  <c r="P610" i="9"/>
  <c r="O610" i="9"/>
  <c r="S609" i="9"/>
  <c r="R609" i="9"/>
  <c r="Q609" i="9"/>
  <c r="P609" i="9"/>
  <c r="O609" i="9"/>
  <c r="S608" i="9"/>
  <c r="R608" i="9"/>
  <c r="Q608" i="9"/>
  <c r="P608" i="9"/>
  <c r="O608" i="9"/>
  <c r="S607" i="9"/>
  <c r="R607" i="9"/>
  <c r="Q607" i="9"/>
  <c r="P607" i="9"/>
  <c r="O607" i="9"/>
  <c r="S606" i="9"/>
  <c r="R606" i="9"/>
  <c r="Q606" i="9"/>
  <c r="P606" i="9"/>
  <c r="O606" i="9"/>
  <c r="S605" i="9"/>
  <c r="R605" i="9"/>
  <c r="Q605" i="9"/>
  <c r="P605" i="9"/>
  <c r="O605" i="9"/>
  <c r="S604" i="9"/>
  <c r="R604" i="9"/>
  <c r="Q604" i="9"/>
  <c r="P604" i="9"/>
  <c r="O604" i="9"/>
  <c r="S603" i="9"/>
  <c r="R603" i="9"/>
  <c r="Q603" i="9"/>
  <c r="P603" i="9"/>
  <c r="O603" i="9"/>
  <c r="S602" i="9"/>
  <c r="R602" i="9"/>
  <c r="Q602" i="9"/>
  <c r="P602" i="9"/>
  <c r="O602" i="9"/>
  <c r="S601" i="9"/>
  <c r="R601" i="9"/>
  <c r="Q601" i="9"/>
  <c r="P601" i="9"/>
  <c r="O601" i="9"/>
  <c r="S600" i="9"/>
  <c r="R600" i="9"/>
  <c r="Q600" i="9"/>
  <c r="P600" i="9"/>
  <c r="O600" i="9"/>
  <c r="S599" i="9"/>
  <c r="R599" i="9"/>
  <c r="Q599" i="9"/>
  <c r="P599" i="9"/>
  <c r="O599" i="9"/>
  <c r="S598" i="9"/>
  <c r="R598" i="9"/>
  <c r="Q598" i="9"/>
  <c r="P598" i="9"/>
  <c r="O598" i="9"/>
  <c r="S597" i="9"/>
  <c r="R597" i="9"/>
  <c r="Q597" i="9"/>
  <c r="P597" i="9"/>
  <c r="O597" i="9"/>
  <c r="S596" i="9"/>
  <c r="R596" i="9"/>
  <c r="Q596" i="9"/>
  <c r="P596" i="9"/>
  <c r="O596" i="9"/>
  <c r="S595" i="9"/>
  <c r="R595" i="9"/>
  <c r="Q595" i="9"/>
  <c r="P595" i="9"/>
  <c r="O595" i="9"/>
  <c r="S594" i="9"/>
  <c r="R594" i="9"/>
  <c r="Q594" i="9"/>
  <c r="P594" i="9"/>
  <c r="O594" i="9"/>
  <c r="S593" i="9"/>
  <c r="R593" i="9"/>
  <c r="Q593" i="9"/>
  <c r="P593" i="9"/>
  <c r="O593" i="9"/>
  <c r="S592" i="9"/>
  <c r="R592" i="9"/>
  <c r="Q592" i="9"/>
  <c r="P592" i="9"/>
  <c r="O592" i="9"/>
  <c r="S591" i="9"/>
  <c r="R591" i="9"/>
  <c r="Q591" i="9"/>
  <c r="P591" i="9"/>
  <c r="O591" i="9"/>
  <c r="S590" i="9"/>
  <c r="R590" i="9"/>
  <c r="Q590" i="9"/>
  <c r="P590" i="9"/>
  <c r="O590" i="9"/>
  <c r="S589" i="9"/>
  <c r="R589" i="9"/>
  <c r="Q589" i="9"/>
  <c r="P589" i="9"/>
  <c r="O589" i="9"/>
  <c r="S588" i="9"/>
  <c r="R588" i="9"/>
  <c r="Q588" i="9"/>
  <c r="P588" i="9"/>
  <c r="O588" i="9"/>
  <c r="S587" i="9"/>
  <c r="R587" i="9"/>
  <c r="Q587" i="9"/>
  <c r="P587" i="9"/>
  <c r="O587" i="9"/>
  <c r="S586" i="9"/>
  <c r="R586" i="9"/>
  <c r="Q586" i="9"/>
  <c r="P586" i="9"/>
  <c r="O586" i="9"/>
  <c r="S585" i="9"/>
  <c r="R585" i="9"/>
  <c r="Q585" i="9"/>
  <c r="P585" i="9"/>
  <c r="O585" i="9"/>
  <c r="S584" i="9"/>
  <c r="R584" i="9"/>
  <c r="Q584" i="9"/>
  <c r="P584" i="9"/>
  <c r="O584" i="9"/>
  <c r="S583" i="9"/>
  <c r="R583" i="9"/>
  <c r="Q583" i="9"/>
  <c r="P583" i="9"/>
  <c r="O583" i="9"/>
  <c r="S582" i="9"/>
  <c r="R582" i="9"/>
  <c r="Q582" i="9"/>
  <c r="P582" i="9"/>
  <c r="O582" i="9"/>
  <c r="S581" i="9"/>
  <c r="R581" i="9"/>
  <c r="Q581" i="9"/>
  <c r="P581" i="9"/>
  <c r="O581" i="9"/>
  <c r="S580" i="9"/>
  <c r="R580" i="9"/>
  <c r="Q580" i="9"/>
  <c r="P580" i="9"/>
  <c r="O580" i="9"/>
  <c r="S579" i="9"/>
  <c r="R579" i="9"/>
  <c r="Q579" i="9"/>
  <c r="P579" i="9"/>
  <c r="O579" i="9"/>
  <c r="S578" i="9"/>
  <c r="R578" i="9"/>
  <c r="Q578" i="9"/>
  <c r="P578" i="9"/>
  <c r="O578" i="9"/>
  <c r="S577" i="9"/>
  <c r="R577" i="9"/>
  <c r="Q577" i="9"/>
  <c r="P577" i="9"/>
  <c r="O577" i="9"/>
  <c r="S576" i="9"/>
  <c r="R576" i="9"/>
  <c r="Q576" i="9"/>
  <c r="P576" i="9"/>
  <c r="O576" i="9"/>
  <c r="S575" i="9"/>
  <c r="R575" i="9"/>
  <c r="Q575" i="9"/>
  <c r="P575" i="9"/>
  <c r="O575" i="9"/>
  <c r="S574" i="9"/>
  <c r="R574" i="9"/>
  <c r="Q574" i="9"/>
  <c r="P574" i="9"/>
  <c r="O574" i="9"/>
  <c r="S573" i="9"/>
  <c r="R573" i="9"/>
  <c r="Q573" i="9"/>
  <c r="P573" i="9"/>
  <c r="O573" i="9"/>
  <c r="S572" i="9"/>
  <c r="R572" i="9"/>
  <c r="Q572" i="9"/>
  <c r="P572" i="9"/>
  <c r="O572" i="9"/>
  <c r="S571" i="9"/>
  <c r="R571" i="9"/>
  <c r="Q571" i="9"/>
  <c r="P571" i="9"/>
  <c r="O571" i="9"/>
  <c r="S570" i="9"/>
  <c r="R570" i="9"/>
  <c r="Q570" i="9"/>
  <c r="P570" i="9"/>
  <c r="O570" i="9"/>
  <c r="S569" i="9"/>
  <c r="R569" i="9"/>
  <c r="Q569" i="9"/>
  <c r="P569" i="9"/>
  <c r="O569" i="9"/>
  <c r="S568" i="9"/>
  <c r="R568" i="9"/>
  <c r="Q568" i="9"/>
  <c r="P568" i="9"/>
  <c r="O568" i="9"/>
  <c r="S567" i="9"/>
  <c r="R567" i="9"/>
  <c r="Q567" i="9"/>
  <c r="P567" i="9"/>
  <c r="O567" i="9"/>
  <c r="S566" i="9"/>
  <c r="R566" i="9"/>
  <c r="Q566" i="9"/>
  <c r="P566" i="9"/>
  <c r="O566" i="9"/>
  <c r="S565" i="9"/>
  <c r="R565" i="9"/>
  <c r="Q565" i="9"/>
  <c r="P565" i="9"/>
  <c r="O565" i="9"/>
  <c r="S564" i="9"/>
  <c r="R564" i="9"/>
  <c r="Q564" i="9"/>
  <c r="P564" i="9"/>
  <c r="O564" i="9"/>
  <c r="S563" i="9"/>
  <c r="R563" i="9"/>
  <c r="Q563" i="9"/>
  <c r="P563" i="9"/>
  <c r="O563" i="9"/>
  <c r="S562" i="9"/>
  <c r="R562" i="9"/>
  <c r="Q562" i="9"/>
  <c r="P562" i="9"/>
  <c r="O562" i="9"/>
  <c r="S561" i="9"/>
  <c r="R561" i="9"/>
  <c r="Q561" i="9"/>
  <c r="P561" i="9"/>
  <c r="O561" i="9"/>
  <c r="S560" i="9"/>
  <c r="R560" i="9"/>
  <c r="Q560" i="9"/>
  <c r="P560" i="9"/>
  <c r="O560" i="9"/>
  <c r="S559" i="9"/>
  <c r="R559" i="9"/>
  <c r="Q559" i="9"/>
  <c r="P559" i="9"/>
  <c r="O559" i="9"/>
  <c r="S558" i="9"/>
  <c r="R558" i="9"/>
  <c r="Q558" i="9"/>
  <c r="P558" i="9"/>
  <c r="O558" i="9"/>
  <c r="S557" i="9"/>
  <c r="R557" i="9"/>
  <c r="Q557" i="9"/>
  <c r="P557" i="9"/>
  <c r="O557" i="9"/>
  <c r="S556" i="9"/>
  <c r="R556" i="9"/>
  <c r="Q556" i="9"/>
  <c r="P556" i="9"/>
  <c r="O556" i="9"/>
  <c r="S555" i="9"/>
  <c r="R555" i="9"/>
  <c r="Q555" i="9"/>
  <c r="P555" i="9"/>
  <c r="O555" i="9"/>
  <c r="S554" i="9"/>
  <c r="R554" i="9"/>
  <c r="Q554" i="9"/>
  <c r="P554" i="9"/>
  <c r="O554" i="9"/>
  <c r="S553" i="9"/>
  <c r="R553" i="9"/>
  <c r="Q553" i="9"/>
  <c r="P553" i="9"/>
  <c r="O553" i="9"/>
  <c r="S552" i="9"/>
  <c r="R552" i="9"/>
  <c r="Q552" i="9"/>
  <c r="P552" i="9"/>
  <c r="O552" i="9"/>
  <c r="S551" i="9"/>
  <c r="R551" i="9"/>
  <c r="Q551" i="9"/>
  <c r="P551" i="9"/>
  <c r="O551" i="9"/>
  <c r="S550" i="9"/>
  <c r="R550" i="9"/>
  <c r="Q550" i="9"/>
  <c r="P550" i="9"/>
  <c r="O550" i="9"/>
  <c r="S549" i="9"/>
  <c r="R549" i="9"/>
  <c r="Q549" i="9"/>
  <c r="P549" i="9"/>
  <c r="O549" i="9"/>
  <c r="S548" i="9"/>
  <c r="R548" i="9"/>
  <c r="Q548" i="9"/>
  <c r="P548" i="9"/>
  <c r="O548" i="9"/>
  <c r="S547" i="9"/>
  <c r="R547" i="9"/>
  <c r="Q547" i="9"/>
  <c r="P547" i="9"/>
  <c r="O547" i="9"/>
  <c r="S546" i="9"/>
  <c r="R546" i="9"/>
  <c r="Q546" i="9"/>
  <c r="P546" i="9"/>
  <c r="O546" i="9"/>
  <c r="S545" i="9"/>
  <c r="R545" i="9"/>
  <c r="Q545" i="9"/>
  <c r="P545" i="9"/>
  <c r="O545" i="9"/>
  <c r="S544" i="9"/>
  <c r="R544" i="9"/>
  <c r="Q544" i="9"/>
  <c r="P544" i="9"/>
  <c r="O544" i="9"/>
  <c r="S543" i="9"/>
  <c r="R543" i="9"/>
  <c r="Q543" i="9"/>
  <c r="P543" i="9"/>
  <c r="O543" i="9"/>
  <c r="S542" i="9"/>
  <c r="R542" i="9"/>
  <c r="Q542" i="9"/>
  <c r="P542" i="9"/>
  <c r="O542" i="9"/>
  <c r="S541" i="9"/>
  <c r="R541" i="9"/>
  <c r="Q541" i="9"/>
  <c r="P541" i="9"/>
  <c r="O541" i="9"/>
  <c r="S540" i="9"/>
  <c r="R540" i="9"/>
  <c r="Q540" i="9"/>
  <c r="P540" i="9"/>
  <c r="O540" i="9"/>
  <c r="S539" i="9"/>
  <c r="R539" i="9"/>
  <c r="Q539" i="9"/>
  <c r="P539" i="9"/>
  <c r="O539" i="9"/>
  <c r="S538" i="9"/>
  <c r="R538" i="9"/>
  <c r="Q538" i="9"/>
  <c r="P538" i="9"/>
  <c r="O538" i="9"/>
  <c r="S537" i="9"/>
  <c r="R537" i="9"/>
  <c r="Q537" i="9"/>
  <c r="P537" i="9"/>
  <c r="O537" i="9"/>
  <c r="S536" i="9"/>
  <c r="R536" i="9"/>
  <c r="Q536" i="9"/>
  <c r="P536" i="9"/>
  <c r="O536" i="9"/>
  <c r="S535" i="9"/>
  <c r="R535" i="9"/>
  <c r="Q535" i="9"/>
  <c r="P535" i="9"/>
  <c r="O535" i="9"/>
  <c r="S534" i="9"/>
  <c r="R534" i="9"/>
  <c r="Q534" i="9"/>
  <c r="P534" i="9"/>
  <c r="O534" i="9"/>
  <c r="S533" i="9"/>
  <c r="R533" i="9"/>
  <c r="Q533" i="9"/>
  <c r="P533" i="9"/>
  <c r="O533" i="9"/>
  <c r="S532" i="9"/>
  <c r="R532" i="9"/>
  <c r="Q532" i="9"/>
  <c r="P532" i="9"/>
  <c r="O532" i="9"/>
  <c r="S531" i="9"/>
  <c r="R531" i="9"/>
  <c r="Q531" i="9"/>
  <c r="P531" i="9"/>
  <c r="O531" i="9"/>
  <c r="S530" i="9"/>
  <c r="R530" i="9"/>
  <c r="Q530" i="9"/>
  <c r="P530" i="9"/>
  <c r="O530" i="9"/>
  <c r="S529" i="9"/>
  <c r="R529" i="9"/>
  <c r="Q529" i="9"/>
  <c r="P529" i="9"/>
  <c r="O529" i="9"/>
  <c r="S528" i="9"/>
  <c r="R528" i="9"/>
  <c r="Q528" i="9"/>
  <c r="P528" i="9"/>
  <c r="O528" i="9"/>
  <c r="S527" i="9"/>
  <c r="R527" i="9"/>
  <c r="Q527" i="9"/>
  <c r="P527" i="9"/>
  <c r="O527" i="9"/>
  <c r="S526" i="9"/>
  <c r="R526" i="9"/>
  <c r="Q526" i="9"/>
  <c r="P526" i="9"/>
  <c r="O526" i="9"/>
  <c r="S525" i="9"/>
  <c r="R525" i="9"/>
  <c r="Q525" i="9"/>
  <c r="P525" i="9"/>
  <c r="O525" i="9"/>
  <c r="S524" i="9"/>
  <c r="R524" i="9"/>
  <c r="Q524" i="9"/>
  <c r="P524" i="9"/>
  <c r="O524" i="9"/>
  <c r="S523" i="9"/>
  <c r="R523" i="9"/>
  <c r="Q523" i="9"/>
  <c r="P523" i="9"/>
  <c r="O523" i="9"/>
  <c r="S522" i="9"/>
  <c r="R522" i="9"/>
  <c r="Q522" i="9"/>
  <c r="P522" i="9"/>
  <c r="O522" i="9"/>
  <c r="S521" i="9"/>
  <c r="R521" i="9"/>
  <c r="Q521" i="9"/>
  <c r="P521" i="9"/>
  <c r="O521" i="9"/>
  <c r="S520" i="9"/>
  <c r="R520" i="9"/>
  <c r="Q520" i="9"/>
  <c r="P520" i="9"/>
  <c r="O520" i="9"/>
  <c r="S519" i="9"/>
  <c r="R519" i="9"/>
  <c r="Q519" i="9"/>
  <c r="P519" i="9"/>
  <c r="O519" i="9"/>
  <c r="S518" i="9"/>
  <c r="R518" i="9"/>
  <c r="Q518" i="9"/>
  <c r="P518" i="9"/>
  <c r="O518" i="9"/>
  <c r="S517" i="9"/>
  <c r="R517" i="9"/>
  <c r="Q517" i="9"/>
  <c r="P517" i="9"/>
  <c r="O517" i="9"/>
  <c r="S516" i="9"/>
  <c r="R516" i="9"/>
  <c r="Q516" i="9"/>
  <c r="P516" i="9"/>
  <c r="O516" i="9"/>
  <c r="S515" i="9"/>
  <c r="R515" i="9"/>
  <c r="Q515" i="9"/>
  <c r="P515" i="9"/>
  <c r="O515" i="9"/>
  <c r="S514" i="9"/>
  <c r="R514" i="9"/>
  <c r="Q514" i="9"/>
  <c r="P514" i="9"/>
  <c r="O514" i="9"/>
  <c r="S513" i="9"/>
  <c r="R513" i="9"/>
  <c r="Q513" i="9"/>
  <c r="P513" i="9"/>
  <c r="O513" i="9"/>
  <c r="S512" i="9"/>
  <c r="R512" i="9"/>
  <c r="Q512" i="9"/>
  <c r="P512" i="9"/>
  <c r="O512" i="9"/>
  <c r="S511" i="9"/>
  <c r="R511" i="9"/>
  <c r="Q511" i="9"/>
  <c r="P511" i="9"/>
  <c r="O511" i="9"/>
  <c r="S510" i="9"/>
  <c r="R510" i="9"/>
  <c r="Q510" i="9"/>
  <c r="P510" i="9"/>
  <c r="O510" i="9"/>
  <c r="S509" i="9"/>
  <c r="R509" i="9"/>
  <c r="Q509" i="9"/>
  <c r="P509" i="9"/>
  <c r="O509" i="9"/>
  <c r="S508" i="9"/>
  <c r="R508" i="9"/>
  <c r="Q508" i="9"/>
  <c r="P508" i="9"/>
  <c r="O508" i="9"/>
  <c r="S507" i="9"/>
  <c r="R507" i="9"/>
  <c r="Q507" i="9"/>
  <c r="P507" i="9"/>
  <c r="O507" i="9"/>
  <c r="S506" i="9"/>
  <c r="R506" i="9"/>
  <c r="Q506" i="9"/>
  <c r="P506" i="9"/>
  <c r="O506" i="9"/>
  <c r="S505" i="9"/>
  <c r="R505" i="9"/>
  <c r="Q505" i="9"/>
  <c r="P505" i="9"/>
  <c r="O505" i="9"/>
  <c r="S504" i="9"/>
  <c r="R504" i="9"/>
  <c r="Q504" i="9"/>
  <c r="P504" i="9"/>
  <c r="O504" i="9"/>
  <c r="S503" i="9"/>
  <c r="R503" i="9"/>
  <c r="Q503" i="9"/>
  <c r="P503" i="9"/>
  <c r="O503" i="9"/>
  <c r="S502" i="9"/>
  <c r="R502" i="9"/>
  <c r="Q502" i="9"/>
  <c r="P502" i="9"/>
  <c r="O502" i="9"/>
  <c r="S501" i="9"/>
  <c r="R501" i="9"/>
  <c r="Q501" i="9"/>
  <c r="P501" i="9"/>
  <c r="O501" i="9"/>
  <c r="S500" i="9"/>
  <c r="R500" i="9"/>
  <c r="Q500" i="9"/>
  <c r="P500" i="9"/>
  <c r="O500" i="9"/>
  <c r="S499" i="9"/>
  <c r="R499" i="9"/>
  <c r="Q499" i="9"/>
  <c r="P499" i="9"/>
  <c r="O499" i="9"/>
  <c r="S498" i="9"/>
  <c r="R498" i="9"/>
  <c r="Q498" i="9"/>
  <c r="P498" i="9"/>
  <c r="O498" i="9"/>
  <c r="S497" i="9"/>
  <c r="R497" i="9"/>
  <c r="Q497" i="9"/>
  <c r="P497" i="9"/>
  <c r="O497" i="9"/>
  <c r="S496" i="9"/>
  <c r="R496" i="9"/>
  <c r="Q496" i="9"/>
  <c r="P496" i="9"/>
  <c r="O496" i="9"/>
  <c r="S495" i="9"/>
  <c r="R495" i="9"/>
  <c r="Q495" i="9"/>
  <c r="P495" i="9"/>
  <c r="O495" i="9"/>
  <c r="S494" i="9"/>
  <c r="R494" i="9"/>
  <c r="Q494" i="9"/>
  <c r="P494" i="9"/>
  <c r="O494" i="9"/>
  <c r="S493" i="9"/>
  <c r="R493" i="9"/>
  <c r="Q493" i="9"/>
  <c r="P493" i="9"/>
  <c r="O493" i="9"/>
  <c r="S492" i="9"/>
  <c r="R492" i="9"/>
  <c r="Q492" i="9"/>
  <c r="P492" i="9"/>
  <c r="O492" i="9"/>
  <c r="S491" i="9"/>
  <c r="R491" i="9"/>
  <c r="Q491" i="9"/>
  <c r="P491" i="9"/>
  <c r="O491" i="9"/>
  <c r="S490" i="9"/>
  <c r="R490" i="9"/>
  <c r="Q490" i="9"/>
  <c r="P490" i="9"/>
  <c r="O490" i="9"/>
  <c r="S489" i="9"/>
  <c r="R489" i="9"/>
  <c r="Q489" i="9"/>
  <c r="P489" i="9"/>
  <c r="O489" i="9"/>
  <c r="S488" i="9"/>
  <c r="R488" i="9"/>
  <c r="Q488" i="9"/>
  <c r="P488" i="9"/>
  <c r="O488" i="9"/>
  <c r="S487" i="9"/>
  <c r="R487" i="9"/>
  <c r="Q487" i="9"/>
  <c r="P487" i="9"/>
  <c r="O487" i="9"/>
  <c r="S486" i="9"/>
  <c r="R486" i="9"/>
  <c r="Q486" i="9"/>
  <c r="P486" i="9"/>
  <c r="O486" i="9"/>
  <c r="S485" i="9"/>
  <c r="R485" i="9"/>
  <c r="Q485" i="9"/>
  <c r="P485" i="9"/>
  <c r="O485" i="9"/>
  <c r="S484" i="9"/>
  <c r="R484" i="9"/>
  <c r="Q484" i="9"/>
  <c r="P484" i="9"/>
  <c r="O484" i="9"/>
  <c r="S483" i="9"/>
  <c r="R483" i="9"/>
  <c r="Q483" i="9"/>
  <c r="P483" i="9"/>
  <c r="O483" i="9"/>
  <c r="S482" i="9"/>
  <c r="R482" i="9"/>
  <c r="Q482" i="9"/>
  <c r="P482" i="9"/>
  <c r="O482" i="9"/>
  <c r="S481" i="9"/>
  <c r="R481" i="9"/>
  <c r="Q481" i="9"/>
  <c r="P481" i="9"/>
  <c r="O481" i="9"/>
  <c r="S480" i="9"/>
  <c r="R480" i="9"/>
  <c r="Q480" i="9"/>
  <c r="P480" i="9"/>
  <c r="O480" i="9"/>
  <c r="S479" i="9"/>
  <c r="R479" i="9"/>
  <c r="Q479" i="9"/>
  <c r="P479" i="9"/>
  <c r="O479" i="9"/>
  <c r="S478" i="9"/>
  <c r="R478" i="9"/>
  <c r="Q478" i="9"/>
  <c r="P478" i="9"/>
  <c r="O478" i="9"/>
  <c r="S477" i="9"/>
  <c r="R477" i="9"/>
  <c r="Q477" i="9"/>
  <c r="P477" i="9"/>
  <c r="O477" i="9"/>
  <c r="S476" i="9"/>
  <c r="R476" i="9"/>
  <c r="Q476" i="9"/>
  <c r="P476" i="9"/>
  <c r="O476" i="9"/>
  <c r="S475" i="9"/>
  <c r="R475" i="9"/>
  <c r="Q475" i="9"/>
  <c r="P475" i="9"/>
  <c r="O475" i="9"/>
  <c r="S474" i="9"/>
  <c r="R474" i="9"/>
  <c r="Q474" i="9"/>
  <c r="P474" i="9"/>
  <c r="O474" i="9"/>
  <c r="S473" i="9"/>
  <c r="R473" i="9"/>
  <c r="Q473" i="9"/>
  <c r="P473" i="9"/>
  <c r="O473" i="9"/>
  <c r="S472" i="9"/>
  <c r="R472" i="9"/>
  <c r="Q472" i="9"/>
  <c r="P472" i="9"/>
  <c r="O472" i="9"/>
  <c r="S471" i="9"/>
  <c r="R471" i="9"/>
  <c r="Q471" i="9"/>
  <c r="P471" i="9"/>
  <c r="O471" i="9"/>
  <c r="S470" i="9"/>
  <c r="R470" i="9"/>
  <c r="Q470" i="9"/>
  <c r="P470" i="9"/>
  <c r="O470" i="9"/>
  <c r="S469" i="9"/>
  <c r="R469" i="9"/>
  <c r="Q469" i="9"/>
  <c r="P469" i="9"/>
  <c r="O469" i="9"/>
  <c r="S468" i="9"/>
  <c r="R468" i="9"/>
  <c r="Q468" i="9"/>
  <c r="P468" i="9"/>
  <c r="O468" i="9"/>
  <c r="S467" i="9"/>
  <c r="R467" i="9"/>
  <c r="Q467" i="9"/>
  <c r="P467" i="9"/>
  <c r="O467" i="9"/>
  <c r="S466" i="9"/>
  <c r="R466" i="9"/>
  <c r="Q466" i="9"/>
  <c r="P466" i="9"/>
  <c r="O466" i="9"/>
  <c r="S465" i="9"/>
  <c r="R465" i="9"/>
  <c r="Q465" i="9"/>
  <c r="P465" i="9"/>
  <c r="O465" i="9"/>
  <c r="S464" i="9"/>
  <c r="R464" i="9"/>
  <c r="Q464" i="9"/>
  <c r="P464" i="9"/>
  <c r="O464" i="9"/>
  <c r="S463" i="9"/>
  <c r="R463" i="9"/>
  <c r="Q463" i="9"/>
  <c r="P463" i="9"/>
  <c r="O463" i="9"/>
  <c r="S462" i="9"/>
  <c r="R462" i="9"/>
  <c r="Q462" i="9"/>
  <c r="P462" i="9"/>
  <c r="O462" i="9"/>
  <c r="S461" i="9"/>
  <c r="R461" i="9"/>
  <c r="Q461" i="9"/>
  <c r="P461" i="9"/>
  <c r="O461" i="9"/>
  <c r="S460" i="9"/>
  <c r="R460" i="9"/>
  <c r="Q460" i="9"/>
  <c r="P460" i="9"/>
  <c r="O460" i="9"/>
  <c r="S459" i="9"/>
  <c r="R459" i="9"/>
  <c r="Q459" i="9"/>
  <c r="P459" i="9"/>
  <c r="O459" i="9"/>
  <c r="S458" i="9"/>
  <c r="R458" i="9"/>
  <c r="Q458" i="9"/>
  <c r="P458" i="9"/>
  <c r="O458" i="9"/>
  <c r="S457" i="9"/>
  <c r="R457" i="9"/>
  <c r="Q457" i="9"/>
  <c r="P457" i="9"/>
  <c r="O457" i="9"/>
  <c r="S456" i="9"/>
  <c r="R456" i="9"/>
  <c r="Q456" i="9"/>
  <c r="P456" i="9"/>
  <c r="O456" i="9"/>
  <c r="S455" i="9"/>
  <c r="R455" i="9"/>
  <c r="Q455" i="9"/>
  <c r="P455" i="9"/>
  <c r="O455" i="9"/>
  <c r="S454" i="9"/>
  <c r="R454" i="9"/>
  <c r="Q454" i="9"/>
  <c r="P454" i="9"/>
  <c r="O454" i="9"/>
  <c r="S453" i="9"/>
  <c r="R453" i="9"/>
  <c r="Q453" i="9"/>
  <c r="P453" i="9"/>
  <c r="O453" i="9"/>
  <c r="S452" i="9"/>
  <c r="R452" i="9"/>
  <c r="Q452" i="9"/>
  <c r="P452" i="9"/>
  <c r="O452" i="9"/>
  <c r="S451" i="9"/>
  <c r="R451" i="9"/>
  <c r="Q451" i="9"/>
  <c r="P451" i="9"/>
  <c r="O451" i="9"/>
  <c r="S450" i="9"/>
  <c r="R450" i="9"/>
  <c r="Q450" i="9"/>
  <c r="P450" i="9"/>
  <c r="O450" i="9"/>
  <c r="S449" i="9"/>
  <c r="R449" i="9"/>
  <c r="Q449" i="9"/>
  <c r="P449" i="9"/>
  <c r="O449" i="9"/>
  <c r="S448" i="9"/>
  <c r="R448" i="9"/>
  <c r="Q448" i="9"/>
  <c r="P448" i="9"/>
  <c r="O448" i="9"/>
  <c r="S447" i="9"/>
  <c r="R447" i="9"/>
  <c r="Q447" i="9"/>
  <c r="P447" i="9"/>
  <c r="O447" i="9"/>
  <c r="S446" i="9"/>
  <c r="R446" i="9"/>
  <c r="Q446" i="9"/>
  <c r="P446" i="9"/>
  <c r="O446" i="9"/>
  <c r="S445" i="9"/>
  <c r="R445" i="9"/>
  <c r="Q445" i="9"/>
  <c r="P445" i="9"/>
  <c r="O445" i="9"/>
  <c r="S444" i="9"/>
  <c r="R444" i="9"/>
  <c r="Q444" i="9"/>
  <c r="P444" i="9"/>
  <c r="O444" i="9"/>
  <c r="S443" i="9"/>
  <c r="R443" i="9"/>
  <c r="Q443" i="9"/>
  <c r="P443" i="9"/>
  <c r="O443" i="9"/>
  <c r="S442" i="9"/>
  <c r="R442" i="9"/>
  <c r="Q442" i="9"/>
  <c r="P442" i="9"/>
  <c r="O442" i="9"/>
  <c r="S441" i="9"/>
  <c r="R441" i="9"/>
  <c r="Q441" i="9"/>
  <c r="P441" i="9"/>
  <c r="O441" i="9"/>
  <c r="S440" i="9"/>
  <c r="R440" i="9"/>
  <c r="Q440" i="9"/>
  <c r="P440" i="9"/>
  <c r="O440" i="9"/>
  <c r="S439" i="9"/>
  <c r="R439" i="9"/>
  <c r="Q439" i="9"/>
  <c r="P439" i="9"/>
  <c r="O439" i="9"/>
  <c r="S438" i="9"/>
  <c r="R438" i="9"/>
  <c r="Q438" i="9"/>
  <c r="P438" i="9"/>
  <c r="O438" i="9"/>
  <c r="S437" i="9"/>
  <c r="R437" i="9"/>
  <c r="Q437" i="9"/>
  <c r="P437" i="9"/>
  <c r="O437" i="9"/>
  <c r="S436" i="9"/>
  <c r="R436" i="9"/>
  <c r="Q436" i="9"/>
  <c r="P436" i="9"/>
  <c r="O436" i="9"/>
  <c r="S435" i="9"/>
  <c r="R435" i="9"/>
  <c r="Q435" i="9"/>
  <c r="P435" i="9"/>
  <c r="O435" i="9"/>
  <c r="S434" i="9"/>
  <c r="R434" i="9"/>
  <c r="Q434" i="9"/>
  <c r="P434" i="9"/>
  <c r="O434" i="9"/>
  <c r="S433" i="9"/>
  <c r="R433" i="9"/>
  <c r="Q433" i="9"/>
  <c r="P433" i="9"/>
  <c r="O433" i="9"/>
  <c r="S432" i="9"/>
  <c r="R432" i="9"/>
  <c r="Q432" i="9"/>
  <c r="P432" i="9"/>
  <c r="O432" i="9"/>
  <c r="S431" i="9"/>
  <c r="R431" i="9"/>
  <c r="Q431" i="9"/>
  <c r="P431" i="9"/>
  <c r="O431" i="9"/>
  <c r="S430" i="9"/>
  <c r="R430" i="9"/>
  <c r="Q430" i="9"/>
  <c r="P430" i="9"/>
  <c r="O430" i="9"/>
  <c r="S429" i="9"/>
  <c r="R429" i="9"/>
  <c r="Q429" i="9"/>
  <c r="P429" i="9"/>
  <c r="O429" i="9"/>
  <c r="S428" i="9"/>
  <c r="R428" i="9"/>
  <c r="Q428" i="9"/>
  <c r="P428" i="9"/>
  <c r="O428" i="9"/>
  <c r="S427" i="9"/>
  <c r="R427" i="9"/>
  <c r="Q427" i="9"/>
  <c r="P427" i="9"/>
  <c r="O427" i="9"/>
  <c r="S426" i="9"/>
  <c r="R426" i="9"/>
  <c r="Q426" i="9"/>
  <c r="P426" i="9"/>
  <c r="O426" i="9"/>
  <c r="S425" i="9"/>
  <c r="R425" i="9"/>
  <c r="Q425" i="9"/>
  <c r="P425" i="9"/>
  <c r="O425" i="9"/>
  <c r="S424" i="9"/>
  <c r="R424" i="9"/>
  <c r="Q424" i="9"/>
  <c r="P424" i="9"/>
  <c r="O424" i="9"/>
  <c r="S423" i="9"/>
  <c r="R423" i="9"/>
  <c r="Q423" i="9"/>
  <c r="P423" i="9"/>
  <c r="O423" i="9"/>
  <c r="S422" i="9"/>
  <c r="R422" i="9"/>
  <c r="Q422" i="9"/>
  <c r="P422" i="9"/>
  <c r="O422" i="9"/>
  <c r="S421" i="9"/>
  <c r="R421" i="9"/>
  <c r="Q421" i="9"/>
  <c r="P421" i="9"/>
  <c r="O421" i="9"/>
  <c r="S420" i="9"/>
  <c r="R420" i="9"/>
  <c r="Q420" i="9"/>
  <c r="P420" i="9"/>
  <c r="O420" i="9"/>
  <c r="S419" i="9"/>
  <c r="R419" i="9"/>
  <c r="Q419" i="9"/>
  <c r="P419" i="9"/>
  <c r="O419" i="9"/>
  <c r="S418" i="9"/>
  <c r="R418" i="9"/>
  <c r="Q418" i="9"/>
  <c r="P418" i="9"/>
  <c r="O418" i="9"/>
  <c r="S417" i="9"/>
  <c r="R417" i="9"/>
  <c r="Q417" i="9"/>
  <c r="P417" i="9"/>
  <c r="O417" i="9"/>
  <c r="S416" i="9"/>
  <c r="R416" i="9"/>
  <c r="Q416" i="9"/>
  <c r="P416" i="9"/>
  <c r="O416" i="9"/>
  <c r="S415" i="9"/>
  <c r="R415" i="9"/>
  <c r="Q415" i="9"/>
  <c r="P415" i="9"/>
  <c r="O415" i="9"/>
  <c r="S414" i="9"/>
  <c r="R414" i="9"/>
  <c r="Q414" i="9"/>
  <c r="P414" i="9"/>
  <c r="O414" i="9"/>
  <c r="S413" i="9"/>
  <c r="R413" i="9"/>
  <c r="Q413" i="9"/>
  <c r="P413" i="9"/>
  <c r="O413" i="9"/>
  <c r="S412" i="9"/>
  <c r="R412" i="9"/>
  <c r="Q412" i="9"/>
  <c r="P412" i="9"/>
  <c r="O412" i="9"/>
  <c r="S411" i="9"/>
  <c r="R411" i="9"/>
  <c r="Q411" i="9"/>
  <c r="P411" i="9"/>
  <c r="O411" i="9"/>
  <c r="S410" i="9"/>
  <c r="R410" i="9"/>
  <c r="Q410" i="9"/>
  <c r="P410" i="9"/>
  <c r="O410" i="9"/>
  <c r="S409" i="9"/>
  <c r="R409" i="9"/>
  <c r="Q409" i="9"/>
  <c r="P409" i="9"/>
  <c r="O409" i="9"/>
  <c r="S408" i="9"/>
  <c r="R408" i="9"/>
  <c r="Q408" i="9"/>
  <c r="P408" i="9"/>
  <c r="O408" i="9"/>
  <c r="S407" i="9"/>
  <c r="R407" i="9"/>
  <c r="Q407" i="9"/>
  <c r="P407" i="9"/>
  <c r="O407" i="9"/>
  <c r="S406" i="9"/>
  <c r="R406" i="9"/>
  <c r="Q406" i="9"/>
  <c r="P406" i="9"/>
  <c r="O406" i="9"/>
  <c r="S405" i="9"/>
  <c r="R405" i="9"/>
  <c r="Q405" i="9"/>
  <c r="P405" i="9"/>
  <c r="O405" i="9"/>
  <c r="S404" i="9"/>
  <c r="R404" i="9"/>
  <c r="Q404" i="9"/>
  <c r="P404" i="9"/>
  <c r="O404" i="9"/>
  <c r="S403" i="9"/>
  <c r="R403" i="9"/>
  <c r="Q403" i="9"/>
  <c r="P403" i="9"/>
  <c r="O403" i="9"/>
  <c r="S402" i="9"/>
  <c r="R402" i="9"/>
  <c r="Q402" i="9"/>
  <c r="P402" i="9"/>
  <c r="O402" i="9"/>
  <c r="S401" i="9"/>
  <c r="R401" i="9"/>
  <c r="Q401" i="9"/>
  <c r="P401" i="9"/>
  <c r="O401" i="9"/>
  <c r="S400" i="9"/>
  <c r="R400" i="9"/>
  <c r="Q400" i="9"/>
  <c r="P400" i="9"/>
  <c r="O400" i="9"/>
  <c r="S399" i="9"/>
  <c r="R399" i="9"/>
  <c r="Q399" i="9"/>
  <c r="P399" i="9"/>
  <c r="O399" i="9"/>
  <c r="S398" i="9"/>
  <c r="R398" i="9"/>
  <c r="Q398" i="9"/>
  <c r="P398" i="9"/>
  <c r="O398" i="9"/>
  <c r="S397" i="9"/>
  <c r="R397" i="9"/>
  <c r="Q397" i="9"/>
  <c r="P397" i="9"/>
  <c r="O397" i="9"/>
  <c r="S396" i="9"/>
  <c r="R396" i="9"/>
  <c r="Q396" i="9"/>
  <c r="P396" i="9"/>
  <c r="O396" i="9"/>
  <c r="S395" i="9"/>
  <c r="R395" i="9"/>
  <c r="Q395" i="9"/>
  <c r="P395" i="9"/>
  <c r="O395" i="9"/>
  <c r="S394" i="9"/>
  <c r="R394" i="9"/>
  <c r="Q394" i="9"/>
  <c r="P394" i="9"/>
  <c r="O394" i="9"/>
  <c r="S393" i="9"/>
  <c r="R393" i="9"/>
  <c r="Q393" i="9"/>
  <c r="P393" i="9"/>
  <c r="O393" i="9"/>
  <c r="S392" i="9"/>
  <c r="R392" i="9"/>
  <c r="Q392" i="9"/>
  <c r="P392" i="9"/>
  <c r="O392" i="9"/>
  <c r="S391" i="9"/>
  <c r="R391" i="9"/>
  <c r="Q391" i="9"/>
  <c r="P391" i="9"/>
  <c r="O391" i="9"/>
  <c r="S390" i="9"/>
  <c r="R390" i="9"/>
  <c r="Q390" i="9"/>
  <c r="P390" i="9"/>
  <c r="O390" i="9"/>
  <c r="S389" i="9"/>
  <c r="R389" i="9"/>
  <c r="Q389" i="9"/>
  <c r="P389" i="9"/>
  <c r="O389" i="9"/>
  <c r="S388" i="9"/>
  <c r="R388" i="9"/>
  <c r="Q388" i="9"/>
  <c r="P388" i="9"/>
  <c r="O388" i="9"/>
  <c r="S387" i="9"/>
  <c r="R387" i="9"/>
  <c r="Q387" i="9"/>
  <c r="P387" i="9"/>
  <c r="O387" i="9"/>
  <c r="S386" i="9"/>
  <c r="R386" i="9"/>
  <c r="Q386" i="9"/>
  <c r="P386" i="9"/>
  <c r="O386" i="9"/>
  <c r="S385" i="9"/>
  <c r="R385" i="9"/>
  <c r="Q385" i="9"/>
  <c r="P385" i="9"/>
  <c r="O385" i="9"/>
  <c r="S384" i="9"/>
  <c r="R384" i="9"/>
  <c r="Q384" i="9"/>
  <c r="P384" i="9"/>
  <c r="O384" i="9"/>
  <c r="S383" i="9"/>
  <c r="R383" i="9"/>
  <c r="Q383" i="9"/>
  <c r="P383" i="9"/>
  <c r="O383" i="9"/>
  <c r="S382" i="9"/>
  <c r="R382" i="9"/>
  <c r="Q382" i="9"/>
  <c r="P382" i="9"/>
  <c r="O382" i="9"/>
  <c r="S381" i="9"/>
  <c r="R381" i="9"/>
  <c r="Q381" i="9"/>
  <c r="P381" i="9"/>
  <c r="O381" i="9"/>
  <c r="S380" i="9"/>
  <c r="R380" i="9"/>
  <c r="Q380" i="9"/>
  <c r="P380" i="9"/>
  <c r="O380" i="9"/>
  <c r="S379" i="9"/>
  <c r="R379" i="9"/>
  <c r="Q379" i="9"/>
  <c r="P379" i="9"/>
  <c r="O379" i="9"/>
  <c r="S378" i="9"/>
  <c r="R378" i="9"/>
  <c r="Q378" i="9"/>
  <c r="P378" i="9"/>
  <c r="O378" i="9"/>
  <c r="S377" i="9"/>
  <c r="R377" i="9"/>
  <c r="Q377" i="9"/>
  <c r="P377" i="9"/>
  <c r="O377" i="9"/>
  <c r="S376" i="9"/>
  <c r="R376" i="9"/>
  <c r="Q376" i="9"/>
  <c r="P376" i="9"/>
  <c r="O376" i="9"/>
  <c r="S375" i="9"/>
  <c r="R375" i="9"/>
  <c r="Q375" i="9"/>
  <c r="P375" i="9"/>
  <c r="O375" i="9"/>
  <c r="S374" i="9"/>
  <c r="R374" i="9"/>
  <c r="Q374" i="9"/>
  <c r="P374" i="9"/>
  <c r="O374" i="9"/>
  <c r="S373" i="9"/>
  <c r="R373" i="9"/>
  <c r="Q373" i="9"/>
  <c r="P373" i="9"/>
  <c r="O373" i="9"/>
  <c r="S372" i="9"/>
  <c r="R372" i="9"/>
  <c r="Q372" i="9"/>
  <c r="P372" i="9"/>
  <c r="O372" i="9"/>
  <c r="S371" i="9"/>
  <c r="R371" i="9"/>
  <c r="Q371" i="9"/>
  <c r="P371" i="9"/>
  <c r="O371" i="9"/>
  <c r="S370" i="9"/>
  <c r="R370" i="9"/>
  <c r="Q370" i="9"/>
  <c r="P370" i="9"/>
  <c r="O370" i="9"/>
  <c r="S369" i="9"/>
  <c r="R369" i="9"/>
  <c r="Q369" i="9"/>
  <c r="P369" i="9"/>
  <c r="O369" i="9"/>
  <c r="S368" i="9"/>
  <c r="R368" i="9"/>
  <c r="Q368" i="9"/>
  <c r="P368" i="9"/>
  <c r="O368" i="9"/>
  <c r="S367" i="9"/>
  <c r="R367" i="9"/>
  <c r="Q367" i="9"/>
  <c r="P367" i="9"/>
  <c r="O367" i="9"/>
  <c r="S366" i="9"/>
  <c r="R366" i="9"/>
  <c r="Q366" i="9"/>
  <c r="P366" i="9"/>
  <c r="O366" i="9"/>
  <c r="S365" i="9"/>
  <c r="R365" i="9"/>
  <c r="Q365" i="9"/>
  <c r="P365" i="9"/>
  <c r="O365" i="9"/>
  <c r="S364" i="9"/>
  <c r="R364" i="9"/>
  <c r="Q364" i="9"/>
  <c r="P364" i="9"/>
  <c r="O364" i="9"/>
  <c r="S363" i="9"/>
  <c r="R363" i="9"/>
  <c r="Q363" i="9"/>
  <c r="P363" i="9"/>
  <c r="O363" i="9"/>
  <c r="S362" i="9"/>
  <c r="R362" i="9"/>
  <c r="Q362" i="9"/>
  <c r="P362" i="9"/>
  <c r="O362" i="9"/>
  <c r="S361" i="9"/>
  <c r="R361" i="9"/>
  <c r="Q361" i="9"/>
  <c r="P361" i="9"/>
  <c r="O361" i="9"/>
  <c r="S360" i="9"/>
  <c r="R360" i="9"/>
  <c r="Q360" i="9"/>
  <c r="P360" i="9"/>
  <c r="O360" i="9"/>
  <c r="S359" i="9"/>
  <c r="R359" i="9"/>
  <c r="Q359" i="9"/>
  <c r="P359" i="9"/>
  <c r="O359" i="9"/>
  <c r="S358" i="9"/>
  <c r="R358" i="9"/>
  <c r="Q358" i="9"/>
  <c r="P358" i="9"/>
  <c r="O358" i="9"/>
  <c r="S357" i="9"/>
  <c r="R357" i="9"/>
  <c r="Q357" i="9"/>
  <c r="P357" i="9"/>
  <c r="O357" i="9"/>
  <c r="S356" i="9"/>
  <c r="R356" i="9"/>
  <c r="Q356" i="9"/>
  <c r="P356" i="9"/>
  <c r="O356" i="9"/>
  <c r="S355" i="9"/>
  <c r="R355" i="9"/>
  <c r="Q355" i="9"/>
  <c r="P355" i="9"/>
  <c r="O355" i="9"/>
  <c r="S354" i="9"/>
  <c r="R354" i="9"/>
  <c r="Q354" i="9"/>
  <c r="P354" i="9"/>
  <c r="O354" i="9"/>
  <c r="S353" i="9"/>
  <c r="R353" i="9"/>
  <c r="Q353" i="9"/>
  <c r="P353" i="9"/>
  <c r="O353" i="9"/>
  <c r="S352" i="9"/>
  <c r="R352" i="9"/>
  <c r="Q352" i="9"/>
  <c r="P352" i="9"/>
  <c r="O352" i="9"/>
  <c r="S351" i="9"/>
  <c r="R351" i="9"/>
  <c r="Q351" i="9"/>
  <c r="P351" i="9"/>
  <c r="O351" i="9"/>
  <c r="S350" i="9"/>
  <c r="R350" i="9"/>
  <c r="Q350" i="9"/>
  <c r="P350" i="9"/>
  <c r="O350" i="9"/>
  <c r="S349" i="9"/>
  <c r="R349" i="9"/>
  <c r="Q349" i="9"/>
  <c r="P349" i="9"/>
  <c r="O349" i="9"/>
  <c r="S348" i="9"/>
  <c r="R348" i="9"/>
  <c r="Q348" i="9"/>
  <c r="P348" i="9"/>
  <c r="O348" i="9"/>
  <c r="S347" i="9"/>
  <c r="R347" i="9"/>
  <c r="Q347" i="9"/>
  <c r="P347" i="9"/>
  <c r="O347" i="9"/>
  <c r="S346" i="9"/>
  <c r="R346" i="9"/>
  <c r="Q346" i="9"/>
  <c r="P346" i="9"/>
  <c r="O346" i="9"/>
  <c r="S345" i="9"/>
  <c r="R345" i="9"/>
  <c r="Q345" i="9"/>
  <c r="P345" i="9"/>
  <c r="O345" i="9"/>
  <c r="S344" i="9"/>
  <c r="R344" i="9"/>
  <c r="Q344" i="9"/>
  <c r="P344" i="9"/>
  <c r="O344" i="9"/>
  <c r="S343" i="9"/>
  <c r="R343" i="9"/>
  <c r="Q343" i="9"/>
  <c r="P343" i="9"/>
  <c r="O343" i="9"/>
  <c r="S342" i="9"/>
  <c r="R342" i="9"/>
  <c r="Q342" i="9"/>
  <c r="P342" i="9"/>
  <c r="O342" i="9"/>
  <c r="S341" i="9"/>
  <c r="R341" i="9"/>
  <c r="Q341" i="9"/>
  <c r="P341" i="9"/>
  <c r="O341" i="9"/>
  <c r="S340" i="9"/>
  <c r="R340" i="9"/>
  <c r="Q340" i="9"/>
  <c r="P340" i="9"/>
  <c r="O340" i="9"/>
  <c r="S339" i="9"/>
  <c r="R339" i="9"/>
  <c r="Q339" i="9"/>
  <c r="P339" i="9"/>
  <c r="O339" i="9"/>
  <c r="S338" i="9"/>
  <c r="R338" i="9"/>
  <c r="Q338" i="9"/>
  <c r="P338" i="9"/>
  <c r="O338" i="9"/>
  <c r="S337" i="9"/>
  <c r="R337" i="9"/>
  <c r="Q337" i="9"/>
  <c r="P337" i="9"/>
  <c r="O337" i="9"/>
  <c r="S336" i="9"/>
  <c r="R336" i="9"/>
  <c r="Q336" i="9"/>
  <c r="P336" i="9"/>
  <c r="O336" i="9"/>
  <c r="S335" i="9"/>
  <c r="R335" i="9"/>
  <c r="Q335" i="9"/>
  <c r="P335" i="9"/>
  <c r="O335" i="9"/>
  <c r="S334" i="9"/>
  <c r="R334" i="9"/>
  <c r="Q334" i="9"/>
  <c r="P334" i="9"/>
  <c r="O334" i="9"/>
  <c r="S333" i="9"/>
  <c r="R333" i="9"/>
  <c r="Q333" i="9"/>
  <c r="P333" i="9"/>
  <c r="O333" i="9"/>
  <c r="S332" i="9"/>
  <c r="R332" i="9"/>
  <c r="Q332" i="9"/>
  <c r="P332" i="9"/>
  <c r="O332" i="9"/>
  <c r="S331" i="9"/>
  <c r="R331" i="9"/>
  <c r="Q331" i="9"/>
  <c r="P331" i="9"/>
  <c r="O331" i="9"/>
  <c r="S330" i="9"/>
  <c r="R330" i="9"/>
  <c r="Q330" i="9"/>
  <c r="P330" i="9"/>
  <c r="O330" i="9"/>
  <c r="S329" i="9"/>
  <c r="R329" i="9"/>
  <c r="Q329" i="9"/>
  <c r="P329" i="9"/>
  <c r="O329" i="9"/>
  <c r="S328" i="9"/>
  <c r="R328" i="9"/>
  <c r="Q328" i="9"/>
  <c r="P328" i="9"/>
  <c r="O328" i="9"/>
  <c r="S327" i="9"/>
  <c r="R327" i="9"/>
  <c r="Q327" i="9"/>
  <c r="P327" i="9"/>
  <c r="O327" i="9"/>
  <c r="S326" i="9"/>
  <c r="R326" i="9"/>
  <c r="Q326" i="9"/>
  <c r="P326" i="9"/>
  <c r="O326" i="9"/>
  <c r="S325" i="9"/>
  <c r="R325" i="9"/>
  <c r="Q325" i="9"/>
  <c r="P325" i="9"/>
  <c r="O325" i="9"/>
  <c r="S324" i="9"/>
  <c r="R324" i="9"/>
  <c r="Q324" i="9"/>
  <c r="P324" i="9"/>
  <c r="O324" i="9"/>
  <c r="S323" i="9"/>
  <c r="R323" i="9"/>
  <c r="Q323" i="9"/>
  <c r="P323" i="9"/>
  <c r="O323" i="9"/>
  <c r="S322" i="9"/>
  <c r="R322" i="9"/>
  <c r="Q322" i="9"/>
  <c r="P322" i="9"/>
  <c r="O322" i="9"/>
  <c r="S321" i="9"/>
  <c r="R321" i="9"/>
  <c r="Q321" i="9"/>
  <c r="P321" i="9"/>
  <c r="O321" i="9"/>
  <c r="S320" i="9"/>
  <c r="R320" i="9"/>
  <c r="Q320" i="9"/>
  <c r="P320" i="9"/>
  <c r="O320" i="9"/>
  <c r="S319" i="9"/>
  <c r="R319" i="9"/>
  <c r="Q319" i="9"/>
  <c r="P319" i="9"/>
  <c r="O319" i="9"/>
  <c r="S318" i="9"/>
  <c r="R318" i="9"/>
  <c r="Q318" i="9"/>
  <c r="P318" i="9"/>
  <c r="O318" i="9"/>
  <c r="S317" i="9"/>
  <c r="R317" i="9"/>
  <c r="Q317" i="9"/>
  <c r="P317" i="9"/>
  <c r="O317" i="9"/>
  <c r="S316" i="9"/>
  <c r="R316" i="9"/>
  <c r="Q316" i="9"/>
  <c r="P316" i="9"/>
  <c r="O316" i="9"/>
  <c r="S315" i="9"/>
  <c r="R315" i="9"/>
  <c r="Q315" i="9"/>
  <c r="P315" i="9"/>
  <c r="O315" i="9"/>
  <c r="S314" i="9"/>
  <c r="R314" i="9"/>
  <c r="Q314" i="9"/>
  <c r="P314" i="9"/>
  <c r="O314" i="9"/>
  <c r="S313" i="9"/>
  <c r="R313" i="9"/>
  <c r="Q313" i="9"/>
  <c r="P313" i="9"/>
  <c r="O313" i="9"/>
  <c r="S312" i="9"/>
  <c r="R312" i="9"/>
  <c r="Q312" i="9"/>
  <c r="P312" i="9"/>
  <c r="O312" i="9"/>
  <c r="S311" i="9"/>
  <c r="R311" i="9"/>
  <c r="Q311" i="9"/>
  <c r="P311" i="9"/>
  <c r="O311" i="9"/>
  <c r="S310" i="9"/>
  <c r="R310" i="9"/>
  <c r="Q310" i="9"/>
  <c r="P310" i="9"/>
  <c r="O310" i="9"/>
  <c r="S309" i="9"/>
  <c r="R309" i="9"/>
  <c r="Q309" i="9"/>
  <c r="P309" i="9"/>
  <c r="O309" i="9"/>
  <c r="S308" i="9"/>
  <c r="R308" i="9"/>
  <c r="Q308" i="9"/>
  <c r="P308" i="9"/>
  <c r="O308" i="9"/>
  <c r="S307" i="9"/>
  <c r="R307" i="9"/>
  <c r="Q307" i="9"/>
  <c r="P307" i="9"/>
  <c r="O307" i="9"/>
  <c r="S306" i="9"/>
  <c r="R306" i="9"/>
  <c r="Q306" i="9"/>
  <c r="P306" i="9"/>
  <c r="O306" i="9"/>
  <c r="S305" i="9"/>
  <c r="R305" i="9"/>
  <c r="Q305" i="9"/>
  <c r="P305" i="9"/>
  <c r="O305" i="9"/>
  <c r="S304" i="9"/>
  <c r="R304" i="9"/>
  <c r="Q304" i="9"/>
  <c r="P304" i="9"/>
  <c r="O304" i="9"/>
  <c r="S303" i="9"/>
  <c r="R303" i="9"/>
  <c r="Q303" i="9"/>
  <c r="P303" i="9"/>
  <c r="O303" i="9"/>
  <c r="S302" i="9"/>
  <c r="R302" i="9"/>
  <c r="Q302" i="9"/>
  <c r="P302" i="9"/>
  <c r="O302" i="9"/>
  <c r="S301" i="9"/>
  <c r="R301" i="9"/>
  <c r="Q301" i="9"/>
  <c r="P301" i="9"/>
  <c r="O301" i="9"/>
  <c r="S300" i="9"/>
  <c r="R300" i="9"/>
  <c r="Q300" i="9"/>
  <c r="P300" i="9"/>
  <c r="O300" i="9"/>
  <c r="S299" i="9"/>
  <c r="R299" i="9"/>
  <c r="Q299" i="9"/>
  <c r="P299" i="9"/>
  <c r="O299" i="9"/>
  <c r="S298" i="9"/>
  <c r="R298" i="9"/>
  <c r="Q298" i="9"/>
  <c r="P298" i="9"/>
  <c r="O298" i="9"/>
  <c r="S297" i="9"/>
  <c r="R297" i="9"/>
  <c r="Q297" i="9"/>
  <c r="P297" i="9"/>
  <c r="O297" i="9"/>
  <c r="S296" i="9"/>
  <c r="R296" i="9"/>
  <c r="Q296" i="9"/>
  <c r="P296" i="9"/>
  <c r="O296" i="9"/>
  <c r="S295" i="9"/>
  <c r="R295" i="9"/>
  <c r="Q295" i="9"/>
  <c r="P295" i="9"/>
  <c r="O295" i="9"/>
  <c r="S294" i="9"/>
  <c r="R294" i="9"/>
  <c r="Q294" i="9"/>
  <c r="P294" i="9"/>
  <c r="O294" i="9"/>
  <c r="S293" i="9"/>
  <c r="R293" i="9"/>
  <c r="Q293" i="9"/>
  <c r="P293" i="9"/>
  <c r="O293" i="9"/>
  <c r="S292" i="9"/>
  <c r="R292" i="9"/>
  <c r="Q292" i="9"/>
  <c r="P292" i="9"/>
  <c r="O292" i="9"/>
  <c r="S291" i="9"/>
  <c r="R291" i="9"/>
  <c r="Q291" i="9"/>
  <c r="P291" i="9"/>
  <c r="O291" i="9"/>
  <c r="S290" i="9"/>
  <c r="R290" i="9"/>
  <c r="Q290" i="9"/>
  <c r="P290" i="9"/>
  <c r="O290" i="9"/>
  <c r="S289" i="9"/>
  <c r="R289" i="9"/>
  <c r="Q289" i="9"/>
  <c r="P289" i="9"/>
  <c r="O289" i="9"/>
  <c r="S288" i="9"/>
  <c r="R288" i="9"/>
  <c r="Q288" i="9"/>
  <c r="P288" i="9"/>
  <c r="O288" i="9"/>
  <c r="S287" i="9"/>
  <c r="R287" i="9"/>
  <c r="Q287" i="9"/>
  <c r="P287" i="9"/>
  <c r="O287" i="9"/>
  <c r="S286" i="9"/>
  <c r="R286" i="9"/>
  <c r="Q286" i="9"/>
  <c r="P286" i="9"/>
  <c r="O286" i="9"/>
  <c r="S285" i="9"/>
  <c r="R285" i="9"/>
  <c r="Q285" i="9"/>
  <c r="P285" i="9"/>
  <c r="O285" i="9"/>
  <c r="S284" i="9"/>
  <c r="R284" i="9"/>
  <c r="Q284" i="9"/>
  <c r="P284" i="9"/>
  <c r="O284" i="9"/>
  <c r="S283" i="9"/>
  <c r="R283" i="9"/>
  <c r="Q283" i="9"/>
  <c r="P283" i="9"/>
  <c r="O283" i="9"/>
  <c r="S282" i="9"/>
  <c r="R282" i="9"/>
  <c r="Q282" i="9"/>
  <c r="P282" i="9"/>
  <c r="O282" i="9"/>
  <c r="S281" i="9"/>
  <c r="R281" i="9"/>
  <c r="Q281" i="9"/>
  <c r="P281" i="9"/>
  <c r="O281" i="9"/>
  <c r="S280" i="9"/>
  <c r="R280" i="9"/>
  <c r="Q280" i="9"/>
  <c r="P280" i="9"/>
  <c r="O280" i="9"/>
  <c r="S279" i="9"/>
  <c r="R279" i="9"/>
  <c r="Q279" i="9"/>
  <c r="P279" i="9"/>
  <c r="O279" i="9"/>
  <c r="S278" i="9"/>
  <c r="R278" i="9"/>
  <c r="Q278" i="9"/>
  <c r="P278" i="9"/>
  <c r="O278" i="9"/>
  <c r="S277" i="9"/>
  <c r="R277" i="9"/>
  <c r="Q277" i="9"/>
  <c r="P277" i="9"/>
  <c r="O277" i="9"/>
  <c r="S276" i="9"/>
  <c r="R276" i="9"/>
  <c r="Q276" i="9"/>
  <c r="P276" i="9"/>
  <c r="O276" i="9"/>
  <c r="S275" i="9"/>
  <c r="R275" i="9"/>
  <c r="Q275" i="9"/>
  <c r="P275" i="9"/>
  <c r="O275" i="9"/>
  <c r="S274" i="9"/>
  <c r="R274" i="9"/>
  <c r="Q274" i="9"/>
  <c r="P274" i="9"/>
  <c r="O274" i="9"/>
  <c r="S273" i="9"/>
  <c r="R273" i="9"/>
  <c r="Q273" i="9"/>
  <c r="P273" i="9"/>
  <c r="O273" i="9"/>
  <c r="S272" i="9"/>
  <c r="R272" i="9"/>
  <c r="Q272" i="9"/>
  <c r="P272" i="9"/>
  <c r="O272" i="9"/>
  <c r="S271" i="9"/>
  <c r="R271" i="9"/>
  <c r="Q271" i="9"/>
  <c r="P271" i="9"/>
  <c r="O271" i="9"/>
  <c r="S270" i="9"/>
  <c r="R270" i="9"/>
  <c r="Q270" i="9"/>
  <c r="P270" i="9"/>
  <c r="O270" i="9"/>
  <c r="S269" i="9"/>
  <c r="R269" i="9"/>
  <c r="Q269" i="9"/>
  <c r="P269" i="9"/>
  <c r="O269" i="9"/>
  <c r="S268" i="9"/>
  <c r="R268" i="9"/>
  <c r="Q268" i="9"/>
  <c r="P268" i="9"/>
  <c r="O268" i="9"/>
  <c r="S267" i="9"/>
  <c r="R267" i="9"/>
  <c r="Q267" i="9"/>
  <c r="P267" i="9"/>
  <c r="O267" i="9"/>
  <c r="S266" i="9"/>
  <c r="R266" i="9"/>
  <c r="Q266" i="9"/>
  <c r="P266" i="9"/>
  <c r="O266" i="9"/>
  <c r="S265" i="9"/>
  <c r="R265" i="9"/>
  <c r="Q265" i="9"/>
  <c r="P265" i="9"/>
  <c r="O265" i="9"/>
  <c r="S264" i="9"/>
  <c r="R264" i="9"/>
  <c r="Q264" i="9"/>
  <c r="P264" i="9"/>
  <c r="O264" i="9"/>
  <c r="S263" i="9"/>
  <c r="R263" i="9"/>
  <c r="Q263" i="9"/>
  <c r="P263" i="9"/>
  <c r="O263" i="9"/>
  <c r="S262" i="9"/>
  <c r="R262" i="9"/>
  <c r="Q262" i="9"/>
  <c r="P262" i="9"/>
  <c r="O262" i="9"/>
  <c r="S261" i="9"/>
  <c r="R261" i="9"/>
  <c r="Q261" i="9"/>
  <c r="P261" i="9"/>
  <c r="O261" i="9"/>
  <c r="S260" i="9"/>
  <c r="R260" i="9"/>
  <c r="Q260" i="9"/>
  <c r="P260" i="9"/>
  <c r="O260" i="9"/>
  <c r="S259" i="9"/>
  <c r="R259" i="9"/>
  <c r="Q259" i="9"/>
  <c r="P259" i="9"/>
  <c r="O259" i="9"/>
  <c r="S258" i="9"/>
  <c r="R258" i="9"/>
  <c r="Q258" i="9"/>
  <c r="P258" i="9"/>
  <c r="O258" i="9"/>
  <c r="S257" i="9"/>
  <c r="R257" i="9"/>
  <c r="Q257" i="9"/>
  <c r="P257" i="9"/>
  <c r="O257" i="9"/>
  <c r="S256" i="9"/>
  <c r="R256" i="9"/>
  <c r="Q256" i="9"/>
  <c r="P256" i="9"/>
  <c r="O256" i="9"/>
  <c r="S255" i="9"/>
  <c r="R255" i="9"/>
  <c r="Q255" i="9"/>
  <c r="P255" i="9"/>
  <c r="O255" i="9"/>
  <c r="S254" i="9"/>
  <c r="R254" i="9"/>
  <c r="Q254" i="9"/>
  <c r="P254" i="9"/>
  <c r="O254" i="9"/>
  <c r="S253" i="9"/>
  <c r="R253" i="9"/>
  <c r="Q253" i="9"/>
  <c r="P253" i="9"/>
  <c r="O253" i="9"/>
  <c r="S252" i="9"/>
  <c r="R252" i="9"/>
  <c r="Q252" i="9"/>
  <c r="P252" i="9"/>
  <c r="O252" i="9"/>
  <c r="S251" i="9"/>
  <c r="R251" i="9"/>
  <c r="Q251" i="9"/>
  <c r="P251" i="9"/>
  <c r="O251" i="9"/>
  <c r="S250" i="9"/>
  <c r="R250" i="9"/>
  <c r="Q250" i="9"/>
  <c r="P250" i="9"/>
  <c r="O250" i="9"/>
  <c r="S249" i="9"/>
  <c r="R249" i="9"/>
  <c r="Q249" i="9"/>
  <c r="P249" i="9"/>
  <c r="O249" i="9"/>
  <c r="S248" i="9"/>
  <c r="R248" i="9"/>
  <c r="Q248" i="9"/>
  <c r="P248" i="9"/>
  <c r="O248" i="9"/>
  <c r="S247" i="9"/>
  <c r="R247" i="9"/>
  <c r="Q247" i="9"/>
  <c r="P247" i="9"/>
  <c r="O247" i="9"/>
  <c r="S246" i="9"/>
  <c r="R246" i="9"/>
  <c r="Q246" i="9"/>
  <c r="P246" i="9"/>
  <c r="O246" i="9"/>
  <c r="S245" i="9"/>
  <c r="R245" i="9"/>
  <c r="Q245" i="9"/>
  <c r="P245" i="9"/>
  <c r="O245" i="9"/>
  <c r="S244" i="9"/>
  <c r="R244" i="9"/>
  <c r="Q244" i="9"/>
  <c r="P244" i="9"/>
  <c r="O244" i="9"/>
  <c r="S243" i="9"/>
  <c r="R243" i="9"/>
  <c r="Q243" i="9"/>
  <c r="P243" i="9"/>
  <c r="O243" i="9"/>
  <c r="S242" i="9"/>
  <c r="R242" i="9"/>
  <c r="Q242" i="9"/>
  <c r="P242" i="9"/>
  <c r="O242" i="9"/>
  <c r="S241" i="9"/>
  <c r="R241" i="9"/>
  <c r="Q241" i="9"/>
  <c r="P241" i="9"/>
  <c r="O241" i="9"/>
  <c r="S240" i="9"/>
  <c r="R240" i="9"/>
  <c r="Q240" i="9"/>
  <c r="P240" i="9"/>
  <c r="O240" i="9"/>
  <c r="S239" i="9"/>
  <c r="R239" i="9"/>
  <c r="Q239" i="9"/>
  <c r="P239" i="9"/>
  <c r="O239" i="9"/>
  <c r="S238" i="9"/>
  <c r="R238" i="9"/>
  <c r="Q238" i="9"/>
  <c r="P238" i="9"/>
  <c r="O238" i="9"/>
  <c r="S237" i="9"/>
  <c r="R237" i="9"/>
  <c r="Q237" i="9"/>
  <c r="P237" i="9"/>
  <c r="O237" i="9"/>
  <c r="S236" i="9"/>
  <c r="R236" i="9"/>
  <c r="Q236" i="9"/>
  <c r="P236" i="9"/>
  <c r="O236" i="9"/>
  <c r="S235" i="9"/>
  <c r="R235" i="9"/>
  <c r="Q235" i="9"/>
  <c r="P235" i="9"/>
  <c r="O235" i="9"/>
  <c r="S234" i="9"/>
  <c r="R234" i="9"/>
  <c r="Q234" i="9"/>
  <c r="P234" i="9"/>
  <c r="O234" i="9"/>
  <c r="S233" i="9"/>
  <c r="R233" i="9"/>
  <c r="Q233" i="9"/>
  <c r="P233" i="9"/>
  <c r="O233" i="9"/>
  <c r="S232" i="9"/>
  <c r="R232" i="9"/>
  <c r="Q232" i="9"/>
  <c r="P232" i="9"/>
  <c r="O232" i="9"/>
  <c r="S231" i="9"/>
  <c r="R231" i="9"/>
  <c r="Q231" i="9"/>
  <c r="P231" i="9"/>
  <c r="O231" i="9"/>
  <c r="S230" i="9"/>
  <c r="R230" i="9"/>
  <c r="Q230" i="9"/>
  <c r="P230" i="9"/>
  <c r="O230" i="9"/>
  <c r="S229" i="9"/>
  <c r="R229" i="9"/>
  <c r="Q229" i="9"/>
  <c r="P229" i="9"/>
  <c r="O229" i="9"/>
  <c r="S228" i="9"/>
  <c r="R228" i="9"/>
  <c r="Q228" i="9"/>
  <c r="P228" i="9"/>
  <c r="O228" i="9"/>
  <c r="S227" i="9"/>
  <c r="R227" i="9"/>
  <c r="Q227" i="9"/>
  <c r="P227" i="9"/>
  <c r="O227" i="9"/>
  <c r="S226" i="9"/>
  <c r="R226" i="9"/>
  <c r="Q226" i="9"/>
  <c r="P226" i="9"/>
  <c r="O226" i="9"/>
  <c r="S225" i="9"/>
  <c r="R225" i="9"/>
  <c r="Q225" i="9"/>
  <c r="P225" i="9"/>
  <c r="O225" i="9"/>
  <c r="S224" i="9"/>
  <c r="R224" i="9"/>
  <c r="Q224" i="9"/>
  <c r="P224" i="9"/>
  <c r="O224" i="9"/>
  <c r="S223" i="9"/>
  <c r="R223" i="9"/>
  <c r="Q223" i="9"/>
  <c r="P223" i="9"/>
  <c r="O223" i="9"/>
  <c r="S222" i="9"/>
  <c r="R222" i="9"/>
  <c r="Q222" i="9"/>
  <c r="P222" i="9"/>
  <c r="O222" i="9"/>
  <c r="S221" i="9"/>
  <c r="R221" i="9"/>
  <c r="Q221" i="9"/>
  <c r="P221" i="9"/>
  <c r="O221" i="9"/>
  <c r="S220" i="9"/>
  <c r="R220" i="9"/>
  <c r="Q220" i="9"/>
  <c r="P220" i="9"/>
  <c r="O220" i="9"/>
  <c r="S219" i="9"/>
  <c r="R219" i="9"/>
  <c r="Q219" i="9"/>
  <c r="P219" i="9"/>
  <c r="O219" i="9"/>
  <c r="S218" i="9"/>
  <c r="R218" i="9"/>
  <c r="Q218" i="9"/>
  <c r="P218" i="9"/>
  <c r="O218" i="9"/>
  <c r="S217" i="9"/>
  <c r="R217" i="9"/>
  <c r="Q217" i="9"/>
  <c r="P217" i="9"/>
  <c r="O217" i="9"/>
  <c r="S216" i="9"/>
  <c r="R216" i="9"/>
  <c r="Q216" i="9"/>
  <c r="P216" i="9"/>
  <c r="O216" i="9"/>
  <c r="S215" i="9"/>
  <c r="R215" i="9"/>
  <c r="Q215" i="9"/>
  <c r="P215" i="9"/>
  <c r="O215" i="9"/>
  <c r="S214" i="9"/>
  <c r="R214" i="9"/>
  <c r="Q214" i="9"/>
  <c r="P214" i="9"/>
  <c r="O214" i="9"/>
  <c r="S213" i="9"/>
  <c r="R213" i="9"/>
  <c r="Q213" i="9"/>
  <c r="P213" i="9"/>
  <c r="O213" i="9"/>
  <c r="S212" i="9"/>
  <c r="R212" i="9"/>
  <c r="Q212" i="9"/>
  <c r="P212" i="9"/>
  <c r="O212" i="9"/>
  <c r="S211" i="9"/>
  <c r="R211" i="9"/>
  <c r="Q211" i="9"/>
  <c r="P211" i="9"/>
  <c r="O211" i="9"/>
  <c r="S210" i="9"/>
  <c r="R210" i="9"/>
  <c r="Q210" i="9"/>
  <c r="P210" i="9"/>
  <c r="O210" i="9"/>
  <c r="S209" i="9"/>
  <c r="R209" i="9"/>
  <c r="Q209" i="9"/>
  <c r="P209" i="9"/>
  <c r="O209" i="9"/>
  <c r="S208" i="9"/>
  <c r="R208" i="9"/>
  <c r="Q208" i="9"/>
  <c r="P208" i="9"/>
  <c r="O208" i="9"/>
  <c r="S207" i="9"/>
  <c r="R207" i="9"/>
  <c r="Q207" i="9"/>
  <c r="P207" i="9"/>
  <c r="O207" i="9"/>
  <c r="S206" i="9"/>
  <c r="R206" i="9"/>
  <c r="Q206" i="9"/>
  <c r="P206" i="9"/>
  <c r="O206" i="9"/>
  <c r="S205" i="9"/>
  <c r="R205" i="9"/>
  <c r="Q205" i="9"/>
  <c r="P205" i="9"/>
  <c r="O205" i="9"/>
  <c r="S204" i="9"/>
  <c r="R204" i="9"/>
  <c r="Q204" i="9"/>
  <c r="P204" i="9"/>
  <c r="O204" i="9"/>
  <c r="S203" i="9"/>
  <c r="R203" i="9"/>
  <c r="Q203" i="9"/>
  <c r="P203" i="9"/>
  <c r="O203" i="9"/>
  <c r="S202" i="9"/>
  <c r="R202" i="9"/>
  <c r="Q202" i="9"/>
  <c r="P202" i="9"/>
  <c r="O202" i="9"/>
  <c r="S201" i="9"/>
  <c r="R201" i="9"/>
  <c r="Q201" i="9"/>
  <c r="P201" i="9"/>
  <c r="O201" i="9"/>
  <c r="S200" i="9"/>
  <c r="R200" i="9"/>
  <c r="Q200" i="9"/>
  <c r="P200" i="9"/>
  <c r="O200" i="9"/>
  <c r="S199" i="9"/>
  <c r="R199" i="9"/>
  <c r="Q199" i="9"/>
  <c r="P199" i="9"/>
  <c r="O199" i="9"/>
  <c r="S198" i="9"/>
  <c r="R198" i="9"/>
  <c r="Q198" i="9"/>
  <c r="P198" i="9"/>
  <c r="O198" i="9"/>
  <c r="S197" i="9"/>
  <c r="R197" i="9"/>
  <c r="Q197" i="9"/>
  <c r="P197" i="9"/>
  <c r="O197" i="9"/>
  <c r="S196" i="9"/>
  <c r="R196" i="9"/>
  <c r="Q196" i="9"/>
  <c r="P196" i="9"/>
  <c r="O196" i="9"/>
  <c r="S195" i="9"/>
  <c r="R195" i="9"/>
  <c r="Q195" i="9"/>
  <c r="P195" i="9"/>
  <c r="O195" i="9"/>
  <c r="S194" i="9"/>
  <c r="R194" i="9"/>
  <c r="Q194" i="9"/>
  <c r="P194" i="9"/>
  <c r="O194" i="9"/>
  <c r="S193" i="9"/>
  <c r="R193" i="9"/>
  <c r="Q193" i="9"/>
  <c r="P193" i="9"/>
  <c r="O193" i="9"/>
  <c r="S192" i="9"/>
  <c r="R192" i="9"/>
  <c r="Q192" i="9"/>
  <c r="P192" i="9"/>
  <c r="O192" i="9"/>
  <c r="S191" i="9"/>
  <c r="R191" i="9"/>
  <c r="Q191" i="9"/>
  <c r="P191" i="9"/>
  <c r="O191" i="9"/>
  <c r="S190" i="9"/>
  <c r="R190" i="9"/>
  <c r="Q190" i="9"/>
  <c r="P190" i="9"/>
  <c r="O190" i="9"/>
  <c r="S189" i="9"/>
  <c r="R189" i="9"/>
  <c r="Q189" i="9"/>
  <c r="P189" i="9"/>
  <c r="O189" i="9"/>
  <c r="S188" i="9"/>
  <c r="R188" i="9"/>
  <c r="Q188" i="9"/>
  <c r="P188" i="9"/>
  <c r="O188" i="9"/>
  <c r="S187" i="9"/>
  <c r="R187" i="9"/>
  <c r="Q187" i="9"/>
  <c r="P187" i="9"/>
  <c r="O187" i="9"/>
  <c r="S186" i="9"/>
  <c r="R186" i="9"/>
  <c r="Q186" i="9"/>
  <c r="P186" i="9"/>
  <c r="O186" i="9"/>
  <c r="S185" i="9"/>
  <c r="R185" i="9"/>
  <c r="Q185" i="9"/>
  <c r="P185" i="9"/>
  <c r="O185" i="9"/>
  <c r="S184" i="9"/>
  <c r="R184" i="9"/>
  <c r="Q184" i="9"/>
  <c r="P184" i="9"/>
  <c r="O184" i="9"/>
  <c r="S183" i="9"/>
  <c r="R183" i="9"/>
  <c r="Q183" i="9"/>
  <c r="P183" i="9"/>
  <c r="O183" i="9"/>
  <c r="S182" i="9"/>
  <c r="R182" i="9"/>
  <c r="Q182" i="9"/>
  <c r="P182" i="9"/>
  <c r="O182" i="9"/>
  <c r="S181" i="9"/>
  <c r="R181" i="9"/>
  <c r="Q181" i="9"/>
  <c r="P181" i="9"/>
  <c r="O181" i="9"/>
  <c r="S180" i="9"/>
  <c r="R180" i="9"/>
  <c r="Q180" i="9"/>
  <c r="P180" i="9"/>
  <c r="O180" i="9"/>
  <c r="S179" i="9"/>
  <c r="R179" i="9"/>
  <c r="Q179" i="9"/>
  <c r="P179" i="9"/>
  <c r="O179" i="9"/>
  <c r="S178" i="9"/>
  <c r="R178" i="9"/>
  <c r="Q178" i="9"/>
  <c r="P178" i="9"/>
  <c r="O178" i="9"/>
  <c r="S177" i="9"/>
  <c r="R177" i="9"/>
  <c r="Q177" i="9"/>
  <c r="P177" i="9"/>
  <c r="O177" i="9"/>
  <c r="S176" i="9"/>
  <c r="R176" i="9"/>
  <c r="Q176" i="9"/>
  <c r="P176" i="9"/>
  <c r="O176" i="9"/>
  <c r="S175" i="9"/>
  <c r="R175" i="9"/>
  <c r="Q175" i="9"/>
  <c r="P175" i="9"/>
  <c r="O175" i="9"/>
  <c r="S174" i="9"/>
  <c r="R174" i="9"/>
  <c r="Q174" i="9"/>
  <c r="P174" i="9"/>
  <c r="O174" i="9"/>
  <c r="S173" i="9"/>
  <c r="R173" i="9"/>
  <c r="Q173" i="9"/>
  <c r="P173" i="9"/>
  <c r="O173" i="9"/>
  <c r="S172" i="9"/>
  <c r="R172" i="9"/>
  <c r="Q172" i="9"/>
  <c r="P172" i="9"/>
  <c r="O172" i="9"/>
  <c r="S171" i="9"/>
  <c r="R171" i="9"/>
  <c r="Q171" i="9"/>
  <c r="P171" i="9"/>
  <c r="O171" i="9"/>
  <c r="S170" i="9"/>
  <c r="R170" i="9"/>
  <c r="Q170" i="9"/>
  <c r="P170" i="9"/>
  <c r="O170" i="9"/>
  <c r="S169" i="9"/>
  <c r="R169" i="9"/>
  <c r="Q169" i="9"/>
  <c r="P169" i="9"/>
  <c r="O169" i="9"/>
  <c r="S168" i="9"/>
  <c r="R168" i="9"/>
  <c r="Q168" i="9"/>
  <c r="P168" i="9"/>
  <c r="O168" i="9"/>
  <c r="S167" i="9"/>
  <c r="R167" i="9"/>
  <c r="Q167" i="9"/>
  <c r="P167" i="9"/>
  <c r="O167" i="9"/>
  <c r="S166" i="9"/>
  <c r="R166" i="9"/>
  <c r="Q166" i="9"/>
  <c r="P166" i="9"/>
  <c r="O166" i="9"/>
  <c r="S165" i="9"/>
  <c r="R165" i="9"/>
  <c r="Q165" i="9"/>
  <c r="P165" i="9"/>
  <c r="O165" i="9"/>
  <c r="S164" i="9"/>
  <c r="R164" i="9"/>
  <c r="Q164" i="9"/>
  <c r="P164" i="9"/>
  <c r="O164" i="9"/>
  <c r="S163" i="9"/>
  <c r="R163" i="9"/>
  <c r="Q163" i="9"/>
  <c r="P163" i="9"/>
  <c r="O163" i="9"/>
  <c r="S162" i="9"/>
  <c r="R162" i="9"/>
  <c r="Q162" i="9"/>
  <c r="P162" i="9"/>
  <c r="O162" i="9"/>
  <c r="S161" i="9"/>
  <c r="R161" i="9"/>
  <c r="Q161" i="9"/>
  <c r="P161" i="9"/>
  <c r="O161" i="9"/>
  <c r="S160" i="9"/>
  <c r="R160" i="9"/>
  <c r="Q160" i="9"/>
  <c r="P160" i="9"/>
  <c r="O160" i="9"/>
  <c r="S159" i="9"/>
  <c r="R159" i="9"/>
  <c r="Q159" i="9"/>
  <c r="P159" i="9"/>
  <c r="O159" i="9"/>
  <c r="S158" i="9"/>
  <c r="R158" i="9"/>
  <c r="Q158" i="9"/>
  <c r="P158" i="9"/>
  <c r="O158" i="9"/>
  <c r="S157" i="9"/>
  <c r="R157" i="9"/>
  <c r="Q157" i="9"/>
  <c r="P157" i="9"/>
  <c r="O157" i="9"/>
  <c r="S156" i="9"/>
  <c r="R156" i="9"/>
  <c r="Q156" i="9"/>
  <c r="P156" i="9"/>
  <c r="O156" i="9"/>
  <c r="S155" i="9"/>
  <c r="R155" i="9"/>
  <c r="Q155" i="9"/>
  <c r="P155" i="9"/>
  <c r="O155" i="9"/>
  <c r="S154" i="9"/>
  <c r="R154" i="9"/>
  <c r="Q154" i="9"/>
  <c r="P154" i="9"/>
  <c r="O154" i="9"/>
  <c r="S153" i="9"/>
  <c r="R153" i="9"/>
  <c r="Q153" i="9"/>
  <c r="P153" i="9"/>
  <c r="O153" i="9"/>
  <c r="S152" i="9"/>
  <c r="R152" i="9"/>
  <c r="Q152" i="9"/>
  <c r="P152" i="9"/>
  <c r="O152" i="9"/>
  <c r="S151" i="9"/>
  <c r="R151" i="9"/>
  <c r="Q151" i="9"/>
  <c r="P151" i="9"/>
  <c r="O151" i="9"/>
  <c r="S150" i="9"/>
  <c r="R150" i="9"/>
  <c r="Q150" i="9"/>
  <c r="P150" i="9"/>
  <c r="O150" i="9"/>
  <c r="S149" i="9"/>
  <c r="R149" i="9"/>
  <c r="Q149" i="9"/>
  <c r="P149" i="9"/>
  <c r="O149" i="9"/>
  <c r="S148" i="9"/>
  <c r="R148" i="9"/>
  <c r="Q148" i="9"/>
  <c r="P148" i="9"/>
  <c r="O148" i="9"/>
  <c r="S147" i="9"/>
  <c r="R147" i="9"/>
  <c r="Q147" i="9"/>
  <c r="P147" i="9"/>
  <c r="O147" i="9"/>
  <c r="S146" i="9"/>
  <c r="R146" i="9"/>
  <c r="Q146" i="9"/>
  <c r="P146" i="9"/>
  <c r="O146" i="9"/>
  <c r="S145" i="9"/>
  <c r="R145" i="9"/>
  <c r="Q145" i="9"/>
  <c r="P145" i="9"/>
  <c r="O145" i="9"/>
  <c r="S144" i="9"/>
  <c r="R144" i="9"/>
  <c r="Q144" i="9"/>
  <c r="P144" i="9"/>
  <c r="O144" i="9"/>
  <c r="S143" i="9"/>
  <c r="R143" i="9"/>
  <c r="Q143" i="9"/>
  <c r="P143" i="9"/>
  <c r="O143" i="9"/>
  <c r="S142" i="9"/>
  <c r="R142" i="9"/>
  <c r="Q142" i="9"/>
  <c r="P142" i="9"/>
  <c r="O142" i="9"/>
  <c r="S141" i="9"/>
  <c r="R141" i="9"/>
  <c r="Q141" i="9"/>
  <c r="P141" i="9"/>
  <c r="O141" i="9"/>
  <c r="S140" i="9"/>
  <c r="R140" i="9"/>
  <c r="Q140" i="9"/>
  <c r="P140" i="9"/>
  <c r="O140" i="9"/>
  <c r="S139" i="9"/>
  <c r="R139" i="9"/>
  <c r="Q139" i="9"/>
  <c r="P139" i="9"/>
  <c r="O139" i="9"/>
  <c r="S138" i="9"/>
  <c r="R138" i="9"/>
  <c r="Q138" i="9"/>
  <c r="P138" i="9"/>
  <c r="O138" i="9"/>
  <c r="S137" i="9"/>
  <c r="R137" i="9"/>
  <c r="Q137" i="9"/>
  <c r="P137" i="9"/>
  <c r="O137" i="9"/>
  <c r="S136" i="9"/>
  <c r="R136" i="9"/>
  <c r="Q136" i="9"/>
  <c r="P136" i="9"/>
  <c r="O136" i="9"/>
  <c r="S135" i="9"/>
  <c r="R135" i="9"/>
  <c r="Q135" i="9"/>
  <c r="P135" i="9"/>
  <c r="O135" i="9"/>
  <c r="S134" i="9"/>
  <c r="R134" i="9"/>
  <c r="Q134" i="9"/>
  <c r="P134" i="9"/>
  <c r="O134" i="9"/>
  <c r="S133" i="9"/>
  <c r="R133" i="9"/>
  <c r="Q133" i="9"/>
  <c r="P133" i="9"/>
  <c r="O133" i="9"/>
  <c r="S132" i="9"/>
  <c r="R132" i="9"/>
  <c r="Q132" i="9"/>
  <c r="P132" i="9"/>
  <c r="O132" i="9"/>
  <c r="S131" i="9"/>
  <c r="R131" i="9"/>
  <c r="Q131" i="9"/>
  <c r="P131" i="9"/>
  <c r="O131" i="9"/>
  <c r="S130" i="9"/>
  <c r="R130" i="9"/>
  <c r="Q130" i="9"/>
  <c r="P130" i="9"/>
  <c r="O130" i="9"/>
  <c r="S129" i="9"/>
  <c r="R129" i="9"/>
  <c r="Q129" i="9"/>
  <c r="P129" i="9"/>
  <c r="O129" i="9"/>
  <c r="S128" i="9"/>
  <c r="R128" i="9"/>
  <c r="Q128" i="9"/>
  <c r="P128" i="9"/>
  <c r="O128" i="9"/>
  <c r="S127" i="9"/>
  <c r="R127" i="9"/>
  <c r="Q127" i="9"/>
  <c r="P127" i="9"/>
  <c r="O127" i="9"/>
  <c r="S126" i="9"/>
  <c r="R126" i="9"/>
  <c r="Q126" i="9"/>
  <c r="P126" i="9"/>
  <c r="O126" i="9"/>
  <c r="S125" i="9"/>
  <c r="R125" i="9"/>
  <c r="Q125" i="9"/>
  <c r="P125" i="9"/>
  <c r="O125" i="9"/>
  <c r="S124" i="9"/>
  <c r="R124" i="9"/>
  <c r="Q124" i="9"/>
  <c r="P124" i="9"/>
  <c r="O124" i="9"/>
  <c r="S123" i="9"/>
  <c r="R123" i="9"/>
  <c r="Q123" i="9"/>
  <c r="P123" i="9"/>
  <c r="O123" i="9"/>
  <c r="S122" i="9"/>
  <c r="R122" i="9"/>
  <c r="Q122" i="9"/>
  <c r="P122" i="9"/>
  <c r="O122" i="9"/>
  <c r="S121" i="9"/>
  <c r="R121" i="9"/>
  <c r="Q121" i="9"/>
  <c r="P121" i="9"/>
  <c r="O121" i="9"/>
  <c r="S120" i="9"/>
  <c r="R120" i="9"/>
  <c r="Q120" i="9"/>
  <c r="P120" i="9"/>
  <c r="O120" i="9"/>
  <c r="S119" i="9"/>
  <c r="R119" i="9"/>
  <c r="Q119" i="9"/>
  <c r="P119" i="9"/>
  <c r="O119" i="9"/>
  <c r="S118" i="9"/>
  <c r="R118" i="9"/>
  <c r="Q118" i="9"/>
  <c r="P118" i="9"/>
  <c r="O118" i="9"/>
  <c r="S117" i="9"/>
  <c r="R117" i="9"/>
  <c r="Q117" i="9"/>
  <c r="P117" i="9"/>
  <c r="O117" i="9"/>
  <c r="S116" i="9"/>
  <c r="R116" i="9"/>
  <c r="Q116" i="9"/>
  <c r="P116" i="9"/>
  <c r="O116" i="9"/>
  <c r="S115" i="9"/>
  <c r="R115" i="9"/>
  <c r="Q115" i="9"/>
  <c r="P115" i="9"/>
  <c r="O115" i="9"/>
  <c r="S114" i="9"/>
  <c r="R114" i="9"/>
  <c r="Q114" i="9"/>
  <c r="P114" i="9"/>
  <c r="O114" i="9"/>
  <c r="S113" i="9"/>
  <c r="R113" i="9"/>
  <c r="Q113" i="9"/>
  <c r="P113" i="9"/>
  <c r="O113" i="9"/>
  <c r="S112" i="9"/>
  <c r="R112" i="9"/>
  <c r="Q112" i="9"/>
  <c r="P112" i="9"/>
  <c r="O112" i="9"/>
  <c r="S111" i="9"/>
  <c r="R111" i="9"/>
  <c r="Q111" i="9"/>
  <c r="P111" i="9"/>
  <c r="O111" i="9"/>
  <c r="S110" i="9"/>
  <c r="R110" i="9"/>
  <c r="Q110" i="9"/>
  <c r="P110" i="9"/>
  <c r="O110" i="9"/>
  <c r="S109" i="9"/>
  <c r="R109" i="9"/>
  <c r="Q109" i="9"/>
  <c r="P109" i="9"/>
  <c r="O109" i="9"/>
  <c r="S108" i="9"/>
  <c r="R108" i="9"/>
  <c r="Q108" i="9"/>
  <c r="P108" i="9"/>
  <c r="O108" i="9"/>
  <c r="S107" i="9"/>
  <c r="R107" i="9"/>
  <c r="Q107" i="9"/>
  <c r="P107" i="9"/>
  <c r="O107" i="9"/>
  <c r="S106" i="9"/>
  <c r="R106" i="9"/>
  <c r="Q106" i="9"/>
  <c r="P106" i="9"/>
  <c r="O106" i="9"/>
  <c r="S105" i="9"/>
  <c r="R105" i="9"/>
  <c r="Q105" i="9"/>
  <c r="P105" i="9"/>
  <c r="O105" i="9"/>
  <c r="S104" i="9"/>
  <c r="R104" i="9"/>
  <c r="Q104" i="9"/>
  <c r="P104" i="9"/>
  <c r="O104" i="9"/>
  <c r="S103" i="9"/>
  <c r="R103" i="9"/>
  <c r="Q103" i="9"/>
  <c r="P103" i="9"/>
  <c r="O103" i="9"/>
  <c r="S102" i="9"/>
  <c r="R102" i="9"/>
  <c r="Q102" i="9"/>
  <c r="P102" i="9"/>
  <c r="O102" i="9"/>
  <c r="S101" i="9"/>
  <c r="R101" i="9"/>
  <c r="Q101" i="9"/>
  <c r="P101" i="9"/>
  <c r="O101" i="9"/>
  <c r="S100" i="9"/>
  <c r="R100" i="9"/>
  <c r="Q100" i="9"/>
  <c r="P100" i="9"/>
  <c r="O100" i="9"/>
  <c r="S99" i="9"/>
  <c r="R99" i="9"/>
  <c r="Q99" i="9"/>
  <c r="P99" i="9"/>
  <c r="O99" i="9"/>
  <c r="S98" i="9"/>
  <c r="R98" i="9"/>
  <c r="Q98" i="9"/>
  <c r="P98" i="9"/>
  <c r="O98" i="9"/>
  <c r="S97" i="9"/>
  <c r="R97" i="9"/>
  <c r="Q97" i="9"/>
  <c r="P97" i="9"/>
  <c r="O97" i="9"/>
  <c r="S96" i="9"/>
  <c r="R96" i="9"/>
  <c r="Q96" i="9"/>
  <c r="P96" i="9"/>
  <c r="O96" i="9"/>
  <c r="S95" i="9"/>
  <c r="R95" i="9"/>
  <c r="Q95" i="9"/>
  <c r="P95" i="9"/>
  <c r="O95" i="9"/>
  <c r="S94" i="9"/>
  <c r="R94" i="9"/>
  <c r="Q94" i="9"/>
  <c r="P94" i="9"/>
  <c r="O94" i="9"/>
  <c r="S93" i="9"/>
  <c r="R93" i="9"/>
  <c r="Q93" i="9"/>
  <c r="P93" i="9"/>
  <c r="O93" i="9"/>
  <c r="S92" i="9"/>
  <c r="R92" i="9"/>
  <c r="Q92" i="9"/>
  <c r="P92" i="9"/>
  <c r="O92" i="9"/>
  <c r="S91" i="9"/>
  <c r="R91" i="9"/>
  <c r="Q91" i="9"/>
  <c r="P91" i="9"/>
  <c r="O91" i="9"/>
  <c r="S90" i="9"/>
  <c r="R90" i="9"/>
  <c r="Q90" i="9"/>
  <c r="P90" i="9"/>
  <c r="O90" i="9"/>
  <c r="S89" i="9"/>
  <c r="R89" i="9"/>
  <c r="Q89" i="9"/>
  <c r="P89" i="9"/>
  <c r="O89" i="9"/>
  <c r="S88" i="9"/>
  <c r="R88" i="9"/>
  <c r="Q88" i="9"/>
  <c r="P88" i="9"/>
  <c r="O88" i="9"/>
  <c r="S87" i="9"/>
  <c r="R87" i="9"/>
  <c r="Q87" i="9"/>
  <c r="P87" i="9"/>
  <c r="O87" i="9"/>
  <c r="S86" i="9"/>
  <c r="R86" i="9"/>
  <c r="Q86" i="9"/>
  <c r="P86" i="9"/>
  <c r="O86" i="9"/>
  <c r="S85" i="9"/>
  <c r="R85" i="9"/>
  <c r="Q85" i="9"/>
  <c r="P85" i="9"/>
  <c r="O85" i="9"/>
  <c r="S84" i="9"/>
  <c r="R84" i="9"/>
  <c r="Q84" i="9"/>
  <c r="P84" i="9"/>
  <c r="O84" i="9"/>
  <c r="S83" i="9"/>
  <c r="R83" i="9"/>
  <c r="Q83" i="9"/>
  <c r="P83" i="9"/>
  <c r="O83" i="9"/>
  <c r="S82" i="9"/>
  <c r="R82" i="9"/>
  <c r="Q82" i="9"/>
  <c r="P82" i="9"/>
  <c r="O82" i="9"/>
  <c r="S81" i="9"/>
  <c r="R81" i="9"/>
  <c r="Q81" i="9"/>
  <c r="P81" i="9"/>
  <c r="O81" i="9"/>
  <c r="S80" i="9"/>
  <c r="R80" i="9"/>
  <c r="Q80" i="9"/>
  <c r="P80" i="9"/>
  <c r="O80" i="9"/>
  <c r="S79" i="9"/>
  <c r="R79" i="9"/>
  <c r="Q79" i="9"/>
  <c r="P79" i="9"/>
  <c r="O79" i="9"/>
  <c r="S78" i="9"/>
  <c r="R78" i="9"/>
  <c r="Q78" i="9"/>
  <c r="P78" i="9"/>
  <c r="O78" i="9"/>
  <c r="S77" i="9"/>
  <c r="R77" i="9"/>
  <c r="Q77" i="9"/>
  <c r="P77" i="9"/>
  <c r="O77" i="9"/>
  <c r="S76" i="9"/>
  <c r="R76" i="9"/>
  <c r="Q76" i="9"/>
  <c r="P76" i="9"/>
  <c r="O76" i="9"/>
  <c r="S75" i="9"/>
  <c r="R75" i="9"/>
  <c r="Q75" i="9"/>
  <c r="P75" i="9"/>
  <c r="O75" i="9"/>
  <c r="S74" i="9"/>
  <c r="R74" i="9"/>
  <c r="Q74" i="9"/>
  <c r="P74" i="9"/>
  <c r="O74" i="9"/>
  <c r="S73" i="9"/>
  <c r="R73" i="9"/>
  <c r="Q73" i="9"/>
  <c r="P73" i="9"/>
  <c r="O73" i="9"/>
  <c r="S72" i="9"/>
  <c r="R72" i="9"/>
  <c r="Q72" i="9"/>
  <c r="P72" i="9"/>
  <c r="O72" i="9"/>
  <c r="S71" i="9"/>
  <c r="R71" i="9"/>
  <c r="Q71" i="9"/>
  <c r="P71" i="9"/>
  <c r="O71" i="9"/>
  <c r="S70" i="9"/>
  <c r="R70" i="9"/>
  <c r="Q70" i="9"/>
  <c r="P70" i="9"/>
  <c r="O70" i="9"/>
  <c r="S69" i="9"/>
  <c r="R69" i="9"/>
  <c r="Q69" i="9"/>
  <c r="P69" i="9"/>
  <c r="O69" i="9"/>
  <c r="S68" i="9"/>
  <c r="R68" i="9"/>
  <c r="Q68" i="9"/>
  <c r="P68" i="9"/>
  <c r="O68" i="9"/>
  <c r="S67" i="9"/>
  <c r="R67" i="9"/>
  <c r="Q67" i="9"/>
  <c r="P67" i="9"/>
  <c r="O67" i="9"/>
  <c r="S66" i="9"/>
  <c r="R66" i="9"/>
  <c r="Q66" i="9"/>
  <c r="P66" i="9"/>
  <c r="O66" i="9"/>
  <c r="S65" i="9"/>
  <c r="R65" i="9"/>
  <c r="Q65" i="9"/>
  <c r="P65" i="9"/>
  <c r="O65" i="9"/>
  <c r="S64" i="9"/>
  <c r="R64" i="9"/>
  <c r="Q64" i="9"/>
  <c r="P64" i="9"/>
  <c r="O64" i="9"/>
  <c r="S63" i="9"/>
  <c r="R63" i="9"/>
  <c r="Q63" i="9"/>
  <c r="P63" i="9"/>
  <c r="O63" i="9"/>
  <c r="S62" i="9"/>
  <c r="R62" i="9"/>
  <c r="Q62" i="9"/>
  <c r="P62" i="9"/>
  <c r="O62" i="9"/>
  <c r="S61" i="9"/>
  <c r="R61" i="9"/>
  <c r="Q61" i="9"/>
  <c r="P61" i="9"/>
  <c r="O61" i="9"/>
  <c r="S60" i="9"/>
  <c r="R60" i="9"/>
  <c r="Q60" i="9"/>
  <c r="P60" i="9"/>
  <c r="O60" i="9"/>
  <c r="S59" i="9"/>
  <c r="R59" i="9"/>
  <c r="Q59" i="9"/>
  <c r="P59" i="9"/>
  <c r="O59" i="9"/>
  <c r="S58" i="9"/>
  <c r="R58" i="9"/>
  <c r="Q58" i="9"/>
  <c r="P58" i="9"/>
  <c r="O58" i="9"/>
  <c r="S57" i="9"/>
  <c r="R57" i="9"/>
  <c r="Q57" i="9"/>
  <c r="P57" i="9"/>
  <c r="O57" i="9"/>
  <c r="S56" i="9"/>
  <c r="R56" i="9"/>
  <c r="Q56" i="9"/>
  <c r="P56" i="9"/>
  <c r="O56" i="9"/>
  <c r="S55" i="9"/>
  <c r="R55" i="9"/>
  <c r="Q55" i="9"/>
  <c r="P55" i="9"/>
  <c r="O55" i="9"/>
  <c r="S54" i="9"/>
  <c r="R54" i="9"/>
  <c r="Q54" i="9"/>
  <c r="P54" i="9"/>
  <c r="O54" i="9"/>
  <c r="S53" i="9"/>
  <c r="R53" i="9"/>
  <c r="P53" i="9"/>
  <c r="O53" i="9"/>
  <c r="Q53" i="9" s="1"/>
  <c r="S52" i="9"/>
  <c r="R52" i="9"/>
  <c r="Q52" i="9"/>
  <c r="P52" i="9"/>
  <c r="O52" i="9"/>
  <c r="S51" i="9"/>
  <c r="R51" i="9"/>
  <c r="P51" i="9"/>
  <c r="O51" i="9"/>
  <c r="Q51" i="9" s="1"/>
  <c r="S50" i="9"/>
  <c r="R50" i="9"/>
  <c r="Q50" i="9"/>
  <c r="P50" i="9"/>
  <c r="O50" i="9"/>
  <c r="S49" i="9"/>
  <c r="R49" i="9"/>
  <c r="Q49" i="9"/>
  <c r="P49" i="9"/>
  <c r="O49" i="9"/>
  <c r="S48" i="9"/>
  <c r="R48" i="9"/>
  <c r="Q48" i="9"/>
  <c r="P48" i="9"/>
  <c r="O48" i="9"/>
  <c r="S47" i="9"/>
  <c r="R47" i="9"/>
  <c r="P47" i="9"/>
  <c r="O47" i="9"/>
  <c r="Q47" i="9" s="1"/>
  <c r="S46" i="9"/>
  <c r="R46" i="9"/>
  <c r="Q46" i="9"/>
  <c r="P46" i="9"/>
  <c r="O46" i="9"/>
  <c r="S45" i="9"/>
  <c r="R45" i="9"/>
  <c r="P45" i="9"/>
  <c r="O45" i="9"/>
  <c r="Q45" i="9" s="1"/>
  <c r="S44" i="9"/>
  <c r="R44" i="9"/>
  <c r="Q44" i="9"/>
  <c r="P44" i="9"/>
  <c r="O44" i="9"/>
  <c r="S43" i="9"/>
  <c r="R43" i="9"/>
  <c r="P43" i="9"/>
  <c r="O43" i="9"/>
  <c r="Q43" i="9" s="1"/>
  <c r="S42" i="9"/>
  <c r="R42" i="9"/>
  <c r="Q42" i="9"/>
  <c r="P42" i="9"/>
  <c r="O42" i="9"/>
  <c r="S41" i="9"/>
  <c r="R41" i="9"/>
  <c r="Q41" i="9"/>
  <c r="P41" i="9"/>
  <c r="O41" i="9"/>
  <c r="S40" i="9"/>
  <c r="R40" i="9"/>
  <c r="Q40" i="9"/>
  <c r="P40" i="9"/>
  <c r="O40" i="9"/>
  <c r="S39" i="9"/>
  <c r="R39" i="9"/>
  <c r="P39" i="9"/>
  <c r="O39" i="9"/>
  <c r="Q39" i="9" s="1"/>
  <c r="S38" i="9"/>
  <c r="R38" i="9"/>
  <c r="Q38" i="9"/>
  <c r="P38" i="9"/>
  <c r="O38" i="9"/>
  <c r="S37" i="9"/>
  <c r="R37" i="9"/>
  <c r="Q37" i="9"/>
  <c r="P37" i="9"/>
  <c r="O37" i="9"/>
  <c r="S36" i="9"/>
  <c r="R36" i="9"/>
  <c r="Q36" i="9"/>
  <c r="P36" i="9"/>
  <c r="O36" i="9"/>
  <c r="S35" i="9"/>
  <c r="R35" i="9"/>
  <c r="Q35" i="9"/>
  <c r="P35" i="9"/>
  <c r="O35" i="9"/>
  <c r="S34" i="9"/>
  <c r="R34" i="9"/>
  <c r="P34" i="9"/>
  <c r="O34" i="9"/>
  <c r="Q34" i="9" s="1"/>
  <c r="S33" i="9"/>
  <c r="R33" i="9"/>
  <c r="Q33" i="9"/>
  <c r="P33" i="9"/>
  <c r="O33" i="9"/>
  <c r="S32" i="9"/>
  <c r="R32" i="9"/>
  <c r="P32" i="9"/>
  <c r="O32" i="9"/>
  <c r="Q32" i="9" s="1"/>
  <c r="S31" i="9"/>
  <c r="R31" i="9"/>
  <c r="P31" i="9"/>
  <c r="O31" i="9"/>
  <c r="Q31" i="9" s="1"/>
  <c r="S30" i="9"/>
  <c r="R30" i="9"/>
  <c r="Q30" i="9"/>
  <c r="P30" i="9"/>
  <c r="O30" i="9"/>
  <c r="S29" i="9"/>
  <c r="R29" i="9"/>
  <c r="Q29" i="9"/>
  <c r="P29" i="9"/>
  <c r="O29" i="9"/>
  <c r="S28" i="9"/>
  <c r="R28" i="9"/>
  <c r="Q28" i="9"/>
  <c r="P28" i="9"/>
  <c r="O28" i="9"/>
  <c r="S27" i="9"/>
  <c r="R27" i="9"/>
  <c r="P27" i="9"/>
  <c r="O27" i="9"/>
  <c r="Q27" i="9" s="1"/>
  <c r="S26" i="9"/>
  <c r="R26" i="9"/>
  <c r="Q26" i="9"/>
  <c r="P26" i="9"/>
  <c r="O26" i="9"/>
  <c r="S25" i="9"/>
  <c r="R25" i="9"/>
  <c r="Q25" i="9"/>
  <c r="P25" i="9"/>
  <c r="O25" i="9"/>
  <c r="S24" i="9"/>
  <c r="R24" i="9"/>
  <c r="Q24" i="9"/>
  <c r="P24" i="9"/>
  <c r="O24" i="9"/>
  <c r="S23" i="9"/>
  <c r="R23" i="9"/>
  <c r="Q23" i="9"/>
  <c r="P23" i="9"/>
  <c r="O23" i="9"/>
  <c r="S22" i="9"/>
  <c r="R22" i="9"/>
  <c r="Q22" i="9"/>
  <c r="P22" i="9"/>
  <c r="O22" i="9"/>
  <c r="S21" i="9"/>
  <c r="R21" i="9"/>
  <c r="Q21" i="9"/>
  <c r="P21" i="9"/>
  <c r="O21" i="9"/>
  <c r="S20" i="9"/>
  <c r="R20" i="9"/>
  <c r="Q20" i="9"/>
  <c r="P20" i="9"/>
  <c r="O20" i="9"/>
  <c r="S19" i="9"/>
  <c r="R19" i="9"/>
  <c r="P19" i="9"/>
  <c r="O19" i="9"/>
  <c r="Q19" i="9" s="1"/>
  <c r="S18" i="9"/>
  <c r="R18" i="9"/>
  <c r="Q18" i="9"/>
  <c r="P18" i="9"/>
  <c r="O18" i="9"/>
  <c r="S17" i="9"/>
  <c r="R17" i="9"/>
  <c r="Q17" i="9"/>
  <c r="P17" i="9"/>
  <c r="O17" i="9"/>
  <c r="S16" i="9"/>
  <c r="R16" i="9"/>
  <c r="Q16" i="9"/>
  <c r="P16" i="9"/>
  <c r="O16" i="9"/>
  <c r="S15" i="9"/>
  <c r="R15" i="9"/>
  <c r="P15" i="9"/>
  <c r="O15" i="9"/>
  <c r="Q15" i="9" s="1"/>
  <c r="S14" i="9"/>
  <c r="R14" i="9"/>
  <c r="Q14" i="9"/>
  <c r="P14" i="9"/>
  <c r="O14" i="9"/>
  <c r="S13" i="9"/>
  <c r="R13" i="9"/>
  <c r="Q13" i="9"/>
  <c r="P13" i="9"/>
  <c r="O13" i="9"/>
  <c r="S12" i="9"/>
  <c r="R12" i="9"/>
  <c r="C4" i="10" s="1"/>
  <c r="Q12" i="9"/>
  <c r="P12" i="9"/>
  <c r="O12" i="9"/>
  <c r="S11" i="9"/>
  <c r="R11" i="9"/>
  <c r="Q11" i="9"/>
  <c r="P11" i="9"/>
  <c r="O11" i="9"/>
  <c r="S10" i="9"/>
  <c r="D9" i="10" s="1"/>
  <c r="R10" i="9"/>
  <c r="Q10" i="9"/>
  <c r="P10" i="9"/>
  <c r="O10" i="9"/>
  <c r="S9" i="9"/>
  <c r="R9" i="9"/>
  <c r="P9" i="9"/>
  <c r="O9" i="9"/>
  <c r="Q9" i="9" s="1"/>
  <c r="S8" i="9"/>
  <c r="D4" i="10" s="1"/>
  <c r="R8" i="9"/>
  <c r="C9" i="10" s="1"/>
  <c r="Q8" i="9"/>
  <c r="P8" i="9"/>
  <c r="O8" i="9"/>
  <c r="R83" i="1"/>
  <c r="Q83" i="1"/>
  <c r="O83" i="1"/>
  <c r="N83" i="1"/>
  <c r="P83" i="1" s="1"/>
  <c r="R82" i="1"/>
  <c r="Q82" i="1"/>
  <c r="P82" i="1"/>
  <c r="O82" i="1"/>
  <c r="N82" i="1"/>
  <c r="Q10" i="1"/>
  <c r="N14" i="1"/>
  <c r="O14" i="1"/>
  <c r="P14" i="1"/>
  <c r="Q14" i="1"/>
  <c r="R14" i="1"/>
  <c r="Q9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8" i="1"/>
  <c r="B9" i="4"/>
  <c r="C9" i="4" s="1"/>
  <c r="D9" i="4" s="1"/>
  <c r="N29" i="1"/>
  <c r="P29" i="1" s="1"/>
  <c r="O29" i="1"/>
  <c r="R29" i="1"/>
  <c r="N30" i="1"/>
  <c r="O30" i="1"/>
  <c r="P30" i="1"/>
  <c r="R30" i="1"/>
  <c r="N31" i="1"/>
  <c r="O31" i="1"/>
  <c r="P31" i="1"/>
  <c r="R31" i="1"/>
  <c r="N32" i="1"/>
  <c r="O32" i="1"/>
  <c r="P32" i="1"/>
  <c r="R32" i="1"/>
  <c r="N33" i="1"/>
  <c r="O33" i="1"/>
  <c r="P33" i="1"/>
  <c r="R33" i="1"/>
  <c r="N34" i="1"/>
  <c r="O34" i="1"/>
  <c r="P34" i="1"/>
  <c r="R34" i="1"/>
  <c r="N35" i="1"/>
  <c r="O35" i="1"/>
  <c r="P35" i="1"/>
  <c r="R35" i="1"/>
  <c r="N36" i="1"/>
  <c r="P36" i="1" s="1"/>
  <c r="O36" i="1"/>
  <c r="R36" i="1"/>
  <c r="N37" i="1"/>
  <c r="O37" i="1"/>
  <c r="P37" i="1"/>
  <c r="R37" i="1"/>
  <c r="N38" i="1"/>
  <c r="P38" i="1" s="1"/>
  <c r="O38" i="1"/>
  <c r="R38" i="1"/>
  <c r="N39" i="1"/>
  <c r="P39" i="1" s="1"/>
  <c r="O39" i="1"/>
  <c r="R39" i="1"/>
  <c r="N40" i="1"/>
  <c r="O40" i="1"/>
  <c r="P40" i="1"/>
  <c r="R40" i="1"/>
  <c r="N41" i="1"/>
  <c r="O41" i="1"/>
  <c r="P41" i="1"/>
  <c r="R41" i="1"/>
  <c r="N42" i="1"/>
  <c r="O42" i="1"/>
  <c r="P42" i="1"/>
  <c r="R42" i="1"/>
  <c r="N43" i="1"/>
  <c r="P43" i="1" s="1"/>
  <c r="O43" i="1"/>
  <c r="R43" i="1"/>
  <c r="N44" i="1"/>
  <c r="O44" i="1"/>
  <c r="P44" i="1"/>
  <c r="R44" i="1"/>
  <c r="N45" i="1"/>
  <c r="P45" i="1" s="1"/>
  <c r="O45" i="1"/>
  <c r="R45" i="1"/>
  <c r="N46" i="1"/>
  <c r="O46" i="1"/>
  <c r="P46" i="1"/>
  <c r="R46" i="1"/>
  <c r="N47" i="1"/>
  <c r="P47" i="1" s="1"/>
  <c r="O47" i="1"/>
  <c r="R47" i="1"/>
  <c r="N48" i="1"/>
  <c r="O48" i="1"/>
  <c r="P48" i="1"/>
  <c r="R48" i="1"/>
  <c r="N49" i="1"/>
  <c r="O49" i="1"/>
  <c r="P49" i="1"/>
  <c r="R49" i="1"/>
  <c r="N50" i="1"/>
  <c r="P50" i="1" s="1"/>
  <c r="O50" i="1"/>
  <c r="R50" i="1"/>
  <c r="N51" i="1"/>
  <c r="P51" i="1" s="1"/>
  <c r="O51" i="1"/>
  <c r="R51" i="1"/>
  <c r="N52" i="1"/>
  <c r="P52" i="1" s="1"/>
  <c r="O52" i="1"/>
  <c r="R52" i="1"/>
  <c r="N53" i="1"/>
  <c r="O53" i="1"/>
  <c r="P53" i="1"/>
  <c r="R53" i="1"/>
  <c r="N54" i="1"/>
  <c r="O54" i="1"/>
  <c r="P54" i="1"/>
  <c r="R54" i="1"/>
  <c r="N55" i="1"/>
  <c r="O55" i="1"/>
  <c r="P55" i="1"/>
  <c r="R55" i="1"/>
  <c r="N56" i="1"/>
  <c r="O56" i="1"/>
  <c r="P56" i="1"/>
  <c r="R56" i="1"/>
  <c r="N57" i="1"/>
  <c r="O57" i="1"/>
  <c r="P57" i="1"/>
  <c r="R57" i="1"/>
  <c r="N58" i="1"/>
  <c r="O58" i="1"/>
  <c r="P58" i="1"/>
  <c r="R58" i="1"/>
  <c r="N59" i="1"/>
  <c r="O59" i="1"/>
  <c r="P59" i="1"/>
  <c r="R59" i="1"/>
  <c r="N60" i="1"/>
  <c r="O60" i="1"/>
  <c r="P60" i="1"/>
  <c r="R60" i="1"/>
  <c r="N61" i="1"/>
  <c r="O61" i="1"/>
  <c r="P61" i="1"/>
  <c r="R61" i="1"/>
  <c r="N62" i="1"/>
  <c r="P62" i="1" s="1"/>
  <c r="O62" i="1"/>
  <c r="R62" i="1"/>
  <c r="N63" i="1"/>
  <c r="O63" i="1"/>
  <c r="P63" i="1"/>
  <c r="R63" i="1"/>
  <c r="N64" i="1"/>
  <c r="O64" i="1"/>
  <c r="P64" i="1"/>
  <c r="R64" i="1"/>
  <c r="N65" i="1"/>
  <c r="O65" i="1"/>
  <c r="P65" i="1"/>
  <c r="R65" i="1"/>
  <c r="N66" i="1"/>
  <c r="O66" i="1"/>
  <c r="P66" i="1"/>
  <c r="R66" i="1"/>
  <c r="N67" i="1"/>
  <c r="O67" i="1"/>
  <c r="P67" i="1"/>
  <c r="R67" i="1"/>
  <c r="N68" i="1"/>
  <c r="O68" i="1"/>
  <c r="P68" i="1"/>
  <c r="R68" i="1"/>
  <c r="N69" i="1"/>
  <c r="P69" i="1" s="1"/>
  <c r="O69" i="1"/>
  <c r="R69" i="1"/>
  <c r="N70" i="1"/>
  <c r="O70" i="1"/>
  <c r="P70" i="1"/>
  <c r="R70" i="1"/>
  <c r="N71" i="1"/>
  <c r="P71" i="1" s="1"/>
  <c r="O71" i="1"/>
  <c r="R71" i="1"/>
  <c r="N72" i="1"/>
  <c r="O72" i="1"/>
  <c r="P72" i="1"/>
  <c r="R72" i="1"/>
  <c r="N73" i="1"/>
  <c r="O73" i="1"/>
  <c r="P73" i="1"/>
  <c r="R73" i="1"/>
  <c r="N74" i="1"/>
  <c r="P74" i="1" s="1"/>
  <c r="O74" i="1"/>
  <c r="R74" i="1"/>
  <c r="N75" i="1"/>
  <c r="O75" i="1"/>
  <c r="P75" i="1"/>
  <c r="R75" i="1"/>
  <c r="N76" i="1"/>
  <c r="P76" i="1" s="1"/>
  <c r="O76" i="1"/>
  <c r="R76" i="1"/>
  <c r="N77" i="1"/>
  <c r="O77" i="1"/>
  <c r="P77" i="1"/>
  <c r="R77" i="1"/>
  <c r="N78" i="1"/>
  <c r="O78" i="1"/>
  <c r="P78" i="1"/>
  <c r="R78" i="1"/>
  <c r="N79" i="1"/>
  <c r="O79" i="1"/>
  <c r="P79" i="1"/>
  <c r="R79" i="1"/>
  <c r="N80" i="1"/>
  <c r="O80" i="1"/>
  <c r="P80" i="1"/>
  <c r="R80" i="1"/>
  <c r="N81" i="1"/>
  <c r="O81" i="1"/>
  <c r="P81" i="1"/>
  <c r="R81" i="1"/>
  <c r="N84" i="1"/>
  <c r="O84" i="1"/>
  <c r="P84" i="1"/>
  <c r="R84" i="1"/>
  <c r="N85" i="1"/>
  <c r="O85" i="1"/>
  <c r="P85" i="1"/>
  <c r="R85" i="1"/>
  <c r="N86" i="1"/>
  <c r="O86" i="1"/>
  <c r="P86" i="1"/>
  <c r="R86" i="1"/>
  <c r="N87" i="1"/>
  <c r="O87" i="1"/>
  <c r="P87" i="1"/>
  <c r="R87" i="1"/>
  <c r="N88" i="1"/>
  <c r="O88" i="1"/>
  <c r="P88" i="1"/>
  <c r="R88" i="1"/>
  <c r="N89" i="1"/>
  <c r="P89" i="1" s="1"/>
  <c r="O89" i="1"/>
  <c r="R89" i="1"/>
  <c r="N90" i="1"/>
  <c r="O90" i="1"/>
  <c r="P90" i="1"/>
  <c r="R90" i="1"/>
  <c r="N91" i="1"/>
  <c r="O91" i="1"/>
  <c r="P91" i="1"/>
  <c r="R91" i="1"/>
  <c r="N92" i="1"/>
  <c r="O92" i="1"/>
  <c r="P92" i="1"/>
  <c r="R92" i="1"/>
  <c r="N93" i="1"/>
  <c r="P93" i="1" s="1"/>
  <c r="O93" i="1"/>
  <c r="R93" i="1"/>
  <c r="N94" i="1"/>
  <c r="O94" i="1"/>
  <c r="P94" i="1"/>
  <c r="R94" i="1"/>
  <c r="N95" i="1"/>
  <c r="O95" i="1"/>
  <c r="P95" i="1"/>
  <c r="R95" i="1"/>
  <c r="N96" i="1"/>
  <c r="O96" i="1"/>
  <c r="P96" i="1"/>
  <c r="R96" i="1"/>
  <c r="N97" i="1"/>
  <c r="O97" i="1"/>
  <c r="P97" i="1"/>
  <c r="R97" i="1"/>
  <c r="N98" i="1"/>
  <c r="O98" i="1"/>
  <c r="P98" i="1"/>
  <c r="R98" i="1"/>
  <c r="N99" i="1"/>
  <c r="O99" i="1"/>
  <c r="P99" i="1"/>
  <c r="R99" i="1"/>
  <c r="N100" i="1"/>
  <c r="O100" i="1"/>
  <c r="P100" i="1"/>
  <c r="R100" i="1"/>
  <c r="N101" i="1"/>
  <c r="P101" i="1" s="1"/>
  <c r="O101" i="1"/>
  <c r="R101" i="1"/>
  <c r="N102" i="1"/>
  <c r="O102" i="1"/>
  <c r="P102" i="1"/>
  <c r="R102" i="1"/>
  <c r="N103" i="1"/>
  <c r="O103" i="1"/>
  <c r="P103" i="1"/>
  <c r="R103" i="1"/>
  <c r="N104" i="1"/>
  <c r="O104" i="1"/>
  <c r="P104" i="1"/>
  <c r="R104" i="1"/>
  <c r="N105" i="1"/>
  <c r="P105" i="1" s="1"/>
  <c r="O105" i="1"/>
  <c r="R105" i="1"/>
  <c r="N106" i="1"/>
  <c r="P106" i="1" s="1"/>
  <c r="O106" i="1"/>
  <c r="R106" i="1"/>
  <c r="N107" i="1"/>
  <c r="O107" i="1"/>
  <c r="P107" i="1"/>
  <c r="R107" i="1"/>
  <c r="N108" i="1"/>
  <c r="P108" i="1" s="1"/>
  <c r="O108" i="1"/>
  <c r="R108" i="1"/>
  <c r="N109" i="1"/>
  <c r="O109" i="1"/>
  <c r="P109" i="1"/>
  <c r="R109" i="1"/>
  <c r="N110" i="1"/>
  <c r="O110" i="1"/>
  <c r="P110" i="1"/>
  <c r="R110" i="1"/>
  <c r="N111" i="1"/>
  <c r="O111" i="1"/>
  <c r="P111" i="1"/>
  <c r="R111" i="1"/>
  <c r="N112" i="1"/>
  <c r="O112" i="1"/>
  <c r="P112" i="1"/>
  <c r="R112" i="1"/>
  <c r="N113" i="1"/>
  <c r="P113" i="1" s="1"/>
  <c r="O113" i="1"/>
  <c r="R113" i="1"/>
  <c r="N114" i="1"/>
  <c r="O114" i="1"/>
  <c r="P114" i="1"/>
  <c r="R114" i="1"/>
  <c r="N115" i="1"/>
  <c r="O115" i="1"/>
  <c r="P115" i="1"/>
  <c r="R115" i="1"/>
  <c r="N116" i="1"/>
  <c r="O116" i="1"/>
  <c r="P116" i="1"/>
  <c r="R116" i="1"/>
  <c r="N117" i="1"/>
  <c r="P117" i="1" s="1"/>
  <c r="O117" i="1"/>
  <c r="R117" i="1"/>
  <c r="N118" i="1"/>
  <c r="O118" i="1"/>
  <c r="P118" i="1"/>
  <c r="R118" i="1"/>
  <c r="N119" i="1"/>
  <c r="P119" i="1" s="1"/>
  <c r="O119" i="1"/>
  <c r="R119" i="1"/>
  <c r="N120" i="1"/>
  <c r="O120" i="1"/>
  <c r="P120" i="1"/>
  <c r="R120" i="1"/>
  <c r="N121" i="1"/>
  <c r="P121" i="1" s="1"/>
  <c r="O121" i="1"/>
  <c r="R121" i="1"/>
  <c r="N122" i="1"/>
  <c r="O122" i="1"/>
  <c r="P122" i="1"/>
  <c r="R122" i="1"/>
  <c r="N123" i="1"/>
  <c r="O123" i="1"/>
  <c r="P123" i="1"/>
  <c r="R123" i="1"/>
  <c r="N124" i="1"/>
  <c r="O124" i="1"/>
  <c r="P124" i="1"/>
  <c r="R124" i="1"/>
  <c r="N125" i="1"/>
  <c r="P125" i="1" s="1"/>
  <c r="O125" i="1"/>
  <c r="R125" i="1"/>
  <c r="N126" i="1"/>
  <c r="O126" i="1"/>
  <c r="P126" i="1"/>
  <c r="R126" i="1"/>
  <c r="N127" i="1"/>
  <c r="P127" i="1" s="1"/>
  <c r="O127" i="1"/>
  <c r="R127" i="1"/>
  <c r="N128" i="1"/>
  <c r="O128" i="1"/>
  <c r="P128" i="1"/>
  <c r="R128" i="1"/>
  <c r="N129" i="1"/>
  <c r="O129" i="1"/>
  <c r="P129" i="1"/>
  <c r="R129" i="1"/>
  <c r="N130" i="1"/>
  <c r="O130" i="1"/>
  <c r="P130" i="1"/>
  <c r="R130" i="1"/>
  <c r="N131" i="1"/>
  <c r="O131" i="1"/>
  <c r="P131" i="1"/>
  <c r="R131" i="1"/>
  <c r="N132" i="1"/>
  <c r="O132" i="1"/>
  <c r="P132" i="1"/>
  <c r="R132" i="1"/>
  <c r="N133" i="1"/>
  <c r="O133" i="1"/>
  <c r="P133" i="1"/>
  <c r="R133" i="1"/>
  <c r="N134" i="1"/>
  <c r="O134" i="1"/>
  <c r="P134" i="1"/>
  <c r="R134" i="1"/>
  <c r="N135" i="1"/>
  <c r="O135" i="1"/>
  <c r="P135" i="1"/>
  <c r="R135" i="1"/>
  <c r="N136" i="1"/>
  <c r="O136" i="1"/>
  <c r="P136" i="1"/>
  <c r="R136" i="1"/>
  <c r="N137" i="1"/>
  <c r="O137" i="1"/>
  <c r="P137" i="1"/>
  <c r="R137" i="1"/>
  <c r="N138" i="1"/>
  <c r="O138" i="1"/>
  <c r="P138" i="1"/>
  <c r="R138" i="1"/>
  <c r="N139" i="1"/>
  <c r="O139" i="1"/>
  <c r="P139" i="1"/>
  <c r="R139" i="1"/>
  <c r="N140" i="1"/>
  <c r="O140" i="1"/>
  <c r="P140" i="1"/>
  <c r="R140" i="1"/>
  <c r="N141" i="1"/>
  <c r="O141" i="1"/>
  <c r="P141" i="1"/>
  <c r="R141" i="1"/>
  <c r="N142" i="1"/>
  <c r="O142" i="1"/>
  <c r="P142" i="1"/>
  <c r="R142" i="1"/>
  <c r="N143" i="1"/>
  <c r="O143" i="1"/>
  <c r="P143" i="1"/>
  <c r="R143" i="1"/>
  <c r="N144" i="1"/>
  <c r="O144" i="1"/>
  <c r="P144" i="1"/>
  <c r="R144" i="1"/>
  <c r="N145" i="1"/>
  <c r="O145" i="1"/>
  <c r="P145" i="1"/>
  <c r="R145" i="1"/>
  <c r="N146" i="1"/>
  <c r="O146" i="1"/>
  <c r="P146" i="1"/>
  <c r="R146" i="1"/>
  <c r="N147" i="1"/>
  <c r="O147" i="1"/>
  <c r="P147" i="1"/>
  <c r="R147" i="1"/>
  <c r="N148" i="1"/>
  <c r="O148" i="1"/>
  <c r="P148" i="1"/>
  <c r="R148" i="1"/>
  <c r="N149" i="1"/>
  <c r="O149" i="1"/>
  <c r="P149" i="1"/>
  <c r="R149" i="1"/>
  <c r="N150" i="1"/>
  <c r="O150" i="1"/>
  <c r="P150" i="1"/>
  <c r="R150" i="1"/>
  <c r="N151" i="1"/>
  <c r="O151" i="1"/>
  <c r="P151" i="1"/>
  <c r="R151" i="1"/>
  <c r="N152" i="1"/>
  <c r="O152" i="1"/>
  <c r="P152" i="1"/>
  <c r="R152" i="1"/>
  <c r="N153" i="1"/>
  <c r="O153" i="1"/>
  <c r="P153" i="1"/>
  <c r="R153" i="1"/>
  <c r="N154" i="1"/>
  <c r="O154" i="1"/>
  <c r="P154" i="1"/>
  <c r="R154" i="1"/>
  <c r="N155" i="1"/>
  <c r="O155" i="1"/>
  <c r="P155" i="1"/>
  <c r="R155" i="1"/>
  <c r="N156" i="1"/>
  <c r="O156" i="1"/>
  <c r="P156" i="1"/>
  <c r="R156" i="1"/>
  <c r="N157" i="1"/>
  <c r="O157" i="1"/>
  <c r="P157" i="1"/>
  <c r="R157" i="1"/>
  <c r="N158" i="1"/>
  <c r="O158" i="1"/>
  <c r="P158" i="1"/>
  <c r="R158" i="1"/>
  <c r="N159" i="1"/>
  <c r="O159" i="1"/>
  <c r="P159" i="1"/>
  <c r="R159" i="1"/>
  <c r="N160" i="1"/>
  <c r="O160" i="1"/>
  <c r="P160" i="1"/>
  <c r="R160" i="1"/>
  <c r="N161" i="1"/>
  <c r="O161" i="1"/>
  <c r="P161" i="1"/>
  <c r="R161" i="1"/>
  <c r="N162" i="1"/>
  <c r="O162" i="1"/>
  <c r="P162" i="1"/>
  <c r="R162" i="1"/>
  <c r="N163" i="1"/>
  <c r="O163" i="1"/>
  <c r="P163" i="1"/>
  <c r="R163" i="1"/>
  <c r="N164" i="1"/>
  <c r="O164" i="1"/>
  <c r="P164" i="1"/>
  <c r="R164" i="1"/>
  <c r="N165" i="1"/>
  <c r="O165" i="1"/>
  <c r="P165" i="1"/>
  <c r="R165" i="1"/>
  <c r="N166" i="1"/>
  <c r="O166" i="1"/>
  <c r="P166" i="1"/>
  <c r="R166" i="1"/>
  <c r="N167" i="1"/>
  <c r="O167" i="1"/>
  <c r="P167" i="1"/>
  <c r="R167" i="1"/>
  <c r="N168" i="1"/>
  <c r="O168" i="1"/>
  <c r="P168" i="1"/>
  <c r="R168" i="1"/>
  <c r="N169" i="1"/>
  <c r="O169" i="1"/>
  <c r="P169" i="1"/>
  <c r="R169" i="1"/>
  <c r="N170" i="1"/>
  <c r="O170" i="1"/>
  <c r="P170" i="1"/>
  <c r="R170" i="1"/>
  <c r="N171" i="1"/>
  <c r="O171" i="1"/>
  <c r="P171" i="1"/>
  <c r="R171" i="1"/>
  <c r="N172" i="1"/>
  <c r="O172" i="1"/>
  <c r="P172" i="1"/>
  <c r="R172" i="1"/>
  <c r="N173" i="1"/>
  <c r="O173" i="1"/>
  <c r="P173" i="1"/>
  <c r="R173" i="1"/>
  <c r="N174" i="1"/>
  <c r="O174" i="1"/>
  <c r="P174" i="1"/>
  <c r="R174" i="1"/>
  <c r="N175" i="1"/>
  <c r="O175" i="1"/>
  <c r="P175" i="1"/>
  <c r="R175" i="1"/>
  <c r="N176" i="1"/>
  <c r="O176" i="1"/>
  <c r="P176" i="1"/>
  <c r="R176" i="1"/>
  <c r="N177" i="1"/>
  <c r="O177" i="1"/>
  <c r="P177" i="1"/>
  <c r="R177" i="1"/>
  <c r="N178" i="1"/>
  <c r="O178" i="1"/>
  <c r="P178" i="1"/>
  <c r="R178" i="1"/>
  <c r="N179" i="1"/>
  <c r="O179" i="1"/>
  <c r="P179" i="1"/>
  <c r="R179" i="1"/>
  <c r="N180" i="1"/>
  <c r="O180" i="1"/>
  <c r="P180" i="1"/>
  <c r="R180" i="1"/>
  <c r="N181" i="1"/>
  <c r="O181" i="1"/>
  <c r="P181" i="1"/>
  <c r="R181" i="1"/>
  <c r="N182" i="1"/>
  <c r="O182" i="1"/>
  <c r="P182" i="1"/>
  <c r="R182" i="1"/>
  <c r="N183" i="1"/>
  <c r="O183" i="1"/>
  <c r="P183" i="1"/>
  <c r="R183" i="1"/>
  <c r="N184" i="1"/>
  <c r="O184" i="1"/>
  <c r="P184" i="1"/>
  <c r="R184" i="1"/>
  <c r="N185" i="1"/>
  <c r="O185" i="1"/>
  <c r="P185" i="1"/>
  <c r="R185" i="1"/>
  <c r="N186" i="1"/>
  <c r="O186" i="1"/>
  <c r="P186" i="1"/>
  <c r="R186" i="1"/>
  <c r="N187" i="1"/>
  <c r="O187" i="1"/>
  <c r="P187" i="1"/>
  <c r="R187" i="1"/>
  <c r="N188" i="1"/>
  <c r="O188" i="1"/>
  <c r="P188" i="1"/>
  <c r="R188" i="1"/>
  <c r="N189" i="1"/>
  <c r="O189" i="1"/>
  <c r="P189" i="1"/>
  <c r="R189" i="1"/>
  <c r="N190" i="1"/>
  <c r="O190" i="1"/>
  <c r="P190" i="1"/>
  <c r="R190" i="1"/>
  <c r="N191" i="1"/>
  <c r="O191" i="1"/>
  <c r="P191" i="1"/>
  <c r="R191" i="1"/>
  <c r="N192" i="1"/>
  <c r="O192" i="1"/>
  <c r="P192" i="1"/>
  <c r="R192" i="1"/>
  <c r="N193" i="1"/>
  <c r="O193" i="1"/>
  <c r="P193" i="1"/>
  <c r="R193" i="1"/>
  <c r="N194" i="1"/>
  <c r="O194" i="1"/>
  <c r="P194" i="1"/>
  <c r="R194" i="1"/>
  <c r="N195" i="1"/>
  <c r="O195" i="1"/>
  <c r="P195" i="1"/>
  <c r="R195" i="1"/>
  <c r="N196" i="1"/>
  <c r="O196" i="1"/>
  <c r="P196" i="1"/>
  <c r="R196" i="1"/>
  <c r="N197" i="1"/>
  <c r="O197" i="1"/>
  <c r="P197" i="1"/>
  <c r="R197" i="1"/>
  <c r="N198" i="1"/>
  <c r="O198" i="1"/>
  <c r="P198" i="1"/>
  <c r="R198" i="1"/>
  <c r="N199" i="1"/>
  <c r="O199" i="1"/>
  <c r="P199" i="1"/>
  <c r="R199" i="1"/>
  <c r="N200" i="1"/>
  <c r="O200" i="1"/>
  <c r="P200" i="1"/>
  <c r="R200" i="1"/>
  <c r="N201" i="1"/>
  <c r="O201" i="1"/>
  <c r="P201" i="1"/>
  <c r="R201" i="1"/>
  <c r="N202" i="1"/>
  <c r="O202" i="1"/>
  <c r="P202" i="1"/>
  <c r="R202" i="1"/>
  <c r="N203" i="1"/>
  <c r="O203" i="1"/>
  <c r="P203" i="1"/>
  <c r="R203" i="1"/>
  <c r="N204" i="1"/>
  <c r="O204" i="1"/>
  <c r="P204" i="1"/>
  <c r="R204" i="1"/>
  <c r="N205" i="1"/>
  <c r="O205" i="1"/>
  <c r="P205" i="1"/>
  <c r="R205" i="1"/>
  <c r="N206" i="1"/>
  <c r="O206" i="1"/>
  <c r="P206" i="1"/>
  <c r="R206" i="1"/>
  <c r="N207" i="1"/>
  <c r="O207" i="1"/>
  <c r="P207" i="1"/>
  <c r="R207" i="1"/>
  <c r="N208" i="1"/>
  <c r="O208" i="1"/>
  <c r="P208" i="1"/>
  <c r="R208" i="1"/>
  <c r="N209" i="1"/>
  <c r="O209" i="1"/>
  <c r="P209" i="1"/>
  <c r="R209" i="1"/>
  <c r="N210" i="1"/>
  <c r="O210" i="1"/>
  <c r="P210" i="1"/>
  <c r="R210" i="1"/>
  <c r="N211" i="1"/>
  <c r="O211" i="1"/>
  <c r="P211" i="1"/>
  <c r="R211" i="1"/>
  <c r="N212" i="1"/>
  <c r="O212" i="1"/>
  <c r="P212" i="1"/>
  <c r="R212" i="1"/>
  <c r="N213" i="1"/>
  <c r="O213" i="1"/>
  <c r="P213" i="1"/>
  <c r="R213" i="1"/>
  <c r="N214" i="1"/>
  <c r="O214" i="1"/>
  <c r="P214" i="1"/>
  <c r="R214" i="1"/>
  <c r="N215" i="1"/>
  <c r="O215" i="1"/>
  <c r="P215" i="1"/>
  <c r="R215" i="1"/>
  <c r="N216" i="1"/>
  <c r="O216" i="1"/>
  <c r="P216" i="1"/>
  <c r="R216" i="1"/>
  <c r="N217" i="1"/>
  <c r="O217" i="1"/>
  <c r="P217" i="1"/>
  <c r="R217" i="1"/>
  <c r="N218" i="1"/>
  <c r="O218" i="1"/>
  <c r="P218" i="1"/>
  <c r="R218" i="1"/>
  <c r="N219" i="1"/>
  <c r="O219" i="1"/>
  <c r="P219" i="1"/>
  <c r="R219" i="1"/>
  <c r="N220" i="1"/>
  <c r="O220" i="1"/>
  <c r="P220" i="1"/>
  <c r="R220" i="1"/>
  <c r="N221" i="1"/>
  <c r="O221" i="1"/>
  <c r="P221" i="1"/>
  <c r="R221" i="1"/>
  <c r="N222" i="1"/>
  <c r="O222" i="1"/>
  <c r="P222" i="1"/>
  <c r="R222" i="1"/>
  <c r="N223" i="1"/>
  <c r="O223" i="1"/>
  <c r="P223" i="1"/>
  <c r="R223" i="1"/>
  <c r="N224" i="1"/>
  <c r="O224" i="1"/>
  <c r="P224" i="1"/>
  <c r="R224" i="1"/>
  <c r="N225" i="1"/>
  <c r="O225" i="1"/>
  <c r="P225" i="1"/>
  <c r="R225" i="1"/>
  <c r="N226" i="1"/>
  <c r="O226" i="1"/>
  <c r="P226" i="1"/>
  <c r="R226" i="1"/>
  <c r="N227" i="1"/>
  <c r="O227" i="1"/>
  <c r="P227" i="1"/>
  <c r="R227" i="1"/>
  <c r="N228" i="1"/>
  <c r="O228" i="1"/>
  <c r="P228" i="1"/>
  <c r="R228" i="1"/>
  <c r="N229" i="1"/>
  <c r="O229" i="1"/>
  <c r="P229" i="1"/>
  <c r="R229" i="1"/>
  <c r="N230" i="1"/>
  <c r="O230" i="1"/>
  <c r="P230" i="1"/>
  <c r="R230" i="1"/>
  <c r="N231" i="1"/>
  <c r="O231" i="1"/>
  <c r="P231" i="1"/>
  <c r="R231" i="1"/>
  <c r="N232" i="1"/>
  <c r="O232" i="1"/>
  <c r="P232" i="1"/>
  <c r="R232" i="1"/>
  <c r="N233" i="1"/>
  <c r="O233" i="1"/>
  <c r="P233" i="1"/>
  <c r="R233" i="1"/>
  <c r="N234" i="1"/>
  <c r="O234" i="1"/>
  <c r="P234" i="1"/>
  <c r="R234" i="1"/>
  <c r="N235" i="1"/>
  <c r="O235" i="1"/>
  <c r="P235" i="1"/>
  <c r="R235" i="1"/>
  <c r="N236" i="1"/>
  <c r="O236" i="1"/>
  <c r="P236" i="1"/>
  <c r="R236" i="1"/>
  <c r="N237" i="1"/>
  <c r="O237" i="1"/>
  <c r="P237" i="1"/>
  <c r="R237" i="1"/>
  <c r="N238" i="1"/>
  <c r="O238" i="1"/>
  <c r="P238" i="1"/>
  <c r="R238" i="1"/>
  <c r="N239" i="1"/>
  <c r="O239" i="1"/>
  <c r="P239" i="1"/>
  <c r="R239" i="1"/>
  <c r="N240" i="1"/>
  <c r="O240" i="1"/>
  <c r="P240" i="1"/>
  <c r="R240" i="1"/>
  <c r="N241" i="1"/>
  <c r="O241" i="1"/>
  <c r="P241" i="1"/>
  <c r="R241" i="1"/>
  <c r="N242" i="1"/>
  <c r="O242" i="1"/>
  <c r="P242" i="1"/>
  <c r="R242" i="1"/>
  <c r="N243" i="1"/>
  <c r="O243" i="1"/>
  <c r="P243" i="1"/>
  <c r="R243" i="1"/>
  <c r="N244" i="1"/>
  <c r="O244" i="1"/>
  <c r="P244" i="1"/>
  <c r="R244" i="1"/>
  <c r="N245" i="1"/>
  <c r="O245" i="1"/>
  <c r="P245" i="1"/>
  <c r="R245" i="1"/>
  <c r="N246" i="1"/>
  <c r="O246" i="1"/>
  <c r="P246" i="1"/>
  <c r="R246" i="1"/>
  <c r="N247" i="1"/>
  <c r="O247" i="1"/>
  <c r="P247" i="1"/>
  <c r="R247" i="1"/>
  <c r="N248" i="1"/>
  <c r="O248" i="1"/>
  <c r="P248" i="1"/>
  <c r="R248" i="1"/>
  <c r="N249" i="1"/>
  <c r="O249" i="1"/>
  <c r="P249" i="1"/>
  <c r="R249" i="1"/>
  <c r="N250" i="1"/>
  <c r="O250" i="1"/>
  <c r="P250" i="1"/>
  <c r="R250" i="1"/>
  <c r="N251" i="1"/>
  <c r="O251" i="1"/>
  <c r="P251" i="1"/>
  <c r="R251" i="1"/>
  <c r="N252" i="1"/>
  <c r="O252" i="1"/>
  <c r="P252" i="1"/>
  <c r="R252" i="1"/>
  <c r="N253" i="1"/>
  <c r="O253" i="1"/>
  <c r="P253" i="1"/>
  <c r="R253" i="1"/>
  <c r="N254" i="1"/>
  <c r="O254" i="1"/>
  <c r="P254" i="1"/>
  <c r="R254" i="1"/>
  <c r="N255" i="1"/>
  <c r="O255" i="1"/>
  <c r="P255" i="1"/>
  <c r="R255" i="1"/>
  <c r="N256" i="1"/>
  <c r="O256" i="1"/>
  <c r="P256" i="1"/>
  <c r="R256" i="1"/>
  <c r="N257" i="1"/>
  <c r="O257" i="1"/>
  <c r="P257" i="1"/>
  <c r="R257" i="1"/>
  <c r="N258" i="1"/>
  <c r="O258" i="1"/>
  <c r="P258" i="1"/>
  <c r="R258" i="1"/>
  <c r="N259" i="1"/>
  <c r="O259" i="1"/>
  <c r="P259" i="1"/>
  <c r="R259" i="1"/>
  <c r="N260" i="1"/>
  <c r="O260" i="1"/>
  <c r="P260" i="1"/>
  <c r="R260" i="1"/>
  <c r="N261" i="1"/>
  <c r="O261" i="1"/>
  <c r="P261" i="1"/>
  <c r="R261" i="1"/>
  <c r="N262" i="1"/>
  <c r="O262" i="1"/>
  <c r="P262" i="1"/>
  <c r="R262" i="1"/>
  <c r="N263" i="1"/>
  <c r="O263" i="1"/>
  <c r="P263" i="1"/>
  <c r="R263" i="1"/>
  <c r="N264" i="1"/>
  <c r="O264" i="1"/>
  <c r="P264" i="1"/>
  <c r="R264" i="1"/>
  <c r="N265" i="1"/>
  <c r="O265" i="1"/>
  <c r="P265" i="1"/>
  <c r="R265" i="1"/>
  <c r="N266" i="1"/>
  <c r="O266" i="1"/>
  <c r="P266" i="1"/>
  <c r="R266" i="1"/>
  <c r="N267" i="1"/>
  <c r="O267" i="1"/>
  <c r="P267" i="1"/>
  <c r="R267" i="1"/>
  <c r="N268" i="1"/>
  <c r="O268" i="1"/>
  <c r="P268" i="1"/>
  <c r="R268" i="1"/>
  <c r="N269" i="1"/>
  <c r="O269" i="1"/>
  <c r="P269" i="1"/>
  <c r="R269" i="1"/>
  <c r="N270" i="1"/>
  <c r="O270" i="1"/>
  <c r="P270" i="1"/>
  <c r="R270" i="1"/>
  <c r="N271" i="1"/>
  <c r="O271" i="1"/>
  <c r="P271" i="1"/>
  <c r="R271" i="1"/>
  <c r="N272" i="1"/>
  <c r="O272" i="1"/>
  <c r="P272" i="1"/>
  <c r="R272" i="1"/>
  <c r="N273" i="1"/>
  <c r="O273" i="1"/>
  <c r="P273" i="1"/>
  <c r="R273" i="1"/>
  <c r="N274" i="1"/>
  <c r="O274" i="1"/>
  <c r="P274" i="1"/>
  <c r="R274" i="1"/>
  <c r="N275" i="1"/>
  <c r="O275" i="1"/>
  <c r="P275" i="1"/>
  <c r="R275" i="1"/>
  <c r="N276" i="1"/>
  <c r="O276" i="1"/>
  <c r="P276" i="1"/>
  <c r="R276" i="1"/>
  <c r="N277" i="1"/>
  <c r="O277" i="1"/>
  <c r="P277" i="1"/>
  <c r="R277" i="1"/>
  <c r="N278" i="1"/>
  <c r="O278" i="1"/>
  <c r="P278" i="1"/>
  <c r="R278" i="1"/>
  <c r="N279" i="1"/>
  <c r="O279" i="1"/>
  <c r="P279" i="1"/>
  <c r="R279" i="1"/>
  <c r="N280" i="1"/>
  <c r="O280" i="1"/>
  <c r="P280" i="1"/>
  <c r="R280" i="1"/>
  <c r="N281" i="1"/>
  <c r="O281" i="1"/>
  <c r="P281" i="1"/>
  <c r="R281" i="1"/>
  <c r="N282" i="1"/>
  <c r="O282" i="1"/>
  <c r="P282" i="1"/>
  <c r="R282" i="1"/>
  <c r="N283" i="1"/>
  <c r="O283" i="1"/>
  <c r="P283" i="1"/>
  <c r="R283" i="1"/>
  <c r="N284" i="1"/>
  <c r="O284" i="1"/>
  <c r="P284" i="1"/>
  <c r="R284" i="1"/>
  <c r="N285" i="1"/>
  <c r="O285" i="1"/>
  <c r="P285" i="1"/>
  <c r="R285" i="1"/>
  <c r="N286" i="1"/>
  <c r="O286" i="1"/>
  <c r="P286" i="1"/>
  <c r="R286" i="1"/>
  <c r="N287" i="1"/>
  <c r="O287" i="1"/>
  <c r="P287" i="1"/>
  <c r="R287" i="1"/>
  <c r="N288" i="1"/>
  <c r="O288" i="1"/>
  <c r="P288" i="1"/>
  <c r="R288" i="1"/>
  <c r="N289" i="1"/>
  <c r="O289" i="1"/>
  <c r="P289" i="1"/>
  <c r="R289" i="1"/>
  <c r="N290" i="1"/>
  <c r="O290" i="1"/>
  <c r="P290" i="1"/>
  <c r="R290" i="1"/>
  <c r="N291" i="1"/>
  <c r="O291" i="1"/>
  <c r="P291" i="1"/>
  <c r="R291" i="1"/>
  <c r="N292" i="1"/>
  <c r="O292" i="1"/>
  <c r="P292" i="1"/>
  <c r="R292" i="1"/>
  <c r="N293" i="1"/>
  <c r="O293" i="1"/>
  <c r="P293" i="1"/>
  <c r="R293" i="1"/>
  <c r="N294" i="1"/>
  <c r="O294" i="1"/>
  <c r="P294" i="1"/>
  <c r="R294" i="1"/>
  <c r="N295" i="1"/>
  <c r="O295" i="1"/>
  <c r="P295" i="1"/>
  <c r="R295" i="1"/>
  <c r="N296" i="1"/>
  <c r="O296" i="1"/>
  <c r="P296" i="1"/>
  <c r="R296" i="1"/>
  <c r="N297" i="1"/>
  <c r="O297" i="1"/>
  <c r="P297" i="1"/>
  <c r="R297" i="1"/>
  <c r="N298" i="1"/>
  <c r="O298" i="1"/>
  <c r="P298" i="1"/>
  <c r="R298" i="1"/>
  <c r="N299" i="1"/>
  <c r="O299" i="1"/>
  <c r="P299" i="1"/>
  <c r="R299" i="1"/>
  <c r="N300" i="1"/>
  <c r="O300" i="1"/>
  <c r="P300" i="1"/>
  <c r="R300" i="1"/>
  <c r="N301" i="1"/>
  <c r="O301" i="1"/>
  <c r="P301" i="1"/>
  <c r="R301" i="1"/>
  <c r="N302" i="1"/>
  <c r="O302" i="1"/>
  <c r="P302" i="1"/>
  <c r="R302" i="1"/>
  <c r="N303" i="1"/>
  <c r="O303" i="1"/>
  <c r="P303" i="1"/>
  <c r="R303" i="1"/>
  <c r="N304" i="1"/>
  <c r="O304" i="1"/>
  <c r="P304" i="1"/>
  <c r="R304" i="1"/>
  <c r="N305" i="1"/>
  <c r="O305" i="1"/>
  <c r="P305" i="1"/>
  <c r="R305" i="1"/>
  <c r="N306" i="1"/>
  <c r="O306" i="1"/>
  <c r="P306" i="1"/>
  <c r="R306" i="1"/>
  <c r="N307" i="1"/>
  <c r="O307" i="1"/>
  <c r="P307" i="1"/>
  <c r="R307" i="1"/>
  <c r="N308" i="1"/>
  <c r="O308" i="1"/>
  <c r="P308" i="1"/>
  <c r="R308" i="1"/>
  <c r="N309" i="1"/>
  <c r="O309" i="1"/>
  <c r="P309" i="1"/>
  <c r="R309" i="1"/>
  <c r="N310" i="1"/>
  <c r="O310" i="1"/>
  <c r="P310" i="1"/>
  <c r="R310" i="1"/>
  <c r="N311" i="1"/>
  <c r="O311" i="1"/>
  <c r="P311" i="1"/>
  <c r="R311" i="1"/>
  <c r="N312" i="1"/>
  <c r="O312" i="1"/>
  <c r="P312" i="1"/>
  <c r="R312" i="1"/>
  <c r="N313" i="1"/>
  <c r="O313" i="1"/>
  <c r="P313" i="1"/>
  <c r="R313" i="1"/>
  <c r="N314" i="1"/>
  <c r="O314" i="1"/>
  <c r="P314" i="1"/>
  <c r="R314" i="1"/>
  <c r="N315" i="1"/>
  <c r="O315" i="1"/>
  <c r="P315" i="1"/>
  <c r="R315" i="1"/>
  <c r="N316" i="1"/>
  <c r="O316" i="1"/>
  <c r="P316" i="1"/>
  <c r="R316" i="1"/>
  <c r="N317" i="1"/>
  <c r="O317" i="1"/>
  <c r="P317" i="1"/>
  <c r="R317" i="1"/>
  <c r="N318" i="1"/>
  <c r="O318" i="1"/>
  <c r="P318" i="1"/>
  <c r="R318" i="1"/>
  <c r="N319" i="1"/>
  <c r="O319" i="1"/>
  <c r="P319" i="1"/>
  <c r="R319" i="1"/>
  <c r="N320" i="1"/>
  <c r="O320" i="1"/>
  <c r="P320" i="1"/>
  <c r="R320" i="1"/>
  <c r="N321" i="1"/>
  <c r="O321" i="1"/>
  <c r="P321" i="1"/>
  <c r="R321" i="1"/>
  <c r="N322" i="1"/>
  <c r="O322" i="1"/>
  <c r="P322" i="1"/>
  <c r="R322" i="1"/>
  <c r="N323" i="1"/>
  <c r="O323" i="1"/>
  <c r="P323" i="1"/>
  <c r="R323" i="1"/>
  <c r="N324" i="1"/>
  <c r="O324" i="1"/>
  <c r="P324" i="1"/>
  <c r="R324" i="1"/>
  <c r="N325" i="1"/>
  <c r="O325" i="1"/>
  <c r="P325" i="1"/>
  <c r="R325" i="1"/>
  <c r="N326" i="1"/>
  <c r="O326" i="1"/>
  <c r="P326" i="1"/>
  <c r="R326" i="1"/>
  <c r="N327" i="1"/>
  <c r="O327" i="1"/>
  <c r="P327" i="1"/>
  <c r="R327" i="1"/>
  <c r="N328" i="1"/>
  <c r="O328" i="1"/>
  <c r="P328" i="1"/>
  <c r="R328" i="1"/>
  <c r="N329" i="1"/>
  <c r="O329" i="1"/>
  <c r="P329" i="1"/>
  <c r="R329" i="1"/>
  <c r="N330" i="1"/>
  <c r="O330" i="1"/>
  <c r="P330" i="1"/>
  <c r="R330" i="1"/>
  <c r="N331" i="1"/>
  <c r="O331" i="1"/>
  <c r="P331" i="1"/>
  <c r="R331" i="1"/>
  <c r="N332" i="1"/>
  <c r="O332" i="1"/>
  <c r="P332" i="1"/>
  <c r="R332" i="1"/>
  <c r="N333" i="1"/>
  <c r="O333" i="1"/>
  <c r="P333" i="1"/>
  <c r="R333" i="1"/>
  <c r="N334" i="1"/>
  <c r="O334" i="1"/>
  <c r="P334" i="1"/>
  <c r="R334" i="1"/>
  <c r="N335" i="1"/>
  <c r="O335" i="1"/>
  <c r="P335" i="1"/>
  <c r="R335" i="1"/>
  <c r="N336" i="1"/>
  <c r="O336" i="1"/>
  <c r="P336" i="1"/>
  <c r="R336" i="1"/>
  <c r="N337" i="1"/>
  <c r="O337" i="1"/>
  <c r="P337" i="1"/>
  <c r="R337" i="1"/>
  <c r="N338" i="1"/>
  <c r="O338" i="1"/>
  <c r="P338" i="1"/>
  <c r="R338" i="1"/>
  <c r="N339" i="1"/>
  <c r="O339" i="1"/>
  <c r="P339" i="1"/>
  <c r="R339" i="1"/>
  <c r="N340" i="1"/>
  <c r="O340" i="1"/>
  <c r="P340" i="1"/>
  <c r="R340" i="1"/>
  <c r="N341" i="1"/>
  <c r="O341" i="1"/>
  <c r="P341" i="1"/>
  <c r="R341" i="1"/>
  <c r="N342" i="1"/>
  <c r="O342" i="1"/>
  <c r="P342" i="1"/>
  <c r="R342" i="1"/>
  <c r="N343" i="1"/>
  <c r="O343" i="1"/>
  <c r="P343" i="1"/>
  <c r="R343" i="1"/>
  <c r="N344" i="1"/>
  <c r="O344" i="1"/>
  <c r="P344" i="1"/>
  <c r="R344" i="1"/>
  <c r="N345" i="1"/>
  <c r="O345" i="1"/>
  <c r="P345" i="1"/>
  <c r="R345" i="1"/>
  <c r="N346" i="1"/>
  <c r="O346" i="1"/>
  <c r="P346" i="1"/>
  <c r="R346" i="1"/>
  <c r="N347" i="1"/>
  <c r="O347" i="1"/>
  <c r="P347" i="1"/>
  <c r="R347" i="1"/>
  <c r="N348" i="1"/>
  <c r="O348" i="1"/>
  <c r="P348" i="1"/>
  <c r="R348" i="1"/>
  <c r="N349" i="1"/>
  <c r="O349" i="1"/>
  <c r="P349" i="1"/>
  <c r="R349" i="1"/>
  <c r="N350" i="1"/>
  <c r="O350" i="1"/>
  <c r="P350" i="1"/>
  <c r="R350" i="1"/>
  <c r="N351" i="1"/>
  <c r="O351" i="1"/>
  <c r="P351" i="1"/>
  <c r="R351" i="1"/>
  <c r="N352" i="1"/>
  <c r="O352" i="1"/>
  <c r="P352" i="1"/>
  <c r="R352" i="1"/>
  <c r="N353" i="1"/>
  <c r="O353" i="1"/>
  <c r="P353" i="1"/>
  <c r="R353" i="1"/>
  <c r="N354" i="1"/>
  <c r="O354" i="1"/>
  <c r="P354" i="1"/>
  <c r="R354" i="1"/>
  <c r="N355" i="1"/>
  <c r="O355" i="1"/>
  <c r="P355" i="1"/>
  <c r="R355" i="1"/>
  <c r="N356" i="1"/>
  <c r="O356" i="1"/>
  <c r="P356" i="1"/>
  <c r="R356" i="1"/>
  <c r="N357" i="1"/>
  <c r="O357" i="1"/>
  <c r="P357" i="1"/>
  <c r="R357" i="1"/>
  <c r="N358" i="1"/>
  <c r="O358" i="1"/>
  <c r="P358" i="1"/>
  <c r="R358" i="1"/>
  <c r="N359" i="1"/>
  <c r="O359" i="1"/>
  <c r="P359" i="1"/>
  <c r="R359" i="1"/>
  <c r="N360" i="1"/>
  <c r="O360" i="1"/>
  <c r="P360" i="1"/>
  <c r="R360" i="1"/>
  <c r="N361" i="1"/>
  <c r="O361" i="1"/>
  <c r="P361" i="1"/>
  <c r="R361" i="1"/>
  <c r="N362" i="1"/>
  <c r="O362" i="1"/>
  <c r="P362" i="1"/>
  <c r="R362" i="1"/>
  <c r="N363" i="1"/>
  <c r="O363" i="1"/>
  <c r="P363" i="1"/>
  <c r="R363" i="1"/>
  <c r="N364" i="1"/>
  <c r="O364" i="1"/>
  <c r="P364" i="1"/>
  <c r="R364" i="1"/>
  <c r="N365" i="1"/>
  <c r="O365" i="1"/>
  <c r="P365" i="1"/>
  <c r="R365" i="1"/>
  <c r="N366" i="1"/>
  <c r="O366" i="1"/>
  <c r="P366" i="1"/>
  <c r="R366" i="1"/>
  <c r="N367" i="1"/>
  <c r="O367" i="1"/>
  <c r="P367" i="1"/>
  <c r="R367" i="1"/>
  <c r="N368" i="1"/>
  <c r="O368" i="1"/>
  <c r="P368" i="1"/>
  <c r="R368" i="1"/>
  <c r="N369" i="1"/>
  <c r="O369" i="1"/>
  <c r="P369" i="1"/>
  <c r="R369" i="1"/>
  <c r="N370" i="1"/>
  <c r="O370" i="1"/>
  <c r="P370" i="1"/>
  <c r="R370" i="1"/>
  <c r="N371" i="1"/>
  <c r="O371" i="1"/>
  <c r="P371" i="1"/>
  <c r="R371" i="1"/>
  <c r="N372" i="1"/>
  <c r="O372" i="1"/>
  <c r="P372" i="1"/>
  <c r="R372" i="1"/>
  <c r="N373" i="1"/>
  <c r="O373" i="1"/>
  <c r="P373" i="1"/>
  <c r="R373" i="1"/>
  <c r="N374" i="1"/>
  <c r="O374" i="1"/>
  <c r="P374" i="1"/>
  <c r="R374" i="1"/>
  <c r="N375" i="1"/>
  <c r="O375" i="1"/>
  <c r="P375" i="1"/>
  <c r="R375" i="1"/>
  <c r="N376" i="1"/>
  <c r="O376" i="1"/>
  <c r="P376" i="1"/>
  <c r="R376" i="1"/>
  <c r="N377" i="1"/>
  <c r="O377" i="1"/>
  <c r="P377" i="1"/>
  <c r="R377" i="1"/>
  <c r="N378" i="1"/>
  <c r="O378" i="1"/>
  <c r="P378" i="1"/>
  <c r="R378" i="1"/>
  <c r="N379" i="1"/>
  <c r="O379" i="1"/>
  <c r="P379" i="1"/>
  <c r="R379" i="1"/>
  <c r="N380" i="1"/>
  <c r="O380" i="1"/>
  <c r="P380" i="1"/>
  <c r="R380" i="1"/>
  <c r="N381" i="1"/>
  <c r="O381" i="1"/>
  <c r="P381" i="1"/>
  <c r="R381" i="1"/>
  <c r="N382" i="1"/>
  <c r="O382" i="1"/>
  <c r="P382" i="1"/>
  <c r="R382" i="1"/>
  <c r="N383" i="1"/>
  <c r="O383" i="1"/>
  <c r="P383" i="1"/>
  <c r="R383" i="1"/>
  <c r="N384" i="1"/>
  <c r="O384" i="1"/>
  <c r="P384" i="1"/>
  <c r="R384" i="1"/>
  <c r="N385" i="1"/>
  <c r="O385" i="1"/>
  <c r="P385" i="1"/>
  <c r="R385" i="1"/>
  <c r="N386" i="1"/>
  <c r="O386" i="1"/>
  <c r="P386" i="1"/>
  <c r="R386" i="1"/>
  <c r="N387" i="1"/>
  <c r="O387" i="1"/>
  <c r="P387" i="1"/>
  <c r="R387" i="1"/>
  <c r="N388" i="1"/>
  <c r="O388" i="1"/>
  <c r="P388" i="1"/>
  <c r="R388" i="1"/>
  <c r="N389" i="1"/>
  <c r="O389" i="1"/>
  <c r="P389" i="1"/>
  <c r="R389" i="1"/>
  <c r="N390" i="1"/>
  <c r="O390" i="1"/>
  <c r="P390" i="1"/>
  <c r="R390" i="1"/>
  <c r="N391" i="1"/>
  <c r="O391" i="1"/>
  <c r="P391" i="1"/>
  <c r="R391" i="1"/>
  <c r="N392" i="1"/>
  <c r="O392" i="1"/>
  <c r="P392" i="1"/>
  <c r="R392" i="1"/>
  <c r="N393" i="1"/>
  <c r="O393" i="1"/>
  <c r="P393" i="1"/>
  <c r="R393" i="1"/>
  <c r="N394" i="1"/>
  <c r="O394" i="1"/>
  <c r="P394" i="1"/>
  <c r="R394" i="1"/>
  <c r="N395" i="1"/>
  <c r="O395" i="1"/>
  <c r="P395" i="1"/>
  <c r="R395" i="1"/>
  <c r="N396" i="1"/>
  <c r="O396" i="1"/>
  <c r="P396" i="1"/>
  <c r="R396" i="1"/>
  <c r="N397" i="1"/>
  <c r="O397" i="1"/>
  <c r="P397" i="1"/>
  <c r="R397" i="1"/>
  <c r="N398" i="1"/>
  <c r="O398" i="1"/>
  <c r="P398" i="1"/>
  <c r="R398" i="1"/>
  <c r="N399" i="1"/>
  <c r="O399" i="1"/>
  <c r="P399" i="1"/>
  <c r="R399" i="1"/>
  <c r="N400" i="1"/>
  <c r="O400" i="1"/>
  <c r="P400" i="1"/>
  <c r="R400" i="1"/>
  <c r="N401" i="1"/>
  <c r="O401" i="1"/>
  <c r="P401" i="1"/>
  <c r="R401" i="1"/>
  <c r="N402" i="1"/>
  <c r="O402" i="1"/>
  <c r="P402" i="1"/>
  <c r="R402" i="1"/>
  <c r="N403" i="1"/>
  <c r="O403" i="1"/>
  <c r="P403" i="1"/>
  <c r="R403" i="1"/>
  <c r="N404" i="1"/>
  <c r="O404" i="1"/>
  <c r="P404" i="1"/>
  <c r="R404" i="1"/>
  <c r="N405" i="1"/>
  <c r="O405" i="1"/>
  <c r="P405" i="1"/>
  <c r="R405" i="1"/>
  <c r="N406" i="1"/>
  <c r="O406" i="1"/>
  <c r="P406" i="1"/>
  <c r="R406" i="1"/>
  <c r="N407" i="1"/>
  <c r="O407" i="1"/>
  <c r="P407" i="1"/>
  <c r="R407" i="1"/>
  <c r="N408" i="1"/>
  <c r="O408" i="1"/>
  <c r="P408" i="1"/>
  <c r="R408" i="1"/>
  <c r="N409" i="1"/>
  <c r="O409" i="1"/>
  <c r="P409" i="1"/>
  <c r="R409" i="1"/>
  <c r="N410" i="1"/>
  <c r="O410" i="1"/>
  <c r="P410" i="1"/>
  <c r="R410" i="1"/>
  <c r="N411" i="1"/>
  <c r="O411" i="1"/>
  <c r="P411" i="1"/>
  <c r="R411" i="1"/>
  <c r="N412" i="1"/>
  <c r="O412" i="1"/>
  <c r="P412" i="1"/>
  <c r="R412" i="1"/>
  <c r="N413" i="1"/>
  <c r="O413" i="1"/>
  <c r="P413" i="1"/>
  <c r="R413" i="1"/>
  <c r="N414" i="1"/>
  <c r="O414" i="1"/>
  <c r="P414" i="1"/>
  <c r="R414" i="1"/>
  <c r="N415" i="1"/>
  <c r="O415" i="1"/>
  <c r="P415" i="1"/>
  <c r="R415" i="1"/>
  <c r="N416" i="1"/>
  <c r="O416" i="1"/>
  <c r="P416" i="1"/>
  <c r="R416" i="1"/>
  <c r="N417" i="1"/>
  <c r="O417" i="1"/>
  <c r="P417" i="1"/>
  <c r="R417" i="1"/>
  <c r="N418" i="1"/>
  <c r="O418" i="1"/>
  <c r="P418" i="1"/>
  <c r="R418" i="1"/>
  <c r="N419" i="1"/>
  <c r="O419" i="1"/>
  <c r="P419" i="1"/>
  <c r="R419" i="1"/>
  <c r="N420" i="1"/>
  <c r="O420" i="1"/>
  <c r="P420" i="1"/>
  <c r="R420" i="1"/>
  <c r="N421" i="1"/>
  <c r="O421" i="1"/>
  <c r="P421" i="1"/>
  <c r="R421" i="1"/>
  <c r="N422" i="1"/>
  <c r="O422" i="1"/>
  <c r="P422" i="1"/>
  <c r="R422" i="1"/>
  <c r="N423" i="1"/>
  <c r="O423" i="1"/>
  <c r="P423" i="1"/>
  <c r="R423" i="1"/>
  <c r="N424" i="1"/>
  <c r="O424" i="1"/>
  <c r="P424" i="1"/>
  <c r="R424" i="1"/>
  <c r="N425" i="1"/>
  <c r="O425" i="1"/>
  <c r="P425" i="1"/>
  <c r="R425" i="1"/>
  <c r="N426" i="1"/>
  <c r="O426" i="1"/>
  <c r="P426" i="1"/>
  <c r="R426" i="1"/>
  <c r="N427" i="1"/>
  <c r="O427" i="1"/>
  <c r="P427" i="1"/>
  <c r="R427" i="1"/>
  <c r="N428" i="1"/>
  <c r="O428" i="1"/>
  <c r="P428" i="1"/>
  <c r="R428" i="1"/>
  <c r="N429" i="1"/>
  <c r="O429" i="1"/>
  <c r="P429" i="1"/>
  <c r="R429" i="1"/>
  <c r="N430" i="1"/>
  <c r="O430" i="1"/>
  <c r="P430" i="1"/>
  <c r="R430" i="1"/>
  <c r="N431" i="1"/>
  <c r="O431" i="1"/>
  <c r="P431" i="1"/>
  <c r="R431" i="1"/>
  <c r="N432" i="1"/>
  <c r="O432" i="1"/>
  <c r="P432" i="1"/>
  <c r="R432" i="1"/>
  <c r="N433" i="1"/>
  <c r="O433" i="1"/>
  <c r="P433" i="1"/>
  <c r="R433" i="1"/>
  <c r="N434" i="1"/>
  <c r="O434" i="1"/>
  <c r="P434" i="1"/>
  <c r="R434" i="1"/>
  <c r="N435" i="1"/>
  <c r="O435" i="1"/>
  <c r="P435" i="1"/>
  <c r="R435" i="1"/>
  <c r="N436" i="1"/>
  <c r="O436" i="1"/>
  <c r="P436" i="1"/>
  <c r="R436" i="1"/>
  <c r="N437" i="1"/>
  <c r="O437" i="1"/>
  <c r="P437" i="1"/>
  <c r="R437" i="1"/>
  <c r="N438" i="1"/>
  <c r="O438" i="1"/>
  <c r="P438" i="1"/>
  <c r="R438" i="1"/>
  <c r="N439" i="1"/>
  <c r="O439" i="1"/>
  <c r="P439" i="1"/>
  <c r="R439" i="1"/>
  <c r="N440" i="1"/>
  <c r="O440" i="1"/>
  <c r="P440" i="1"/>
  <c r="R440" i="1"/>
  <c r="N441" i="1"/>
  <c r="O441" i="1"/>
  <c r="P441" i="1"/>
  <c r="R441" i="1"/>
  <c r="N442" i="1"/>
  <c r="O442" i="1"/>
  <c r="P442" i="1"/>
  <c r="R442" i="1"/>
  <c r="N443" i="1"/>
  <c r="O443" i="1"/>
  <c r="P443" i="1"/>
  <c r="R443" i="1"/>
  <c r="N444" i="1"/>
  <c r="O444" i="1"/>
  <c r="P444" i="1"/>
  <c r="R444" i="1"/>
  <c r="N445" i="1"/>
  <c r="O445" i="1"/>
  <c r="P445" i="1"/>
  <c r="R445" i="1"/>
  <c r="N446" i="1"/>
  <c r="O446" i="1"/>
  <c r="P446" i="1"/>
  <c r="R446" i="1"/>
  <c r="N447" i="1"/>
  <c r="O447" i="1"/>
  <c r="P447" i="1"/>
  <c r="R447" i="1"/>
  <c r="N448" i="1"/>
  <c r="O448" i="1"/>
  <c r="P448" i="1"/>
  <c r="R448" i="1"/>
  <c r="N449" i="1"/>
  <c r="O449" i="1"/>
  <c r="P449" i="1"/>
  <c r="R449" i="1"/>
  <c r="N450" i="1"/>
  <c r="O450" i="1"/>
  <c r="P450" i="1"/>
  <c r="R450" i="1"/>
  <c r="N451" i="1"/>
  <c r="O451" i="1"/>
  <c r="P451" i="1"/>
  <c r="R451" i="1"/>
  <c r="N452" i="1"/>
  <c r="O452" i="1"/>
  <c r="P452" i="1"/>
  <c r="R452" i="1"/>
  <c r="N453" i="1"/>
  <c r="O453" i="1"/>
  <c r="P453" i="1"/>
  <c r="R453" i="1"/>
  <c r="N454" i="1"/>
  <c r="O454" i="1"/>
  <c r="P454" i="1"/>
  <c r="R454" i="1"/>
  <c r="N455" i="1"/>
  <c r="O455" i="1"/>
  <c r="P455" i="1"/>
  <c r="R455" i="1"/>
  <c r="N456" i="1"/>
  <c r="O456" i="1"/>
  <c r="P456" i="1"/>
  <c r="R456" i="1"/>
  <c r="N457" i="1"/>
  <c r="O457" i="1"/>
  <c r="P457" i="1"/>
  <c r="R457" i="1"/>
  <c r="N458" i="1"/>
  <c r="O458" i="1"/>
  <c r="P458" i="1"/>
  <c r="R458" i="1"/>
  <c r="N459" i="1"/>
  <c r="O459" i="1"/>
  <c r="P459" i="1"/>
  <c r="R459" i="1"/>
  <c r="N460" i="1"/>
  <c r="O460" i="1"/>
  <c r="P460" i="1"/>
  <c r="R460" i="1"/>
  <c r="N461" i="1"/>
  <c r="O461" i="1"/>
  <c r="P461" i="1"/>
  <c r="R461" i="1"/>
  <c r="N462" i="1"/>
  <c r="O462" i="1"/>
  <c r="P462" i="1"/>
  <c r="R462" i="1"/>
  <c r="N463" i="1"/>
  <c r="O463" i="1"/>
  <c r="P463" i="1"/>
  <c r="R463" i="1"/>
  <c r="N464" i="1"/>
  <c r="O464" i="1"/>
  <c r="P464" i="1"/>
  <c r="R464" i="1"/>
  <c r="N465" i="1"/>
  <c r="O465" i="1"/>
  <c r="P465" i="1"/>
  <c r="R465" i="1"/>
  <c r="N466" i="1"/>
  <c r="O466" i="1"/>
  <c r="P466" i="1"/>
  <c r="R466" i="1"/>
  <c r="N467" i="1"/>
  <c r="O467" i="1"/>
  <c r="P467" i="1"/>
  <c r="R467" i="1"/>
  <c r="N468" i="1"/>
  <c r="O468" i="1"/>
  <c r="P468" i="1"/>
  <c r="R468" i="1"/>
  <c r="N469" i="1"/>
  <c r="O469" i="1"/>
  <c r="P469" i="1"/>
  <c r="R469" i="1"/>
  <c r="N470" i="1"/>
  <c r="O470" i="1"/>
  <c r="P470" i="1"/>
  <c r="R470" i="1"/>
  <c r="N471" i="1"/>
  <c r="O471" i="1"/>
  <c r="P471" i="1"/>
  <c r="R471" i="1"/>
  <c r="N472" i="1"/>
  <c r="O472" i="1"/>
  <c r="P472" i="1"/>
  <c r="R472" i="1"/>
  <c r="N473" i="1"/>
  <c r="O473" i="1"/>
  <c r="P473" i="1"/>
  <c r="R473" i="1"/>
  <c r="N474" i="1"/>
  <c r="O474" i="1"/>
  <c r="P474" i="1"/>
  <c r="R474" i="1"/>
  <c r="N475" i="1"/>
  <c r="O475" i="1"/>
  <c r="P475" i="1"/>
  <c r="R475" i="1"/>
  <c r="N476" i="1"/>
  <c r="O476" i="1"/>
  <c r="P476" i="1"/>
  <c r="R476" i="1"/>
  <c r="N477" i="1"/>
  <c r="O477" i="1"/>
  <c r="P477" i="1"/>
  <c r="R477" i="1"/>
  <c r="N478" i="1"/>
  <c r="O478" i="1"/>
  <c r="P478" i="1"/>
  <c r="R478" i="1"/>
  <c r="N479" i="1"/>
  <c r="O479" i="1"/>
  <c r="P479" i="1"/>
  <c r="R479" i="1"/>
  <c r="N480" i="1"/>
  <c r="O480" i="1"/>
  <c r="P480" i="1"/>
  <c r="R480" i="1"/>
  <c r="N481" i="1"/>
  <c r="O481" i="1"/>
  <c r="P481" i="1"/>
  <c r="R481" i="1"/>
  <c r="N482" i="1"/>
  <c r="O482" i="1"/>
  <c r="P482" i="1"/>
  <c r="R482" i="1"/>
  <c r="N483" i="1"/>
  <c r="O483" i="1"/>
  <c r="P483" i="1"/>
  <c r="R483" i="1"/>
  <c r="N484" i="1"/>
  <c r="O484" i="1"/>
  <c r="P484" i="1"/>
  <c r="R484" i="1"/>
  <c r="N485" i="1"/>
  <c r="O485" i="1"/>
  <c r="P485" i="1"/>
  <c r="R485" i="1"/>
  <c r="N486" i="1"/>
  <c r="O486" i="1"/>
  <c r="P486" i="1"/>
  <c r="R486" i="1"/>
  <c r="N487" i="1"/>
  <c r="O487" i="1"/>
  <c r="P487" i="1"/>
  <c r="R487" i="1"/>
  <c r="N488" i="1"/>
  <c r="O488" i="1"/>
  <c r="P488" i="1"/>
  <c r="R488" i="1"/>
  <c r="N489" i="1"/>
  <c r="O489" i="1"/>
  <c r="P489" i="1"/>
  <c r="R489" i="1"/>
  <c r="N490" i="1"/>
  <c r="O490" i="1"/>
  <c r="P490" i="1"/>
  <c r="R490" i="1"/>
  <c r="N491" i="1"/>
  <c r="O491" i="1"/>
  <c r="P491" i="1"/>
  <c r="R491" i="1"/>
  <c r="N492" i="1"/>
  <c r="O492" i="1"/>
  <c r="P492" i="1"/>
  <c r="R492" i="1"/>
  <c r="N493" i="1"/>
  <c r="O493" i="1"/>
  <c r="P493" i="1"/>
  <c r="R493" i="1"/>
  <c r="N494" i="1"/>
  <c r="O494" i="1"/>
  <c r="P494" i="1"/>
  <c r="R494" i="1"/>
  <c r="N495" i="1"/>
  <c r="O495" i="1"/>
  <c r="P495" i="1"/>
  <c r="R495" i="1"/>
  <c r="N496" i="1"/>
  <c r="O496" i="1"/>
  <c r="P496" i="1"/>
  <c r="R496" i="1"/>
  <c r="N497" i="1"/>
  <c r="O497" i="1"/>
  <c r="P497" i="1"/>
  <c r="R497" i="1"/>
  <c r="N498" i="1"/>
  <c r="O498" i="1"/>
  <c r="P498" i="1"/>
  <c r="R498" i="1"/>
  <c r="N499" i="1"/>
  <c r="O499" i="1"/>
  <c r="P499" i="1"/>
  <c r="R499" i="1"/>
  <c r="N500" i="1"/>
  <c r="O500" i="1"/>
  <c r="P500" i="1"/>
  <c r="R500" i="1"/>
  <c r="N501" i="1"/>
  <c r="O501" i="1"/>
  <c r="P501" i="1"/>
  <c r="R501" i="1"/>
  <c r="N502" i="1"/>
  <c r="O502" i="1"/>
  <c r="P502" i="1"/>
  <c r="R502" i="1"/>
  <c r="N503" i="1"/>
  <c r="O503" i="1"/>
  <c r="P503" i="1"/>
  <c r="R503" i="1"/>
  <c r="N504" i="1"/>
  <c r="O504" i="1"/>
  <c r="P504" i="1"/>
  <c r="R504" i="1"/>
  <c r="N505" i="1"/>
  <c r="O505" i="1"/>
  <c r="P505" i="1"/>
  <c r="R505" i="1"/>
  <c r="N506" i="1"/>
  <c r="O506" i="1"/>
  <c r="P506" i="1"/>
  <c r="R506" i="1"/>
  <c r="N507" i="1"/>
  <c r="O507" i="1"/>
  <c r="P507" i="1"/>
  <c r="R507" i="1"/>
  <c r="N508" i="1"/>
  <c r="O508" i="1"/>
  <c r="P508" i="1"/>
  <c r="R508" i="1"/>
  <c r="N509" i="1"/>
  <c r="O509" i="1"/>
  <c r="P509" i="1"/>
  <c r="R509" i="1"/>
  <c r="N510" i="1"/>
  <c r="O510" i="1"/>
  <c r="P510" i="1"/>
  <c r="R510" i="1"/>
  <c r="N511" i="1"/>
  <c r="O511" i="1"/>
  <c r="P511" i="1"/>
  <c r="R511" i="1"/>
  <c r="N512" i="1"/>
  <c r="O512" i="1"/>
  <c r="P512" i="1"/>
  <c r="R512" i="1"/>
  <c r="N513" i="1"/>
  <c r="O513" i="1"/>
  <c r="P513" i="1"/>
  <c r="R513" i="1"/>
  <c r="N514" i="1"/>
  <c r="O514" i="1"/>
  <c r="P514" i="1"/>
  <c r="R514" i="1"/>
  <c r="N515" i="1"/>
  <c r="O515" i="1"/>
  <c r="P515" i="1"/>
  <c r="R515" i="1"/>
  <c r="N516" i="1"/>
  <c r="O516" i="1"/>
  <c r="P516" i="1"/>
  <c r="R516" i="1"/>
  <c r="N517" i="1"/>
  <c r="O517" i="1"/>
  <c r="P517" i="1"/>
  <c r="R517" i="1"/>
  <c r="N518" i="1"/>
  <c r="O518" i="1"/>
  <c r="P518" i="1"/>
  <c r="R518" i="1"/>
  <c r="N519" i="1"/>
  <c r="O519" i="1"/>
  <c r="P519" i="1"/>
  <c r="R519" i="1"/>
  <c r="N520" i="1"/>
  <c r="O520" i="1"/>
  <c r="P520" i="1"/>
  <c r="R520" i="1"/>
  <c r="N521" i="1"/>
  <c r="O521" i="1"/>
  <c r="P521" i="1"/>
  <c r="R521" i="1"/>
  <c r="N522" i="1"/>
  <c r="O522" i="1"/>
  <c r="P522" i="1"/>
  <c r="R522" i="1"/>
  <c r="N523" i="1"/>
  <c r="O523" i="1"/>
  <c r="P523" i="1"/>
  <c r="R523" i="1"/>
  <c r="N524" i="1"/>
  <c r="O524" i="1"/>
  <c r="P524" i="1"/>
  <c r="R524" i="1"/>
  <c r="N525" i="1"/>
  <c r="O525" i="1"/>
  <c r="P525" i="1"/>
  <c r="R525" i="1"/>
  <c r="N526" i="1"/>
  <c r="O526" i="1"/>
  <c r="P526" i="1"/>
  <c r="R526" i="1"/>
  <c r="N527" i="1"/>
  <c r="O527" i="1"/>
  <c r="P527" i="1"/>
  <c r="R527" i="1"/>
  <c r="N528" i="1"/>
  <c r="O528" i="1"/>
  <c r="P528" i="1"/>
  <c r="R528" i="1"/>
  <c r="N529" i="1"/>
  <c r="O529" i="1"/>
  <c r="P529" i="1"/>
  <c r="R529" i="1"/>
  <c r="N530" i="1"/>
  <c r="O530" i="1"/>
  <c r="P530" i="1"/>
  <c r="R530" i="1"/>
  <c r="N531" i="1"/>
  <c r="O531" i="1"/>
  <c r="P531" i="1"/>
  <c r="R531" i="1"/>
  <c r="N532" i="1"/>
  <c r="O532" i="1"/>
  <c r="P532" i="1"/>
  <c r="R532" i="1"/>
  <c r="N533" i="1"/>
  <c r="O533" i="1"/>
  <c r="P533" i="1"/>
  <c r="R533" i="1"/>
  <c r="N534" i="1"/>
  <c r="O534" i="1"/>
  <c r="P534" i="1"/>
  <c r="R534" i="1"/>
  <c r="N535" i="1"/>
  <c r="O535" i="1"/>
  <c r="P535" i="1"/>
  <c r="R535" i="1"/>
  <c r="N536" i="1"/>
  <c r="O536" i="1"/>
  <c r="P536" i="1"/>
  <c r="R536" i="1"/>
  <c r="N537" i="1"/>
  <c r="O537" i="1"/>
  <c r="P537" i="1"/>
  <c r="R537" i="1"/>
  <c r="N538" i="1"/>
  <c r="O538" i="1"/>
  <c r="P538" i="1"/>
  <c r="R538" i="1"/>
  <c r="N539" i="1"/>
  <c r="O539" i="1"/>
  <c r="P539" i="1"/>
  <c r="R539" i="1"/>
  <c r="N540" i="1"/>
  <c r="O540" i="1"/>
  <c r="P540" i="1"/>
  <c r="R540" i="1"/>
  <c r="N541" i="1"/>
  <c r="O541" i="1"/>
  <c r="P541" i="1"/>
  <c r="R541" i="1"/>
  <c r="N542" i="1"/>
  <c r="O542" i="1"/>
  <c r="P542" i="1"/>
  <c r="R542" i="1"/>
  <c r="N543" i="1"/>
  <c r="O543" i="1"/>
  <c r="P543" i="1"/>
  <c r="R543" i="1"/>
  <c r="N544" i="1"/>
  <c r="O544" i="1"/>
  <c r="P544" i="1"/>
  <c r="R544" i="1"/>
  <c r="N545" i="1"/>
  <c r="O545" i="1"/>
  <c r="P545" i="1"/>
  <c r="R545" i="1"/>
  <c r="N546" i="1"/>
  <c r="O546" i="1"/>
  <c r="P546" i="1"/>
  <c r="R546" i="1"/>
  <c r="N547" i="1"/>
  <c r="O547" i="1"/>
  <c r="P547" i="1"/>
  <c r="R547" i="1"/>
  <c r="N548" i="1"/>
  <c r="O548" i="1"/>
  <c r="P548" i="1"/>
  <c r="R548" i="1"/>
  <c r="N549" i="1"/>
  <c r="O549" i="1"/>
  <c r="P549" i="1"/>
  <c r="R549" i="1"/>
  <c r="N550" i="1"/>
  <c r="O550" i="1"/>
  <c r="P550" i="1"/>
  <c r="R550" i="1"/>
  <c r="N551" i="1"/>
  <c r="O551" i="1"/>
  <c r="P551" i="1"/>
  <c r="R551" i="1"/>
  <c r="N552" i="1"/>
  <c r="O552" i="1"/>
  <c r="P552" i="1"/>
  <c r="R552" i="1"/>
  <c r="N553" i="1"/>
  <c r="O553" i="1"/>
  <c r="P553" i="1"/>
  <c r="R553" i="1"/>
  <c r="N554" i="1"/>
  <c r="O554" i="1"/>
  <c r="P554" i="1"/>
  <c r="R554" i="1"/>
  <c r="N555" i="1"/>
  <c r="O555" i="1"/>
  <c r="P555" i="1"/>
  <c r="R555" i="1"/>
  <c r="N556" i="1"/>
  <c r="O556" i="1"/>
  <c r="P556" i="1"/>
  <c r="R556" i="1"/>
  <c r="N557" i="1"/>
  <c r="O557" i="1"/>
  <c r="P557" i="1"/>
  <c r="R557" i="1"/>
  <c r="N558" i="1"/>
  <c r="O558" i="1"/>
  <c r="P558" i="1"/>
  <c r="R558" i="1"/>
  <c r="N559" i="1"/>
  <c r="O559" i="1"/>
  <c r="P559" i="1"/>
  <c r="R559" i="1"/>
  <c r="N560" i="1"/>
  <c r="O560" i="1"/>
  <c r="P560" i="1"/>
  <c r="R560" i="1"/>
  <c r="N561" i="1"/>
  <c r="O561" i="1"/>
  <c r="P561" i="1"/>
  <c r="R561" i="1"/>
  <c r="N562" i="1"/>
  <c r="O562" i="1"/>
  <c r="P562" i="1"/>
  <c r="R562" i="1"/>
  <c r="N563" i="1"/>
  <c r="O563" i="1"/>
  <c r="P563" i="1"/>
  <c r="R563" i="1"/>
  <c r="N564" i="1"/>
  <c r="O564" i="1"/>
  <c r="P564" i="1"/>
  <c r="R564" i="1"/>
  <c r="N565" i="1"/>
  <c r="O565" i="1"/>
  <c r="P565" i="1"/>
  <c r="R565" i="1"/>
  <c r="N566" i="1"/>
  <c r="O566" i="1"/>
  <c r="P566" i="1"/>
  <c r="R566" i="1"/>
  <c r="N567" i="1"/>
  <c r="O567" i="1"/>
  <c r="P567" i="1"/>
  <c r="R567" i="1"/>
  <c r="N568" i="1"/>
  <c r="O568" i="1"/>
  <c r="P568" i="1"/>
  <c r="R568" i="1"/>
  <c r="N569" i="1"/>
  <c r="O569" i="1"/>
  <c r="P569" i="1"/>
  <c r="R569" i="1"/>
  <c r="N570" i="1"/>
  <c r="O570" i="1"/>
  <c r="P570" i="1"/>
  <c r="R570" i="1"/>
  <c r="N571" i="1"/>
  <c r="O571" i="1"/>
  <c r="P571" i="1"/>
  <c r="R571" i="1"/>
  <c r="N572" i="1"/>
  <c r="O572" i="1"/>
  <c r="P572" i="1"/>
  <c r="R572" i="1"/>
  <c r="N573" i="1"/>
  <c r="O573" i="1"/>
  <c r="P573" i="1"/>
  <c r="R573" i="1"/>
  <c r="N574" i="1"/>
  <c r="O574" i="1"/>
  <c r="P574" i="1"/>
  <c r="R574" i="1"/>
  <c r="N575" i="1"/>
  <c r="O575" i="1"/>
  <c r="P575" i="1"/>
  <c r="R575" i="1"/>
  <c r="N576" i="1"/>
  <c r="O576" i="1"/>
  <c r="P576" i="1"/>
  <c r="R576" i="1"/>
  <c r="N577" i="1"/>
  <c r="O577" i="1"/>
  <c r="P577" i="1"/>
  <c r="R577" i="1"/>
  <c r="N578" i="1"/>
  <c r="O578" i="1"/>
  <c r="P578" i="1"/>
  <c r="R578" i="1"/>
  <c r="N579" i="1"/>
  <c r="O579" i="1"/>
  <c r="P579" i="1"/>
  <c r="R579" i="1"/>
  <c r="N580" i="1"/>
  <c r="O580" i="1"/>
  <c r="P580" i="1"/>
  <c r="R580" i="1"/>
  <c r="N581" i="1"/>
  <c r="O581" i="1"/>
  <c r="P581" i="1"/>
  <c r="R581" i="1"/>
  <c r="N582" i="1"/>
  <c r="O582" i="1"/>
  <c r="P582" i="1"/>
  <c r="R582" i="1"/>
  <c r="N583" i="1"/>
  <c r="O583" i="1"/>
  <c r="P583" i="1"/>
  <c r="R583" i="1"/>
  <c r="N584" i="1"/>
  <c r="O584" i="1"/>
  <c r="P584" i="1"/>
  <c r="R584" i="1"/>
  <c r="N585" i="1"/>
  <c r="O585" i="1"/>
  <c r="P585" i="1"/>
  <c r="R585" i="1"/>
  <c r="N586" i="1"/>
  <c r="O586" i="1"/>
  <c r="P586" i="1"/>
  <c r="R586" i="1"/>
  <c r="N587" i="1"/>
  <c r="O587" i="1"/>
  <c r="P587" i="1"/>
  <c r="R587" i="1"/>
  <c r="N588" i="1"/>
  <c r="O588" i="1"/>
  <c r="P588" i="1"/>
  <c r="R588" i="1"/>
  <c r="N589" i="1"/>
  <c r="O589" i="1"/>
  <c r="P589" i="1"/>
  <c r="R589" i="1"/>
  <c r="N590" i="1"/>
  <c r="O590" i="1"/>
  <c r="P590" i="1"/>
  <c r="R590" i="1"/>
  <c r="N591" i="1"/>
  <c r="O591" i="1"/>
  <c r="P591" i="1"/>
  <c r="R591" i="1"/>
  <c r="N592" i="1"/>
  <c r="O592" i="1"/>
  <c r="P592" i="1"/>
  <c r="R592" i="1"/>
  <c r="N593" i="1"/>
  <c r="O593" i="1"/>
  <c r="P593" i="1"/>
  <c r="R593" i="1"/>
  <c r="N594" i="1"/>
  <c r="O594" i="1"/>
  <c r="P594" i="1"/>
  <c r="R594" i="1"/>
  <c r="N595" i="1"/>
  <c r="O595" i="1"/>
  <c r="P595" i="1"/>
  <c r="R595" i="1"/>
  <c r="N596" i="1"/>
  <c r="O596" i="1"/>
  <c r="P596" i="1"/>
  <c r="R596" i="1"/>
  <c r="N597" i="1"/>
  <c r="O597" i="1"/>
  <c r="P597" i="1"/>
  <c r="R597" i="1"/>
  <c r="N598" i="1"/>
  <c r="O598" i="1"/>
  <c r="P598" i="1"/>
  <c r="R598" i="1"/>
  <c r="N599" i="1"/>
  <c r="O599" i="1"/>
  <c r="P599" i="1"/>
  <c r="R599" i="1"/>
  <c r="N600" i="1"/>
  <c r="O600" i="1"/>
  <c r="P600" i="1"/>
  <c r="R600" i="1"/>
  <c r="N601" i="1"/>
  <c r="O601" i="1"/>
  <c r="P601" i="1"/>
  <c r="R601" i="1"/>
  <c r="N602" i="1"/>
  <c r="O602" i="1"/>
  <c r="P602" i="1"/>
  <c r="R602" i="1"/>
  <c r="N603" i="1"/>
  <c r="O603" i="1"/>
  <c r="P603" i="1"/>
  <c r="R603" i="1"/>
  <c r="N604" i="1"/>
  <c r="O604" i="1"/>
  <c r="P604" i="1"/>
  <c r="R604" i="1"/>
  <c r="N605" i="1"/>
  <c r="O605" i="1"/>
  <c r="P605" i="1"/>
  <c r="R605" i="1"/>
  <c r="N606" i="1"/>
  <c r="O606" i="1"/>
  <c r="P606" i="1"/>
  <c r="R606" i="1"/>
  <c r="N607" i="1"/>
  <c r="O607" i="1"/>
  <c r="P607" i="1"/>
  <c r="R607" i="1"/>
  <c r="N608" i="1"/>
  <c r="O608" i="1"/>
  <c r="P608" i="1"/>
  <c r="R608" i="1"/>
  <c r="N609" i="1"/>
  <c r="O609" i="1"/>
  <c r="P609" i="1"/>
  <c r="R609" i="1"/>
  <c r="N610" i="1"/>
  <c r="O610" i="1"/>
  <c r="P610" i="1"/>
  <c r="R610" i="1"/>
  <c r="N611" i="1"/>
  <c r="O611" i="1"/>
  <c r="P611" i="1"/>
  <c r="R611" i="1"/>
  <c r="N612" i="1"/>
  <c r="O612" i="1"/>
  <c r="P612" i="1"/>
  <c r="R612" i="1"/>
  <c r="N613" i="1"/>
  <c r="O613" i="1"/>
  <c r="P613" i="1"/>
  <c r="R613" i="1"/>
  <c r="N614" i="1"/>
  <c r="O614" i="1"/>
  <c r="P614" i="1"/>
  <c r="R614" i="1"/>
  <c r="N615" i="1"/>
  <c r="O615" i="1"/>
  <c r="P615" i="1"/>
  <c r="R615" i="1"/>
  <c r="N616" i="1"/>
  <c r="O616" i="1"/>
  <c r="P616" i="1"/>
  <c r="R616" i="1"/>
  <c r="N617" i="1"/>
  <c r="O617" i="1"/>
  <c r="P617" i="1"/>
  <c r="R617" i="1"/>
  <c r="N618" i="1"/>
  <c r="O618" i="1"/>
  <c r="P618" i="1"/>
  <c r="R618" i="1"/>
  <c r="N619" i="1"/>
  <c r="O619" i="1"/>
  <c r="P619" i="1"/>
  <c r="R619" i="1"/>
  <c r="N620" i="1"/>
  <c r="O620" i="1"/>
  <c r="P620" i="1"/>
  <c r="R620" i="1"/>
  <c r="N621" i="1"/>
  <c r="O621" i="1"/>
  <c r="P621" i="1"/>
  <c r="R621" i="1"/>
  <c r="N622" i="1"/>
  <c r="O622" i="1"/>
  <c r="P622" i="1"/>
  <c r="R622" i="1"/>
  <c r="N623" i="1"/>
  <c r="O623" i="1"/>
  <c r="P623" i="1"/>
  <c r="R623" i="1"/>
  <c r="N624" i="1"/>
  <c r="O624" i="1"/>
  <c r="P624" i="1"/>
  <c r="R624" i="1"/>
  <c r="N625" i="1"/>
  <c r="O625" i="1"/>
  <c r="P625" i="1"/>
  <c r="R625" i="1"/>
  <c r="N626" i="1"/>
  <c r="O626" i="1"/>
  <c r="P626" i="1"/>
  <c r="R626" i="1"/>
  <c r="N627" i="1"/>
  <c r="O627" i="1"/>
  <c r="P627" i="1"/>
  <c r="R627" i="1"/>
  <c r="N628" i="1"/>
  <c r="O628" i="1"/>
  <c r="P628" i="1"/>
  <c r="R628" i="1"/>
  <c r="N629" i="1"/>
  <c r="O629" i="1"/>
  <c r="P629" i="1"/>
  <c r="R629" i="1"/>
  <c r="N630" i="1"/>
  <c r="O630" i="1"/>
  <c r="P630" i="1"/>
  <c r="R630" i="1"/>
  <c r="N631" i="1"/>
  <c r="O631" i="1"/>
  <c r="P631" i="1"/>
  <c r="R631" i="1"/>
  <c r="N632" i="1"/>
  <c r="O632" i="1"/>
  <c r="P632" i="1"/>
  <c r="R632" i="1"/>
  <c r="N633" i="1"/>
  <c r="O633" i="1"/>
  <c r="P633" i="1"/>
  <c r="R633" i="1"/>
  <c r="N634" i="1"/>
  <c r="O634" i="1"/>
  <c r="P634" i="1"/>
  <c r="R634" i="1"/>
  <c r="N635" i="1"/>
  <c r="O635" i="1"/>
  <c r="P635" i="1"/>
  <c r="R635" i="1"/>
  <c r="N636" i="1"/>
  <c r="O636" i="1"/>
  <c r="P636" i="1"/>
  <c r="R636" i="1"/>
  <c r="N637" i="1"/>
  <c r="O637" i="1"/>
  <c r="P637" i="1"/>
  <c r="R637" i="1"/>
  <c r="N638" i="1"/>
  <c r="O638" i="1"/>
  <c r="P638" i="1"/>
  <c r="R638" i="1"/>
  <c r="N639" i="1"/>
  <c r="O639" i="1"/>
  <c r="P639" i="1"/>
  <c r="R639" i="1"/>
  <c r="N640" i="1"/>
  <c r="O640" i="1"/>
  <c r="P640" i="1"/>
  <c r="R640" i="1"/>
  <c r="N641" i="1"/>
  <c r="O641" i="1"/>
  <c r="P641" i="1"/>
  <c r="R641" i="1"/>
  <c r="N642" i="1"/>
  <c r="O642" i="1"/>
  <c r="P642" i="1"/>
  <c r="R642" i="1"/>
  <c r="N643" i="1"/>
  <c r="O643" i="1"/>
  <c r="P643" i="1"/>
  <c r="R643" i="1"/>
  <c r="N644" i="1"/>
  <c r="O644" i="1"/>
  <c r="P644" i="1"/>
  <c r="R644" i="1"/>
  <c r="N645" i="1"/>
  <c r="O645" i="1"/>
  <c r="P645" i="1"/>
  <c r="R645" i="1"/>
  <c r="N646" i="1"/>
  <c r="O646" i="1"/>
  <c r="P646" i="1"/>
  <c r="R646" i="1"/>
  <c r="N647" i="1"/>
  <c r="O647" i="1"/>
  <c r="P647" i="1"/>
  <c r="R647" i="1"/>
  <c r="N648" i="1"/>
  <c r="O648" i="1"/>
  <c r="P648" i="1"/>
  <c r="R648" i="1"/>
  <c r="N649" i="1"/>
  <c r="O649" i="1"/>
  <c r="P649" i="1"/>
  <c r="R649" i="1"/>
  <c r="N650" i="1"/>
  <c r="O650" i="1"/>
  <c r="P650" i="1"/>
  <c r="R650" i="1"/>
  <c r="N651" i="1"/>
  <c r="O651" i="1"/>
  <c r="P651" i="1"/>
  <c r="R651" i="1"/>
  <c r="N652" i="1"/>
  <c r="O652" i="1"/>
  <c r="P652" i="1"/>
  <c r="R652" i="1"/>
  <c r="N653" i="1"/>
  <c r="O653" i="1"/>
  <c r="P653" i="1"/>
  <c r="R653" i="1"/>
  <c r="N654" i="1"/>
  <c r="O654" i="1"/>
  <c r="P654" i="1"/>
  <c r="R654" i="1"/>
  <c r="N655" i="1"/>
  <c r="O655" i="1"/>
  <c r="P655" i="1"/>
  <c r="R655" i="1"/>
  <c r="N656" i="1"/>
  <c r="O656" i="1"/>
  <c r="P656" i="1"/>
  <c r="R656" i="1"/>
  <c r="N657" i="1"/>
  <c r="O657" i="1"/>
  <c r="P657" i="1"/>
  <c r="R657" i="1"/>
  <c r="N658" i="1"/>
  <c r="O658" i="1"/>
  <c r="P658" i="1"/>
  <c r="R658" i="1"/>
  <c r="N659" i="1"/>
  <c r="O659" i="1"/>
  <c r="P659" i="1"/>
  <c r="R659" i="1"/>
  <c r="N660" i="1"/>
  <c r="O660" i="1"/>
  <c r="P660" i="1"/>
  <c r="R660" i="1"/>
  <c r="N661" i="1"/>
  <c r="O661" i="1"/>
  <c r="P661" i="1"/>
  <c r="R661" i="1"/>
  <c r="N662" i="1"/>
  <c r="O662" i="1"/>
  <c r="P662" i="1"/>
  <c r="R662" i="1"/>
  <c r="N663" i="1"/>
  <c r="O663" i="1"/>
  <c r="P663" i="1"/>
  <c r="R663" i="1"/>
  <c r="N664" i="1"/>
  <c r="O664" i="1"/>
  <c r="P664" i="1"/>
  <c r="R664" i="1"/>
  <c r="N665" i="1"/>
  <c r="O665" i="1"/>
  <c r="P665" i="1"/>
  <c r="R665" i="1"/>
  <c r="N666" i="1"/>
  <c r="O666" i="1"/>
  <c r="P666" i="1"/>
  <c r="R666" i="1"/>
  <c r="N667" i="1"/>
  <c r="O667" i="1"/>
  <c r="P667" i="1"/>
  <c r="R667" i="1"/>
  <c r="N668" i="1"/>
  <c r="O668" i="1"/>
  <c r="P668" i="1"/>
  <c r="R668" i="1"/>
  <c r="N669" i="1"/>
  <c r="O669" i="1"/>
  <c r="P669" i="1"/>
  <c r="R669" i="1"/>
  <c r="N670" i="1"/>
  <c r="O670" i="1"/>
  <c r="P670" i="1"/>
  <c r="R670" i="1"/>
  <c r="N671" i="1"/>
  <c r="O671" i="1"/>
  <c r="P671" i="1"/>
  <c r="R671" i="1"/>
  <c r="N672" i="1"/>
  <c r="O672" i="1"/>
  <c r="P672" i="1"/>
  <c r="R672" i="1"/>
  <c r="N673" i="1"/>
  <c r="O673" i="1"/>
  <c r="P673" i="1"/>
  <c r="R673" i="1"/>
  <c r="N674" i="1"/>
  <c r="O674" i="1"/>
  <c r="P674" i="1"/>
  <c r="R674" i="1"/>
  <c r="N675" i="1"/>
  <c r="O675" i="1"/>
  <c r="P675" i="1"/>
  <c r="R675" i="1"/>
  <c r="N676" i="1"/>
  <c r="O676" i="1"/>
  <c r="P676" i="1"/>
  <c r="R676" i="1"/>
  <c r="N677" i="1"/>
  <c r="O677" i="1"/>
  <c r="P677" i="1"/>
  <c r="R677" i="1"/>
  <c r="N678" i="1"/>
  <c r="O678" i="1"/>
  <c r="P678" i="1"/>
  <c r="R678" i="1"/>
  <c r="N679" i="1"/>
  <c r="O679" i="1"/>
  <c r="P679" i="1"/>
  <c r="R679" i="1"/>
  <c r="N680" i="1"/>
  <c r="O680" i="1"/>
  <c r="P680" i="1"/>
  <c r="R680" i="1"/>
  <c r="N681" i="1"/>
  <c r="O681" i="1"/>
  <c r="P681" i="1"/>
  <c r="R681" i="1"/>
  <c r="N682" i="1"/>
  <c r="O682" i="1"/>
  <c r="P682" i="1"/>
  <c r="R682" i="1"/>
  <c r="N683" i="1"/>
  <c r="O683" i="1"/>
  <c r="P683" i="1"/>
  <c r="R683" i="1"/>
  <c r="N684" i="1"/>
  <c r="O684" i="1"/>
  <c r="P684" i="1"/>
  <c r="R684" i="1"/>
  <c r="N685" i="1"/>
  <c r="O685" i="1"/>
  <c r="P685" i="1"/>
  <c r="R685" i="1"/>
  <c r="N686" i="1"/>
  <c r="O686" i="1"/>
  <c r="P686" i="1"/>
  <c r="R686" i="1"/>
  <c r="N687" i="1"/>
  <c r="O687" i="1"/>
  <c r="P687" i="1"/>
  <c r="R687" i="1"/>
  <c r="N688" i="1"/>
  <c r="O688" i="1"/>
  <c r="P688" i="1"/>
  <c r="R688" i="1"/>
  <c r="N689" i="1"/>
  <c r="O689" i="1"/>
  <c r="P689" i="1"/>
  <c r="R689" i="1"/>
  <c r="N690" i="1"/>
  <c r="O690" i="1"/>
  <c r="P690" i="1"/>
  <c r="R690" i="1"/>
  <c r="N691" i="1"/>
  <c r="O691" i="1"/>
  <c r="P691" i="1"/>
  <c r="R691" i="1"/>
  <c r="N692" i="1"/>
  <c r="O692" i="1"/>
  <c r="P692" i="1"/>
  <c r="R692" i="1"/>
  <c r="N693" i="1"/>
  <c r="O693" i="1"/>
  <c r="P693" i="1"/>
  <c r="R693" i="1"/>
  <c r="N694" i="1"/>
  <c r="O694" i="1"/>
  <c r="P694" i="1"/>
  <c r="R694" i="1"/>
  <c r="N695" i="1"/>
  <c r="O695" i="1"/>
  <c r="P695" i="1"/>
  <c r="R695" i="1"/>
  <c r="N696" i="1"/>
  <c r="O696" i="1"/>
  <c r="P696" i="1"/>
  <c r="R696" i="1"/>
  <c r="N697" i="1"/>
  <c r="O697" i="1"/>
  <c r="P697" i="1"/>
  <c r="R697" i="1"/>
  <c r="N698" i="1"/>
  <c r="O698" i="1"/>
  <c r="P698" i="1"/>
  <c r="R698" i="1"/>
  <c r="N699" i="1"/>
  <c r="O699" i="1"/>
  <c r="P699" i="1"/>
  <c r="R699" i="1"/>
  <c r="N700" i="1"/>
  <c r="O700" i="1"/>
  <c r="P700" i="1"/>
  <c r="R700" i="1"/>
  <c r="N701" i="1"/>
  <c r="O701" i="1"/>
  <c r="P701" i="1"/>
  <c r="R701" i="1"/>
  <c r="N702" i="1"/>
  <c r="O702" i="1"/>
  <c r="P702" i="1"/>
  <c r="R702" i="1"/>
  <c r="N703" i="1"/>
  <c r="O703" i="1"/>
  <c r="P703" i="1"/>
  <c r="R703" i="1"/>
  <c r="N704" i="1"/>
  <c r="O704" i="1"/>
  <c r="P704" i="1"/>
  <c r="R704" i="1"/>
  <c r="N705" i="1"/>
  <c r="O705" i="1"/>
  <c r="P705" i="1"/>
  <c r="R705" i="1"/>
  <c r="N706" i="1"/>
  <c r="O706" i="1"/>
  <c r="P706" i="1"/>
  <c r="R706" i="1"/>
  <c r="N707" i="1"/>
  <c r="O707" i="1"/>
  <c r="P707" i="1"/>
  <c r="R707" i="1"/>
  <c r="N708" i="1"/>
  <c r="O708" i="1"/>
  <c r="P708" i="1"/>
  <c r="R708" i="1"/>
  <c r="N709" i="1"/>
  <c r="O709" i="1"/>
  <c r="P709" i="1"/>
  <c r="R709" i="1"/>
  <c r="N710" i="1"/>
  <c r="O710" i="1"/>
  <c r="P710" i="1"/>
  <c r="R710" i="1"/>
  <c r="N711" i="1"/>
  <c r="O711" i="1"/>
  <c r="P711" i="1"/>
  <c r="R711" i="1"/>
  <c r="N712" i="1"/>
  <c r="O712" i="1"/>
  <c r="P712" i="1"/>
  <c r="R712" i="1"/>
  <c r="N713" i="1"/>
  <c r="O713" i="1"/>
  <c r="P713" i="1"/>
  <c r="R713" i="1"/>
  <c r="N714" i="1"/>
  <c r="O714" i="1"/>
  <c r="P714" i="1"/>
  <c r="R714" i="1"/>
  <c r="N715" i="1"/>
  <c r="O715" i="1"/>
  <c r="P715" i="1"/>
  <c r="R715" i="1"/>
  <c r="N716" i="1"/>
  <c r="O716" i="1"/>
  <c r="P716" i="1"/>
  <c r="R716" i="1"/>
  <c r="N717" i="1"/>
  <c r="O717" i="1"/>
  <c r="P717" i="1"/>
  <c r="R717" i="1"/>
  <c r="N718" i="1"/>
  <c r="O718" i="1"/>
  <c r="P718" i="1"/>
  <c r="R718" i="1"/>
  <c r="N719" i="1"/>
  <c r="O719" i="1"/>
  <c r="P719" i="1"/>
  <c r="R719" i="1"/>
  <c r="N720" i="1"/>
  <c r="O720" i="1"/>
  <c r="P720" i="1"/>
  <c r="R720" i="1"/>
  <c r="N721" i="1"/>
  <c r="O721" i="1"/>
  <c r="P721" i="1"/>
  <c r="R721" i="1"/>
  <c r="N722" i="1"/>
  <c r="O722" i="1"/>
  <c r="P722" i="1"/>
  <c r="R722" i="1"/>
  <c r="N723" i="1"/>
  <c r="O723" i="1"/>
  <c r="P723" i="1"/>
  <c r="R723" i="1"/>
  <c r="N724" i="1"/>
  <c r="O724" i="1"/>
  <c r="P724" i="1"/>
  <c r="R724" i="1"/>
  <c r="N725" i="1"/>
  <c r="O725" i="1"/>
  <c r="P725" i="1"/>
  <c r="R725" i="1"/>
  <c r="N726" i="1"/>
  <c r="O726" i="1"/>
  <c r="P726" i="1"/>
  <c r="R726" i="1"/>
  <c r="N727" i="1"/>
  <c r="O727" i="1"/>
  <c r="P727" i="1"/>
  <c r="R727" i="1"/>
  <c r="N728" i="1"/>
  <c r="O728" i="1"/>
  <c r="P728" i="1"/>
  <c r="R728" i="1"/>
  <c r="N729" i="1"/>
  <c r="O729" i="1"/>
  <c r="P729" i="1"/>
  <c r="R729" i="1"/>
  <c r="N730" i="1"/>
  <c r="O730" i="1"/>
  <c r="P730" i="1"/>
  <c r="R730" i="1"/>
  <c r="N731" i="1"/>
  <c r="O731" i="1"/>
  <c r="P731" i="1"/>
  <c r="R731" i="1"/>
  <c r="N732" i="1"/>
  <c r="O732" i="1"/>
  <c r="P732" i="1"/>
  <c r="R732" i="1"/>
  <c r="N733" i="1"/>
  <c r="O733" i="1"/>
  <c r="P733" i="1"/>
  <c r="R733" i="1"/>
  <c r="N734" i="1"/>
  <c r="O734" i="1"/>
  <c r="P734" i="1"/>
  <c r="R734" i="1"/>
  <c r="N735" i="1"/>
  <c r="O735" i="1"/>
  <c r="P735" i="1"/>
  <c r="R735" i="1"/>
  <c r="N736" i="1"/>
  <c r="O736" i="1"/>
  <c r="P736" i="1"/>
  <c r="R736" i="1"/>
  <c r="N737" i="1"/>
  <c r="O737" i="1"/>
  <c r="P737" i="1"/>
  <c r="R737" i="1"/>
  <c r="N738" i="1"/>
  <c r="O738" i="1"/>
  <c r="P738" i="1"/>
  <c r="R738" i="1"/>
  <c r="N739" i="1"/>
  <c r="O739" i="1"/>
  <c r="P739" i="1"/>
  <c r="R739" i="1"/>
  <c r="N740" i="1"/>
  <c r="O740" i="1"/>
  <c r="P740" i="1"/>
  <c r="R740" i="1"/>
  <c r="N741" i="1"/>
  <c r="O741" i="1"/>
  <c r="P741" i="1"/>
  <c r="R741" i="1"/>
  <c r="N742" i="1"/>
  <c r="O742" i="1"/>
  <c r="P742" i="1"/>
  <c r="R742" i="1"/>
  <c r="N743" i="1"/>
  <c r="O743" i="1"/>
  <c r="P743" i="1"/>
  <c r="R743" i="1"/>
  <c r="N744" i="1"/>
  <c r="O744" i="1"/>
  <c r="P744" i="1"/>
  <c r="R744" i="1"/>
  <c r="N745" i="1"/>
  <c r="O745" i="1"/>
  <c r="P745" i="1"/>
  <c r="R745" i="1"/>
  <c r="N746" i="1"/>
  <c r="O746" i="1"/>
  <c r="P746" i="1"/>
  <c r="R746" i="1"/>
  <c r="N747" i="1"/>
  <c r="O747" i="1"/>
  <c r="P747" i="1"/>
  <c r="R747" i="1"/>
  <c r="N748" i="1"/>
  <c r="O748" i="1"/>
  <c r="P748" i="1"/>
  <c r="R748" i="1"/>
  <c r="N749" i="1"/>
  <c r="O749" i="1"/>
  <c r="P749" i="1"/>
  <c r="R749" i="1"/>
  <c r="N750" i="1"/>
  <c r="O750" i="1"/>
  <c r="P750" i="1"/>
  <c r="R750" i="1"/>
  <c r="N751" i="1"/>
  <c r="O751" i="1"/>
  <c r="P751" i="1"/>
  <c r="R751" i="1"/>
  <c r="N752" i="1"/>
  <c r="O752" i="1"/>
  <c r="P752" i="1"/>
  <c r="R752" i="1"/>
  <c r="N753" i="1"/>
  <c r="O753" i="1"/>
  <c r="P753" i="1"/>
  <c r="R753" i="1"/>
  <c r="N754" i="1"/>
  <c r="O754" i="1"/>
  <c r="P754" i="1"/>
  <c r="R754" i="1"/>
  <c r="N755" i="1"/>
  <c r="O755" i="1"/>
  <c r="P755" i="1"/>
  <c r="R755" i="1"/>
  <c r="N756" i="1"/>
  <c r="O756" i="1"/>
  <c r="P756" i="1"/>
  <c r="R756" i="1"/>
  <c r="N757" i="1"/>
  <c r="O757" i="1"/>
  <c r="P757" i="1"/>
  <c r="R757" i="1"/>
  <c r="N758" i="1"/>
  <c r="O758" i="1"/>
  <c r="P758" i="1"/>
  <c r="R758" i="1"/>
  <c r="N759" i="1"/>
  <c r="O759" i="1"/>
  <c r="P759" i="1"/>
  <c r="R759" i="1"/>
  <c r="N760" i="1"/>
  <c r="O760" i="1"/>
  <c r="P760" i="1"/>
  <c r="R760" i="1"/>
  <c r="N761" i="1"/>
  <c r="O761" i="1"/>
  <c r="P761" i="1"/>
  <c r="R761" i="1"/>
  <c r="N762" i="1"/>
  <c r="O762" i="1"/>
  <c r="P762" i="1"/>
  <c r="R762" i="1"/>
  <c r="N763" i="1"/>
  <c r="O763" i="1"/>
  <c r="P763" i="1"/>
  <c r="R763" i="1"/>
  <c r="N764" i="1"/>
  <c r="O764" i="1"/>
  <c r="P764" i="1"/>
  <c r="R764" i="1"/>
  <c r="N765" i="1"/>
  <c r="O765" i="1"/>
  <c r="P765" i="1"/>
  <c r="R765" i="1"/>
  <c r="N766" i="1"/>
  <c r="O766" i="1"/>
  <c r="P766" i="1"/>
  <c r="R766" i="1"/>
  <c r="N767" i="1"/>
  <c r="O767" i="1"/>
  <c r="P767" i="1"/>
  <c r="R767" i="1"/>
  <c r="N768" i="1"/>
  <c r="O768" i="1"/>
  <c r="P768" i="1"/>
  <c r="R768" i="1"/>
  <c r="N769" i="1"/>
  <c r="O769" i="1"/>
  <c r="P769" i="1"/>
  <c r="R769" i="1"/>
  <c r="N770" i="1"/>
  <c r="O770" i="1"/>
  <c r="P770" i="1"/>
  <c r="R770" i="1"/>
  <c r="N771" i="1"/>
  <c r="O771" i="1"/>
  <c r="P771" i="1"/>
  <c r="R771" i="1"/>
  <c r="N772" i="1"/>
  <c r="O772" i="1"/>
  <c r="P772" i="1"/>
  <c r="R772" i="1"/>
  <c r="N773" i="1"/>
  <c r="O773" i="1"/>
  <c r="P773" i="1"/>
  <c r="R773" i="1"/>
  <c r="N774" i="1"/>
  <c r="O774" i="1"/>
  <c r="P774" i="1"/>
  <c r="R774" i="1"/>
  <c r="N775" i="1"/>
  <c r="O775" i="1"/>
  <c r="P775" i="1"/>
  <c r="R775" i="1"/>
  <c r="N776" i="1"/>
  <c r="O776" i="1"/>
  <c r="P776" i="1"/>
  <c r="R776" i="1"/>
  <c r="N777" i="1"/>
  <c r="O777" i="1"/>
  <c r="P777" i="1"/>
  <c r="R777" i="1"/>
  <c r="N778" i="1"/>
  <c r="O778" i="1"/>
  <c r="P778" i="1"/>
  <c r="R778" i="1"/>
  <c r="N779" i="1"/>
  <c r="O779" i="1"/>
  <c r="P779" i="1"/>
  <c r="R779" i="1"/>
  <c r="N780" i="1"/>
  <c r="O780" i="1"/>
  <c r="P780" i="1"/>
  <c r="R780" i="1"/>
  <c r="N781" i="1"/>
  <c r="O781" i="1"/>
  <c r="P781" i="1"/>
  <c r="R781" i="1"/>
  <c r="N782" i="1"/>
  <c r="O782" i="1"/>
  <c r="P782" i="1"/>
  <c r="R782" i="1"/>
  <c r="N783" i="1"/>
  <c r="O783" i="1"/>
  <c r="P783" i="1"/>
  <c r="R783" i="1"/>
  <c r="N784" i="1"/>
  <c r="O784" i="1"/>
  <c r="P784" i="1"/>
  <c r="R784" i="1"/>
  <c r="N785" i="1"/>
  <c r="O785" i="1"/>
  <c r="P785" i="1"/>
  <c r="R785" i="1"/>
  <c r="N786" i="1"/>
  <c r="O786" i="1"/>
  <c r="P786" i="1"/>
  <c r="R786" i="1"/>
  <c r="N787" i="1"/>
  <c r="O787" i="1"/>
  <c r="P787" i="1"/>
  <c r="R787" i="1"/>
  <c r="N788" i="1"/>
  <c r="O788" i="1"/>
  <c r="P788" i="1"/>
  <c r="R788" i="1"/>
  <c r="N789" i="1"/>
  <c r="O789" i="1"/>
  <c r="P789" i="1"/>
  <c r="R789" i="1"/>
  <c r="N790" i="1"/>
  <c r="O790" i="1"/>
  <c r="P790" i="1"/>
  <c r="R790" i="1"/>
  <c r="N791" i="1"/>
  <c r="O791" i="1"/>
  <c r="P791" i="1"/>
  <c r="R791" i="1"/>
  <c r="N792" i="1"/>
  <c r="O792" i="1"/>
  <c r="P792" i="1"/>
  <c r="R792" i="1"/>
  <c r="N793" i="1"/>
  <c r="O793" i="1"/>
  <c r="P793" i="1"/>
  <c r="R793" i="1"/>
  <c r="N794" i="1"/>
  <c r="O794" i="1"/>
  <c r="P794" i="1"/>
  <c r="R794" i="1"/>
  <c r="N795" i="1"/>
  <c r="O795" i="1"/>
  <c r="P795" i="1"/>
  <c r="R795" i="1"/>
  <c r="N796" i="1"/>
  <c r="O796" i="1"/>
  <c r="P796" i="1"/>
  <c r="R796" i="1"/>
  <c r="N797" i="1"/>
  <c r="O797" i="1"/>
  <c r="P797" i="1"/>
  <c r="R797" i="1"/>
  <c r="N798" i="1"/>
  <c r="O798" i="1"/>
  <c r="P798" i="1"/>
  <c r="R798" i="1"/>
  <c r="N799" i="1"/>
  <c r="O799" i="1"/>
  <c r="P799" i="1"/>
  <c r="R799" i="1"/>
  <c r="N800" i="1"/>
  <c r="O800" i="1"/>
  <c r="P800" i="1"/>
  <c r="R800" i="1"/>
  <c r="N801" i="1"/>
  <c r="O801" i="1"/>
  <c r="P801" i="1"/>
  <c r="R801" i="1"/>
  <c r="N802" i="1"/>
  <c r="O802" i="1"/>
  <c r="P802" i="1"/>
  <c r="R802" i="1"/>
  <c r="N803" i="1"/>
  <c r="O803" i="1"/>
  <c r="P803" i="1"/>
  <c r="R803" i="1"/>
  <c r="N804" i="1"/>
  <c r="O804" i="1"/>
  <c r="P804" i="1"/>
  <c r="R804" i="1"/>
  <c r="N805" i="1"/>
  <c r="O805" i="1"/>
  <c r="P805" i="1"/>
  <c r="R805" i="1"/>
  <c r="N806" i="1"/>
  <c r="O806" i="1"/>
  <c r="P806" i="1"/>
  <c r="R806" i="1"/>
  <c r="N807" i="1"/>
  <c r="O807" i="1"/>
  <c r="P807" i="1"/>
  <c r="R807" i="1"/>
  <c r="N808" i="1"/>
  <c r="O808" i="1"/>
  <c r="P808" i="1"/>
  <c r="R808" i="1"/>
  <c r="N809" i="1"/>
  <c r="O809" i="1"/>
  <c r="P809" i="1"/>
  <c r="R809" i="1"/>
  <c r="N810" i="1"/>
  <c r="O810" i="1"/>
  <c r="P810" i="1"/>
  <c r="R810" i="1"/>
  <c r="N811" i="1"/>
  <c r="O811" i="1"/>
  <c r="P811" i="1"/>
  <c r="R811" i="1"/>
  <c r="N812" i="1"/>
  <c r="O812" i="1"/>
  <c r="P812" i="1"/>
  <c r="R812" i="1"/>
  <c r="N813" i="1"/>
  <c r="O813" i="1"/>
  <c r="P813" i="1"/>
  <c r="R813" i="1"/>
  <c r="N814" i="1"/>
  <c r="O814" i="1"/>
  <c r="P814" i="1"/>
  <c r="R814" i="1"/>
  <c r="N815" i="1"/>
  <c r="O815" i="1"/>
  <c r="P815" i="1"/>
  <c r="R815" i="1"/>
  <c r="N816" i="1"/>
  <c r="O816" i="1"/>
  <c r="P816" i="1"/>
  <c r="R816" i="1"/>
  <c r="N817" i="1"/>
  <c r="O817" i="1"/>
  <c r="P817" i="1"/>
  <c r="R817" i="1"/>
  <c r="N818" i="1"/>
  <c r="O818" i="1"/>
  <c r="P818" i="1"/>
  <c r="R818" i="1"/>
  <c r="N819" i="1"/>
  <c r="O819" i="1"/>
  <c r="P819" i="1"/>
  <c r="R819" i="1"/>
  <c r="N820" i="1"/>
  <c r="O820" i="1"/>
  <c r="P820" i="1"/>
  <c r="R820" i="1"/>
  <c r="N821" i="1"/>
  <c r="O821" i="1"/>
  <c r="P821" i="1"/>
  <c r="R821" i="1"/>
  <c r="N822" i="1"/>
  <c r="O822" i="1"/>
  <c r="P822" i="1"/>
  <c r="R822" i="1"/>
  <c r="N823" i="1"/>
  <c r="O823" i="1"/>
  <c r="P823" i="1"/>
  <c r="R823" i="1"/>
  <c r="N824" i="1"/>
  <c r="O824" i="1"/>
  <c r="P824" i="1"/>
  <c r="R824" i="1"/>
  <c r="N825" i="1"/>
  <c r="O825" i="1"/>
  <c r="P825" i="1"/>
  <c r="R825" i="1"/>
  <c r="N826" i="1"/>
  <c r="O826" i="1"/>
  <c r="P826" i="1"/>
  <c r="R826" i="1"/>
  <c r="N827" i="1"/>
  <c r="O827" i="1"/>
  <c r="P827" i="1"/>
  <c r="R827" i="1"/>
  <c r="N828" i="1"/>
  <c r="O828" i="1"/>
  <c r="P828" i="1"/>
  <c r="R828" i="1"/>
  <c r="N829" i="1"/>
  <c r="O829" i="1"/>
  <c r="P829" i="1"/>
  <c r="R829" i="1"/>
  <c r="N830" i="1"/>
  <c r="O830" i="1"/>
  <c r="P830" i="1"/>
  <c r="R830" i="1"/>
  <c r="N831" i="1"/>
  <c r="O831" i="1"/>
  <c r="P831" i="1"/>
  <c r="R831" i="1"/>
  <c r="N832" i="1"/>
  <c r="O832" i="1"/>
  <c r="P832" i="1"/>
  <c r="R832" i="1"/>
  <c r="N833" i="1"/>
  <c r="O833" i="1"/>
  <c r="P833" i="1"/>
  <c r="R833" i="1"/>
  <c r="N834" i="1"/>
  <c r="O834" i="1"/>
  <c r="P834" i="1"/>
  <c r="R834" i="1"/>
  <c r="N835" i="1"/>
  <c r="O835" i="1"/>
  <c r="P835" i="1"/>
  <c r="R835" i="1"/>
  <c r="N836" i="1"/>
  <c r="O836" i="1"/>
  <c r="P836" i="1"/>
  <c r="R836" i="1"/>
  <c r="N837" i="1"/>
  <c r="O837" i="1"/>
  <c r="P837" i="1"/>
  <c r="R837" i="1"/>
  <c r="N838" i="1"/>
  <c r="O838" i="1"/>
  <c r="P838" i="1"/>
  <c r="R838" i="1"/>
  <c r="N839" i="1"/>
  <c r="O839" i="1"/>
  <c r="P839" i="1"/>
  <c r="R839" i="1"/>
  <c r="N840" i="1"/>
  <c r="O840" i="1"/>
  <c r="P840" i="1"/>
  <c r="R840" i="1"/>
  <c r="N841" i="1"/>
  <c r="O841" i="1"/>
  <c r="P841" i="1"/>
  <c r="R841" i="1"/>
  <c r="N842" i="1"/>
  <c r="O842" i="1"/>
  <c r="P842" i="1"/>
  <c r="R842" i="1"/>
  <c r="N843" i="1"/>
  <c r="O843" i="1"/>
  <c r="P843" i="1"/>
  <c r="R843" i="1"/>
  <c r="N844" i="1"/>
  <c r="O844" i="1"/>
  <c r="P844" i="1"/>
  <c r="R844" i="1"/>
  <c r="N845" i="1"/>
  <c r="O845" i="1"/>
  <c r="P845" i="1"/>
  <c r="R845" i="1"/>
  <c r="N846" i="1"/>
  <c r="O846" i="1"/>
  <c r="P846" i="1"/>
  <c r="R846" i="1"/>
  <c r="N847" i="1"/>
  <c r="O847" i="1"/>
  <c r="P847" i="1"/>
  <c r="R847" i="1"/>
  <c r="N848" i="1"/>
  <c r="O848" i="1"/>
  <c r="P848" i="1"/>
  <c r="R848" i="1"/>
  <c r="N849" i="1"/>
  <c r="O849" i="1"/>
  <c r="P849" i="1"/>
  <c r="R849" i="1"/>
  <c r="N850" i="1"/>
  <c r="O850" i="1"/>
  <c r="P850" i="1"/>
  <c r="R850" i="1"/>
  <c r="N851" i="1"/>
  <c r="O851" i="1"/>
  <c r="P851" i="1"/>
  <c r="R851" i="1"/>
  <c r="N852" i="1"/>
  <c r="O852" i="1"/>
  <c r="P852" i="1"/>
  <c r="R852" i="1"/>
  <c r="N853" i="1"/>
  <c r="O853" i="1"/>
  <c r="P853" i="1"/>
  <c r="R853" i="1"/>
  <c r="N854" i="1"/>
  <c r="O854" i="1"/>
  <c r="P854" i="1"/>
  <c r="R854" i="1"/>
  <c r="N855" i="1"/>
  <c r="O855" i="1"/>
  <c r="P855" i="1"/>
  <c r="R855" i="1"/>
  <c r="N856" i="1"/>
  <c r="O856" i="1"/>
  <c r="P856" i="1"/>
  <c r="R856" i="1"/>
  <c r="N857" i="1"/>
  <c r="O857" i="1"/>
  <c r="P857" i="1"/>
  <c r="R857" i="1"/>
  <c r="N858" i="1"/>
  <c r="O858" i="1"/>
  <c r="P858" i="1"/>
  <c r="R858" i="1"/>
  <c r="N859" i="1"/>
  <c r="O859" i="1"/>
  <c r="P859" i="1"/>
  <c r="R859" i="1"/>
  <c r="N860" i="1"/>
  <c r="O860" i="1"/>
  <c r="P860" i="1"/>
  <c r="R860" i="1"/>
  <c r="N861" i="1"/>
  <c r="O861" i="1"/>
  <c r="P861" i="1"/>
  <c r="R861" i="1"/>
  <c r="N862" i="1"/>
  <c r="O862" i="1"/>
  <c r="P862" i="1"/>
  <c r="R862" i="1"/>
  <c r="N863" i="1"/>
  <c r="O863" i="1"/>
  <c r="P863" i="1"/>
  <c r="R863" i="1"/>
  <c r="N864" i="1"/>
  <c r="O864" i="1"/>
  <c r="P864" i="1"/>
  <c r="R864" i="1"/>
  <c r="N865" i="1"/>
  <c r="O865" i="1"/>
  <c r="P865" i="1"/>
  <c r="R865" i="1"/>
  <c r="N866" i="1"/>
  <c r="O866" i="1"/>
  <c r="P866" i="1"/>
  <c r="R866" i="1"/>
  <c r="N867" i="1"/>
  <c r="O867" i="1"/>
  <c r="P867" i="1"/>
  <c r="R867" i="1"/>
  <c r="N868" i="1"/>
  <c r="O868" i="1"/>
  <c r="P868" i="1"/>
  <c r="R868" i="1"/>
  <c r="N869" i="1"/>
  <c r="O869" i="1"/>
  <c r="P869" i="1"/>
  <c r="R869" i="1"/>
  <c r="N870" i="1"/>
  <c r="O870" i="1"/>
  <c r="P870" i="1"/>
  <c r="R870" i="1"/>
  <c r="N871" i="1"/>
  <c r="O871" i="1"/>
  <c r="P871" i="1"/>
  <c r="R871" i="1"/>
  <c r="N872" i="1"/>
  <c r="O872" i="1"/>
  <c r="P872" i="1"/>
  <c r="R872" i="1"/>
  <c r="N873" i="1"/>
  <c r="O873" i="1"/>
  <c r="P873" i="1"/>
  <c r="R873" i="1"/>
  <c r="N874" i="1"/>
  <c r="O874" i="1"/>
  <c r="P874" i="1"/>
  <c r="R874" i="1"/>
  <c r="N875" i="1"/>
  <c r="O875" i="1"/>
  <c r="P875" i="1"/>
  <c r="R875" i="1"/>
  <c r="N876" i="1"/>
  <c r="O876" i="1"/>
  <c r="P876" i="1"/>
  <c r="R876" i="1"/>
  <c r="N877" i="1"/>
  <c r="O877" i="1"/>
  <c r="P877" i="1"/>
  <c r="R877" i="1"/>
  <c r="N878" i="1"/>
  <c r="O878" i="1"/>
  <c r="P878" i="1"/>
  <c r="R878" i="1"/>
  <c r="N879" i="1"/>
  <c r="O879" i="1"/>
  <c r="P879" i="1"/>
  <c r="R879" i="1"/>
  <c r="N880" i="1"/>
  <c r="O880" i="1"/>
  <c r="P880" i="1"/>
  <c r="R880" i="1"/>
  <c r="N881" i="1"/>
  <c r="O881" i="1"/>
  <c r="P881" i="1"/>
  <c r="R881" i="1"/>
  <c r="N882" i="1"/>
  <c r="O882" i="1"/>
  <c r="P882" i="1"/>
  <c r="R882" i="1"/>
  <c r="N883" i="1"/>
  <c r="O883" i="1"/>
  <c r="P883" i="1"/>
  <c r="R883" i="1"/>
  <c r="N884" i="1"/>
  <c r="O884" i="1"/>
  <c r="P884" i="1"/>
  <c r="R884" i="1"/>
  <c r="N885" i="1"/>
  <c r="O885" i="1"/>
  <c r="P885" i="1"/>
  <c r="R885" i="1"/>
  <c r="N886" i="1"/>
  <c r="O886" i="1"/>
  <c r="P886" i="1"/>
  <c r="R886" i="1"/>
  <c r="N887" i="1"/>
  <c r="O887" i="1"/>
  <c r="P887" i="1"/>
  <c r="R887" i="1"/>
  <c r="N888" i="1"/>
  <c r="O888" i="1"/>
  <c r="P888" i="1"/>
  <c r="R888" i="1"/>
  <c r="N889" i="1"/>
  <c r="O889" i="1"/>
  <c r="P889" i="1"/>
  <c r="R889" i="1"/>
  <c r="N890" i="1"/>
  <c r="O890" i="1"/>
  <c r="P890" i="1"/>
  <c r="R890" i="1"/>
  <c r="N891" i="1"/>
  <c r="O891" i="1"/>
  <c r="P891" i="1"/>
  <c r="R891" i="1"/>
  <c r="N892" i="1"/>
  <c r="O892" i="1"/>
  <c r="P892" i="1"/>
  <c r="R892" i="1"/>
  <c r="N893" i="1"/>
  <c r="O893" i="1"/>
  <c r="P893" i="1"/>
  <c r="R893" i="1"/>
  <c r="N894" i="1"/>
  <c r="O894" i="1"/>
  <c r="P894" i="1"/>
  <c r="R894" i="1"/>
  <c r="N895" i="1"/>
  <c r="O895" i="1"/>
  <c r="P895" i="1"/>
  <c r="R895" i="1"/>
  <c r="N896" i="1"/>
  <c r="O896" i="1"/>
  <c r="P896" i="1"/>
  <c r="R896" i="1"/>
  <c r="N897" i="1"/>
  <c r="O897" i="1"/>
  <c r="P897" i="1"/>
  <c r="R897" i="1"/>
  <c r="N898" i="1"/>
  <c r="O898" i="1"/>
  <c r="P898" i="1"/>
  <c r="R898" i="1"/>
  <c r="N899" i="1"/>
  <c r="O899" i="1"/>
  <c r="P899" i="1"/>
  <c r="R899" i="1"/>
  <c r="N900" i="1"/>
  <c r="O900" i="1"/>
  <c r="P900" i="1"/>
  <c r="R900" i="1"/>
  <c r="N901" i="1"/>
  <c r="O901" i="1"/>
  <c r="P901" i="1"/>
  <c r="R901" i="1"/>
  <c r="N902" i="1"/>
  <c r="O902" i="1"/>
  <c r="P902" i="1"/>
  <c r="R902" i="1"/>
  <c r="N903" i="1"/>
  <c r="O903" i="1"/>
  <c r="P903" i="1"/>
  <c r="R903" i="1"/>
  <c r="N904" i="1"/>
  <c r="O904" i="1"/>
  <c r="P904" i="1"/>
  <c r="R904" i="1"/>
  <c r="N905" i="1"/>
  <c r="O905" i="1"/>
  <c r="P905" i="1"/>
  <c r="R905" i="1"/>
  <c r="N906" i="1"/>
  <c r="O906" i="1"/>
  <c r="P906" i="1"/>
  <c r="R906" i="1"/>
  <c r="N907" i="1"/>
  <c r="O907" i="1"/>
  <c r="P907" i="1"/>
  <c r="R907" i="1"/>
  <c r="N908" i="1"/>
  <c r="O908" i="1"/>
  <c r="P908" i="1"/>
  <c r="R908" i="1"/>
  <c r="N909" i="1"/>
  <c r="O909" i="1"/>
  <c r="P909" i="1"/>
  <c r="R909" i="1"/>
  <c r="N910" i="1"/>
  <c r="O910" i="1"/>
  <c r="P910" i="1"/>
  <c r="R910" i="1"/>
  <c r="N911" i="1"/>
  <c r="O911" i="1"/>
  <c r="P911" i="1"/>
  <c r="R911" i="1"/>
  <c r="N912" i="1"/>
  <c r="O912" i="1"/>
  <c r="P912" i="1"/>
  <c r="R912" i="1"/>
  <c r="N913" i="1"/>
  <c r="O913" i="1"/>
  <c r="P913" i="1"/>
  <c r="R913" i="1"/>
  <c r="N914" i="1"/>
  <c r="O914" i="1"/>
  <c r="P914" i="1"/>
  <c r="R914" i="1"/>
  <c r="N915" i="1"/>
  <c r="O915" i="1"/>
  <c r="P915" i="1"/>
  <c r="R915" i="1"/>
  <c r="N916" i="1"/>
  <c r="O916" i="1"/>
  <c r="P916" i="1"/>
  <c r="R916" i="1"/>
  <c r="N917" i="1"/>
  <c r="O917" i="1"/>
  <c r="P917" i="1"/>
  <c r="R917" i="1"/>
  <c r="N918" i="1"/>
  <c r="O918" i="1"/>
  <c r="P918" i="1"/>
  <c r="R918" i="1"/>
  <c r="N919" i="1"/>
  <c r="O919" i="1"/>
  <c r="P919" i="1"/>
  <c r="R919" i="1"/>
  <c r="N920" i="1"/>
  <c r="O920" i="1"/>
  <c r="P920" i="1"/>
  <c r="R920" i="1"/>
  <c r="N921" i="1"/>
  <c r="O921" i="1"/>
  <c r="P921" i="1"/>
  <c r="R921" i="1"/>
  <c r="N922" i="1"/>
  <c r="O922" i="1"/>
  <c r="P922" i="1"/>
  <c r="R922" i="1"/>
  <c r="N923" i="1"/>
  <c r="O923" i="1"/>
  <c r="P923" i="1"/>
  <c r="R923" i="1"/>
  <c r="N924" i="1"/>
  <c r="O924" i="1"/>
  <c r="P924" i="1"/>
  <c r="R924" i="1"/>
  <c r="N925" i="1"/>
  <c r="O925" i="1"/>
  <c r="P925" i="1"/>
  <c r="R925" i="1"/>
  <c r="N926" i="1"/>
  <c r="O926" i="1"/>
  <c r="P926" i="1"/>
  <c r="R926" i="1"/>
  <c r="N927" i="1"/>
  <c r="O927" i="1"/>
  <c r="P927" i="1"/>
  <c r="R927" i="1"/>
  <c r="N928" i="1"/>
  <c r="O928" i="1"/>
  <c r="P928" i="1"/>
  <c r="R928" i="1"/>
  <c r="N929" i="1"/>
  <c r="O929" i="1"/>
  <c r="P929" i="1"/>
  <c r="R929" i="1"/>
  <c r="N930" i="1"/>
  <c r="O930" i="1"/>
  <c r="P930" i="1"/>
  <c r="R930" i="1"/>
  <c r="N931" i="1"/>
  <c r="O931" i="1"/>
  <c r="P931" i="1"/>
  <c r="R931" i="1"/>
  <c r="N932" i="1"/>
  <c r="O932" i="1"/>
  <c r="P932" i="1"/>
  <c r="R932" i="1"/>
  <c r="N933" i="1"/>
  <c r="O933" i="1"/>
  <c r="P933" i="1"/>
  <c r="R933" i="1"/>
  <c r="N934" i="1"/>
  <c r="O934" i="1"/>
  <c r="P934" i="1"/>
  <c r="R934" i="1"/>
  <c r="N935" i="1"/>
  <c r="O935" i="1"/>
  <c r="P935" i="1"/>
  <c r="R935" i="1"/>
  <c r="N936" i="1"/>
  <c r="O936" i="1"/>
  <c r="P936" i="1"/>
  <c r="R936" i="1"/>
  <c r="N937" i="1"/>
  <c r="O937" i="1"/>
  <c r="P937" i="1"/>
  <c r="R937" i="1"/>
  <c r="N938" i="1"/>
  <c r="O938" i="1"/>
  <c r="P938" i="1"/>
  <c r="R938" i="1"/>
  <c r="N939" i="1"/>
  <c r="O939" i="1"/>
  <c r="P939" i="1"/>
  <c r="R939" i="1"/>
  <c r="N940" i="1"/>
  <c r="O940" i="1"/>
  <c r="P940" i="1"/>
  <c r="R940" i="1"/>
  <c r="N941" i="1"/>
  <c r="O941" i="1"/>
  <c r="P941" i="1"/>
  <c r="R941" i="1"/>
  <c r="N942" i="1"/>
  <c r="O942" i="1"/>
  <c r="P942" i="1"/>
  <c r="R942" i="1"/>
  <c r="N943" i="1"/>
  <c r="O943" i="1"/>
  <c r="P943" i="1"/>
  <c r="R943" i="1"/>
  <c r="N944" i="1"/>
  <c r="O944" i="1"/>
  <c r="P944" i="1"/>
  <c r="R944" i="1"/>
  <c r="N945" i="1"/>
  <c r="O945" i="1"/>
  <c r="P945" i="1"/>
  <c r="R945" i="1"/>
  <c r="N946" i="1"/>
  <c r="O946" i="1"/>
  <c r="P946" i="1"/>
  <c r="R946" i="1"/>
  <c r="N947" i="1"/>
  <c r="O947" i="1"/>
  <c r="P947" i="1"/>
  <c r="R947" i="1"/>
  <c r="N948" i="1"/>
  <c r="O948" i="1"/>
  <c r="P948" i="1"/>
  <c r="R948" i="1"/>
  <c r="N949" i="1"/>
  <c r="O949" i="1"/>
  <c r="P949" i="1"/>
  <c r="R949" i="1"/>
  <c r="N950" i="1"/>
  <c r="O950" i="1"/>
  <c r="P950" i="1"/>
  <c r="R950" i="1"/>
  <c r="N951" i="1"/>
  <c r="O951" i="1"/>
  <c r="P951" i="1"/>
  <c r="R951" i="1"/>
  <c r="N952" i="1"/>
  <c r="O952" i="1"/>
  <c r="P952" i="1"/>
  <c r="R952" i="1"/>
  <c r="N953" i="1"/>
  <c r="O953" i="1"/>
  <c r="P953" i="1"/>
  <c r="R953" i="1"/>
  <c r="N954" i="1"/>
  <c r="O954" i="1"/>
  <c r="P954" i="1"/>
  <c r="R954" i="1"/>
  <c r="N955" i="1"/>
  <c r="O955" i="1"/>
  <c r="P955" i="1"/>
  <c r="R955" i="1"/>
  <c r="N956" i="1"/>
  <c r="O956" i="1"/>
  <c r="P956" i="1"/>
  <c r="R956" i="1"/>
  <c r="N957" i="1"/>
  <c r="O957" i="1"/>
  <c r="P957" i="1"/>
  <c r="R957" i="1"/>
  <c r="N958" i="1"/>
  <c r="O958" i="1"/>
  <c r="P958" i="1"/>
  <c r="R958" i="1"/>
  <c r="N959" i="1"/>
  <c r="O959" i="1"/>
  <c r="P959" i="1"/>
  <c r="R959" i="1"/>
  <c r="N960" i="1"/>
  <c r="O960" i="1"/>
  <c r="P960" i="1"/>
  <c r="R960" i="1"/>
  <c r="N961" i="1"/>
  <c r="O961" i="1"/>
  <c r="P961" i="1"/>
  <c r="R961" i="1"/>
  <c r="N962" i="1"/>
  <c r="O962" i="1"/>
  <c r="P962" i="1"/>
  <c r="R962" i="1"/>
  <c r="N963" i="1"/>
  <c r="O963" i="1"/>
  <c r="P963" i="1"/>
  <c r="R963" i="1"/>
  <c r="N964" i="1"/>
  <c r="O964" i="1"/>
  <c r="P964" i="1"/>
  <c r="R964" i="1"/>
  <c r="N965" i="1"/>
  <c r="O965" i="1"/>
  <c r="P965" i="1"/>
  <c r="R965" i="1"/>
  <c r="N966" i="1"/>
  <c r="O966" i="1"/>
  <c r="P966" i="1"/>
  <c r="R966" i="1"/>
  <c r="N967" i="1"/>
  <c r="O967" i="1"/>
  <c r="P967" i="1"/>
  <c r="R967" i="1"/>
  <c r="N968" i="1"/>
  <c r="O968" i="1"/>
  <c r="P968" i="1"/>
  <c r="R968" i="1"/>
  <c r="N969" i="1"/>
  <c r="O969" i="1"/>
  <c r="P969" i="1"/>
  <c r="R969" i="1"/>
  <c r="N970" i="1"/>
  <c r="O970" i="1"/>
  <c r="P970" i="1"/>
  <c r="R970" i="1"/>
  <c r="N971" i="1"/>
  <c r="O971" i="1"/>
  <c r="P971" i="1"/>
  <c r="R971" i="1"/>
  <c r="N972" i="1"/>
  <c r="O972" i="1"/>
  <c r="P972" i="1"/>
  <c r="R972" i="1"/>
  <c r="N973" i="1"/>
  <c r="O973" i="1"/>
  <c r="P973" i="1"/>
  <c r="R973" i="1"/>
  <c r="N974" i="1"/>
  <c r="O974" i="1"/>
  <c r="P974" i="1"/>
  <c r="R974" i="1"/>
  <c r="N975" i="1"/>
  <c r="O975" i="1"/>
  <c r="P975" i="1"/>
  <c r="R975" i="1"/>
  <c r="N976" i="1"/>
  <c r="O976" i="1"/>
  <c r="P976" i="1"/>
  <c r="R976" i="1"/>
  <c r="N977" i="1"/>
  <c r="O977" i="1"/>
  <c r="P977" i="1"/>
  <c r="R977" i="1"/>
  <c r="N978" i="1"/>
  <c r="O978" i="1"/>
  <c r="P978" i="1"/>
  <c r="R978" i="1"/>
  <c r="N979" i="1"/>
  <c r="O979" i="1"/>
  <c r="P979" i="1"/>
  <c r="R979" i="1"/>
  <c r="N980" i="1"/>
  <c r="O980" i="1"/>
  <c r="P980" i="1"/>
  <c r="R980" i="1"/>
  <c r="N981" i="1"/>
  <c r="O981" i="1"/>
  <c r="P981" i="1"/>
  <c r="R981" i="1"/>
  <c r="N982" i="1"/>
  <c r="O982" i="1"/>
  <c r="P982" i="1"/>
  <c r="R982" i="1"/>
  <c r="N983" i="1"/>
  <c r="O983" i="1"/>
  <c r="P983" i="1"/>
  <c r="R983" i="1"/>
  <c r="N984" i="1"/>
  <c r="O984" i="1"/>
  <c r="P984" i="1"/>
  <c r="R984" i="1"/>
  <c r="N985" i="1"/>
  <c r="O985" i="1"/>
  <c r="P985" i="1"/>
  <c r="R985" i="1"/>
  <c r="N986" i="1"/>
  <c r="O986" i="1"/>
  <c r="P986" i="1"/>
  <c r="R986" i="1"/>
  <c r="N987" i="1"/>
  <c r="O987" i="1"/>
  <c r="P987" i="1"/>
  <c r="R987" i="1"/>
  <c r="N988" i="1"/>
  <c r="O988" i="1"/>
  <c r="P988" i="1"/>
  <c r="R988" i="1"/>
  <c r="N989" i="1"/>
  <c r="O989" i="1"/>
  <c r="P989" i="1"/>
  <c r="R989" i="1"/>
  <c r="N990" i="1"/>
  <c r="O990" i="1"/>
  <c r="P990" i="1"/>
  <c r="R990" i="1"/>
  <c r="N991" i="1"/>
  <c r="O991" i="1"/>
  <c r="P991" i="1"/>
  <c r="R991" i="1"/>
  <c r="N992" i="1"/>
  <c r="O992" i="1"/>
  <c r="P992" i="1"/>
  <c r="R992" i="1"/>
  <c r="N993" i="1"/>
  <c r="O993" i="1"/>
  <c r="P993" i="1"/>
  <c r="R993" i="1"/>
  <c r="N994" i="1"/>
  <c r="O994" i="1"/>
  <c r="P994" i="1"/>
  <c r="R994" i="1"/>
  <c r="N995" i="1"/>
  <c r="O995" i="1"/>
  <c r="P995" i="1"/>
  <c r="R995" i="1"/>
  <c r="N996" i="1"/>
  <c r="O996" i="1"/>
  <c r="P996" i="1"/>
  <c r="R996" i="1"/>
  <c r="N997" i="1"/>
  <c r="O997" i="1"/>
  <c r="P997" i="1"/>
  <c r="R997" i="1"/>
  <c r="N998" i="1"/>
  <c r="O998" i="1"/>
  <c r="P998" i="1"/>
  <c r="R998" i="1"/>
  <c r="N999" i="1"/>
  <c r="O999" i="1"/>
  <c r="N1000" i="1"/>
  <c r="O1000" i="1"/>
  <c r="N1001" i="1"/>
  <c r="O1001" i="1"/>
  <c r="N1002" i="1"/>
  <c r="O1002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8" i="1"/>
  <c r="N9" i="1"/>
  <c r="P9" i="1"/>
  <c r="N10" i="1"/>
  <c r="N11" i="1"/>
  <c r="P11" i="1" s="1"/>
  <c r="N12" i="1"/>
  <c r="N13" i="1"/>
  <c r="P13" i="1" s="1"/>
  <c r="N15" i="1"/>
  <c r="N16" i="1"/>
  <c r="P16" i="1" s="1"/>
  <c r="N17" i="1"/>
  <c r="N18" i="1"/>
  <c r="N19" i="1"/>
  <c r="P19" i="1" s="1"/>
  <c r="N20" i="1"/>
  <c r="N21" i="1"/>
  <c r="P21" i="1"/>
  <c r="N22" i="1"/>
  <c r="N23" i="1"/>
  <c r="P23" i="1" s="1"/>
  <c r="N24" i="1"/>
  <c r="N25" i="1"/>
  <c r="P25" i="1" s="1"/>
  <c r="N26" i="1"/>
  <c r="P26" i="1"/>
  <c r="N27" i="1"/>
  <c r="N28" i="1"/>
  <c r="N8" i="1"/>
  <c r="P8" i="1"/>
  <c r="P12" i="1"/>
  <c r="R12" i="1"/>
  <c r="R13" i="1"/>
  <c r="P15" i="1"/>
  <c r="R15" i="1"/>
  <c r="R16" i="1"/>
  <c r="P17" i="1"/>
  <c r="R17" i="1"/>
  <c r="P18" i="1"/>
  <c r="R18" i="1"/>
  <c r="R19" i="1"/>
  <c r="P20" i="1"/>
  <c r="R20" i="1"/>
  <c r="R21" i="1"/>
  <c r="P22" i="1"/>
  <c r="R22" i="1"/>
  <c r="R23" i="1"/>
  <c r="P24" i="1"/>
  <c r="R24" i="1"/>
  <c r="R25" i="1"/>
  <c r="R26" i="1"/>
  <c r="P27" i="1"/>
  <c r="R27" i="1"/>
  <c r="P28" i="1"/>
  <c r="R28" i="1"/>
  <c r="R8" i="1"/>
  <c r="R9" i="1"/>
  <c r="R10" i="1"/>
  <c r="R11" i="1"/>
  <c r="P10" i="1"/>
  <c r="D12" i="10" l="1"/>
  <c r="D6" i="10"/>
  <c r="D8" i="10"/>
  <c r="B4" i="10"/>
  <c r="C12" i="10"/>
  <c r="C8" i="10"/>
  <c r="C6" i="10"/>
  <c r="B9" i="10"/>
  <c r="B11" i="10" s="1"/>
  <c r="D11" i="10"/>
  <c r="C11" i="10"/>
  <c r="C8" i="4"/>
  <c r="C10" i="4" s="1"/>
  <c r="D8" i="4"/>
  <c r="D10" i="4" s="1"/>
  <c r="D3" i="4"/>
  <c r="D7" i="4" s="1"/>
  <c r="C3" i="4"/>
  <c r="C5" i="4" s="1"/>
  <c r="B8" i="4"/>
  <c r="B10" i="4" s="1"/>
  <c r="B3" i="4"/>
  <c r="B12" i="10" l="1"/>
  <c r="B6" i="10"/>
  <c r="B8" i="10"/>
  <c r="C7" i="4"/>
  <c r="C11" i="4"/>
  <c r="D5" i="4"/>
  <c r="D11" i="4"/>
  <c r="B5" i="4"/>
  <c r="B11" i="4"/>
  <c r="B7" i="4"/>
</calcChain>
</file>

<file path=xl/sharedStrings.xml><?xml version="1.0" encoding="utf-8"?>
<sst xmlns="http://schemas.openxmlformats.org/spreadsheetml/2006/main" count="917" uniqueCount="207">
  <si>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</si>
  <si>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</si>
  <si>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</si>
  <si>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</si>
  <si>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</si>
  <si>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</si>
  <si>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</si>
  <si>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</si>
  <si>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</si>
  <si>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</si>
  <si>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</si>
  <si>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</si>
  <si>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</si>
  <si>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</si>
  <si>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</si>
  <si>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</si>
  <si>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</si>
  <si>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</si>
  <si>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</si>
  <si>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</si>
  <si>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</si>
  <si>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price taken</t>
  </si>
  <si>
    <t>Profit @ Betfair SP</t>
  </si>
  <si>
    <t>Profit @ advised price</t>
  </si>
  <si>
    <t>Chester</t>
  </si>
  <si>
    <t>Captain Dunne</t>
  </si>
  <si>
    <t>NO</t>
  </si>
  <si>
    <t>LOST</t>
  </si>
  <si>
    <t>Windsor</t>
  </si>
  <si>
    <t>Ya Latif</t>
  </si>
  <si>
    <t>Big Chill</t>
  </si>
  <si>
    <t>Brighton</t>
  </si>
  <si>
    <t>Juventas</t>
  </si>
  <si>
    <t>WON</t>
  </si>
  <si>
    <t>Thirsk</t>
  </si>
  <si>
    <t>Mecca's Missus</t>
  </si>
  <si>
    <t>Haydock</t>
  </si>
  <si>
    <t>Galileo Gold</t>
  </si>
  <si>
    <t>Jayjinski</t>
  </si>
  <si>
    <t>Sandown</t>
  </si>
  <si>
    <t xml:space="preserve">Use Your Filbert </t>
  </si>
  <si>
    <t>Lady Tiana</t>
  </si>
  <si>
    <t>Ayr</t>
  </si>
  <si>
    <t>Trail Blaze</t>
  </si>
  <si>
    <t>Burning Thread</t>
  </si>
  <si>
    <t>Ripon</t>
  </si>
  <si>
    <t>Swaheen</t>
  </si>
  <si>
    <t>Wolverhampton</t>
  </si>
  <si>
    <t xml:space="preserve">Houdini </t>
  </si>
  <si>
    <t>Kempton</t>
  </si>
  <si>
    <t>Rosenbaum</t>
  </si>
  <si>
    <t>Newmarket</t>
  </si>
  <si>
    <t>Awsome Power</t>
  </si>
  <si>
    <t>Jan Van Hoof</t>
  </si>
  <si>
    <t>Ascot</t>
  </si>
  <si>
    <t>Knight Owl</t>
  </si>
  <si>
    <t>Betfair SP</t>
  </si>
  <si>
    <t>Advised Prices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</si>
  <si>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</si>
  <si>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</si>
  <si>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</si>
  <si>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</si>
  <si>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</si>
  <si>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</si>
  <si>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</si>
  <si>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Notes</t>
  </si>
  <si>
    <t>Only enter data in green cells on the Complete Results Log tab.
The summary results tab is for informaiton only.</t>
  </si>
  <si>
    <t>Before you start, enter your bank size, point value and commission rate in cells B1 to B3 on the Complete Results tab</t>
  </si>
  <si>
    <t>You then just add one row to the Complete Results tab for every bet you place. 
You should make an entry in cells A to M on the row for each bet.</t>
  </si>
  <si>
    <r>
      <t xml:space="preserve">Fields A to M are populated as follows:
Date - Date of race
Time - Time of race
Racecourse - name of racecourse
Selection - horse name
Pts. - the number of points you wagered on this horse (NB actual bet size is calculated as number of points x 1 point value in cell B2)
Advised price - odds advised by tipster or system being tested. Enter 0 if not applicable
Price taken - decimal price obtained in win market when bet was placed
Price taken at exchange? - If 'yes', then the each-way bet was placed at the exchange; if 'No', it was a bookmaker bet
EW? - If 'yes' this was an each-way bet; if 'No', this was a straight win bet
</t>
    </r>
    <r>
      <rPr>
        <b/>
        <sz val="10"/>
        <rFont val="Arial"/>
        <family val="2"/>
      </rPr>
      <t>EW Odds fraction*</t>
    </r>
    <r>
      <rPr>
        <sz val="10"/>
        <rFont val="Arial"/>
        <family val="2"/>
      </rPr>
      <t xml:space="preserve"> - can be either 0.2, 0.25 or 0.33, depending on bookmaker price offer.  If this is not an EW bet, you should set it to zero.
BF Win SP - Betfair Win Market Starting Price
BF Place SP - Betfair Place Market Starting Price
Result - can be
- 'WON-EW' if this is a winning EW bet
- 'WON' if this is a winning win-only bet
- 'PLACED' if this is an EW bet where the selection has finished in a place position
- 'LOST' - entire stake was lost (i.e. horse didn't win, nor, for each-way bets, did it place)</t>
    </r>
  </si>
  <si>
    <t>*NB EW Odds Fraction is clearly displayed on the bookmaker's bet receipt. It gives the fraction of the winner's odds that will be paid out for a place position.
E.g. If winning odds are 5-1 (or decimal 6.0), and the EW fraction one-fifth (0.2), then the place odds will be one-fifth of 5-1 which equals even money (or decimal odds of 2.0).</t>
  </si>
  <si>
    <t>Profit is calculated and displayed in columns P to R:
P - Profit @ price taken = calculated profit from bet placed
Q - Profit @ Betfair SP = calculated profit using Betfair Starting Prices
R - Profit @ advised price = calculated profit using odds as advised by tipster or system under test</t>
  </si>
  <si>
    <t xml:space="preserve">A Summary tab is provided, to show key information as follows:
- Profit (if this figure is negative, there has been an overall loss)
- New Bank (i.e. Original Bank Balance + Profit)
- %age Bank Growth (=Profit / Original Bank Balance)
- Wins (defined as races that produced a positive net return)
- Bets = number of Bets placed to date
- Strike rate = Number of Wins divided by number of Bets
- ROI = Return on Investment i.e. Total Profit figure divided by Total Money Staked
</t>
  </si>
  <si>
    <t>PLACED</t>
  </si>
  <si>
    <t>WON-EW</t>
  </si>
  <si>
    <t>YES</t>
  </si>
  <si>
    <t>Muhaarar</t>
  </si>
  <si>
    <t>Noble Peace</t>
  </si>
  <si>
    <t>Layline</t>
  </si>
  <si>
    <t>Edged Out</t>
  </si>
  <si>
    <t>Bath</t>
  </si>
  <si>
    <t>Lingfield</t>
  </si>
  <si>
    <t>Bailey's Pursuit</t>
  </si>
  <si>
    <t>Sea Of Heaven</t>
  </si>
  <si>
    <t>14.50/19.50</t>
  </si>
  <si>
    <t>O Rogue/Marmot</t>
  </si>
  <si>
    <t>Leics/Epsom</t>
  </si>
  <si>
    <t>Felix Leiter</t>
  </si>
  <si>
    <t>Newbury</t>
  </si>
  <si>
    <t>Opal Tiara</t>
  </si>
  <si>
    <t>Arabian Comet</t>
  </si>
  <si>
    <t>Cartmel</t>
  </si>
  <si>
    <t>Lorfeo</t>
  </si>
  <si>
    <t>Musselbrough</t>
  </si>
  <si>
    <t>Atlantic Affair</t>
  </si>
  <si>
    <t>Chelmsford</t>
  </si>
  <si>
    <t>Bertie Blu Boy</t>
  </si>
  <si>
    <t>Catterick</t>
  </si>
  <si>
    <t>Fireglow</t>
  </si>
  <si>
    <t>Doncaster</t>
  </si>
  <si>
    <t>Alfajer</t>
  </si>
  <si>
    <t>Ocean Crystal</t>
  </si>
  <si>
    <t>York</t>
  </si>
  <si>
    <t>Alejandro</t>
  </si>
  <si>
    <t>Southwell</t>
  </si>
  <si>
    <t>Showboating</t>
  </si>
  <si>
    <t>Goodwood</t>
  </si>
  <si>
    <t>Chilworth Icon</t>
  </si>
  <si>
    <t>Decorated Knight</t>
  </si>
  <si>
    <t>Jessie B Goode</t>
  </si>
  <si>
    <t>Hot Streak</t>
  </si>
  <si>
    <t>Speculative Bid</t>
  </si>
  <si>
    <t>Fleckerl</t>
  </si>
  <si>
    <t>Chepstow</t>
  </si>
  <si>
    <t>Fleeting Visut</t>
  </si>
  <si>
    <t>Rosina</t>
  </si>
  <si>
    <t>Pontefract</t>
  </si>
  <si>
    <t>Danas Present</t>
  </si>
  <si>
    <t>Newcastle</t>
  </si>
  <si>
    <t>La Bouecateuse</t>
  </si>
  <si>
    <t>Basateen</t>
  </si>
  <si>
    <t>Mujaned</t>
  </si>
  <si>
    <t>First Sitting</t>
  </si>
  <si>
    <t>Carlisle</t>
  </si>
  <si>
    <t>Circuitous</t>
  </si>
  <si>
    <t>Mining Gold</t>
  </si>
  <si>
    <t>Salisbury</t>
  </si>
  <si>
    <t>Suffused</t>
  </si>
  <si>
    <t>Beverley</t>
  </si>
  <si>
    <t>Peterhouse</t>
  </si>
  <si>
    <t>Charlie's Mate</t>
  </si>
  <si>
    <t>Ffos Llas</t>
  </si>
  <si>
    <t>Safire Song</t>
  </si>
  <si>
    <t>Withensea</t>
  </si>
  <si>
    <t>Here Comes When</t>
  </si>
  <si>
    <t>Interception</t>
  </si>
  <si>
    <t>Culloden</t>
  </si>
  <si>
    <t>Attalan</t>
  </si>
  <si>
    <t>Leicester</t>
  </si>
  <si>
    <t>Harwoods Volante</t>
  </si>
  <si>
    <t>Storm The Stars</t>
  </si>
  <si>
    <t>Worcester</t>
  </si>
  <si>
    <t>Patricktom Boru</t>
  </si>
  <si>
    <t>Flag Of Glory</t>
  </si>
  <si>
    <t>Chancery</t>
  </si>
  <si>
    <t>Ballesteros</t>
  </si>
  <si>
    <t>Green Light</t>
  </si>
  <si>
    <t>Ajman Bridge</t>
  </si>
  <si>
    <t>Ingleby Hollow</t>
  </si>
  <si>
    <t>Jamesbos Girl</t>
  </si>
  <si>
    <t>Steventon Star</t>
  </si>
  <si>
    <t>Compton Heights</t>
  </si>
  <si>
    <t>Rum Swizzle</t>
  </si>
  <si>
    <t>Changing The Guard</t>
  </si>
  <si>
    <t>Light From Mars</t>
  </si>
  <si>
    <t>What Could She Be</t>
  </si>
  <si>
    <t>Hamilton</t>
  </si>
  <si>
    <t>Rural Celebration</t>
  </si>
  <si>
    <t>Papa Luigi</t>
  </si>
  <si>
    <t>Huntingdon</t>
  </si>
  <si>
    <t>Tangolan</t>
  </si>
  <si>
    <t>Bahamian Desert</t>
  </si>
  <si>
    <t>King Of Paradise</t>
  </si>
  <si>
    <t>Justice Low</t>
  </si>
  <si>
    <t>Dal Harrayld</t>
  </si>
  <si>
    <t>Mayfair Lady</t>
  </si>
  <si>
    <t>Khusoosy</t>
  </si>
  <si>
    <t>Blue Wave</t>
  </si>
  <si>
    <t>Adaay</t>
  </si>
  <si>
    <t>Rhythmical</t>
  </si>
  <si>
    <t>Fort Del Oro</t>
  </si>
  <si>
    <t>Magical Daze</t>
  </si>
  <si>
    <t>Equity Risk</t>
  </si>
  <si>
    <t>Canford Kilbey</t>
  </si>
  <si>
    <t>Akeed Champion</t>
  </si>
  <si>
    <t>Bazooka</t>
  </si>
  <si>
    <t>Nemoralia</t>
  </si>
  <si>
    <t>Gutaifan</t>
  </si>
  <si>
    <t>Fields Of Athenry</t>
  </si>
  <si>
    <t>Saraha</t>
  </si>
  <si>
    <t>Curragh</t>
  </si>
  <si>
    <t>Vittachi</t>
  </si>
  <si>
    <t>Yarmouth</t>
  </si>
  <si>
    <t>Critical Risk</t>
  </si>
  <si>
    <t>Giddy</t>
  </si>
  <si>
    <t>Kastini</t>
  </si>
  <si>
    <t>Priceless</t>
  </si>
  <si>
    <t>Justice Day</t>
  </si>
  <si>
    <t>Plumpton</t>
  </si>
  <si>
    <t>Jayandbee</t>
  </si>
  <si>
    <t>Steelriver</t>
  </si>
  <si>
    <t>Si Senor</t>
  </si>
  <si>
    <t>Dual Mac</t>
  </si>
  <si>
    <t>Chief Entertainer</t>
  </si>
  <si>
    <t>Threave</t>
  </si>
  <si>
    <t>Hot Mustard</t>
  </si>
  <si>
    <t>Hawksmoor</t>
  </si>
  <si>
    <t>Whoz The Cat</t>
  </si>
  <si>
    <t>Another Wise Kid</t>
  </si>
  <si>
    <t>Bronze Angel</t>
  </si>
  <si>
    <t>Noodles Blue Boy</t>
  </si>
  <si>
    <t>Month Starting Balance</t>
  </si>
  <si>
    <t>Entire Trial Summary</t>
  </si>
  <si>
    <t>Month 3 Only</t>
  </si>
  <si>
    <t>Advsd price</t>
  </si>
  <si>
    <t>Profit @ advsd price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</si>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</sst>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  <numFmt numFmtId="169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76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2" fontId="3" fillId="3" borderId="0" xfId="0" applyNumberFormat="1" applyFont="1" applyFill="1"/>
    <xf numFmtId="0" fontId="9" fillId="3" borderId="0" xfId="0" applyFont="1" applyFill="1"/>
    <xf numFmtId="2" fontId="0" fillId="3" borderId="0" xfId="0" applyNumberFormat="1" applyFill="1"/>
    <xf numFmtId="169" fontId="3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169" fontId="3" fillId="3" borderId="0" xfId="0" applyNumberFormat="1" applyFont="1" applyFill="1"/>
    <xf numFmtId="169" fontId="0" fillId="3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9" fontId="0" fillId="3" borderId="0" xfId="0" applyNumberFormat="1" applyFill="1" applyAlignment="1">
      <alignment horizontal="center"/>
    </xf>
    <xf numFmtId="16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left" vertical="center" wrapText="1"/>
    </xf>
    <xf numFmtId="166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5">
    <dxf>
      <fill>
        <patternFill patternType="solid">
          <fgColor indexed="64"/>
          <bgColor theme="6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R998" totalsRowShown="0" headerRowDxfId="44" dataDxfId="42" headerRowBorderDxfId="43" tableBorderDxfId="41">
  <tableColumns count="18">
    <tableColumn id="1" name="Date" dataDxfId="40"/>
    <tableColumn id="2" name="Time" dataDxfId="39"/>
    <tableColumn id="3" name="Racecourse" dataDxfId="38"/>
    <tableColumn id="4" name="Selection " dataDxfId="37"/>
    <tableColumn id="5" name="Pts." dataDxfId="36"/>
    <tableColumn id="6" name="Advised price" dataDxfId="35"/>
    <tableColumn id="7" name="Price taken" dataDxfId="34"/>
    <tableColumn id="8" name="Price taken at exchange?" dataDxfId="33"/>
    <tableColumn id="9" name="Each-Way?" dataDxfId="32"/>
    <tableColumn id="10" name="EW odds fraction" dataDxfId="31"/>
    <tableColumn id="11" name="BF Win SP" dataDxfId="30"/>
    <tableColumn id="12" name="BF Place SP" dataDxfId="29"/>
    <tableColumn id="13" name="Result" dataDxfId="28"/>
    <tableColumn id="14" name="Effective Price obtained" dataDxfId="27">
      <calculatedColumnFormula>((G8-1)*(1-(IF(H8="no",0,'complete results log'!$B$3)))+1)</calculatedColumnFormula>
    </tableColumn>
    <tableColumn id="15" name="Points staked" dataDxfId="26">
      <calculatedColumnFormula>E8*IF(I8="yes",2,1)</calculatedColumnFormula>
    </tableColumn>
    <tableColumn id="16" name="Profit @ price taken" dataDxfId="25">
      <calculatedColumnFormula>(IF(M8="WON-EW",((((N8-1)*J8)*'complete results log'!$B$2)+('complete results log'!$B$2*(N8-1))),IF(M8="WON",((((N8-1)*J8)*'complete results log'!$B$2)+('complete results log'!$B$2*(N8-1))),IF(M8="PLACED",((((N8-1)*J8)*'complete results log'!$B$2)-'complete results log'!$B$2),IF(J8=0,-'complete results log'!$B$2,IF(J8=0,-'complete results log'!$B$2,-('complete results log'!$B$2*2)))))))*E8</calculatedColumnFormula>
    </tableColumn>
    <tableColumn id="17" name="Profit @ Betfair SP" dataDxfId="24">
      <calculatedColumnFormula>(IF(M8="WON-EW",(((K8-1)*'complete results log'!$B$2)*(1-$B$3))+(((L8-1)*'complete results log'!$B$2)*(1-$B$3)),IF(M8="WON",(((K8-1)*'complete results log'!$B$2)*(1-$B$3)),IF(M8="PLACED",(((L8-1)*'complete results log'!$B$2)*(1-$B$3))-'complete results log'!$B$2,IF(J8=0,-'complete results log'!$B$2,-('complete results log'!$B$2*2))))))*E8</calculatedColumnFormula>
    </tableColumn>
    <tableColumn id="18" name="Profit @ advised price" dataDxfId="23">
      <calculatedColumnFormula>(IF(M8="WON-EW",((((F8-1)*J8)*'complete results log'!$B$2)+('complete results log'!$B$2*(F8-1))),IF(M8="WON",((((F8-1)*J8)*'complete results log'!$B$2)+('complete results log'!$B$2*(F8-1))),IF(M8="PLACED",((((F8-1)*J8)*'complete results log'!$B$2)-'complete results log'!$B$2),IF(J8=0,-'complete results log'!$B$2,IF(J8=0,-'complete results log'!$B$2,-('complete results log'!$B$2*2)))))))*E8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7:S924" totalsRowShown="0" headerRowDxfId="1" dataDxfId="22" headerRowBorderDxfId="20" tableBorderDxfId="21">
  <tableColumns count="19">
    <tableColumn id="1" name="Date" dataDxfId="19"/>
    <tableColumn id="2" name="Time" dataDxfId="18"/>
    <tableColumn id="3" name="Racecourse" dataDxfId="17"/>
    <tableColumn id="4" name="Selection " dataDxfId="16"/>
    <tableColumn id="5" name="Pts." dataDxfId="15"/>
    <tableColumn id="19" name=" " dataDxfId="0"/>
    <tableColumn id="6" name="Advsd price" dataDxfId="14"/>
    <tableColumn id="7" name="Price taken" dataDxfId="13"/>
    <tableColumn id="8" name="Price taken at exchange?" dataDxfId="12"/>
    <tableColumn id="9" name="Each-Way?" dataDxfId="11"/>
    <tableColumn id="10" name="EW odds fraction" dataDxfId="10"/>
    <tableColumn id="11" name="BF Win SP" dataDxfId="9"/>
    <tableColumn id="12" name="BF Place SP" dataDxfId="8"/>
    <tableColumn id="13" name="Result" dataDxfId="7"/>
    <tableColumn id="14" name="Effective Price obtained" dataDxfId="6">
      <calculatedColumnFormula>((H8-1)*(1-(IF(I8="no",0,'month 3 only'!$B$3)))+1)</calculatedColumnFormula>
    </tableColumn>
    <tableColumn id="15" name="Points staked" dataDxfId="5">
      <calculatedColumnFormula>E8*IF(J8="yes",2,1)</calculatedColumnFormula>
    </tableColumn>
    <tableColumn id="16" name="Profit @ price taken" dataDxfId="4">
      <calculatedColumnFormula>(IF(N8="WON-EW",((((O8-1)*K8)*'month 3 only'!$B$2)+('month 3 only'!$B$2*(O8-1))),IF(N8="WON",((((O8-1)*K8)*'month 3 only'!$B$2)+('month 3 only'!$B$2*(O8-1))),IF(N8="PLACED",((((O8-1)*K8)*'month 3 only'!$B$2)-'month 3 only'!$B$2),IF(K8=0,-'month 3 only'!$B$2,IF(K8=0,-'month 3 only'!$B$2,-('month 3 only'!$B$2*2)))))))*E8</calculatedColumnFormula>
    </tableColumn>
    <tableColumn id="17" name="Profit @ Betfair SP" dataDxfId="3">
      <calculatedColumnFormula>(IF(N8="WON-EW",(((L8-1)*'month 3 only'!$B$2)*(1-$B$3))+(((M8-1)*'month 3 only'!$B$2)*(1-$B$3)),IF(N8="WON",(((L8-1)*'month 3 only'!$B$2)*(1-$B$3)),IF(N8="PLACED",(((M8-1)*'month 3 only'!$B$2)*(1-$B$3))-'month 3 only'!$B$2,IF(K8=0,-'month 3 only'!$B$2,-('month 3 only'!$B$2*2))))))*E8</calculatedColumnFormula>
    </tableColumn>
    <tableColumn id="18" name="Profit @ advsd price" dataDxfId="2">
      <calculatedColumnFormula>(IF(N8="WON-EW",((((G8-1)*K8)*'month 3 only'!$B$2)+('month 3 only'!$B$2*(G8-1))),IF(N8="WON",((((G8-1)*K8)*'month 3 only'!$B$2)+('month 3 only'!$B$2*(G8-1))),IF(N8="PLACED",((((G8-1)*K8)*'month 3 only'!$B$2)-'month 3 only'!$B$2),IF(K8=0,-'month 3 only'!$B$2,IF(K8=0,-'month 3 only'!$B$2,-('month 3 only'!$B$2*2)))))))*E8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02"/>
  <sheetViews>
    <sheetView tabSelected="1" zoomScale="80" zoomScaleNormal="80" workbookViewId="0">
      <pane ySplit="7" topLeftCell="A111" activePane="bottomLeft" state="frozen"/>
      <selection pane="bottomLeft" activeCell="C144" sqref="C144"/>
    </sheetView>
  </sheetViews>
  <sheetFormatPr defaultRowHeight="12.75" x14ac:dyDescent="0.2"/>
  <cols>
    <col min="1" max="1" width="16.42578125" style="55" customWidth="1"/>
    <col min="2" max="2" width="10.140625" style="19" bestFit="1" customWidth="1"/>
    <col min="3" max="3" width="22.42578125" style="18" customWidth="1"/>
    <col min="4" max="4" width="22.28515625" style="18" customWidth="1"/>
    <col min="5" max="5" width="7.28515625" style="18" customWidth="1"/>
    <col min="6" max="6" width="18.5703125" style="18" customWidth="1"/>
    <col min="7" max="7" width="16.140625" style="60" customWidth="1"/>
    <col min="8" max="8" width="32.28515625" style="18" customWidth="1"/>
    <col min="9" max="9" width="17.140625" style="18" customWidth="1"/>
    <col min="10" max="10" width="22.28515625" style="18" customWidth="1"/>
    <col min="11" max="11" width="15.42578125" style="18" customWidth="1"/>
    <col min="12" max="12" width="17.28515625" style="18" customWidth="1"/>
    <col min="13" max="13" width="17.85546875" style="18" customWidth="1"/>
    <col min="14" max="14" width="16.28515625" style="25" hidden="1" customWidth="1"/>
    <col min="15" max="15" width="16.140625" style="25" hidden="1" customWidth="1"/>
    <col min="16" max="16" width="25.7109375" style="25" customWidth="1"/>
    <col min="17" max="17" width="24.42578125" style="25" customWidth="1"/>
    <col min="18" max="18" width="28.28515625" style="25" customWidth="1"/>
  </cols>
  <sheetData>
    <row r="1" spans="1:18" x14ac:dyDescent="0.2">
      <c r="A1" s="53" t="s">
        <v>0</v>
      </c>
      <c r="B1" s="29">
        <v>500</v>
      </c>
      <c r="C1"/>
      <c r="D1"/>
      <c r="E1"/>
      <c r="F1"/>
      <c r="G1" s="59"/>
      <c r="H1"/>
      <c r="I1"/>
      <c r="J1"/>
      <c r="K1"/>
      <c r="L1"/>
      <c r="M1"/>
      <c r="N1"/>
      <c r="O1"/>
      <c r="P1"/>
      <c r="Q1"/>
      <c r="R1"/>
    </row>
    <row r="2" spans="1:18" x14ac:dyDescent="0.2">
      <c r="A2" s="53" t="s">
        <v>1</v>
      </c>
      <c r="B2" s="29">
        <v>10</v>
      </c>
      <c r="C2"/>
      <c r="D2"/>
      <c r="E2"/>
      <c r="F2"/>
      <c r="G2" s="59"/>
      <c r="H2"/>
      <c r="I2"/>
      <c r="J2"/>
      <c r="K2"/>
      <c r="L2"/>
      <c r="M2"/>
      <c r="N2"/>
      <c r="O2"/>
      <c r="P2"/>
      <c r="Q2"/>
      <c r="R2"/>
    </row>
    <row r="3" spans="1:18" x14ac:dyDescent="0.2">
      <c r="A3" s="53" t="s">
        <v>2</v>
      </c>
      <c r="B3" s="30">
        <v>0.05</v>
      </c>
      <c r="C3"/>
      <c r="D3"/>
      <c r="E3"/>
      <c r="F3"/>
      <c r="G3" s="59"/>
      <c r="H3"/>
      <c r="I3"/>
      <c r="J3"/>
      <c r="K3"/>
      <c r="L3"/>
      <c r="M3"/>
      <c r="N3"/>
      <c r="O3"/>
      <c r="P3"/>
      <c r="Q3"/>
      <c r="R3"/>
    </row>
    <row r="4" spans="1:18" x14ac:dyDescent="0.2">
      <c r="A4" s="54"/>
      <c r="B4"/>
      <c r="C4"/>
      <c r="D4"/>
      <c r="E4"/>
      <c r="F4"/>
      <c r="G4" s="59"/>
      <c r="H4"/>
      <c r="I4"/>
      <c r="J4"/>
      <c r="K4"/>
      <c r="L4"/>
      <c r="M4"/>
      <c r="N4"/>
      <c r="O4"/>
      <c r="P4"/>
      <c r="Q4"/>
      <c r="R4"/>
    </row>
    <row r="5" spans="1:18" ht="15.75" x14ac:dyDescent="0.25">
      <c r="A5" s="14" t="s">
        <v>3</v>
      </c>
      <c r="B5" s="15"/>
      <c r="C5" s="16"/>
      <c r="D5" s="16"/>
      <c r="E5" s="16"/>
      <c r="F5" s="43" t="s">
        <v>4</v>
      </c>
      <c r="G5" s="17"/>
      <c r="H5" s="17"/>
      <c r="I5" s="17"/>
      <c r="J5" s="17"/>
      <c r="K5" s="17"/>
      <c r="L5" s="17"/>
      <c r="M5" s="17"/>
      <c r="N5" s="24"/>
      <c r="P5" s="24"/>
      <c r="Q5" s="44" t="s">
        <v>5</v>
      </c>
    </row>
    <row r="6" spans="1:18" ht="19.5" customHeight="1" x14ac:dyDescent="0.2">
      <c r="M6" s="17"/>
      <c r="P6" s="24"/>
      <c r="Q6" s="24"/>
    </row>
    <row r="7" spans="1:18" s="9" customFormat="1" ht="65.25" customHeight="1" thickBot="1" x14ac:dyDescent="0.25">
      <c r="A7" s="38" t="s">
        <v>6</v>
      </c>
      <c r="B7" s="39" t="s">
        <v>7</v>
      </c>
      <c r="C7" s="40" t="s">
        <v>8</v>
      </c>
      <c r="D7" s="40" t="s">
        <v>9</v>
      </c>
      <c r="E7" s="41" t="s">
        <v>10</v>
      </c>
      <c r="F7" s="41" t="s">
        <v>11</v>
      </c>
      <c r="G7" s="41" t="s">
        <v>12</v>
      </c>
      <c r="H7" s="41" t="s">
        <v>13</v>
      </c>
      <c r="I7" s="41" t="s">
        <v>14</v>
      </c>
      <c r="J7" s="41" t="s">
        <v>15</v>
      </c>
      <c r="K7" s="41" t="s">
        <v>16</v>
      </c>
      <c r="L7" s="41" t="s">
        <v>17</v>
      </c>
      <c r="M7" s="41" t="s">
        <v>18</v>
      </c>
      <c r="N7" s="42" t="s">
        <v>19</v>
      </c>
      <c r="O7" s="42" t="s">
        <v>20</v>
      </c>
      <c r="P7" s="42" t="s">
        <v>21</v>
      </c>
      <c r="Q7" s="42" t="s">
        <v>22</v>
      </c>
      <c r="R7" s="42" t="s">
        <v>23</v>
      </c>
    </row>
    <row r="8" spans="1:18" ht="15" x14ac:dyDescent="0.2">
      <c r="A8" s="20">
        <v>42182</v>
      </c>
      <c r="B8" s="21">
        <v>14.3</v>
      </c>
      <c r="C8" s="16" t="s">
        <v>24</v>
      </c>
      <c r="D8" s="16" t="s">
        <v>25</v>
      </c>
      <c r="E8" s="22">
        <v>1</v>
      </c>
      <c r="F8" s="22">
        <v>6</v>
      </c>
      <c r="G8" s="22">
        <v>6</v>
      </c>
      <c r="H8" s="22" t="s">
        <v>26</v>
      </c>
      <c r="I8" s="22" t="s">
        <v>26</v>
      </c>
      <c r="J8" s="22">
        <v>0</v>
      </c>
      <c r="K8" s="22">
        <v>5.72</v>
      </c>
      <c r="L8" s="22"/>
      <c r="M8" s="17" t="s">
        <v>27</v>
      </c>
      <c r="N8" s="26">
        <f>((G8-1)*(1-(IF(H8="no",0,'complete results log'!$B$3)))+1)</f>
        <v>6</v>
      </c>
      <c r="O8" s="26">
        <f t="shared" ref="O8:O71" si="0">E8*IF(I8="yes",2,1)</f>
        <v>1</v>
      </c>
      <c r="P8" s="27">
        <f>(IF(M8="WON-EW",((((N8-1)*J8)*'complete results log'!$B$2)+('complete results log'!$B$2*(N8-1))),IF(M8="WON",((((N8-1)*J8)*'complete results log'!$B$2)+('complete results log'!$B$2*(N8-1))),IF(M8="PLACED",((((N8-1)*J8)*'complete results log'!$B$2)-'complete results log'!$B$2),IF(J8=0,-'complete results log'!$B$2,IF(J8=0,-'complete results log'!$B$2,-('complete results log'!$B$2*2)))))))*E8</f>
        <v>-10</v>
      </c>
      <c r="Q8" s="27">
        <f>(IF(M8="WON-EW",(((K8-1)*'complete results log'!$B$2)*(1-$B$3))+(((L8-1)*'complete results log'!$B$2)*(1-$B$3)),IF(M8="WON",(((K8-1)*'complete results log'!$B$2)*(1-$B$3)),IF(M8="PLACED",(((L8-1)*'complete results log'!$B$2)*(1-$B$3))-'complete results log'!$B$2,IF(J8=0,-'complete results log'!$B$2,-('complete results log'!$B$2*2))))))*E8</f>
        <v>-10</v>
      </c>
      <c r="R8" s="28">
        <f>(IF(M8="WON-EW",((((F8-1)*J8)*'complete results log'!$B$2)+('complete results log'!$B$2*(F8-1))),IF(M8="WON",((((F8-1)*J8)*'complete results log'!$B$2)+('complete results log'!$B$2*(F8-1))),IF(M8="PLACED",((((F8-1)*J8)*'complete results log'!$B$2)-'complete results log'!$B$2),IF(J8=0,-'complete results log'!$B$2,IF(J8=0,-'complete results log'!$B$2,-('complete results log'!$B$2*2)))))))*E8</f>
        <v>-10</v>
      </c>
    </row>
    <row r="9" spans="1:18" ht="15" x14ac:dyDescent="0.2">
      <c r="A9" s="20">
        <v>42182</v>
      </c>
      <c r="B9" s="21">
        <v>16.3</v>
      </c>
      <c r="C9" s="16" t="s">
        <v>28</v>
      </c>
      <c r="D9" s="16" t="s">
        <v>29</v>
      </c>
      <c r="E9" s="22">
        <v>3</v>
      </c>
      <c r="F9" s="22">
        <v>3</v>
      </c>
      <c r="G9" s="22">
        <v>3</v>
      </c>
      <c r="H9" s="22" t="s">
        <v>26</v>
      </c>
      <c r="I9" s="22" t="s">
        <v>26</v>
      </c>
      <c r="J9" s="22">
        <v>0</v>
      </c>
      <c r="K9" s="22">
        <v>2.08</v>
      </c>
      <c r="L9" s="22"/>
      <c r="M9" s="17" t="s">
        <v>27</v>
      </c>
      <c r="N9" s="26">
        <f>((G9-1)*(1-(IF(H9="no",0,'complete results log'!$B$3)))+1)</f>
        <v>3</v>
      </c>
      <c r="O9" s="26">
        <f t="shared" si="0"/>
        <v>3</v>
      </c>
      <c r="P9" s="27">
        <f>(IF(M9="WON-EW",((((N9-1)*J9)*'complete results log'!$B$2)+('complete results log'!$B$2*(N9-1))),IF(M9="WON",((((N9-1)*J9)*'complete results log'!$B$2)+('complete results log'!$B$2*(N9-1))),IF(M9="PLACED",((((N9-1)*J9)*'complete results log'!$B$2)-'complete results log'!$B$2),IF(J9=0,-'complete results log'!$B$2,IF(J9=0,-'complete results log'!$B$2,-('complete results log'!$B$2*2)))))))*E9</f>
        <v>-30</v>
      </c>
      <c r="Q9" s="27">
        <f>(IF(M9="WON-EW",(((K9-1)*'complete results log'!$B$2)*(1-$B$3))+(((L9-1)*'complete results log'!$B$2)*(1-$B$3)),IF(M9="WON",(((K9-1)*'complete results log'!$B$2)*(1-$B$3)),IF(M9="PLACED",(((L9-1)*'complete results log'!$B$2)*(1-$B$3))-'complete results log'!$B$2,IF(J9=0,-'complete results log'!$B$2,-('complete results log'!$B$2*2))))))*E9</f>
        <v>-30</v>
      </c>
      <c r="R9" s="28">
        <f>(IF(M9="WON-EW",((((F9-1)*J9)*'complete results log'!$B$2)+('complete results log'!$B$2*(F9-1))),IF(M9="WON",((((F9-1)*J9)*'complete results log'!$B$2)+('complete results log'!$B$2*(F9-1))),IF(M9="PLACED",((((F9-1)*J9)*'complete results log'!$B$2)-'complete results log'!$B$2),IF(J9=0,-'complete results log'!$B$2,IF(J9=0,-'complete results log'!$B$2,-('complete results log'!$B$2*2)))))))*E9</f>
        <v>-30</v>
      </c>
    </row>
    <row r="10" spans="1:18" ht="15" x14ac:dyDescent="0.2">
      <c r="A10" s="20">
        <v>42183</v>
      </c>
      <c r="B10" s="21">
        <v>17.05</v>
      </c>
      <c r="C10" s="16" t="s">
        <v>28</v>
      </c>
      <c r="D10" s="16" t="s">
        <v>30</v>
      </c>
      <c r="E10" s="22">
        <v>1</v>
      </c>
      <c r="F10" s="22">
        <v>4</v>
      </c>
      <c r="G10" s="22">
        <v>4</v>
      </c>
      <c r="H10" s="22" t="s">
        <v>26</v>
      </c>
      <c r="I10" s="22" t="s">
        <v>26</v>
      </c>
      <c r="J10" s="22">
        <v>0</v>
      </c>
      <c r="K10" s="22">
        <v>3.7</v>
      </c>
      <c r="L10" s="22"/>
      <c r="M10" s="17" t="s">
        <v>27</v>
      </c>
      <c r="N10" s="26">
        <f>((G10-1)*(1-(IF(H10="no",0,'complete results log'!$B$3)))+1)</f>
        <v>4</v>
      </c>
      <c r="O10" s="26">
        <f t="shared" si="0"/>
        <v>1</v>
      </c>
      <c r="P10" s="27">
        <f>(IF(M10="WON-EW",((((N10-1)*J10)*'complete results log'!$B$2)+('complete results log'!$B$2*(N10-1))),IF(M10="WON",((((N10-1)*J10)*'complete results log'!$B$2)+('complete results log'!$B$2*(N10-1))),IF(M10="PLACED",((((N10-1)*J10)*'complete results log'!$B$2)-'complete results log'!$B$2),IF(J10=0,-'complete results log'!$B$2,IF(J10=0,-'complete results log'!$B$2,-('complete results log'!$B$2*2)))))))*E10</f>
        <v>-10</v>
      </c>
      <c r="Q10" s="27">
        <f>(IF(M10="WON-EW",(((K10-1)*'complete results log'!$B$2)*(1-$B$3))+(((L10-1)*'complete results log'!$B$2)*(1-$B$3)),IF(M10="WON",(((K10-1)*'complete results log'!$B$2)*(1-$B$3)),IF(M10="PLACED",(((L10-1)*'complete results log'!$B$2)*(1-$B$3))-'complete results log'!$B$2,IF(J10=0,-'complete results log'!$B$2,-('complete results log'!$B$2*2))))))*E10</f>
        <v>-10</v>
      </c>
      <c r="R10" s="28">
        <f>(IF(M10="WON-EW",((((F10-1)*J10)*'complete results log'!$B$2)+('complete results log'!$B$2*(F10-1))),IF(M10="WON",((((F10-1)*J10)*'complete results log'!$B$2)+('complete results log'!$B$2*(F10-1))),IF(M10="PLACED",((((F10-1)*J10)*'complete results log'!$B$2)-'complete results log'!$B$2),IF(J10=0,-'complete results log'!$B$2,IF(J10=0,-'complete results log'!$B$2,-('complete results log'!$B$2*2)))))))*E10</f>
        <v>-10</v>
      </c>
    </row>
    <row r="11" spans="1:18" ht="15" x14ac:dyDescent="0.2">
      <c r="A11" s="20">
        <v>42185</v>
      </c>
      <c r="B11" s="21">
        <v>15</v>
      </c>
      <c r="C11" s="16" t="s">
        <v>31</v>
      </c>
      <c r="D11" s="16" t="s">
        <v>32</v>
      </c>
      <c r="E11" s="22">
        <v>2</v>
      </c>
      <c r="F11" s="22">
        <v>4</v>
      </c>
      <c r="G11" s="22">
        <v>4</v>
      </c>
      <c r="H11" s="22" t="s">
        <v>26</v>
      </c>
      <c r="I11" s="22" t="s">
        <v>26</v>
      </c>
      <c r="J11" s="22">
        <v>0</v>
      </c>
      <c r="K11" s="22">
        <v>4.1500000000000004</v>
      </c>
      <c r="L11" s="22"/>
      <c r="M11" s="17" t="s">
        <v>33</v>
      </c>
      <c r="N11" s="26">
        <f>((G11-1)*(1-(IF(H11="no",0,'complete results log'!$B$3)))+1)</f>
        <v>4</v>
      </c>
      <c r="O11" s="26">
        <f t="shared" si="0"/>
        <v>2</v>
      </c>
      <c r="P11" s="27">
        <f>(IF(M11="WON-EW",((((N11-1)*J11)*'complete results log'!$B$2)+('complete results log'!$B$2*(N11-1))),IF(M11="WON",((((N11-1)*J11)*'complete results log'!$B$2)+('complete results log'!$B$2*(N11-1))),IF(M11="PLACED",((((N11-1)*J11)*'complete results log'!$B$2)-'complete results log'!$B$2),IF(J11=0,-'complete results log'!$B$2,IF(J11=0,-'complete results log'!$B$2,-('complete results log'!$B$2*2)))))))*E11</f>
        <v>60</v>
      </c>
      <c r="Q11" s="27">
        <f>(IF(M11="WON-EW",(((K11-1)*'complete results log'!$B$2)*(1-$B$3))+(((L11-1)*'complete results log'!$B$2)*(1-$B$3)),IF(M11="WON",(((K11-1)*'complete results log'!$B$2)*(1-$B$3)),IF(M11="PLACED",(((L11-1)*'complete results log'!$B$2)*(1-$B$3))-'complete results log'!$B$2,IF(J11=0,-'complete results log'!$B$2,-('complete results log'!$B$2*2))))))*E11</f>
        <v>59.85</v>
      </c>
      <c r="R11" s="28">
        <f>(IF(M11="WON-EW",((((F11-1)*J11)*'complete results log'!$B$2)+('complete results log'!$B$2*(F11-1))),IF(M11="WON",((((F11-1)*J11)*'complete results log'!$B$2)+('complete results log'!$B$2*(F11-1))),IF(M11="PLACED",((((F11-1)*J11)*'complete results log'!$B$2)-'complete results log'!$B$2),IF(J11=0,-'complete results log'!$B$2,IF(J11=0,-'complete results log'!$B$2,-('complete results log'!$B$2*2)))))))*E11</f>
        <v>60</v>
      </c>
    </row>
    <row r="12" spans="1:18" ht="15" x14ac:dyDescent="0.2">
      <c r="A12" s="20">
        <v>42186</v>
      </c>
      <c r="B12" s="21">
        <v>14</v>
      </c>
      <c r="C12" s="16" t="s">
        <v>34</v>
      </c>
      <c r="D12" s="16" t="s">
        <v>35</v>
      </c>
      <c r="E12" s="22">
        <v>2</v>
      </c>
      <c r="F12" s="22">
        <v>3.5</v>
      </c>
      <c r="G12" s="22">
        <v>3.5</v>
      </c>
      <c r="H12" s="22" t="s">
        <v>26</v>
      </c>
      <c r="I12" s="22" t="s">
        <v>26</v>
      </c>
      <c r="J12" s="22">
        <v>0</v>
      </c>
      <c r="K12" s="22">
        <v>2.94</v>
      </c>
      <c r="L12" s="22"/>
      <c r="M12" s="17" t="s">
        <v>33</v>
      </c>
      <c r="N12" s="26">
        <f>((G12-1)*(1-(IF(H12="no",0,'complete results log'!$B$3)))+1)</f>
        <v>3.5</v>
      </c>
      <c r="O12" s="26">
        <f t="shared" si="0"/>
        <v>2</v>
      </c>
      <c r="P12" s="27">
        <f>(IF(M12="WON-EW",((((N12-1)*J12)*'complete results log'!$B$2)+('complete results log'!$B$2*(N12-1))),IF(M12="WON",((((N12-1)*J12)*'complete results log'!$B$2)+('complete results log'!$B$2*(N12-1))),IF(M12="PLACED",((((N12-1)*J12)*'complete results log'!$B$2)-'complete results log'!$B$2),IF(J12=0,-'complete results log'!$B$2,IF(J12=0,-'complete results log'!$B$2,-('complete results log'!$B$2*2)))))))*E12</f>
        <v>50</v>
      </c>
      <c r="Q12" s="27">
        <f>(IF(M12="WON-EW",(((K12-1)*'complete results log'!$B$2)*(1-$B$3))+(((L12-1)*'complete results log'!$B$2)*(1-$B$3)),IF(M12="WON",(((K12-1)*'complete results log'!$B$2)*(1-$B$3)),IF(M12="PLACED",(((L12-1)*'complete results log'!$B$2)*(1-$B$3))-'complete results log'!$B$2,IF(J12=0,-'complete results log'!$B$2,-('complete results log'!$B$2*2))))))*E12</f>
        <v>36.859999999999992</v>
      </c>
      <c r="R12" s="28">
        <f>(IF(M12="WON-EW",((((F12-1)*J12)*'complete results log'!$B$2)+('complete results log'!$B$2*(F12-1))),IF(M12="WON",((((F12-1)*J12)*'complete results log'!$B$2)+('complete results log'!$B$2*(F12-1))),IF(M12="PLACED",((((F12-1)*J12)*'complete results log'!$B$2)-'complete results log'!$B$2),IF(J12=0,-'complete results log'!$B$2,IF(J12=0,-'complete results log'!$B$2,-('complete results log'!$B$2*2)))))))*E12</f>
        <v>50</v>
      </c>
    </row>
    <row r="13" spans="1:18" ht="15" x14ac:dyDescent="0.2">
      <c r="A13" s="20">
        <v>42187</v>
      </c>
      <c r="B13" s="21">
        <v>15.5</v>
      </c>
      <c r="C13" s="16" t="s">
        <v>36</v>
      </c>
      <c r="D13" s="16" t="s">
        <v>37</v>
      </c>
      <c r="E13" s="22">
        <v>1</v>
      </c>
      <c r="F13" s="22">
        <v>3.75</v>
      </c>
      <c r="G13" s="22">
        <v>3.75</v>
      </c>
      <c r="H13" s="22" t="s">
        <v>26</v>
      </c>
      <c r="I13" s="22" t="s">
        <v>26</v>
      </c>
      <c r="J13" s="22">
        <v>0</v>
      </c>
      <c r="K13" s="22">
        <v>2.88</v>
      </c>
      <c r="L13" s="22"/>
      <c r="M13" s="17" t="s">
        <v>33</v>
      </c>
      <c r="N13" s="26">
        <f>((G13-1)*(1-(IF(H13="no",0,'complete results log'!$B$3)))+1)</f>
        <v>3.75</v>
      </c>
      <c r="O13" s="26">
        <f t="shared" si="0"/>
        <v>1</v>
      </c>
      <c r="P13" s="27">
        <f>(IF(M13="WON-EW",((((N13-1)*J13)*'complete results log'!$B$2)+('complete results log'!$B$2*(N13-1))),IF(M13="WON",((((N13-1)*J13)*'complete results log'!$B$2)+('complete results log'!$B$2*(N13-1))),IF(M13="PLACED",((((N13-1)*J13)*'complete results log'!$B$2)-'complete results log'!$B$2),IF(J13=0,-'complete results log'!$B$2,IF(J13=0,-'complete results log'!$B$2,-('complete results log'!$B$2*2)))))))*E13</f>
        <v>27.5</v>
      </c>
      <c r="Q13" s="27">
        <f>(IF(M13="WON-EW",(((K13-1)*'complete results log'!$B$2)*(1-$B$3))+(((L13-1)*'complete results log'!$B$2)*(1-$B$3)),IF(M13="WON",(((K13-1)*'complete results log'!$B$2)*(1-$B$3)),IF(M13="PLACED",(((L13-1)*'complete results log'!$B$2)*(1-$B$3))-'complete results log'!$B$2,IF(J13=0,-'complete results log'!$B$2,-('complete results log'!$B$2*2))))))*E13</f>
        <v>17.859999999999996</v>
      </c>
      <c r="R13" s="28">
        <f>(IF(M13="WON-EW",((((F13-1)*J13)*'complete results log'!$B$2)+('complete results log'!$B$2*(F13-1))),IF(M13="WON",((((F13-1)*J13)*'complete results log'!$B$2)+('complete results log'!$B$2*(F13-1))),IF(M13="PLACED",((((F13-1)*J13)*'complete results log'!$B$2)-'complete results log'!$B$2),IF(J13=0,-'complete results log'!$B$2,IF(J13=0,-'complete results log'!$B$2,-('complete results log'!$B$2*2)))))))*E13</f>
        <v>27.5</v>
      </c>
    </row>
    <row r="14" spans="1:18" ht="15" x14ac:dyDescent="0.2">
      <c r="A14" s="20">
        <v>42188</v>
      </c>
      <c r="B14" s="21">
        <v>20</v>
      </c>
      <c r="C14" s="16" t="s">
        <v>36</v>
      </c>
      <c r="D14" s="16" t="s">
        <v>38</v>
      </c>
      <c r="E14" s="22">
        <v>3</v>
      </c>
      <c r="F14" s="22">
        <v>2.75</v>
      </c>
      <c r="G14" s="22">
        <v>2.75</v>
      </c>
      <c r="H14" s="22" t="s">
        <v>26</v>
      </c>
      <c r="I14" s="22" t="s">
        <v>26</v>
      </c>
      <c r="J14" s="22">
        <v>0</v>
      </c>
      <c r="K14" s="22">
        <v>3.15</v>
      </c>
      <c r="L14" s="22"/>
      <c r="M14" s="45" t="s">
        <v>27</v>
      </c>
      <c r="N14" s="46">
        <f>((G14-1)*(1-(IF(H14="no",0,'complete results log'!$B$3)))+1)</f>
        <v>2.75</v>
      </c>
      <c r="O14" s="46">
        <f>E14*IF(I14="yes",2,1)</f>
        <v>3</v>
      </c>
      <c r="P14" s="47">
        <f>(IF(M14="WON-EW",((((N14-1)*J14)*'complete results log'!$B$2)+('complete results log'!$B$2*(N14-1))),IF(M14="WON",((((N14-1)*J14)*'complete results log'!$B$2)+('complete results log'!$B$2*(N14-1))),IF(M14="PLACED",((((N14-1)*J14)*'complete results log'!$B$2)-'complete results log'!$B$2),IF(J14=0,-'complete results log'!$B$2,IF(J14=0,-'complete results log'!$B$2,-('complete results log'!$B$2*2)))))))*E14</f>
        <v>-30</v>
      </c>
      <c r="Q14" s="47">
        <f>(IF(M14="WON-EW",(((K14-1)*'complete results log'!$B$2)*(1-$B$3))+(((L14-1)*'complete results log'!$B$2)*(1-$B$3)),IF(M14="WON",(((K14-1)*'complete results log'!$B$2)*(1-$B$3)),IF(M14="PLACED",(((L14-1)*'complete results log'!$B$2)*(1-$B$3))-'complete results log'!$B$2,IF(J14=0,-'complete results log'!$B$2,-('complete results log'!$B$2*2))))))*E14</f>
        <v>-30</v>
      </c>
      <c r="R14" s="48">
        <f>(IF(M14="WON-EW",((((F14-1)*J14)*'complete results log'!$B$2)+('complete results log'!$B$2*(F14-1))),IF(M14="WON",((((F14-1)*J14)*'complete results log'!$B$2)+('complete results log'!$B$2*(F14-1))),IF(M14="PLACED",((((F14-1)*J14)*'complete results log'!$B$2)-'complete results log'!$B$2),IF(J14=0,-'complete results log'!$B$2,IF(J14=0,-'complete results log'!$B$2,-('complete results log'!$B$2*2)))))))*E14</f>
        <v>-30</v>
      </c>
    </row>
    <row r="15" spans="1:18" ht="15" x14ac:dyDescent="0.2">
      <c r="A15" s="20">
        <v>42189</v>
      </c>
      <c r="B15" s="21">
        <v>13.25</v>
      </c>
      <c r="C15" s="16" t="s">
        <v>39</v>
      </c>
      <c r="D15" s="16" t="s">
        <v>40</v>
      </c>
      <c r="E15" s="22">
        <v>1</v>
      </c>
      <c r="F15" s="22">
        <v>3.75</v>
      </c>
      <c r="G15" s="22">
        <v>3.75</v>
      </c>
      <c r="H15" s="22" t="s">
        <v>26</v>
      </c>
      <c r="I15" s="22" t="s">
        <v>26</v>
      </c>
      <c r="J15" s="22">
        <v>0</v>
      </c>
      <c r="K15" s="22">
        <v>2.94</v>
      </c>
      <c r="L15" s="22"/>
      <c r="M15" s="17" t="s">
        <v>27</v>
      </c>
      <c r="N15" s="26">
        <f>((G15-1)*(1-(IF(H15="no",0,'complete results log'!$B$3)))+1)</f>
        <v>3.75</v>
      </c>
      <c r="O15" s="26">
        <f t="shared" si="0"/>
        <v>1</v>
      </c>
      <c r="P15" s="27">
        <f>(IF(M15="WON-EW",((((N15-1)*J15)*'complete results log'!$B$2)+('complete results log'!$B$2*(N15-1))),IF(M15="WON",((((N15-1)*J15)*'complete results log'!$B$2)+('complete results log'!$B$2*(N15-1))),IF(M15="PLACED",((((N15-1)*J15)*'complete results log'!$B$2)-'complete results log'!$B$2),IF(J15=0,-'complete results log'!$B$2,IF(J15=0,-'complete results log'!$B$2,-('complete results log'!$B$2*2)))))))*E15</f>
        <v>-10</v>
      </c>
      <c r="Q15" s="27">
        <f>(IF(M15="WON-EW",(((K15-1)*'complete results log'!$B$2)*(1-$B$3))+(((L15-1)*'complete results log'!$B$2)*(1-$B$3)),IF(M15="WON",(((K15-1)*'complete results log'!$B$2)*(1-$B$3)),IF(M15="PLACED",(((L15-1)*'complete results log'!$B$2)*(1-$B$3))-'complete results log'!$B$2,IF(J15=0,-'complete results log'!$B$2,-('complete results log'!$B$2*2))))))*E15</f>
        <v>-10</v>
      </c>
      <c r="R15" s="28">
        <f>(IF(M15="WON-EW",((((F15-1)*J15)*'complete results log'!$B$2)+('complete results log'!$B$2*(F15-1))),IF(M15="WON",((((F15-1)*J15)*'complete results log'!$B$2)+('complete results log'!$B$2*(F15-1))),IF(M15="PLACED",((((F15-1)*J15)*'complete results log'!$B$2)-'complete results log'!$B$2),IF(J15=0,-'complete results log'!$B$2,IF(J15=0,-'complete results log'!$B$2,-('complete results log'!$B$2*2)))))))*E15</f>
        <v>-10</v>
      </c>
    </row>
    <row r="16" spans="1:18" ht="15" x14ac:dyDescent="0.2">
      <c r="A16" s="20">
        <v>42189</v>
      </c>
      <c r="B16" s="21">
        <v>14.15</v>
      </c>
      <c r="C16" s="16" t="s">
        <v>36</v>
      </c>
      <c r="D16" s="16" t="s">
        <v>41</v>
      </c>
      <c r="E16" s="22">
        <v>1</v>
      </c>
      <c r="F16" s="22">
        <v>4.5</v>
      </c>
      <c r="G16" s="22">
        <v>4.5</v>
      </c>
      <c r="H16" s="22" t="s">
        <v>26</v>
      </c>
      <c r="I16" s="22" t="s">
        <v>26</v>
      </c>
      <c r="J16" s="22">
        <v>0</v>
      </c>
      <c r="K16" s="22">
        <v>5.07</v>
      </c>
      <c r="L16" s="22"/>
      <c r="M16" s="17" t="s">
        <v>33</v>
      </c>
      <c r="N16" s="26">
        <f>((G16-1)*(1-(IF(H16="no",0,'complete results log'!$B$3)))+1)</f>
        <v>4.5</v>
      </c>
      <c r="O16" s="26">
        <f t="shared" si="0"/>
        <v>1</v>
      </c>
      <c r="P16" s="27">
        <f>(IF(M16="WON-EW",((((N16-1)*J16)*'complete results log'!$B$2)+('complete results log'!$B$2*(N16-1))),IF(M16="WON",((((N16-1)*J16)*'complete results log'!$B$2)+('complete results log'!$B$2*(N16-1))),IF(M16="PLACED",((((N16-1)*J16)*'complete results log'!$B$2)-'complete results log'!$B$2),IF(J16=0,-'complete results log'!$B$2,IF(J16=0,-'complete results log'!$B$2,-('complete results log'!$B$2*2)))))))*E16</f>
        <v>35</v>
      </c>
      <c r="Q16" s="27">
        <f>(IF(M16="WON-EW",(((K16-1)*'complete results log'!$B$2)*(1-$B$3))+(((L16-1)*'complete results log'!$B$2)*(1-$B$3)),IF(M16="WON",(((K16-1)*'complete results log'!$B$2)*(1-$B$3)),IF(M16="PLACED",(((L16-1)*'complete results log'!$B$2)*(1-$B$3))-'complete results log'!$B$2,IF(J16=0,-'complete results log'!$B$2,-('complete results log'!$B$2*2))))))*E16</f>
        <v>38.664999999999999</v>
      </c>
      <c r="R16" s="28">
        <f>(IF(M16="WON-EW",((((F16-1)*J16)*'complete results log'!$B$2)+('complete results log'!$B$2*(F16-1))),IF(M16="WON",((((F16-1)*J16)*'complete results log'!$B$2)+('complete results log'!$B$2*(F16-1))),IF(M16="PLACED",((((F16-1)*J16)*'complete results log'!$B$2)-'complete results log'!$B$2),IF(J16=0,-'complete results log'!$B$2,IF(J16=0,-'complete results log'!$B$2,-('complete results log'!$B$2*2)))))))*E16</f>
        <v>35</v>
      </c>
    </row>
    <row r="17" spans="1:93" ht="15" x14ac:dyDescent="0.2">
      <c r="A17" s="20">
        <v>42190</v>
      </c>
      <c r="B17" s="21">
        <v>15.35</v>
      </c>
      <c r="C17" s="16" t="s">
        <v>42</v>
      </c>
      <c r="D17" s="16" t="s">
        <v>43</v>
      </c>
      <c r="E17" s="22">
        <v>1</v>
      </c>
      <c r="F17" s="22">
        <v>11</v>
      </c>
      <c r="G17" s="22">
        <v>11</v>
      </c>
      <c r="H17" s="22" t="s">
        <v>26</v>
      </c>
      <c r="I17" s="22" t="s">
        <v>26</v>
      </c>
      <c r="J17" s="22">
        <v>0</v>
      </c>
      <c r="K17" s="22">
        <v>9.39</v>
      </c>
      <c r="L17" s="22"/>
      <c r="M17" s="17" t="s">
        <v>27</v>
      </c>
      <c r="N17" s="26">
        <f>((G17-1)*(1-(IF(H17="no",0,'complete results log'!$B$3)))+1)</f>
        <v>11</v>
      </c>
      <c r="O17" s="26">
        <f t="shared" si="0"/>
        <v>1</v>
      </c>
      <c r="P17" s="27">
        <f>(IF(M17="WON-EW",((((N17-1)*J17)*'complete results log'!$B$2)+('complete results log'!$B$2*(N17-1))),IF(M17="WON",((((N17-1)*J17)*'complete results log'!$B$2)+('complete results log'!$B$2*(N17-1))),IF(M17="PLACED",((((N17-1)*J17)*'complete results log'!$B$2)-'complete results log'!$B$2),IF(J17=0,-'complete results log'!$B$2,IF(J17=0,-'complete results log'!$B$2,-('complete results log'!$B$2*2)))))))*E17</f>
        <v>-10</v>
      </c>
      <c r="Q17" s="27">
        <f>(IF(M17="WON-EW",(((K17-1)*'complete results log'!$B$2)*(1-$B$3))+(((L17-1)*'complete results log'!$B$2)*(1-$B$3)),IF(M17="WON",(((K17-1)*'complete results log'!$B$2)*(1-$B$3)),IF(M17="PLACED",(((L17-1)*'complete results log'!$B$2)*(1-$B$3))-'complete results log'!$B$2,IF(J17=0,-'complete results log'!$B$2,-('complete results log'!$B$2*2))))))*E17</f>
        <v>-10</v>
      </c>
      <c r="R17" s="28">
        <f>(IF(M17="WON-EW",((((F17-1)*J17)*'complete results log'!$B$2)+('complete results log'!$B$2*(F17-1))),IF(M17="WON",((((F17-1)*J17)*'complete results log'!$B$2)+('complete results log'!$B$2*(F17-1))),IF(M17="PLACED",((((F17-1)*J17)*'complete results log'!$B$2)-'complete results log'!$B$2),IF(J17=0,-'complete results log'!$B$2,IF(J17=0,-'complete results log'!$B$2,-('complete results log'!$B$2*2)))))))*E17</f>
        <v>-10</v>
      </c>
    </row>
    <row r="18" spans="1:93" ht="15" x14ac:dyDescent="0.2">
      <c r="A18" s="20">
        <v>42191</v>
      </c>
      <c r="B18" s="21">
        <v>19.25</v>
      </c>
      <c r="C18" s="16" t="s">
        <v>28</v>
      </c>
      <c r="D18" s="16" t="s">
        <v>44</v>
      </c>
      <c r="E18" s="22">
        <v>1</v>
      </c>
      <c r="F18" s="22">
        <v>8</v>
      </c>
      <c r="G18" s="22">
        <v>8</v>
      </c>
      <c r="H18" s="22" t="s">
        <v>26</v>
      </c>
      <c r="I18" s="22" t="s">
        <v>26</v>
      </c>
      <c r="J18" s="22">
        <v>0</v>
      </c>
      <c r="K18" s="22">
        <v>5.09</v>
      </c>
      <c r="L18" s="22"/>
      <c r="M18" s="17" t="s">
        <v>27</v>
      </c>
      <c r="N18" s="26">
        <f>((G18-1)*(1-(IF(H18="no",0,'complete results log'!$B$3)))+1)</f>
        <v>8</v>
      </c>
      <c r="O18" s="26">
        <f t="shared" si="0"/>
        <v>1</v>
      </c>
      <c r="P18" s="27">
        <f>(IF(M18="WON-EW",((((N18-1)*J18)*'complete results log'!$B$2)+('complete results log'!$B$2*(N18-1))),IF(M18="WON",((((N18-1)*J18)*'complete results log'!$B$2)+('complete results log'!$B$2*(N18-1))),IF(M18="PLACED",((((N18-1)*J18)*'complete results log'!$B$2)-'complete results log'!$B$2),IF(J18=0,-'complete results log'!$B$2,IF(J18=0,-'complete results log'!$B$2,-('complete results log'!$B$2*2)))))))*E18</f>
        <v>-10</v>
      </c>
      <c r="Q18" s="27">
        <f>(IF(M18="WON-EW",(((K18-1)*'complete results log'!$B$2)*(1-$B$3))+(((L18-1)*'complete results log'!$B$2)*(1-$B$3)),IF(M18="WON",(((K18-1)*'complete results log'!$B$2)*(1-$B$3)),IF(M18="PLACED",(((L18-1)*'complete results log'!$B$2)*(1-$B$3))-'complete results log'!$B$2,IF(J18=0,-'complete results log'!$B$2,-('complete results log'!$B$2*2))))))*E18</f>
        <v>-10</v>
      </c>
      <c r="R18" s="28">
        <f>(IF(M18="WON-EW",((((F18-1)*J18)*'complete results log'!$B$2)+('complete results log'!$B$2*(F18-1))),IF(M18="WON",((((F18-1)*J18)*'complete results log'!$B$2)+('complete results log'!$B$2*(F18-1))),IF(M18="PLACED",((((F18-1)*J18)*'complete results log'!$B$2)-'complete results log'!$B$2),IF(J18=0,-'complete results log'!$B$2,IF(J18=0,-'complete results log'!$B$2,-('complete results log'!$B$2*2)))))))*E18</f>
        <v>-10</v>
      </c>
    </row>
    <row r="19" spans="1:93" ht="15" x14ac:dyDescent="0.2">
      <c r="A19" s="20">
        <v>42191</v>
      </c>
      <c r="B19" s="21">
        <v>19.350000000000001</v>
      </c>
      <c r="C19" s="16" t="s">
        <v>45</v>
      </c>
      <c r="D19" s="16" t="s">
        <v>46</v>
      </c>
      <c r="E19" s="22">
        <v>1</v>
      </c>
      <c r="F19" s="22">
        <v>4.3333333333333304</v>
      </c>
      <c r="G19" s="22">
        <v>4.3333333333333304</v>
      </c>
      <c r="H19" s="22" t="s">
        <v>26</v>
      </c>
      <c r="I19" s="22" t="s">
        <v>26</v>
      </c>
      <c r="J19" s="22">
        <v>0</v>
      </c>
      <c r="K19" s="22">
        <v>4.13</v>
      </c>
      <c r="L19" s="22"/>
      <c r="M19" s="17" t="s">
        <v>33</v>
      </c>
      <c r="N19" s="26">
        <f>((G19-1)*(1-(IF(H19="no",0,'complete results log'!$B$3)))+1)</f>
        <v>4.3333333333333304</v>
      </c>
      <c r="O19" s="26">
        <f t="shared" si="0"/>
        <v>1</v>
      </c>
      <c r="P19" s="27">
        <f>(IF(M19="WON-EW",((((N19-1)*J19)*'complete results log'!$B$2)+('complete results log'!$B$2*(N19-1))),IF(M19="WON",((((N19-1)*J19)*'complete results log'!$B$2)+('complete results log'!$B$2*(N19-1))),IF(M19="PLACED",((((N19-1)*J19)*'complete results log'!$B$2)-'complete results log'!$B$2),IF(J19=0,-'complete results log'!$B$2,IF(J19=0,-'complete results log'!$B$2,-('complete results log'!$B$2*2)))))))*E19</f>
        <v>33.3333333333333</v>
      </c>
      <c r="Q19" s="27">
        <f>(IF(M19="WON-EW",(((K19-1)*'complete results log'!$B$2)*(1-$B$3))+(((L19-1)*'complete results log'!$B$2)*(1-$B$3)),IF(M19="WON",(((K19-1)*'complete results log'!$B$2)*(1-$B$3)),IF(M19="PLACED",(((L19-1)*'complete results log'!$B$2)*(1-$B$3))-'complete results log'!$B$2,IF(J19=0,-'complete results log'!$B$2,-('complete results log'!$B$2*2))))))*E19</f>
        <v>29.734999999999996</v>
      </c>
      <c r="R19" s="28">
        <f>(IF(M19="WON-EW",((((F19-1)*J19)*'complete results log'!$B$2)+('complete results log'!$B$2*(F19-1))),IF(M19="WON",((((F19-1)*J19)*'complete results log'!$B$2)+('complete results log'!$B$2*(F19-1))),IF(M19="PLACED",((((F19-1)*J19)*'complete results log'!$B$2)-'complete results log'!$B$2),IF(J19=0,-'complete results log'!$B$2,IF(J19=0,-'complete results log'!$B$2,-('complete results log'!$B$2*2)))))))*E19</f>
        <v>33.3333333333333</v>
      </c>
    </row>
    <row r="20" spans="1:93" ht="15" x14ac:dyDescent="0.2">
      <c r="A20" s="20">
        <v>42192</v>
      </c>
      <c r="B20" s="21">
        <v>14.25</v>
      </c>
      <c r="C20" s="16" t="s">
        <v>47</v>
      </c>
      <c r="D20" s="16" t="s">
        <v>48</v>
      </c>
      <c r="E20" s="22">
        <v>1</v>
      </c>
      <c r="F20" s="22">
        <v>7</v>
      </c>
      <c r="G20" s="22">
        <v>7</v>
      </c>
      <c r="H20" s="22" t="s">
        <v>26</v>
      </c>
      <c r="I20" s="22" t="s">
        <v>26</v>
      </c>
      <c r="J20" s="22">
        <v>0</v>
      </c>
      <c r="K20" s="22">
        <v>6</v>
      </c>
      <c r="L20" s="22"/>
      <c r="M20" s="17" t="s">
        <v>27</v>
      </c>
      <c r="N20" s="26">
        <f>((G20-1)*(1-(IF(H20="no",0,'complete results log'!$B$3)))+1)</f>
        <v>7</v>
      </c>
      <c r="O20" s="26">
        <f t="shared" si="0"/>
        <v>1</v>
      </c>
      <c r="P20" s="27">
        <f>(IF(M20="WON-EW",((((N20-1)*J20)*'complete results log'!$B$2)+('complete results log'!$B$2*(N20-1))),IF(M20="WON",((((N20-1)*J20)*'complete results log'!$B$2)+('complete results log'!$B$2*(N20-1))),IF(M20="PLACED",((((N20-1)*J20)*'complete results log'!$B$2)-'complete results log'!$B$2),IF(J20=0,-'complete results log'!$B$2,IF(J20=0,-'complete results log'!$B$2,-('complete results log'!$B$2*2)))))))*E20</f>
        <v>-10</v>
      </c>
      <c r="Q20" s="27">
        <f>(IF(M20="WON-EW",(((K20-1)*'complete results log'!$B$2)*(1-$B$3))+(((L20-1)*'complete results log'!$B$2)*(1-$B$3)),IF(M20="WON",(((K20-1)*'complete results log'!$B$2)*(1-$B$3)),IF(M20="PLACED",(((L20-1)*'complete results log'!$B$2)*(1-$B$3))-'complete results log'!$B$2,IF(J20=0,-'complete results log'!$B$2,-('complete results log'!$B$2*2))))))*E20</f>
        <v>-10</v>
      </c>
      <c r="R20" s="28">
        <f>(IF(M20="WON-EW",((((F20-1)*J20)*'complete results log'!$B$2)+('complete results log'!$B$2*(F20-1))),IF(M20="WON",((((F20-1)*J20)*'complete results log'!$B$2)+('complete results log'!$B$2*(F20-1))),IF(M20="PLACED",((((F20-1)*J20)*'complete results log'!$B$2)-'complete results log'!$B$2),IF(J20=0,-'complete results log'!$B$2,IF(J20=0,-'complete results log'!$B$2,-('complete results log'!$B$2*2)))))))*E20</f>
        <v>-10</v>
      </c>
    </row>
    <row r="21" spans="1:93" ht="15" x14ac:dyDescent="0.2">
      <c r="A21" s="20">
        <v>42193</v>
      </c>
      <c r="B21" s="21">
        <v>20.5</v>
      </c>
      <c r="C21" s="16" t="s">
        <v>49</v>
      </c>
      <c r="D21" s="16" t="s">
        <v>50</v>
      </c>
      <c r="E21" s="22">
        <v>1</v>
      </c>
      <c r="F21" s="22">
        <v>3.5</v>
      </c>
      <c r="G21" s="22">
        <v>3.5</v>
      </c>
      <c r="H21" s="22" t="s">
        <v>26</v>
      </c>
      <c r="I21" s="22" t="s">
        <v>26</v>
      </c>
      <c r="J21" s="22">
        <v>0</v>
      </c>
      <c r="K21" s="22">
        <v>2.64</v>
      </c>
      <c r="L21" s="22"/>
      <c r="M21" s="17" t="s">
        <v>27</v>
      </c>
      <c r="N21" s="26">
        <f>((G21-1)*(1-(IF(H21="no",0,'complete results log'!$B$3)))+1)</f>
        <v>3.5</v>
      </c>
      <c r="O21" s="26">
        <f t="shared" si="0"/>
        <v>1</v>
      </c>
      <c r="P21" s="27">
        <f>(IF(M21="WON-EW",((((N21-1)*J21)*'complete results log'!$B$2)+('complete results log'!$B$2*(N21-1))),IF(M21="WON",((((N21-1)*J21)*'complete results log'!$B$2)+('complete results log'!$B$2*(N21-1))),IF(M21="PLACED",((((N21-1)*J21)*'complete results log'!$B$2)-'complete results log'!$B$2),IF(J21=0,-'complete results log'!$B$2,IF(J21=0,-'complete results log'!$B$2,-('complete results log'!$B$2*2)))))))*E21</f>
        <v>-10</v>
      </c>
      <c r="Q21" s="27">
        <f>(IF(M21="WON-EW",(((K21-1)*'complete results log'!$B$2)*(1-$B$3))+(((L21-1)*'complete results log'!$B$2)*(1-$B$3)),IF(M21="WON",(((K21-1)*'complete results log'!$B$2)*(1-$B$3)),IF(M21="PLACED",(((L21-1)*'complete results log'!$B$2)*(1-$B$3))-'complete results log'!$B$2,IF(J21=0,-'complete results log'!$B$2,-('complete results log'!$B$2*2))))))*E21</f>
        <v>-10</v>
      </c>
      <c r="R21" s="28">
        <f>(IF(M21="WON-EW",((((F21-1)*J21)*'complete results log'!$B$2)+('complete results log'!$B$2*(F21-1))),IF(M21="WON",((((F21-1)*J21)*'complete results log'!$B$2)+('complete results log'!$B$2*(F21-1))),IF(M21="PLACED",((((F21-1)*J21)*'complete results log'!$B$2)-'complete results log'!$B$2),IF(J21=0,-'complete results log'!$B$2,IF(J21=0,-'complete results log'!$B$2,-('complete results log'!$B$2*2)))))))*E21</f>
        <v>-10</v>
      </c>
    </row>
    <row r="22" spans="1:93" ht="15" x14ac:dyDescent="0.2">
      <c r="A22" s="20">
        <v>42194</v>
      </c>
      <c r="B22" s="21">
        <v>15.45</v>
      </c>
      <c r="C22" s="16" t="s">
        <v>51</v>
      </c>
      <c r="D22" s="16" t="s">
        <v>52</v>
      </c>
      <c r="E22" s="22">
        <v>1</v>
      </c>
      <c r="F22" s="22">
        <v>5.5</v>
      </c>
      <c r="G22" s="22">
        <v>5.5</v>
      </c>
      <c r="H22" s="22" t="s">
        <v>26</v>
      </c>
      <c r="I22" s="22" t="s">
        <v>26</v>
      </c>
      <c r="J22" s="22">
        <v>0</v>
      </c>
      <c r="K22" s="22">
        <v>3.76</v>
      </c>
      <c r="L22" s="22"/>
      <c r="M22" s="17" t="s">
        <v>27</v>
      </c>
      <c r="N22" s="26">
        <f>((G22-1)*(1-(IF(H22="no",0,'complete results log'!$B$3)))+1)</f>
        <v>5.5</v>
      </c>
      <c r="O22" s="26">
        <f t="shared" si="0"/>
        <v>1</v>
      </c>
      <c r="P22" s="27">
        <f>(IF(M22="WON-EW",((((N22-1)*J22)*'complete results log'!$B$2)+('complete results log'!$B$2*(N22-1))),IF(M22="WON",((((N22-1)*J22)*'complete results log'!$B$2)+('complete results log'!$B$2*(N22-1))),IF(M22="PLACED",((((N22-1)*J22)*'complete results log'!$B$2)-'complete results log'!$B$2),IF(J22=0,-'complete results log'!$B$2,IF(J22=0,-'complete results log'!$B$2,-('complete results log'!$B$2*2)))))))*E22</f>
        <v>-10</v>
      </c>
      <c r="Q22" s="27">
        <f>(IF(M22="WON-EW",(((K22-1)*'complete results log'!$B$2)*(1-$B$3))+(((L22-1)*'complete results log'!$B$2)*(1-$B$3)),IF(M22="WON",(((K22-1)*'complete results log'!$B$2)*(1-$B$3)),IF(M22="PLACED",(((L22-1)*'complete results log'!$B$2)*(1-$B$3))-'complete results log'!$B$2,IF(J22=0,-'complete results log'!$B$2,-('complete results log'!$B$2*2))))))*E22</f>
        <v>-10</v>
      </c>
      <c r="R22" s="28">
        <f>(IF(M22="WON-EW",((((F22-1)*J22)*'complete results log'!$B$2)+('complete results log'!$B$2*(F22-1))),IF(M22="WON",((((F22-1)*J22)*'complete results log'!$B$2)+('complete results log'!$B$2*(F22-1))),IF(M22="PLACED",((((F22-1)*J22)*'complete results log'!$B$2)-'complete results log'!$B$2),IF(J22=0,-'complete results log'!$B$2,IF(J22=0,-'complete results log'!$B$2,-('complete results log'!$B$2*2)))))))*E22</f>
        <v>-10</v>
      </c>
    </row>
    <row r="23" spans="1:93" ht="15" x14ac:dyDescent="0.2">
      <c r="A23" s="20">
        <v>42194</v>
      </c>
      <c r="B23" s="21">
        <v>18</v>
      </c>
      <c r="C23" s="16" t="s">
        <v>51</v>
      </c>
      <c r="D23" s="16" t="s">
        <v>53</v>
      </c>
      <c r="E23" s="22">
        <v>1</v>
      </c>
      <c r="F23" s="22">
        <v>4.3333333333333304</v>
      </c>
      <c r="G23" s="22">
        <v>4.3333333333333304</v>
      </c>
      <c r="H23" s="22" t="s">
        <v>26</v>
      </c>
      <c r="I23" s="22" t="s">
        <v>26</v>
      </c>
      <c r="J23" s="22">
        <v>0</v>
      </c>
      <c r="K23" s="22">
        <v>2.72</v>
      </c>
      <c r="L23" s="22"/>
      <c r="M23" s="17" t="s">
        <v>33</v>
      </c>
      <c r="N23" s="26">
        <f>((G23-1)*(1-(IF(H23="no",0,'complete results log'!$B$3)))+1)</f>
        <v>4.3333333333333304</v>
      </c>
      <c r="O23" s="26">
        <f t="shared" si="0"/>
        <v>1</v>
      </c>
      <c r="P23" s="27">
        <f>(IF(M23="WON-EW",((((N23-1)*J23)*'complete results log'!$B$2)+('complete results log'!$B$2*(N23-1))),IF(M23="WON",((((N23-1)*J23)*'complete results log'!$B$2)+('complete results log'!$B$2*(N23-1))),IF(M23="PLACED",((((N23-1)*J23)*'complete results log'!$B$2)-'complete results log'!$B$2),IF(J23=0,-'complete results log'!$B$2,IF(J23=0,-'complete results log'!$B$2,-('complete results log'!$B$2*2)))))))*E23</f>
        <v>33.3333333333333</v>
      </c>
      <c r="Q23" s="27">
        <f>(IF(M23="WON-EW",(((K23-1)*'complete results log'!$B$2)*(1-$B$3))+(((L23-1)*'complete results log'!$B$2)*(1-$B$3)),IF(M23="WON",(((K23-1)*'complete results log'!$B$2)*(1-$B$3)),IF(M23="PLACED",(((L23-1)*'complete results log'!$B$2)*(1-$B$3))-'complete results log'!$B$2,IF(J23=0,-'complete results log'!$B$2,-('complete results log'!$B$2*2))))))*E23</f>
        <v>16.340000000000003</v>
      </c>
      <c r="R23" s="28">
        <f>(IF(M23="WON-EW",((((F23-1)*J23)*'complete results log'!$B$2)+('complete results log'!$B$2*(F23-1))),IF(M23="WON",((((F23-1)*J23)*'complete results log'!$B$2)+('complete results log'!$B$2*(F23-1))),IF(M23="PLACED",((((F23-1)*J23)*'complete results log'!$B$2)-'complete results log'!$B$2),IF(J23=0,-'complete results log'!$B$2,IF(J23=0,-'complete results log'!$B$2,-('complete results log'!$B$2*2)))))))*E23</f>
        <v>33.3333333333333</v>
      </c>
    </row>
    <row r="24" spans="1:93" ht="15" x14ac:dyDescent="0.2">
      <c r="A24" s="20">
        <v>42195</v>
      </c>
      <c r="B24" s="21">
        <v>17.2</v>
      </c>
      <c r="C24" s="16" t="s">
        <v>54</v>
      </c>
      <c r="D24" s="16" t="s">
        <v>55</v>
      </c>
      <c r="E24" s="22">
        <v>2</v>
      </c>
      <c r="F24" s="22">
        <v>5</v>
      </c>
      <c r="G24" s="22">
        <v>5</v>
      </c>
      <c r="H24" s="22" t="s">
        <v>26</v>
      </c>
      <c r="I24" s="22" t="s">
        <v>26</v>
      </c>
      <c r="J24" s="22">
        <v>0</v>
      </c>
      <c r="K24" s="22">
        <v>5.7</v>
      </c>
      <c r="L24" s="22"/>
      <c r="M24" s="17" t="s">
        <v>27</v>
      </c>
      <c r="N24" s="26">
        <f>((G24-1)*(1-(IF(H24="no",0,'complete results log'!$B$3)))+1)</f>
        <v>5</v>
      </c>
      <c r="O24" s="26">
        <f t="shared" si="0"/>
        <v>2</v>
      </c>
      <c r="P24" s="27">
        <f>(IF(M24="WON-EW",((((N24-1)*J24)*'complete results log'!$B$2)+('complete results log'!$B$2*(N24-1))),IF(M24="WON",((((N24-1)*J24)*'complete results log'!$B$2)+('complete results log'!$B$2*(N24-1))),IF(M24="PLACED",((((N24-1)*J24)*'complete results log'!$B$2)-'complete results log'!$B$2),IF(J24=0,-'complete results log'!$B$2,IF(J24=0,-'complete results log'!$B$2,-('complete results log'!$B$2*2)))))))*E24</f>
        <v>-20</v>
      </c>
      <c r="Q24" s="27">
        <f>(IF(M24="WON-EW",(((K24-1)*'complete results log'!$B$2)*(1-$B$3))+(((L24-1)*'complete results log'!$B$2)*(1-$B$3)),IF(M24="WON",(((K24-1)*'complete results log'!$B$2)*(1-$B$3)),IF(M24="PLACED",(((L24-1)*'complete results log'!$B$2)*(1-$B$3))-'complete results log'!$B$2,IF(J24=0,-'complete results log'!$B$2,-('complete results log'!$B$2*2))))))*E24</f>
        <v>-20</v>
      </c>
      <c r="R24" s="28">
        <f>(IF(M24="WON-EW",((((F24-1)*J24)*'complete results log'!$B$2)+('complete results log'!$B$2*(F24-1))),IF(M24="WON",((((F24-1)*J24)*'complete results log'!$B$2)+('complete results log'!$B$2*(F24-1))),IF(M24="PLACED",((((F24-1)*J24)*'complete results log'!$B$2)-'complete results log'!$B$2),IF(J24=0,-'complete results log'!$B$2,IF(J24=0,-'complete results log'!$B$2,-('complete results log'!$B$2*2)))))))*E24</f>
        <v>-20</v>
      </c>
    </row>
    <row r="25" spans="1:93" ht="15" x14ac:dyDescent="0.2">
      <c r="A25" s="20">
        <v>42196</v>
      </c>
      <c r="B25" s="21">
        <v>15.45</v>
      </c>
      <c r="C25" s="16" t="s">
        <v>51</v>
      </c>
      <c r="D25" s="16" t="s">
        <v>76</v>
      </c>
      <c r="E25" s="22">
        <v>3</v>
      </c>
      <c r="F25" s="22">
        <v>3.75</v>
      </c>
      <c r="G25" s="22">
        <v>3.75</v>
      </c>
      <c r="H25" s="22" t="s">
        <v>26</v>
      </c>
      <c r="I25" s="22" t="s">
        <v>26</v>
      </c>
      <c r="J25" s="22">
        <v>0</v>
      </c>
      <c r="K25" s="22">
        <v>3.38</v>
      </c>
      <c r="L25" s="22"/>
      <c r="M25" s="17" t="s">
        <v>33</v>
      </c>
      <c r="N25" s="26">
        <f>((G25-1)*(1-(IF(H25="no",0,'complete results log'!$B$3)))+1)</f>
        <v>3.75</v>
      </c>
      <c r="O25" s="26">
        <f t="shared" si="0"/>
        <v>3</v>
      </c>
      <c r="P25" s="27">
        <f>(IF(M25="WON-EW",((((N25-1)*J25)*'complete results log'!$B$2)+('complete results log'!$B$2*(N25-1))),IF(M25="WON",((((N25-1)*J25)*'complete results log'!$B$2)+('complete results log'!$B$2*(N25-1))),IF(M25="PLACED",((((N25-1)*J25)*'complete results log'!$B$2)-'complete results log'!$B$2),IF(J25=0,-'complete results log'!$B$2,IF(J25=0,-'complete results log'!$B$2,-('complete results log'!$B$2*2)))))))*E25</f>
        <v>82.5</v>
      </c>
      <c r="Q25" s="27">
        <f>(IF(M25="WON-EW",(((K25-1)*'complete results log'!$B$2)*(1-$B$3))+(((L25-1)*'complete results log'!$B$2)*(1-$B$3)),IF(M25="WON",(((K25-1)*'complete results log'!$B$2)*(1-$B$3)),IF(M25="PLACED",(((L25-1)*'complete results log'!$B$2)*(1-$B$3))-'complete results log'!$B$2,IF(J25=0,-'complete results log'!$B$2,-('complete results log'!$B$2*2))))))*E25</f>
        <v>67.829999999999984</v>
      </c>
      <c r="R25" s="28">
        <f>(IF(M25="WON-EW",((((F25-1)*J25)*'complete results log'!$B$2)+('complete results log'!$B$2*(F25-1))),IF(M25="WON",((((F25-1)*J25)*'complete results log'!$B$2)+('complete results log'!$B$2*(F25-1))),IF(M25="PLACED",((((F25-1)*J25)*'complete results log'!$B$2)-'complete results log'!$B$2),IF(J25=0,-'complete results log'!$B$2,IF(J25=0,-'complete results log'!$B$2,-('complete results log'!$B$2*2)))))))*E25</f>
        <v>82.5</v>
      </c>
    </row>
    <row r="26" spans="1:93" ht="15" x14ac:dyDescent="0.2">
      <c r="A26" s="20">
        <v>42198</v>
      </c>
      <c r="B26" s="21">
        <v>19.3</v>
      </c>
      <c r="C26" s="16" t="s">
        <v>28</v>
      </c>
      <c r="D26" s="16" t="s">
        <v>77</v>
      </c>
      <c r="E26" s="22">
        <v>1</v>
      </c>
      <c r="F26" s="22">
        <v>3</v>
      </c>
      <c r="G26" s="22">
        <v>3</v>
      </c>
      <c r="H26" s="22" t="s">
        <v>26</v>
      </c>
      <c r="I26" s="22" t="s">
        <v>26</v>
      </c>
      <c r="J26" s="22">
        <v>0</v>
      </c>
      <c r="K26" s="22">
        <v>2.54</v>
      </c>
      <c r="L26" s="22"/>
      <c r="M26" s="17" t="s">
        <v>27</v>
      </c>
      <c r="N26" s="26">
        <f>((G26-1)*(1-(IF(H26="no",0,'complete results log'!$B$3)))+1)</f>
        <v>3</v>
      </c>
      <c r="O26" s="26">
        <f t="shared" si="0"/>
        <v>1</v>
      </c>
      <c r="P26" s="27">
        <f>(IF(M26="WON-EW",((((N26-1)*J26)*'complete results log'!$B$2)+('complete results log'!$B$2*(N26-1))),IF(M26="WON",((((N26-1)*J26)*'complete results log'!$B$2)+('complete results log'!$B$2*(N26-1))),IF(M26="PLACED",((((N26-1)*J26)*'complete results log'!$B$2)-'complete results log'!$B$2),IF(J26=0,-'complete results log'!$B$2,IF(J26=0,-'complete results log'!$B$2,-('complete results log'!$B$2*2)))))))*E26</f>
        <v>-10</v>
      </c>
      <c r="Q26" s="27">
        <f>(IF(M26="WON-EW",(((K26-1)*'complete results log'!$B$2)*(1-$B$3))+(((L26-1)*'complete results log'!$B$2)*(1-$B$3)),IF(M26="WON",(((K26-1)*'complete results log'!$B$2)*(1-$B$3)),IF(M26="PLACED",(((L26-1)*'complete results log'!$B$2)*(1-$B$3))-'complete results log'!$B$2,IF(J26=0,-'complete results log'!$B$2,-('complete results log'!$B$2*2))))))*E26</f>
        <v>-10</v>
      </c>
      <c r="R26" s="28">
        <f>(IF(M26="WON-EW",((((F26-1)*J26)*'complete results log'!$B$2)+('complete results log'!$B$2*(F26-1))),IF(M26="WON",((((F26-1)*J26)*'complete results log'!$B$2)+('complete results log'!$B$2*(F26-1))),IF(M26="PLACED",((((F26-1)*J26)*'complete results log'!$B$2)-'complete results log'!$B$2),IF(J26=0,-'complete results log'!$B$2,IF(J26=0,-'complete results log'!$B$2,-('complete results log'!$B$2*2)))))))*E26</f>
        <v>-10</v>
      </c>
    </row>
    <row r="27" spans="1:93" ht="15" x14ac:dyDescent="0.2">
      <c r="A27" s="20">
        <v>42198</v>
      </c>
      <c r="B27" s="21">
        <v>20.100000000000001</v>
      </c>
      <c r="C27" s="16" t="s">
        <v>47</v>
      </c>
      <c r="D27" s="16" t="s">
        <v>78</v>
      </c>
      <c r="E27" s="22">
        <v>1</v>
      </c>
      <c r="F27" s="22">
        <v>4.5</v>
      </c>
      <c r="G27" s="22">
        <v>4.5</v>
      </c>
      <c r="H27" s="22" t="s">
        <v>26</v>
      </c>
      <c r="I27" s="22" t="s">
        <v>26</v>
      </c>
      <c r="J27" s="22">
        <v>0</v>
      </c>
      <c r="K27" s="22">
        <v>2.68</v>
      </c>
      <c r="L27" s="22"/>
      <c r="M27" s="17" t="s">
        <v>33</v>
      </c>
      <c r="N27" s="26">
        <f>((G27-1)*(1-(IF(H27="no",0,'complete results log'!$B$3)))+1)</f>
        <v>4.5</v>
      </c>
      <c r="O27" s="26">
        <f t="shared" si="0"/>
        <v>1</v>
      </c>
      <c r="P27" s="27">
        <f>(IF(M27="WON-EW",((((N27-1)*J27)*'complete results log'!$B$2)+('complete results log'!$B$2*(N27-1))),IF(M27="WON",((((N27-1)*J27)*'complete results log'!$B$2)+('complete results log'!$B$2*(N27-1))),IF(M27="PLACED",((((N27-1)*J27)*'complete results log'!$B$2)-'complete results log'!$B$2),IF(J27=0,-'complete results log'!$B$2,IF(J27=0,-'complete results log'!$B$2,-('complete results log'!$B$2*2)))))))*E27</f>
        <v>35</v>
      </c>
      <c r="Q27" s="27">
        <f>(IF(M27="WON-EW",(((K27-1)*'complete results log'!$B$2)*(1-$B$3))+(((L27-1)*'complete results log'!$B$2)*(1-$B$3)),IF(M27="WON",(((K27-1)*'complete results log'!$B$2)*(1-$B$3)),IF(M27="PLACED",(((L27-1)*'complete results log'!$B$2)*(1-$B$3))-'complete results log'!$B$2,IF(J27=0,-'complete results log'!$B$2,-('complete results log'!$B$2*2))))))*E27</f>
        <v>15.959999999999999</v>
      </c>
      <c r="R27" s="28">
        <f>(IF(M27="WON-EW",((((F27-1)*J27)*'complete results log'!$B$2)+('complete results log'!$B$2*(F27-1))),IF(M27="WON",((((F27-1)*J27)*'complete results log'!$B$2)+('complete results log'!$B$2*(F27-1))),IF(M27="PLACED",((((F27-1)*J27)*'complete results log'!$B$2)-'complete results log'!$B$2),IF(J27=0,-'complete results log'!$B$2,IF(J27=0,-'complete results log'!$B$2,-('complete results log'!$B$2*2)))))))*E27</f>
        <v>35</v>
      </c>
    </row>
    <row r="28" spans="1:93" s="7" customFormat="1" ht="15" x14ac:dyDescent="0.2">
      <c r="A28" s="20">
        <v>42199</v>
      </c>
      <c r="B28" s="21">
        <v>15.45</v>
      </c>
      <c r="C28" s="16" t="s">
        <v>80</v>
      </c>
      <c r="D28" s="16" t="s">
        <v>79</v>
      </c>
      <c r="E28" s="22">
        <v>1</v>
      </c>
      <c r="F28" s="22">
        <v>4</v>
      </c>
      <c r="G28" s="22">
        <v>4</v>
      </c>
      <c r="H28" s="22" t="s">
        <v>26</v>
      </c>
      <c r="I28" s="22" t="s">
        <v>26</v>
      </c>
      <c r="J28" s="22">
        <v>0</v>
      </c>
      <c r="K28" s="22">
        <v>3.93</v>
      </c>
      <c r="L28" s="22"/>
      <c r="M28" s="17" t="s">
        <v>27</v>
      </c>
      <c r="N28" s="26">
        <f>((G28-1)*(1-(IF(H28="no",0,'complete results log'!$B$3)))+1)</f>
        <v>4</v>
      </c>
      <c r="O28" s="26">
        <f t="shared" si="0"/>
        <v>1</v>
      </c>
      <c r="P28" s="27">
        <f>(IF(M28="WON-EW",((((N28-1)*J28)*'complete results log'!$B$2)+('complete results log'!$B$2*(N28-1))),IF(M28="WON",((((N28-1)*J28)*'complete results log'!$B$2)+('complete results log'!$B$2*(N28-1))),IF(M28="PLACED",((((N28-1)*J28)*'complete results log'!$B$2)-'complete results log'!$B$2),IF(J28=0,-'complete results log'!$B$2,IF(J28=0,-'complete results log'!$B$2,-('complete results log'!$B$2*2)))))))*E28</f>
        <v>-10</v>
      </c>
      <c r="Q28" s="27">
        <f>(IF(M28="WON-EW",(((K28-1)*'complete results log'!$B$2)*(1-$B$3))+(((L28-1)*'complete results log'!$B$2)*(1-$B$3)),IF(M28="WON",(((K28-1)*'complete results log'!$B$2)*(1-$B$3)),IF(M28="PLACED",(((L28-1)*'complete results log'!$B$2)*(1-$B$3))-'complete results log'!$B$2,IF(J28=0,-'complete results log'!$B$2,-('complete results log'!$B$2*2))))))*E28</f>
        <v>-10</v>
      </c>
      <c r="R28" s="28">
        <f>(IF(M28="WON-EW",((((F28-1)*J28)*'complete results log'!$B$2)+('complete results log'!$B$2*(F28-1))),IF(M28="WON",((((F28-1)*J28)*'complete results log'!$B$2)+('complete results log'!$B$2*(F28-1))),IF(M28="PLACED",((((F28-1)*J28)*'complete results log'!$B$2)-'complete results log'!$B$2),IF(J28=0,-'complete results log'!$B$2,IF(J28=0,-'complete results log'!$B$2,-('complete results log'!$B$2*2)))))))*E28</f>
        <v>-10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ht="15" x14ac:dyDescent="0.2">
      <c r="A29" s="20">
        <v>42200</v>
      </c>
      <c r="B29" s="21">
        <v>14.4</v>
      </c>
      <c r="C29" s="16" t="s">
        <v>81</v>
      </c>
      <c r="D29" s="16" t="s">
        <v>82</v>
      </c>
      <c r="E29" s="22">
        <v>2</v>
      </c>
      <c r="F29" s="22">
        <v>3.5</v>
      </c>
      <c r="G29" s="22">
        <v>3.5</v>
      </c>
      <c r="H29" s="22" t="s">
        <v>26</v>
      </c>
      <c r="I29" s="22" t="s">
        <v>26</v>
      </c>
      <c r="J29" s="22">
        <v>0</v>
      </c>
      <c r="K29" s="22">
        <v>4.33</v>
      </c>
      <c r="L29" s="22"/>
      <c r="M29" s="17" t="s">
        <v>33</v>
      </c>
      <c r="N29" s="26">
        <f>((G29-1)*(1-(IF(H29="no",0,'complete results log'!$B$3)))+1)</f>
        <v>3.5</v>
      </c>
      <c r="O29" s="26">
        <f t="shared" si="0"/>
        <v>2</v>
      </c>
      <c r="P29" s="27">
        <f>(IF(M29="WON-EW",((((N29-1)*J29)*'complete results log'!$B$2)+('complete results log'!$B$2*(N29-1))),IF(M29="WON",((((N29-1)*J29)*'complete results log'!$B$2)+('complete results log'!$B$2*(N29-1))),IF(M29="PLACED",((((N29-1)*J29)*'complete results log'!$B$2)-'complete results log'!$B$2),IF(J29=0,-'complete results log'!$B$2,IF(J29=0,-'complete results log'!$B$2,-('complete results log'!$B$2*2)))))))*E29</f>
        <v>50</v>
      </c>
      <c r="Q29" s="27">
        <f>(IF(M29="WON-EW",(((K29-1)*'complete results log'!$B$2)*(1-$B$3))+(((L29-1)*'complete results log'!$B$2)*(1-$B$3)),IF(M29="WON",(((K29-1)*'complete results log'!$B$2)*(1-$B$3)),IF(M29="PLACED",(((L29-1)*'complete results log'!$B$2)*(1-$B$3))-'complete results log'!$B$2,IF(J29=0,-'complete results log'!$B$2,-('complete results log'!$B$2*2))))))*E29</f>
        <v>63.269999999999989</v>
      </c>
      <c r="R29" s="28">
        <f>(IF(M29="WON-EW",((((F29-1)*J29)*'complete results log'!$B$2)+('complete results log'!$B$2*(F29-1))),IF(M29="WON",((((F29-1)*J29)*'complete results log'!$B$2)+('complete results log'!$B$2*(F29-1))),IF(M29="PLACED",((((F29-1)*J29)*'complete results log'!$B$2)-'complete results log'!$B$2),IF(J29=0,-'complete results log'!$B$2,IF(J29=0,-'complete results log'!$B$2,-('complete results log'!$B$2*2)))))))*E29</f>
        <v>50</v>
      </c>
    </row>
    <row r="30" spans="1:93" ht="15" x14ac:dyDescent="0.2">
      <c r="A30" s="20">
        <v>42200</v>
      </c>
      <c r="B30" s="21">
        <v>20.5</v>
      </c>
      <c r="C30" s="16" t="s">
        <v>39</v>
      </c>
      <c r="D30" s="16" t="s">
        <v>83</v>
      </c>
      <c r="E30" s="22">
        <v>1</v>
      </c>
      <c r="F30" s="17">
        <v>3.75</v>
      </c>
      <c r="G30" s="17">
        <v>3.75</v>
      </c>
      <c r="H30" s="22" t="s">
        <v>26</v>
      </c>
      <c r="I30" s="22" t="s">
        <v>26</v>
      </c>
      <c r="J30" s="22">
        <v>0</v>
      </c>
      <c r="K30" s="17">
        <v>3.62</v>
      </c>
      <c r="M30" s="17" t="s">
        <v>27</v>
      </c>
      <c r="N30" s="26">
        <f>((G30-1)*(1-(IF(H30="no",0,'complete results log'!$B$3)))+1)</f>
        <v>3.75</v>
      </c>
      <c r="O30" s="26">
        <f t="shared" si="0"/>
        <v>1</v>
      </c>
      <c r="P30" s="27">
        <f>(IF(M30="WON-EW",((((N30-1)*J30)*'complete results log'!$B$2)+('complete results log'!$B$2*(N30-1))),IF(M30="WON",((((N30-1)*J30)*'complete results log'!$B$2)+('complete results log'!$B$2*(N30-1))),IF(M30="PLACED",((((N30-1)*J30)*'complete results log'!$B$2)-'complete results log'!$B$2),IF(J30=0,-'complete results log'!$B$2,IF(J30=0,-'complete results log'!$B$2,-('complete results log'!$B$2*2)))))))*E30</f>
        <v>-10</v>
      </c>
      <c r="Q30" s="27">
        <f>(IF(M30="WON-EW",(((K30-1)*'complete results log'!$B$2)*(1-$B$3))+(((L30-1)*'complete results log'!$B$2)*(1-$B$3)),IF(M30="WON",(((K30-1)*'complete results log'!$B$2)*(1-$B$3)),IF(M30="PLACED",(((L30-1)*'complete results log'!$B$2)*(1-$B$3))-'complete results log'!$B$2,IF(J30=0,-'complete results log'!$B$2,-('complete results log'!$B$2*2))))))*E30</f>
        <v>-10</v>
      </c>
      <c r="R30" s="28">
        <f>(IF(M30="WON-EW",((((F30-1)*J30)*'complete results log'!$B$2)+('complete results log'!$B$2*(F30-1))),IF(M30="WON",((((F30-1)*J30)*'complete results log'!$B$2)+('complete results log'!$B$2*(F30-1))),IF(M30="PLACED",((((F30-1)*J30)*'complete results log'!$B$2)-'complete results log'!$B$2),IF(J30=0,-'complete results log'!$B$2,IF(J30=0,-'complete results log'!$B$2,-('complete results log'!$B$2*2)))))))*E30</f>
        <v>-10</v>
      </c>
    </row>
    <row r="31" spans="1:93" ht="15" x14ac:dyDescent="0.2">
      <c r="A31" s="20">
        <v>42201</v>
      </c>
      <c r="B31" s="21" t="s">
        <v>84</v>
      </c>
      <c r="C31" s="16" t="s">
        <v>86</v>
      </c>
      <c r="D31" s="16" t="s">
        <v>85</v>
      </c>
      <c r="E31" s="22">
        <v>1</v>
      </c>
      <c r="F31" s="22">
        <v>7</v>
      </c>
      <c r="G31" s="22">
        <v>7</v>
      </c>
      <c r="H31" s="22" t="s">
        <v>26</v>
      </c>
      <c r="I31" s="22" t="s">
        <v>26</v>
      </c>
      <c r="J31" s="22">
        <v>0</v>
      </c>
      <c r="K31" s="22">
        <v>7</v>
      </c>
      <c r="M31" s="17" t="s">
        <v>27</v>
      </c>
      <c r="N31" s="26">
        <f>((G31-1)*(1-(IF(H31="no",0,'complete results log'!$B$3)))+1)</f>
        <v>7</v>
      </c>
      <c r="O31" s="26">
        <f t="shared" si="0"/>
        <v>1</v>
      </c>
      <c r="P31" s="27">
        <f>(IF(M31="WON-EW",((((N31-1)*J31)*'complete results log'!$B$2)+('complete results log'!$B$2*(N31-1))),IF(M31="WON",((((N31-1)*J31)*'complete results log'!$B$2)+('complete results log'!$B$2*(N31-1))),IF(M31="PLACED",((((N31-1)*J31)*'complete results log'!$B$2)-'complete results log'!$B$2),IF(J31=0,-'complete results log'!$B$2,IF(J31=0,-'complete results log'!$B$2,-('complete results log'!$B$2*2)))))))*E31</f>
        <v>-10</v>
      </c>
      <c r="Q31" s="27">
        <f>(IF(M31="WON-EW",(((K31-1)*'complete results log'!$B$2)*(1-$B$3))+(((L31-1)*'complete results log'!$B$2)*(1-$B$3)),IF(M31="WON",(((K31-1)*'complete results log'!$B$2)*(1-$B$3)),IF(M31="PLACED",(((L31-1)*'complete results log'!$B$2)*(1-$B$3))-'complete results log'!$B$2,IF(J31=0,-'complete results log'!$B$2,-('complete results log'!$B$2*2))))))*E31</f>
        <v>-10</v>
      </c>
      <c r="R31" s="28">
        <f>(IF(M31="WON-EW",((((F31-1)*J31)*'complete results log'!$B$2)+('complete results log'!$B$2*(F31-1))),IF(M31="WON",((((F31-1)*J31)*'complete results log'!$B$2)+('complete results log'!$B$2*(F31-1))),IF(M31="PLACED",((((F31-1)*J31)*'complete results log'!$B$2)-'complete results log'!$B$2),IF(J31=0,-'complete results log'!$B$2,IF(J31=0,-'complete results log'!$B$2,-('complete results log'!$B$2*2)))))))*E31</f>
        <v>-10</v>
      </c>
    </row>
    <row r="32" spans="1:93" ht="15" x14ac:dyDescent="0.2">
      <c r="A32" s="20">
        <v>42202</v>
      </c>
      <c r="B32" s="21">
        <v>15.15</v>
      </c>
      <c r="C32" s="16" t="s">
        <v>36</v>
      </c>
      <c r="D32" s="16" t="s">
        <v>87</v>
      </c>
      <c r="E32" s="22">
        <v>1</v>
      </c>
      <c r="F32" s="22">
        <v>17</v>
      </c>
      <c r="G32" s="22">
        <v>17</v>
      </c>
      <c r="H32" s="22" t="s">
        <v>26</v>
      </c>
      <c r="I32" s="22" t="s">
        <v>26</v>
      </c>
      <c r="J32" s="22">
        <v>0</v>
      </c>
      <c r="K32" s="22">
        <v>9.8800000000000008</v>
      </c>
      <c r="M32" s="17" t="s">
        <v>27</v>
      </c>
      <c r="N32" s="26">
        <f>((G32-1)*(1-(IF(H32="no",0,'complete results log'!$B$3)))+1)</f>
        <v>17</v>
      </c>
      <c r="O32" s="26">
        <f t="shared" si="0"/>
        <v>1</v>
      </c>
      <c r="P32" s="27">
        <f>(IF(M32="WON-EW",((((N32-1)*J32)*'complete results log'!$B$2)+('complete results log'!$B$2*(N32-1))),IF(M32="WON",((((N32-1)*J32)*'complete results log'!$B$2)+('complete results log'!$B$2*(N32-1))),IF(M32="PLACED",((((N32-1)*J32)*'complete results log'!$B$2)-'complete results log'!$B$2),IF(J32=0,-'complete results log'!$B$2,IF(J32=0,-'complete results log'!$B$2,-('complete results log'!$B$2*2)))))))*E32</f>
        <v>-10</v>
      </c>
      <c r="Q32" s="27">
        <f>(IF(M32="WON-EW",(((K32-1)*'complete results log'!$B$2)*(1-$B$3))+(((L32-1)*'complete results log'!$B$2)*(1-$B$3)),IF(M32="WON",(((K32-1)*'complete results log'!$B$2)*(1-$B$3)),IF(M32="PLACED",(((L32-1)*'complete results log'!$B$2)*(1-$B$3))-'complete results log'!$B$2,IF(J32=0,-'complete results log'!$B$2,-('complete results log'!$B$2*2))))))*E32</f>
        <v>-10</v>
      </c>
      <c r="R32" s="28">
        <f>(IF(M32="WON-EW",((((F32-1)*J32)*'complete results log'!$B$2)+('complete results log'!$B$2*(F32-1))),IF(M32="WON",((((F32-1)*J32)*'complete results log'!$B$2)+('complete results log'!$B$2*(F32-1))),IF(M32="PLACED",((((F32-1)*J32)*'complete results log'!$B$2)-'complete results log'!$B$2),IF(J32=0,-'complete results log'!$B$2,IF(J32=0,-'complete results log'!$B$2,-('complete results log'!$B$2*2)))))))*E32</f>
        <v>-10</v>
      </c>
    </row>
    <row r="33" spans="1:18" ht="15" x14ac:dyDescent="0.2">
      <c r="A33" s="20">
        <v>42202</v>
      </c>
      <c r="B33" s="21">
        <v>15.4</v>
      </c>
      <c r="C33" s="16" t="s">
        <v>88</v>
      </c>
      <c r="D33" s="16" t="s">
        <v>89</v>
      </c>
      <c r="E33" s="22">
        <v>1</v>
      </c>
      <c r="F33" s="22">
        <v>3</v>
      </c>
      <c r="G33" s="22">
        <v>3</v>
      </c>
      <c r="H33" s="22" t="s">
        <v>26</v>
      </c>
      <c r="I33" s="22" t="s">
        <v>26</v>
      </c>
      <c r="J33" s="22">
        <v>0</v>
      </c>
      <c r="K33" s="22">
        <v>4</v>
      </c>
      <c r="M33" s="17" t="s">
        <v>27</v>
      </c>
      <c r="N33" s="26">
        <f>((G33-1)*(1-(IF(H33="no",0,'complete results log'!$B$3)))+1)</f>
        <v>3</v>
      </c>
      <c r="O33" s="26">
        <f t="shared" si="0"/>
        <v>1</v>
      </c>
      <c r="P33" s="27">
        <f>(IF(M33="WON-EW",((((N33-1)*J33)*'complete results log'!$B$2)+('complete results log'!$B$2*(N33-1))),IF(M33="WON",((((N33-1)*J33)*'complete results log'!$B$2)+('complete results log'!$B$2*(N33-1))),IF(M33="PLACED",((((N33-1)*J33)*'complete results log'!$B$2)-'complete results log'!$B$2),IF(J33=0,-'complete results log'!$B$2,IF(J33=0,-'complete results log'!$B$2,-('complete results log'!$B$2*2)))))))*E33</f>
        <v>-10</v>
      </c>
      <c r="Q33" s="27">
        <f>(IF(M33="WON-EW",(((K33-1)*'complete results log'!$B$2)*(1-$B$3))+(((L33-1)*'complete results log'!$B$2)*(1-$B$3)),IF(M33="WON",(((K33-1)*'complete results log'!$B$2)*(1-$B$3)),IF(M33="PLACED",(((L33-1)*'complete results log'!$B$2)*(1-$B$3))-'complete results log'!$B$2,IF(J33=0,-'complete results log'!$B$2,-('complete results log'!$B$2*2))))))*E33</f>
        <v>-10</v>
      </c>
      <c r="R33" s="28">
        <f>(IF(M33="WON-EW",((((F33-1)*J33)*'complete results log'!$B$2)+('complete results log'!$B$2*(F33-1))),IF(M33="WON",((((F33-1)*J33)*'complete results log'!$B$2)+('complete results log'!$B$2*(F33-1))),IF(M33="PLACED",((((F33-1)*J33)*'complete results log'!$B$2)-'complete results log'!$B$2),IF(J33=0,-'complete results log'!$B$2,IF(J33=0,-'complete results log'!$B$2,-('complete results log'!$B$2*2)))))))*E33</f>
        <v>-10</v>
      </c>
    </row>
    <row r="34" spans="1:18" ht="15" x14ac:dyDescent="0.2">
      <c r="A34" s="20">
        <v>42203</v>
      </c>
      <c r="B34" s="21">
        <v>14.15</v>
      </c>
      <c r="C34" s="16" t="s">
        <v>51</v>
      </c>
      <c r="D34" s="16" t="s">
        <v>90</v>
      </c>
      <c r="E34" s="22">
        <v>2</v>
      </c>
      <c r="F34" s="22">
        <v>3.5</v>
      </c>
      <c r="G34" s="22">
        <v>3.5</v>
      </c>
      <c r="H34" s="22" t="s">
        <v>26</v>
      </c>
      <c r="I34" s="22" t="s">
        <v>26</v>
      </c>
      <c r="J34" s="22">
        <v>0</v>
      </c>
      <c r="K34" s="22">
        <v>3.89</v>
      </c>
      <c r="M34" s="17" t="s">
        <v>27</v>
      </c>
      <c r="N34" s="26">
        <f>((G34-1)*(1-(IF(H34="no",0,'complete results log'!$B$3)))+1)</f>
        <v>3.5</v>
      </c>
      <c r="O34" s="26">
        <f t="shared" si="0"/>
        <v>2</v>
      </c>
      <c r="P34" s="27">
        <f>(IF(M34="WON-EW",((((N34-1)*J34)*'complete results log'!$B$2)+('complete results log'!$B$2*(N34-1))),IF(M34="WON",((((N34-1)*J34)*'complete results log'!$B$2)+('complete results log'!$B$2*(N34-1))),IF(M34="PLACED",((((N34-1)*J34)*'complete results log'!$B$2)-'complete results log'!$B$2),IF(J34=0,-'complete results log'!$B$2,IF(J34=0,-'complete results log'!$B$2,-('complete results log'!$B$2*2)))))))*E34</f>
        <v>-20</v>
      </c>
      <c r="Q34" s="27">
        <f>(IF(M34="WON-EW",(((K34-1)*'complete results log'!$B$2)*(1-$B$3))+(((L34-1)*'complete results log'!$B$2)*(1-$B$3)),IF(M34="WON",(((K34-1)*'complete results log'!$B$2)*(1-$B$3)),IF(M34="PLACED",(((L34-1)*'complete results log'!$B$2)*(1-$B$3))-'complete results log'!$B$2,IF(J34=0,-'complete results log'!$B$2,-('complete results log'!$B$2*2))))))*E34</f>
        <v>-20</v>
      </c>
      <c r="R34" s="28">
        <f>(IF(M34="WON-EW",((((F34-1)*J34)*'complete results log'!$B$2)+('complete results log'!$B$2*(F34-1))),IF(M34="WON",((((F34-1)*J34)*'complete results log'!$B$2)+('complete results log'!$B$2*(F34-1))),IF(M34="PLACED",((((F34-1)*J34)*'complete results log'!$B$2)-'complete results log'!$B$2),IF(J34=0,-'complete results log'!$B$2,IF(J34=0,-'complete results log'!$B$2,-('complete results log'!$B$2*2)))))))*E34</f>
        <v>-20</v>
      </c>
    </row>
    <row r="35" spans="1:18" ht="15" x14ac:dyDescent="0.2">
      <c r="A35" s="20">
        <v>42205</v>
      </c>
      <c r="B35" s="21">
        <v>14.1</v>
      </c>
      <c r="C35" s="16" t="s">
        <v>91</v>
      </c>
      <c r="D35" s="16" t="s">
        <v>92</v>
      </c>
      <c r="E35" s="22">
        <v>1</v>
      </c>
      <c r="F35" s="22">
        <v>2.75</v>
      </c>
      <c r="G35" s="22">
        <v>2.75</v>
      </c>
      <c r="H35" s="22" t="s">
        <v>26</v>
      </c>
      <c r="I35" s="22" t="s">
        <v>26</v>
      </c>
      <c r="J35" s="22">
        <v>0</v>
      </c>
      <c r="K35" s="22">
        <v>3.45</v>
      </c>
      <c r="M35" s="17" t="s">
        <v>27</v>
      </c>
      <c r="N35" s="26">
        <f>((G35-1)*(1-(IF(H35="no",0,'complete results log'!$B$3)))+1)</f>
        <v>2.75</v>
      </c>
      <c r="O35" s="26">
        <f t="shared" si="0"/>
        <v>1</v>
      </c>
      <c r="P35" s="27">
        <f>(IF(M35="WON-EW",((((N35-1)*J35)*'complete results log'!$B$2)+('complete results log'!$B$2*(N35-1))),IF(M35="WON",((((N35-1)*J35)*'complete results log'!$B$2)+('complete results log'!$B$2*(N35-1))),IF(M35="PLACED",((((N35-1)*J35)*'complete results log'!$B$2)-'complete results log'!$B$2),IF(J35=0,-'complete results log'!$B$2,IF(J35=0,-'complete results log'!$B$2,-('complete results log'!$B$2*2)))))))*E35</f>
        <v>-10</v>
      </c>
      <c r="Q35" s="27">
        <f>(IF(M35="WON-EW",(((K35-1)*'complete results log'!$B$2)*(1-$B$3))+(((L35-1)*'complete results log'!$B$2)*(1-$B$3)),IF(M35="WON",(((K35-1)*'complete results log'!$B$2)*(1-$B$3)),IF(M35="PLACED",(((L35-1)*'complete results log'!$B$2)*(1-$B$3))-'complete results log'!$B$2,IF(J35=0,-'complete results log'!$B$2,-('complete results log'!$B$2*2))))))*E35</f>
        <v>-10</v>
      </c>
      <c r="R35" s="28">
        <f>(IF(M35="WON-EW",((((F35-1)*J35)*'complete results log'!$B$2)+('complete results log'!$B$2*(F35-1))),IF(M35="WON",((((F35-1)*J35)*'complete results log'!$B$2)+('complete results log'!$B$2*(F35-1))),IF(M35="PLACED",((((F35-1)*J35)*'complete results log'!$B$2)-'complete results log'!$B$2),IF(J35=0,-'complete results log'!$B$2,IF(J35=0,-'complete results log'!$B$2,-('complete results log'!$B$2*2)))))))*E35</f>
        <v>-10</v>
      </c>
    </row>
    <row r="36" spans="1:18" ht="15" x14ac:dyDescent="0.2">
      <c r="A36" s="20">
        <v>42206</v>
      </c>
      <c r="B36" s="21">
        <v>14.15</v>
      </c>
      <c r="C36" s="16" t="s">
        <v>93</v>
      </c>
      <c r="D36" s="16" t="s">
        <v>94</v>
      </c>
      <c r="E36" s="22">
        <v>1</v>
      </c>
      <c r="F36" s="22">
        <v>2.75</v>
      </c>
      <c r="G36" s="22">
        <v>2.75</v>
      </c>
      <c r="H36" s="22" t="s">
        <v>26</v>
      </c>
      <c r="I36" s="22" t="s">
        <v>26</v>
      </c>
      <c r="J36" s="22">
        <v>0</v>
      </c>
      <c r="K36" s="22">
        <v>2.93</v>
      </c>
      <c r="M36" s="17" t="s">
        <v>33</v>
      </c>
      <c r="N36" s="26">
        <f>((G36-1)*(1-(IF(H36="no",0,'complete results log'!$B$3)))+1)</f>
        <v>2.75</v>
      </c>
      <c r="O36" s="26">
        <f t="shared" si="0"/>
        <v>1</v>
      </c>
      <c r="P36" s="27">
        <f>(IF(M36="WON-EW",((((N36-1)*J36)*'complete results log'!$B$2)+('complete results log'!$B$2*(N36-1))),IF(M36="WON",((((N36-1)*J36)*'complete results log'!$B$2)+('complete results log'!$B$2*(N36-1))),IF(M36="PLACED",((((N36-1)*J36)*'complete results log'!$B$2)-'complete results log'!$B$2),IF(J36=0,-'complete results log'!$B$2,IF(J36=0,-'complete results log'!$B$2,-('complete results log'!$B$2*2)))))))*E36</f>
        <v>17.5</v>
      </c>
      <c r="Q36" s="27">
        <f>(IF(M36="WON-EW",(((K36-1)*'complete results log'!$B$2)*(1-$B$3))+(((L36-1)*'complete results log'!$B$2)*(1-$B$3)),IF(M36="WON",(((K36-1)*'complete results log'!$B$2)*(1-$B$3)),IF(M36="PLACED",(((L36-1)*'complete results log'!$B$2)*(1-$B$3))-'complete results log'!$B$2,IF(J36=0,-'complete results log'!$B$2,-('complete results log'!$B$2*2))))))*E36</f>
        <v>18.335000000000001</v>
      </c>
      <c r="R36" s="28">
        <f>(IF(M36="WON-EW",((((F36-1)*J36)*'complete results log'!$B$2)+('complete results log'!$B$2*(F36-1))),IF(M36="WON",((((F36-1)*J36)*'complete results log'!$B$2)+('complete results log'!$B$2*(F36-1))),IF(M36="PLACED",((((F36-1)*J36)*'complete results log'!$B$2)-'complete results log'!$B$2),IF(J36=0,-'complete results log'!$B$2,IF(J36=0,-'complete results log'!$B$2,-('complete results log'!$B$2*2)))))))*E36</f>
        <v>17.5</v>
      </c>
    </row>
    <row r="37" spans="1:18" ht="15" x14ac:dyDescent="0.2">
      <c r="A37" s="20">
        <v>42206</v>
      </c>
      <c r="B37" s="21">
        <v>19.100000000000001</v>
      </c>
      <c r="C37" s="50" t="s">
        <v>95</v>
      </c>
      <c r="D37" s="16" t="s">
        <v>96</v>
      </c>
      <c r="E37" s="22">
        <v>1</v>
      </c>
      <c r="F37" s="22">
        <v>5.5</v>
      </c>
      <c r="G37" s="22">
        <v>5.5</v>
      </c>
      <c r="H37" s="22" t="s">
        <v>26</v>
      </c>
      <c r="I37" s="22" t="s">
        <v>26</v>
      </c>
      <c r="J37" s="22">
        <v>0</v>
      </c>
      <c r="K37" s="22">
        <v>5.92</v>
      </c>
      <c r="M37" s="17" t="s">
        <v>27</v>
      </c>
      <c r="N37" s="26">
        <f>((G37-1)*(1-(IF(H37="no",0,'complete results log'!$B$3)))+1)</f>
        <v>5.5</v>
      </c>
      <c r="O37" s="26">
        <f t="shared" si="0"/>
        <v>1</v>
      </c>
      <c r="P37" s="27">
        <f>(IF(M37="WON-EW",((((N37-1)*J37)*'complete results log'!$B$2)+('complete results log'!$B$2*(N37-1))),IF(M37="WON",((((N37-1)*J37)*'complete results log'!$B$2)+('complete results log'!$B$2*(N37-1))),IF(M37="PLACED",((((N37-1)*J37)*'complete results log'!$B$2)-'complete results log'!$B$2),IF(J37=0,-'complete results log'!$B$2,IF(J37=0,-'complete results log'!$B$2,-('complete results log'!$B$2*2)))))))*E37</f>
        <v>-10</v>
      </c>
      <c r="Q37" s="27">
        <f>(IF(M37="WON-EW",(((K37-1)*'complete results log'!$B$2)*(1-$B$3))+(((L37-1)*'complete results log'!$B$2)*(1-$B$3)),IF(M37="WON",(((K37-1)*'complete results log'!$B$2)*(1-$B$3)),IF(M37="PLACED",(((L37-1)*'complete results log'!$B$2)*(1-$B$3))-'complete results log'!$B$2,IF(J37=0,-'complete results log'!$B$2,-('complete results log'!$B$2*2))))))*E37</f>
        <v>-10</v>
      </c>
      <c r="R37" s="28">
        <f>(IF(M37="WON-EW",((((F37-1)*J37)*'complete results log'!$B$2)+('complete results log'!$B$2*(F37-1))),IF(M37="WON",((((F37-1)*J37)*'complete results log'!$B$2)+('complete results log'!$B$2*(F37-1))),IF(M37="PLACED",((((F37-1)*J37)*'complete results log'!$B$2)-'complete results log'!$B$2),IF(J37=0,-'complete results log'!$B$2,IF(J37=0,-'complete results log'!$B$2,-('complete results log'!$B$2*2)))))))*E37</f>
        <v>-10</v>
      </c>
    </row>
    <row r="38" spans="1:18" ht="15" x14ac:dyDescent="0.2">
      <c r="A38" s="20">
        <v>42207</v>
      </c>
      <c r="B38" s="21">
        <v>16</v>
      </c>
      <c r="C38" s="50" t="s">
        <v>97</v>
      </c>
      <c r="D38" s="16" t="s">
        <v>25</v>
      </c>
      <c r="E38" s="22">
        <v>1</v>
      </c>
      <c r="F38" s="22">
        <v>3.75</v>
      </c>
      <c r="G38" s="22">
        <v>3.75</v>
      </c>
      <c r="H38" s="22" t="s">
        <v>26</v>
      </c>
      <c r="I38" s="22" t="s">
        <v>26</v>
      </c>
      <c r="J38" s="22">
        <v>0</v>
      </c>
      <c r="K38" s="22">
        <v>3.21</v>
      </c>
      <c r="M38" s="17" t="s">
        <v>33</v>
      </c>
      <c r="N38" s="26">
        <f>((G38-1)*(1-(IF(H38="no",0,'complete results log'!$B$3)))+1)</f>
        <v>3.75</v>
      </c>
      <c r="O38" s="26">
        <f t="shared" si="0"/>
        <v>1</v>
      </c>
      <c r="P38" s="27">
        <f>(IF(M38="WON-EW",((((N38-1)*J38)*'complete results log'!$B$2)+('complete results log'!$B$2*(N38-1))),IF(M38="WON",((((N38-1)*J38)*'complete results log'!$B$2)+('complete results log'!$B$2*(N38-1))),IF(M38="PLACED",((((N38-1)*J38)*'complete results log'!$B$2)-'complete results log'!$B$2),IF(J38=0,-'complete results log'!$B$2,IF(J38=0,-'complete results log'!$B$2,-('complete results log'!$B$2*2)))))))*E38</f>
        <v>27.5</v>
      </c>
      <c r="Q38" s="27">
        <f>(IF(M38="WON-EW",(((K38-1)*'complete results log'!$B$2)*(1-$B$3))+(((L38-1)*'complete results log'!$B$2)*(1-$B$3)),IF(M38="WON",(((K38-1)*'complete results log'!$B$2)*(1-$B$3)),IF(M38="PLACED",(((L38-1)*'complete results log'!$B$2)*(1-$B$3))-'complete results log'!$B$2,IF(J38=0,-'complete results log'!$B$2,-('complete results log'!$B$2*2))))))*E38</f>
        <v>20.995000000000001</v>
      </c>
      <c r="R38" s="28">
        <f>(IF(M38="WON-EW",((((F38-1)*J38)*'complete results log'!$B$2)+('complete results log'!$B$2*(F38-1))),IF(M38="WON",((((F38-1)*J38)*'complete results log'!$B$2)+('complete results log'!$B$2*(F38-1))),IF(M38="PLACED",((((F38-1)*J38)*'complete results log'!$B$2)-'complete results log'!$B$2),IF(J38=0,-'complete results log'!$B$2,IF(J38=0,-'complete results log'!$B$2,-('complete results log'!$B$2*2)))))))*E38</f>
        <v>27.5</v>
      </c>
    </row>
    <row r="39" spans="1:18" ht="15" x14ac:dyDescent="0.2">
      <c r="A39" s="20">
        <v>42208</v>
      </c>
      <c r="B39" s="21">
        <v>15.3</v>
      </c>
      <c r="C39" s="50" t="s">
        <v>39</v>
      </c>
      <c r="D39" s="16" t="s">
        <v>98</v>
      </c>
      <c r="E39" s="22">
        <v>1</v>
      </c>
      <c r="F39" s="22">
        <v>3.5</v>
      </c>
      <c r="G39" s="22">
        <v>3.5</v>
      </c>
      <c r="H39" s="22" t="s">
        <v>26</v>
      </c>
      <c r="I39" s="22" t="s">
        <v>26</v>
      </c>
      <c r="J39" s="22">
        <v>0</v>
      </c>
      <c r="K39" s="17">
        <v>3.29</v>
      </c>
      <c r="M39" s="17" t="s">
        <v>33</v>
      </c>
      <c r="N39" s="26">
        <f>((G39-1)*(1-(IF(H39="no",0,'complete results log'!$B$3)))+1)</f>
        <v>3.5</v>
      </c>
      <c r="O39" s="26">
        <f t="shared" si="0"/>
        <v>1</v>
      </c>
      <c r="P39" s="27">
        <f>(IF(M39="WON-EW",((((N39-1)*J39)*'complete results log'!$B$2)+('complete results log'!$B$2*(N39-1))),IF(M39="WON",((((N39-1)*J39)*'complete results log'!$B$2)+('complete results log'!$B$2*(N39-1))),IF(M39="PLACED",((((N39-1)*J39)*'complete results log'!$B$2)-'complete results log'!$B$2),IF(J39=0,-'complete results log'!$B$2,IF(J39=0,-'complete results log'!$B$2,-('complete results log'!$B$2*2)))))))*E39</f>
        <v>25</v>
      </c>
      <c r="Q39" s="27">
        <f>(IF(M39="WON-EW",(((K39-1)*'complete results log'!$B$2)*(1-$B$3))+(((L39-1)*'complete results log'!$B$2)*(1-$B$3)),IF(M39="WON",(((K39-1)*'complete results log'!$B$2)*(1-$B$3)),IF(M39="PLACED",(((L39-1)*'complete results log'!$B$2)*(1-$B$3))-'complete results log'!$B$2,IF(J39=0,-'complete results log'!$B$2,-('complete results log'!$B$2*2))))))*E39</f>
        <v>21.754999999999999</v>
      </c>
      <c r="R39" s="28">
        <f>(IF(M39="WON-EW",((((F39-1)*J39)*'complete results log'!$B$2)+('complete results log'!$B$2*(F39-1))),IF(M39="WON",((((F39-1)*J39)*'complete results log'!$B$2)+('complete results log'!$B$2*(F39-1))),IF(M39="PLACED",((((F39-1)*J39)*'complete results log'!$B$2)-'complete results log'!$B$2),IF(J39=0,-'complete results log'!$B$2,IF(J39=0,-'complete results log'!$B$2,-('complete results log'!$B$2*2)))))))*E39</f>
        <v>25</v>
      </c>
    </row>
    <row r="40" spans="1:18" ht="15" x14ac:dyDescent="0.2">
      <c r="A40" s="20">
        <v>42208</v>
      </c>
      <c r="B40" s="21">
        <v>19.55</v>
      </c>
      <c r="C40" s="50" t="s">
        <v>99</v>
      </c>
      <c r="D40" s="16" t="s">
        <v>100</v>
      </c>
      <c r="E40" s="22">
        <v>1</v>
      </c>
      <c r="F40" s="22">
        <v>3.75</v>
      </c>
      <c r="G40" s="22">
        <v>3.75</v>
      </c>
      <c r="H40" s="22" t="s">
        <v>26</v>
      </c>
      <c r="I40" s="22" t="s">
        <v>26</v>
      </c>
      <c r="J40" s="22">
        <v>0</v>
      </c>
      <c r="K40" s="17">
        <v>2.89</v>
      </c>
      <c r="M40" s="17" t="s">
        <v>27</v>
      </c>
      <c r="N40" s="26">
        <f>((G40-1)*(1-(IF(H40="no",0,'complete results log'!$B$3)))+1)</f>
        <v>3.75</v>
      </c>
      <c r="O40" s="26">
        <f t="shared" si="0"/>
        <v>1</v>
      </c>
      <c r="P40" s="27">
        <f>(IF(M40="WON-EW",((((N40-1)*J40)*'complete results log'!$B$2)+('complete results log'!$B$2*(N40-1))),IF(M40="WON",((((N40-1)*J40)*'complete results log'!$B$2)+('complete results log'!$B$2*(N40-1))),IF(M40="PLACED",((((N40-1)*J40)*'complete results log'!$B$2)-'complete results log'!$B$2),IF(J40=0,-'complete results log'!$B$2,IF(J40=0,-'complete results log'!$B$2,-('complete results log'!$B$2*2)))))))*E40</f>
        <v>-10</v>
      </c>
      <c r="Q40" s="27">
        <f>(IF(M40="WON-EW",(((K40-1)*'complete results log'!$B$2)*(1-$B$3))+(((L40-1)*'complete results log'!$B$2)*(1-$B$3)),IF(M40="WON",(((K40-1)*'complete results log'!$B$2)*(1-$B$3)),IF(M40="PLACED",(((L40-1)*'complete results log'!$B$2)*(1-$B$3))-'complete results log'!$B$2,IF(J40=0,-'complete results log'!$B$2,-('complete results log'!$B$2*2))))))*E40</f>
        <v>-10</v>
      </c>
      <c r="R40" s="28">
        <f>(IF(M40="WON-EW",((((F40-1)*J40)*'complete results log'!$B$2)+('complete results log'!$B$2*(F40-1))),IF(M40="WON",((((F40-1)*J40)*'complete results log'!$B$2)+('complete results log'!$B$2*(F40-1))),IF(M40="PLACED",((((F40-1)*J40)*'complete results log'!$B$2)-'complete results log'!$B$2),IF(J40=0,-'complete results log'!$B$2,IF(J40=0,-'complete results log'!$B$2,-('complete results log'!$B$2*2)))))))*E40</f>
        <v>-10</v>
      </c>
    </row>
    <row r="41" spans="1:18" ht="15" x14ac:dyDescent="0.2">
      <c r="A41" s="20">
        <v>42209</v>
      </c>
      <c r="B41" s="21">
        <v>14</v>
      </c>
      <c r="C41" s="50" t="s">
        <v>34</v>
      </c>
      <c r="D41" s="50" t="s">
        <v>101</v>
      </c>
      <c r="E41" s="22">
        <v>1</v>
      </c>
      <c r="F41" s="23">
        <v>5.5</v>
      </c>
      <c r="G41" s="23">
        <v>5.5</v>
      </c>
      <c r="H41" s="22" t="s">
        <v>26</v>
      </c>
      <c r="I41" s="22" t="s">
        <v>26</v>
      </c>
      <c r="J41" s="22">
        <v>0</v>
      </c>
      <c r="K41" s="22">
        <v>3.7</v>
      </c>
      <c r="L41" s="22"/>
      <c r="M41" s="17" t="s">
        <v>27</v>
      </c>
      <c r="N41" s="26">
        <f>((G41-1)*(1-(IF(H41="no",0,'complete results log'!$B$3)))+1)</f>
        <v>5.5</v>
      </c>
      <c r="O41" s="26">
        <f t="shared" si="0"/>
        <v>1</v>
      </c>
      <c r="P41" s="27">
        <f>(IF(M41="WON-EW",((((N41-1)*J41)*'complete results log'!$B$2)+('complete results log'!$B$2*(N41-1))),IF(M41="WON",((((N41-1)*J41)*'complete results log'!$B$2)+('complete results log'!$B$2*(N41-1))),IF(M41="PLACED",((((N41-1)*J41)*'complete results log'!$B$2)-'complete results log'!$B$2),IF(J41=0,-'complete results log'!$B$2,IF(J41=0,-'complete results log'!$B$2,-('complete results log'!$B$2*2)))))))*E41</f>
        <v>-10</v>
      </c>
      <c r="Q41" s="27">
        <f>(IF(M41="WON-EW",(((K41-1)*'complete results log'!$B$2)*(1-$B$3))+(((L41-1)*'complete results log'!$B$2)*(1-$B$3)),IF(M41="WON",(((K41-1)*'complete results log'!$B$2)*(1-$B$3)),IF(M41="PLACED",(((L41-1)*'complete results log'!$B$2)*(1-$B$3))-'complete results log'!$B$2,IF(J41=0,-'complete results log'!$B$2,-('complete results log'!$B$2*2))))))*E41</f>
        <v>-10</v>
      </c>
      <c r="R41" s="28">
        <f>(IF(M41="WON-EW",((((F41-1)*J41)*'complete results log'!$B$2)+('complete results log'!$B$2*(F41-1))),IF(M41="WON",((((F41-1)*J41)*'complete results log'!$B$2)+('complete results log'!$B$2*(F41-1))),IF(M41="PLACED",((((F41-1)*J41)*'complete results log'!$B$2)-'complete results log'!$B$2),IF(J41=0,-'complete results log'!$B$2,IF(J41=0,-'complete results log'!$B$2,-('complete results log'!$B$2*2)))))))*E41</f>
        <v>-10</v>
      </c>
    </row>
    <row r="42" spans="1:18" ht="15" x14ac:dyDescent="0.2">
      <c r="A42" s="20">
        <v>42210</v>
      </c>
      <c r="B42" s="21">
        <v>14.2</v>
      </c>
      <c r="C42" s="50" t="s">
        <v>102</v>
      </c>
      <c r="D42" s="50" t="s">
        <v>103</v>
      </c>
      <c r="E42" s="22">
        <v>3</v>
      </c>
      <c r="F42" s="23">
        <v>6</v>
      </c>
      <c r="G42" s="23">
        <v>6</v>
      </c>
      <c r="H42" s="22" t="s">
        <v>26</v>
      </c>
      <c r="I42" s="22" t="s">
        <v>26</v>
      </c>
      <c r="J42" s="22">
        <v>0</v>
      </c>
      <c r="K42" s="22">
        <v>6.12</v>
      </c>
      <c r="L42" s="22"/>
      <c r="M42" s="17" t="s">
        <v>27</v>
      </c>
      <c r="N42" s="26">
        <f>((G42-1)*(1-(IF(H42="no",0,'complete results log'!$B$3)))+1)</f>
        <v>6</v>
      </c>
      <c r="O42" s="26">
        <f t="shared" si="0"/>
        <v>3</v>
      </c>
      <c r="P42" s="27">
        <f>(IF(M42="WON-EW",((((N42-1)*J42)*'complete results log'!$B$2)+('complete results log'!$B$2*(N42-1))),IF(M42="WON",((((N42-1)*J42)*'complete results log'!$B$2)+('complete results log'!$B$2*(N42-1))),IF(M42="PLACED",((((N42-1)*J42)*'complete results log'!$B$2)-'complete results log'!$B$2),IF(J42=0,-'complete results log'!$B$2,IF(J42=0,-'complete results log'!$B$2,-('complete results log'!$B$2*2)))))))*E42</f>
        <v>-30</v>
      </c>
      <c r="Q42" s="27">
        <f>(IF(M42="WON-EW",(((K42-1)*'complete results log'!$B$2)*(1-$B$3))+(((L42-1)*'complete results log'!$B$2)*(1-$B$3)),IF(M42="WON",(((K42-1)*'complete results log'!$B$2)*(1-$B$3)),IF(M42="PLACED",(((L42-1)*'complete results log'!$B$2)*(1-$B$3))-'complete results log'!$B$2,IF(J42=0,-'complete results log'!$B$2,-('complete results log'!$B$2*2))))))*E42</f>
        <v>-30</v>
      </c>
      <c r="R42" s="28">
        <f>(IF(M42="WON-EW",((((F42-1)*J42)*'complete results log'!$B$2)+('complete results log'!$B$2*(F42-1))),IF(M42="WON",((((F42-1)*J42)*'complete results log'!$B$2)+('complete results log'!$B$2*(F42-1))),IF(M42="PLACED",((((F42-1)*J42)*'complete results log'!$B$2)-'complete results log'!$B$2),IF(J42=0,-'complete results log'!$B$2,IF(J42=0,-'complete results log'!$B$2,-('complete results log'!$B$2*2)))))))*E42</f>
        <v>-30</v>
      </c>
    </row>
    <row r="43" spans="1:18" ht="15" x14ac:dyDescent="0.2">
      <c r="A43" s="20">
        <v>42212</v>
      </c>
      <c r="B43" s="21">
        <v>19.399999999999999</v>
      </c>
      <c r="C43" s="50" t="s">
        <v>104</v>
      </c>
      <c r="D43" s="50" t="s">
        <v>105</v>
      </c>
      <c r="E43" s="49">
        <v>1</v>
      </c>
      <c r="F43" s="23">
        <v>7</v>
      </c>
      <c r="G43" s="23">
        <v>7</v>
      </c>
      <c r="H43" s="22" t="s">
        <v>26</v>
      </c>
      <c r="I43" s="22" t="s">
        <v>26</v>
      </c>
      <c r="J43" s="22">
        <v>0</v>
      </c>
      <c r="K43" s="22">
        <v>4.75</v>
      </c>
      <c r="L43" s="22"/>
      <c r="M43" s="17" t="s">
        <v>33</v>
      </c>
      <c r="N43" s="26">
        <f>((G43-1)*(1-(IF(H43="no",0,'complete results log'!$B$3)))+1)</f>
        <v>7</v>
      </c>
      <c r="O43" s="26">
        <f t="shared" si="0"/>
        <v>1</v>
      </c>
      <c r="P43" s="27">
        <f>(IF(M43="WON-EW",((((N43-1)*J43)*'complete results log'!$B$2)+('complete results log'!$B$2*(N43-1))),IF(M43="WON",((((N43-1)*J43)*'complete results log'!$B$2)+('complete results log'!$B$2*(N43-1))),IF(M43="PLACED",((((N43-1)*J43)*'complete results log'!$B$2)-'complete results log'!$B$2),IF(J43=0,-'complete results log'!$B$2,IF(J43=0,-'complete results log'!$B$2,-('complete results log'!$B$2*2)))))))*E43</f>
        <v>60</v>
      </c>
      <c r="Q43" s="27">
        <f>(IF(M43="WON-EW",(((K43-1)*'complete results log'!$B$2)*(1-$B$3))+(((L43-1)*'complete results log'!$B$2)*(1-$B$3)),IF(M43="WON",(((K43-1)*'complete results log'!$B$2)*(1-$B$3)),IF(M43="PLACED",(((L43-1)*'complete results log'!$B$2)*(1-$B$3))-'complete results log'!$B$2,IF(J43=0,-'complete results log'!$B$2,-('complete results log'!$B$2*2))))))*E43</f>
        <v>35.625</v>
      </c>
      <c r="R43" s="28">
        <f>(IF(M43="WON-EW",((((F43-1)*J43)*'complete results log'!$B$2)+('complete results log'!$B$2*(F43-1))),IF(M43="WON",((((F43-1)*J43)*'complete results log'!$B$2)+('complete results log'!$B$2*(F43-1))),IF(M43="PLACED",((((F43-1)*J43)*'complete results log'!$B$2)-'complete results log'!$B$2),IF(J43=0,-'complete results log'!$B$2,IF(J43=0,-'complete results log'!$B$2,-('complete results log'!$B$2*2)))))))*E43</f>
        <v>60</v>
      </c>
    </row>
    <row r="44" spans="1:18" ht="15" x14ac:dyDescent="0.2">
      <c r="A44" s="20">
        <v>42213</v>
      </c>
      <c r="B44" s="21">
        <v>16.2</v>
      </c>
      <c r="C44" s="50" t="s">
        <v>106</v>
      </c>
      <c r="D44" s="50" t="s">
        <v>107</v>
      </c>
      <c r="E44" s="49">
        <v>1</v>
      </c>
      <c r="F44" s="23">
        <v>13</v>
      </c>
      <c r="G44" s="23">
        <v>13</v>
      </c>
      <c r="H44" s="22" t="s">
        <v>26</v>
      </c>
      <c r="I44" s="22" t="s">
        <v>26</v>
      </c>
      <c r="J44" s="22">
        <v>0</v>
      </c>
      <c r="K44" s="22">
        <v>13.93</v>
      </c>
      <c r="L44" s="22"/>
      <c r="M44" s="17" t="s">
        <v>27</v>
      </c>
      <c r="N44" s="26">
        <f>((G44-1)*(1-(IF(H44="no",0,'complete results log'!$B$3)))+1)</f>
        <v>13</v>
      </c>
      <c r="O44" s="26">
        <f t="shared" si="0"/>
        <v>1</v>
      </c>
      <c r="P44" s="27">
        <f>(IF(M44="WON-EW",((((N44-1)*J44)*'complete results log'!$B$2)+('complete results log'!$B$2*(N44-1))),IF(M44="WON",((((N44-1)*J44)*'complete results log'!$B$2)+('complete results log'!$B$2*(N44-1))),IF(M44="PLACED",((((N44-1)*J44)*'complete results log'!$B$2)-'complete results log'!$B$2),IF(J44=0,-'complete results log'!$B$2,IF(J44=0,-'complete results log'!$B$2,-('complete results log'!$B$2*2)))))))*E44</f>
        <v>-10</v>
      </c>
      <c r="Q44" s="27">
        <f>(IF(M44="WON-EW",(((K44-1)*'complete results log'!$B$2)*(1-$B$3))+(((L44-1)*'complete results log'!$B$2)*(1-$B$3)),IF(M44="WON",(((K44-1)*'complete results log'!$B$2)*(1-$B$3)),IF(M44="PLACED",(((L44-1)*'complete results log'!$B$2)*(1-$B$3))-'complete results log'!$B$2,IF(J44=0,-'complete results log'!$B$2,-('complete results log'!$B$2*2))))))*E44</f>
        <v>-10</v>
      </c>
      <c r="R44" s="28">
        <f>(IF(M44="WON-EW",((((F44-1)*J44)*'complete results log'!$B$2)+('complete results log'!$B$2*(F44-1))),IF(M44="WON",((((F44-1)*J44)*'complete results log'!$B$2)+('complete results log'!$B$2*(F44-1))),IF(M44="PLACED",((((F44-1)*J44)*'complete results log'!$B$2)-'complete results log'!$B$2),IF(J44=0,-'complete results log'!$B$2,IF(J44=0,-'complete results log'!$B$2,-('complete results log'!$B$2*2)))))))*E44</f>
        <v>-10</v>
      </c>
    </row>
    <row r="45" spans="1:18" ht="15" x14ac:dyDescent="0.2">
      <c r="A45" s="20">
        <v>42214</v>
      </c>
      <c r="B45" s="21">
        <v>19.350000000000001</v>
      </c>
      <c r="C45" s="50" t="s">
        <v>39</v>
      </c>
      <c r="D45" s="50" t="s">
        <v>108</v>
      </c>
      <c r="E45" s="49">
        <v>1</v>
      </c>
      <c r="F45" s="23">
        <v>3.5</v>
      </c>
      <c r="G45" s="23">
        <v>3</v>
      </c>
      <c r="H45" s="22" t="s">
        <v>26</v>
      </c>
      <c r="I45" s="22" t="s">
        <v>26</v>
      </c>
      <c r="J45" s="22">
        <v>0</v>
      </c>
      <c r="K45" s="22">
        <v>2.3199999999999998</v>
      </c>
      <c r="L45" s="22"/>
      <c r="M45" s="17" t="s">
        <v>33</v>
      </c>
      <c r="N45" s="26">
        <f>((G45-1)*(1-(IF(H45="no",0,'complete results log'!$B$3)))+1)</f>
        <v>3</v>
      </c>
      <c r="O45" s="26">
        <f t="shared" si="0"/>
        <v>1</v>
      </c>
      <c r="P45" s="27">
        <f>(IF(M45="WON-EW",((((N45-1)*J45)*'complete results log'!$B$2)+('complete results log'!$B$2*(N45-1))),IF(M45="WON",((((N45-1)*J45)*'complete results log'!$B$2)+('complete results log'!$B$2*(N45-1))),IF(M45="PLACED",((((N45-1)*J45)*'complete results log'!$B$2)-'complete results log'!$B$2),IF(J45=0,-'complete results log'!$B$2,IF(J45=0,-'complete results log'!$B$2,-('complete results log'!$B$2*2)))))))*E45</f>
        <v>20</v>
      </c>
      <c r="Q45" s="27">
        <f>(IF(M45="WON-EW",(((K45-1)*'complete results log'!$B$2)*(1-$B$3))+(((L45-1)*'complete results log'!$B$2)*(1-$B$3)),IF(M45="WON",(((K45-1)*'complete results log'!$B$2)*(1-$B$3)),IF(M45="PLACED",(((L45-1)*'complete results log'!$B$2)*(1-$B$3))-'complete results log'!$B$2,IF(J45=0,-'complete results log'!$B$2,-('complete results log'!$B$2*2))))))*E45</f>
        <v>12.54</v>
      </c>
      <c r="R45" s="28">
        <f>(IF(M45="WON-EW",((((F45-1)*J45)*'complete results log'!$B$2)+('complete results log'!$B$2*(F45-1))),IF(M45="WON",((((F45-1)*J45)*'complete results log'!$B$2)+('complete results log'!$B$2*(F45-1))),IF(M45="PLACED",((((F45-1)*J45)*'complete results log'!$B$2)-'complete results log'!$B$2),IF(J45=0,-'complete results log'!$B$2,IF(J45=0,-'complete results log'!$B$2,-('complete results log'!$B$2*2)))))))*E45</f>
        <v>25</v>
      </c>
    </row>
    <row r="46" spans="1:18" ht="15" x14ac:dyDescent="0.2">
      <c r="A46" s="20">
        <v>42215</v>
      </c>
      <c r="B46" s="21">
        <v>15.45</v>
      </c>
      <c r="C46" s="50" t="s">
        <v>106</v>
      </c>
      <c r="D46" s="50" t="s">
        <v>90</v>
      </c>
      <c r="E46" s="49">
        <v>1</v>
      </c>
      <c r="F46" s="23">
        <v>6</v>
      </c>
      <c r="G46" s="23">
        <v>6</v>
      </c>
      <c r="H46" s="22" t="s">
        <v>26</v>
      </c>
      <c r="I46" s="22" t="s">
        <v>26</v>
      </c>
      <c r="J46" s="22">
        <v>0</v>
      </c>
      <c r="K46" s="22">
        <v>5.39</v>
      </c>
      <c r="L46" s="22"/>
      <c r="M46" s="17" t="s">
        <v>27</v>
      </c>
      <c r="N46" s="26">
        <f>((G46-1)*(1-(IF(H46="no",0,'complete results log'!$B$3)))+1)</f>
        <v>6</v>
      </c>
      <c r="O46" s="26">
        <f t="shared" si="0"/>
        <v>1</v>
      </c>
      <c r="P46" s="27">
        <f>(IF(M46="WON-EW",((((N46-1)*J46)*'complete results log'!$B$2)+('complete results log'!$B$2*(N46-1))),IF(M46="WON",((((N46-1)*J46)*'complete results log'!$B$2)+('complete results log'!$B$2*(N46-1))),IF(M46="PLACED",((((N46-1)*J46)*'complete results log'!$B$2)-'complete results log'!$B$2),IF(J46=0,-'complete results log'!$B$2,IF(J46=0,-'complete results log'!$B$2,-('complete results log'!$B$2*2)))))))*E46</f>
        <v>-10</v>
      </c>
      <c r="Q46" s="27">
        <f>(IF(M46="WON-EW",(((K46-1)*'complete results log'!$B$2)*(1-$B$3))+(((L46-1)*'complete results log'!$B$2)*(1-$B$3)),IF(M46="WON",(((K46-1)*'complete results log'!$B$2)*(1-$B$3)),IF(M46="PLACED",(((L46-1)*'complete results log'!$B$2)*(1-$B$3))-'complete results log'!$B$2,IF(J46=0,-'complete results log'!$B$2,-('complete results log'!$B$2*2))))))*E46</f>
        <v>-10</v>
      </c>
      <c r="R46" s="28">
        <f>(IF(M46="WON-EW",((((F46-1)*J46)*'complete results log'!$B$2)+('complete results log'!$B$2*(F46-1))),IF(M46="WON",((((F46-1)*J46)*'complete results log'!$B$2)+('complete results log'!$B$2*(F46-1))),IF(M46="PLACED",((((F46-1)*J46)*'complete results log'!$B$2)-'complete results log'!$B$2),IF(J46=0,-'complete results log'!$B$2,IF(J46=0,-'complete results log'!$B$2,-('complete results log'!$B$2*2)))))))*E46</f>
        <v>-10</v>
      </c>
    </row>
    <row r="47" spans="1:18" ht="15" x14ac:dyDescent="0.2">
      <c r="A47" s="20">
        <v>42216</v>
      </c>
      <c r="B47" s="21">
        <v>13.5</v>
      </c>
      <c r="C47" s="50" t="s">
        <v>34</v>
      </c>
      <c r="D47" s="50" t="s">
        <v>109</v>
      </c>
      <c r="E47" s="49">
        <v>3</v>
      </c>
      <c r="F47" s="23">
        <v>3.25</v>
      </c>
      <c r="G47" s="23">
        <v>3.25</v>
      </c>
      <c r="H47" s="22" t="s">
        <v>26</v>
      </c>
      <c r="I47" s="22" t="s">
        <v>26</v>
      </c>
      <c r="J47" s="22">
        <v>0</v>
      </c>
      <c r="K47" s="22">
        <v>1.7</v>
      </c>
      <c r="L47" s="22"/>
      <c r="M47" s="17" t="s">
        <v>33</v>
      </c>
      <c r="N47" s="26">
        <f>((G47-1)*(1-(IF(H47="no",0,'complete results log'!$B$3)))+1)</f>
        <v>3.25</v>
      </c>
      <c r="O47" s="26">
        <f t="shared" si="0"/>
        <v>3</v>
      </c>
      <c r="P47" s="27">
        <f>(IF(M47="WON-EW",((((N47-1)*J47)*'complete results log'!$B$2)+('complete results log'!$B$2*(N47-1))),IF(M47="WON",((((N47-1)*J47)*'complete results log'!$B$2)+('complete results log'!$B$2*(N47-1))),IF(M47="PLACED",((((N47-1)*J47)*'complete results log'!$B$2)-'complete results log'!$B$2),IF(J47=0,-'complete results log'!$B$2,IF(J47=0,-'complete results log'!$B$2,-('complete results log'!$B$2*2)))))))*E47</f>
        <v>67.5</v>
      </c>
      <c r="Q47" s="27">
        <f>(IF(M47="WON-EW",(((K47-1)*'complete results log'!$B$2)*(1-$B$3))+(((L47-1)*'complete results log'!$B$2)*(1-$B$3)),IF(M47="WON",(((K47-1)*'complete results log'!$B$2)*(1-$B$3)),IF(M47="PLACED",(((L47-1)*'complete results log'!$B$2)*(1-$B$3))-'complete results log'!$B$2,IF(J47=0,-'complete results log'!$B$2,-('complete results log'!$B$2*2))))))*E47</f>
        <v>19.95</v>
      </c>
      <c r="R47" s="28">
        <f>(IF(M47="WON-EW",((((F47-1)*J47)*'complete results log'!$B$2)+('complete results log'!$B$2*(F47-1))),IF(M47="WON",((((F47-1)*J47)*'complete results log'!$B$2)+('complete results log'!$B$2*(F47-1))),IF(M47="PLACED",((((F47-1)*J47)*'complete results log'!$B$2)-'complete results log'!$B$2),IF(J47=0,-'complete results log'!$B$2,IF(J47=0,-'complete results log'!$B$2,-('complete results log'!$B$2*2)))))))*E47</f>
        <v>67.5</v>
      </c>
    </row>
    <row r="48" spans="1:18" ht="15" x14ac:dyDescent="0.2">
      <c r="A48" s="20">
        <v>42217</v>
      </c>
      <c r="B48" s="21">
        <v>16.05</v>
      </c>
      <c r="C48" s="50" t="s">
        <v>99</v>
      </c>
      <c r="D48" s="50" t="s">
        <v>110</v>
      </c>
      <c r="E48" s="49">
        <v>1</v>
      </c>
      <c r="F48" s="23">
        <v>3.25</v>
      </c>
      <c r="G48" s="23">
        <v>3.25</v>
      </c>
      <c r="H48" s="22" t="s">
        <v>26</v>
      </c>
      <c r="I48" s="22" t="s">
        <v>26</v>
      </c>
      <c r="J48" s="22">
        <v>0</v>
      </c>
      <c r="K48" s="22">
        <v>3.52</v>
      </c>
      <c r="L48" s="22"/>
      <c r="M48" s="17" t="s">
        <v>27</v>
      </c>
      <c r="N48" s="26">
        <f>((G48-1)*(1-(IF(H48="no",0,'complete results log'!$B$3)))+1)</f>
        <v>3.25</v>
      </c>
      <c r="O48" s="26">
        <f t="shared" si="0"/>
        <v>1</v>
      </c>
      <c r="P48" s="27">
        <f>(IF(M48="WON-EW",((((N48-1)*J48)*'complete results log'!$B$2)+('complete results log'!$B$2*(N48-1))),IF(M48="WON",((((N48-1)*J48)*'complete results log'!$B$2)+('complete results log'!$B$2*(N48-1))),IF(M48="PLACED",((((N48-1)*J48)*'complete results log'!$B$2)-'complete results log'!$B$2),IF(J48=0,-'complete results log'!$B$2,IF(J48=0,-'complete results log'!$B$2,-('complete results log'!$B$2*2)))))))*E48</f>
        <v>-10</v>
      </c>
      <c r="Q48" s="27">
        <f>(IF(M48="WON-EW",(((K48-1)*'complete results log'!$B$2)*(1-$B$3))+(((L48-1)*'complete results log'!$B$2)*(1-$B$3)),IF(M48="WON",(((K48-1)*'complete results log'!$B$2)*(1-$B$3)),IF(M48="PLACED",(((L48-1)*'complete results log'!$B$2)*(1-$B$3))-'complete results log'!$B$2,IF(J48=0,-'complete results log'!$B$2,-('complete results log'!$B$2*2))))))*E48</f>
        <v>-10</v>
      </c>
      <c r="R48" s="28">
        <f>(IF(M48="WON-EW",((((F48-1)*J48)*'complete results log'!$B$2)+('complete results log'!$B$2*(F48-1))),IF(M48="WON",((((F48-1)*J48)*'complete results log'!$B$2)+('complete results log'!$B$2*(F48-1))),IF(M48="PLACED",((((F48-1)*J48)*'complete results log'!$B$2)-'complete results log'!$B$2),IF(J48=0,-'complete results log'!$B$2,IF(J48=0,-'complete results log'!$B$2,-('complete results log'!$B$2*2)))))))*E48</f>
        <v>-10</v>
      </c>
    </row>
    <row r="49" spans="1:18" ht="15" x14ac:dyDescent="0.2">
      <c r="A49" s="20">
        <v>42217</v>
      </c>
      <c r="B49" s="21">
        <v>16.350000000000001</v>
      </c>
      <c r="C49" s="50" t="s">
        <v>51</v>
      </c>
      <c r="D49" s="50" t="s">
        <v>111</v>
      </c>
      <c r="E49" s="22">
        <v>1</v>
      </c>
      <c r="F49" s="22">
        <v>3.5</v>
      </c>
      <c r="G49" s="22">
        <v>3.5</v>
      </c>
      <c r="H49" s="22" t="s">
        <v>26</v>
      </c>
      <c r="I49" s="22" t="s">
        <v>26</v>
      </c>
      <c r="J49" s="22">
        <v>0</v>
      </c>
      <c r="K49" s="22">
        <v>3.2</v>
      </c>
      <c r="L49" s="22"/>
      <c r="M49" s="17" t="s">
        <v>27</v>
      </c>
      <c r="N49" s="26">
        <f>((G49-1)*(1-(IF(H49="no",0,'complete results log'!$B$3)))+1)</f>
        <v>3.5</v>
      </c>
      <c r="O49" s="26">
        <f t="shared" si="0"/>
        <v>1</v>
      </c>
      <c r="P49" s="27">
        <f>(IF(M49="WON-EW",((((N49-1)*J49)*'complete results log'!$B$2)+('complete results log'!$B$2*(N49-1))),IF(M49="WON",((((N49-1)*J49)*'complete results log'!$B$2)+('complete results log'!$B$2*(N49-1))),IF(M49="PLACED",((((N49-1)*J49)*'complete results log'!$B$2)-'complete results log'!$B$2),IF(J49=0,-'complete results log'!$B$2,IF(J49=0,-'complete results log'!$B$2,-('complete results log'!$B$2*2)))))))*E49</f>
        <v>-10</v>
      </c>
      <c r="Q49" s="27">
        <f>(IF(M49="WON-EW",(((K49-1)*'complete results log'!$B$2)*(1-$B$3))+(((L49-1)*'complete results log'!$B$2)*(1-$B$3)),IF(M49="WON",(((K49-1)*'complete results log'!$B$2)*(1-$B$3)),IF(M49="PLACED",(((L49-1)*'complete results log'!$B$2)*(1-$B$3))-'complete results log'!$B$2,IF(J49=0,-'complete results log'!$B$2,-('complete results log'!$B$2*2))))))*E49</f>
        <v>-10</v>
      </c>
      <c r="R49" s="28">
        <f>(IF(M49="WON-EW",((((F49-1)*J49)*'complete results log'!$B$2)+('complete results log'!$B$2*(F49-1))),IF(M49="WON",((((F49-1)*J49)*'complete results log'!$B$2)+('complete results log'!$B$2*(F49-1))),IF(M49="PLACED",((((F49-1)*J49)*'complete results log'!$B$2)-'complete results log'!$B$2),IF(J49=0,-'complete results log'!$B$2,IF(J49=0,-'complete results log'!$B$2,-('complete results log'!$B$2*2)))))))*E49</f>
        <v>-10</v>
      </c>
    </row>
    <row r="50" spans="1:18" ht="15" x14ac:dyDescent="0.2">
      <c r="A50" s="20">
        <v>42217</v>
      </c>
      <c r="B50" s="21">
        <v>17.25</v>
      </c>
      <c r="C50" s="50" t="s">
        <v>81</v>
      </c>
      <c r="D50" s="50" t="s">
        <v>112</v>
      </c>
      <c r="E50" s="22">
        <v>1</v>
      </c>
      <c r="F50" s="22">
        <v>5</v>
      </c>
      <c r="G50" s="22">
        <v>5</v>
      </c>
      <c r="H50" s="22" t="s">
        <v>26</v>
      </c>
      <c r="I50" s="22" t="s">
        <v>26</v>
      </c>
      <c r="J50" s="22">
        <v>0</v>
      </c>
      <c r="K50" s="22">
        <v>2.9</v>
      </c>
      <c r="L50" s="22"/>
      <c r="M50" s="17" t="s">
        <v>33</v>
      </c>
      <c r="N50" s="26">
        <f>((G50-1)*(1-(IF(H50="no",0,'complete results log'!$B$3)))+1)</f>
        <v>5</v>
      </c>
      <c r="O50" s="26">
        <f t="shared" si="0"/>
        <v>1</v>
      </c>
      <c r="P50" s="27">
        <f>(IF(M50="WON-EW",((((N50-1)*J50)*'complete results log'!$B$2)+('complete results log'!$B$2*(N50-1))),IF(M50="WON",((((N50-1)*J50)*'complete results log'!$B$2)+('complete results log'!$B$2*(N50-1))),IF(M50="PLACED",((((N50-1)*J50)*'complete results log'!$B$2)-'complete results log'!$B$2),IF(J50=0,-'complete results log'!$B$2,IF(J50=0,-'complete results log'!$B$2,-('complete results log'!$B$2*2)))))))*E50</f>
        <v>40</v>
      </c>
      <c r="Q50" s="27">
        <f>(IF(M50="WON-EW",(((K50-1)*'complete results log'!$B$2)*(1-$B$3))+(((L50-1)*'complete results log'!$B$2)*(1-$B$3)),IF(M50="WON",(((K50-1)*'complete results log'!$B$2)*(1-$B$3)),IF(M50="PLACED",(((L50-1)*'complete results log'!$B$2)*(1-$B$3))-'complete results log'!$B$2,IF(J50=0,-'complete results log'!$B$2,-('complete results log'!$B$2*2))))))*E50</f>
        <v>18.05</v>
      </c>
      <c r="R50" s="28">
        <f>(IF(M50="WON-EW",((((F50-1)*J50)*'complete results log'!$B$2)+('complete results log'!$B$2*(F50-1))),IF(M50="WON",((((F50-1)*J50)*'complete results log'!$B$2)+('complete results log'!$B$2*(F50-1))),IF(M50="PLACED",((((F50-1)*J50)*'complete results log'!$B$2)-'complete results log'!$B$2),IF(J50=0,-'complete results log'!$B$2,IF(J50=0,-'complete results log'!$B$2,-('complete results log'!$B$2*2)))))))*E50</f>
        <v>40</v>
      </c>
    </row>
    <row r="51" spans="1:18" ht="15" x14ac:dyDescent="0.2">
      <c r="A51" s="20">
        <v>42218</v>
      </c>
      <c r="B51" s="21">
        <v>14</v>
      </c>
      <c r="C51" s="50" t="s">
        <v>113</v>
      </c>
      <c r="D51" s="50" t="s">
        <v>114</v>
      </c>
      <c r="E51" s="22">
        <v>1</v>
      </c>
      <c r="F51" s="22">
        <v>3.5</v>
      </c>
      <c r="G51" s="22">
        <v>3.5</v>
      </c>
      <c r="H51" s="22" t="s">
        <v>26</v>
      </c>
      <c r="I51" s="22" t="s">
        <v>26</v>
      </c>
      <c r="J51" s="22">
        <v>0</v>
      </c>
      <c r="K51" s="22">
        <v>3.4</v>
      </c>
      <c r="L51" s="22"/>
      <c r="M51" s="17" t="s">
        <v>33</v>
      </c>
      <c r="N51" s="26">
        <f>((G51-1)*(1-(IF(H51="no",0,'complete results log'!$B$3)))+1)</f>
        <v>3.5</v>
      </c>
      <c r="O51" s="26">
        <f t="shared" si="0"/>
        <v>1</v>
      </c>
      <c r="P51" s="27">
        <f>(IF(M51="WON-EW",((((N51-1)*J51)*'complete results log'!$B$2)+('complete results log'!$B$2*(N51-1))),IF(M51="WON",((((N51-1)*J51)*'complete results log'!$B$2)+('complete results log'!$B$2*(N51-1))),IF(M51="PLACED",((((N51-1)*J51)*'complete results log'!$B$2)-'complete results log'!$B$2),IF(J51=0,-'complete results log'!$B$2,IF(J51=0,-'complete results log'!$B$2,-('complete results log'!$B$2*2)))))))*E51</f>
        <v>25</v>
      </c>
      <c r="Q51" s="27">
        <f>(IF(M51="WON-EW",(((K51-1)*'complete results log'!$B$2)*(1-$B$3))+(((L51-1)*'complete results log'!$B$2)*(1-$B$3)),IF(M51="WON",(((K51-1)*'complete results log'!$B$2)*(1-$B$3)),IF(M51="PLACED",(((L51-1)*'complete results log'!$B$2)*(1-$B$3))-'complete results log'!$B$2,IF(J51=0,-'complete results log'!$B$2,-('complete results log'!$B$2*2))))))*E51</f>
        <v>22.799999999999997</v>
      </c>
      <c r="R51" s="28">
        <f>(IF(M51="WON-EW",((((F51-1)*J51)*'complete results log'!$B$2)+('complete results log'!$B$2*(F51-1))),IF(M51="WON",((((F51-1)*J51)*'complete results log'!$B$2)+('complete results log'!$B$2*(F51-1))),IF(M51="PLACED",((((F51-1)*J51)*'complete results log'!$B$2)-'complete results log'!$B$2),IF(J51=0,-'complete results log'!$B$2,IF(J51=0,-'complete results log'!$B$2,-('complete results log'!$B$2*2)))))))*E51</f>
        <v>25</v>
      </c>
    </row>
    <row r="52" spans="1:18" ht="15" x14ac:dyDescent="0.2">
      <c r="A52" s="20">
        <v>42220</v>
      </c>
      <c r="B52" s="21">
        <v>18.350000000000001</v>
      </c>
      <c r="C52" s="50" t="s">
        <v>45</v>
      </c>
      <c r="D52" s="50" t="s">
        <v>115</v>
      </c>
      <c r="E52" s="49">
        <v>2</v>
      </c>
      <c r="F52" s="23">
        <v>3</v>
      </c>
      <c r="G52" s="23">
        <v>3</v>
      </c>
      <c r="H52" s="22" t="s">
        <v>26</v>
      </c>
      <c r="I52" s="22" t="s">
        <v>26</v>
      </c>
      <c r="J52" s="22">
        <v>0</v>
      </c>
      <c r="K52" s="22">
        <v>1.74</v>
      </c>
      <c r="L52" s="22"/>
      <c r="M52" s="17" t="s">
        <v>33</v>
      </c>
      <c r="N52" s="26">
        <f>((G52-1)*(1-(IF(H52="no",0,'complete results log'!$B$3)))+1)</f>
        <v>3</v>
      </c>
      <c r="O52" s="26">
        <f t="shared" si="0"/>
        <v>2</v>
      </c>
      <c r="P52" s="27">
        <f>(IF(M52="WON-EW",((((N52-1)*J52)*'complete results log'!$B$2)+('complete results log'!$B$2*(N52-1))),IF(M52="WON",((((N52-1)*J52)*'complete results log'!$B$2)+('complete results log'!$B$2*(N52-1))),IF(M52="PLACED",((((N52-1)*J52)*'complete results log'!$B$2)-'complete results log'!$B$2),IF(J52=0,-'complete results log'!$B$2,IF(J52=0,-'complete results log'!$B$2,-('complete results log'!$B$2*2)))))))*E52</f>
        <v>40</v>
      </c>
      <c r="Q52" s="27">
        <f>(IF(M52="WON-EW",(((K52-1)*'complete results log'!$B$2)*(1-$B$3))+(((L52-1)*'complete results log'!$B$2)*(1-$B$3)),IF(M52="WON",(((K52-1)*'complete results log'!$B$2)*(1-$B$3)),IF(M52="PLACED",(((L52-1)*'complete results log'!$B$2)*(1-$B$3))-'complete results log'!$B$2,IF(J52=0,-'complete results log'!$B$2,-('complete results log'!$B$2*2))))))*E52</f>
        <v>14.06</v>
      </c>
      <c r="R52" s="28">
        <f>(IF(M52="WON-EW",((((F52-1)*J52)*'complete results log'!$B$2)+('complete results log'!$B$2*(F52-1))),IF(M52="WON",((((F52-1)*J52)*'complete results log'!$B$2)+('complete results log'!$B$2*(F52-1))),IF(M52="PLACED",((((F52-1)*J52)*'complete results log'!$B$2)-'complete results log'!$B$2),IF(J52=0,-'complete results log'!$B$2,IF(J52=0,-'complete results log'!$B$2,-('complete results log'!$B$2*2)))))))*E52</f>
        <v>40</v>
      </c>
    </row>
    <row r="53" spans="1:18" ht="15" x14ac:dyDescent="0.2">
      <c r="A53" s="20">
        <v>42221</v>
      </c>
      <c r="B53" s="21">
        <v>16.399999999999999</v>
      </c>
      <c r="C53" s="50" t="s">
        <v>116</v>
      </c>
      <c r="D53" s="50" t="s">
        <v>117</v>
      </c>
      <c r="E53" s="49">
        <v>1</v>
      </c>
      <c r="F53" s="23">
        <v>3.25</v>
      </c>
      <c r="G53" s="23">
        <v>3.25</v>
      </c>
      <c r="H53" s="22" t="s">
        <v>26</v>
      </c>
      <c r="I53" s="22" t="s">
        <v>26</v>
      </c>
      <c r="J53" s="22">
        <v>0</v>
      </c>
      <c r="K53" s="22">
        <v>6.41</v>
      </c>
      <c r="L53" s="22"/>
      <c r="M53" s="17" t="s">
        <v>27</v>
      </c>
      <c r="N53" s="26">
        <f>((G53-1)*(1-(IF(H53="no",0,'complete results log'!$B$3)))+1)</f>
        <v>3.25</v>
      </c>
      <c r="O53" s="26">
        <f t="shared" si="0"/>
        <v>1</v>
      </c>
      <c r="P53" s="27">
        <f>(IF(M53="WON-EW",((((N53-1)*J53)*'complete results log'!$B$2)+('complete results log'!$B$2*(N53-1))),IF(M53="WON",((((N53-1)*J53)*'complete results log'!$B$2)+('complete results log'!$B$2*(N53-1))),IF(M53="PLACED",((((N53-1)*J53)*'complete results log'!$B$2)-'complete results log'!$B$2),IF(J53=0,-'complete results log'!$B$2,IF(J53=0,-'complete results log'!$B$2,-('complete results log'!$B$2*2)))))))*E53</f>
        <v>-10</v>
      </c>
      <c r="Q53" s="27">
        <f>(IF(M53="WON-EW",(((K53-1)*'complete results log'!$B$2)*(1-$B$3))+(((L53-1)*'complete results log'!$B$2)*(1-$B$3)),IF(M53="WON",(((K53-1)*'complete results log'!$B$2)*(1-$B$3)),IF(M53="PLACED",(((L53-1)*'complete results log'!$B$2)*(1-$B$3))-'complete results log'!$B$2,IF(J53=0,-'complete results log'!$B$2,-('complete results log'!$B$2*2))))))*E53</f>
        <v>-10</v>
      </c>
      <c r="R53" s="28">
        <f>(IF(M53="WON-EW",((((F53-1)*J53)*'complete results log'!$B$2)+('complete results log'!$B$2*(F53-1))),IF(M53="WON",((((F53-1)*J53)*'complete results log'!$B$2)+('complete results log'!$B$2*(F53-1))),IF(M53="PLACED",((((F53-1)*J53)*'complete results log'!$B$2)-'complete results log'!$B$2),IF(J53=0,-'complete results log'!$B$2,IF(J53=0,-'complete results log'!$B$2,-('complete results log'!$B$2*2)))))))*E53</f>
        <v>-10</v>
      </c>
    </row>
    <row r="54" spans="1:18" ht="15" x14ac:dyDescent="0.2">
      <c r="A54" s="20">
        <v>42221</v>
      </c>
      <c r="B54" s="21">
        <v>17.5</v>
      </c>
      <c r="C54" s="50" t="s">
        <v>118</v>
      </c>
      <c r="D54" s="50" t="s">
        <v>107</v>
      </c>
      <c r="E54" s="49">
        <v>1</v>
      </c>
      <c r="F54" s="22">
        <v>8</v>
      </c>
      <c r="G54" s="22">
        <v>7.5</v>
      </c>
      <c r="H54" s="22" t="s">
        <v>26</v>
      </c>
      <c r="I54" s="22" t="s">
        <v>26</v>
      </c>
      <c r="J54" s="22">
        <v>0</v>
      </c>
      <c r="K54" s="22">
        <v>4.4000000000000004</v>
      </c>
      <c r="L54" s="22"/>
      <c r="M54" s="17" t="s">
        <v>27</v>
      </c>
      <c r="N54" s="26">
        <f>((G54-1)*(1-(IF(H54="no",0,'complete results log'!$B$3)))+1)</f>
        <v>7.5</v>
      </c>
      <c r="O54" s="26">
        <f t="shared" si="0"/>
        <v>1</v>
      </c>
      <c r="P54" s="27">
        <f>(IF(M54="WON-EW",((((N54-1)*J54)*'complete results log'!$B$2)+('complete results log'!$B$2*(N54-1))),IF(M54="WON",((((N54-1)*J54)*'complete results log'!$B$2)+('complete results log'!$B$2*(N54-1))),IF(M54="PLACED",((((N54-1)*J54)*'complete results log'!$B$2)-'complete results log'!$B$2),IF(J54=0,-'complete results log'!$B$2,IF(J54=0,-'complete results log'!$B$2,-('complete results log'!$B$2*2)))))))*E54</f>
        <v>-10</v>
      </c>
      <c r="Q54" s="27">
        <f>(IF(M54="WON-EW",(((K54-1)*'complete results log'!$B$2)*(1-$B$3))+(((L54-1)*'complete results log'!$B$2)*(1-$B$3)),IF(M54="WON",(((K54-1)*'complete results log'!$B$2)*(1-$B$3)),IF(M54="PLACED",(((L54-1)*'complete results log'!$B$2)*(1-$B$3))-'complete results log'!$B$2,IF(J54=0,-'complete results log'!$B$2,-('complete results log'!$B$2*2))))))*E54</f>
        <v>-10</v>
      </c>
      <c r="R54" s="28">
        <f>(IF(M54="WON-EW",((((F54-1)*J54)*'complete results log'!$B$2)+('complete results log'!$B$2*(F54-1))),IF(M54="WON",((((F54-1)*J54)*'complete results log'!$B$2)+('complete results log'!$B$2*(F54-1))),IF(M54="PLACED",((((F54-1)*J54)*'complete results log'!$B$2)-'complete results log'!$B$2),IF(J54=0,-'complete results log'!$B$2,IF(J54=0,-'complete results log'!$B$2,-('complete results log'!$B$2*2)))))))*E54</f>
        <v>-10</v>
      </c>
    </row>
    <row r="55" spans="1:18" ht="15" x14ac:dyDescent="0.2">
      <c r="A55" s="20">
        <v>42223</v>
      </c>
      <c r="B55" s="21">
        <v>17</v>
      </c>
      <c r="C55" s="50" t="s">
        <v>93</v>
      </c>
      <c r="D55" s="50" t="s">
        <v>119</v>
      </c>
      <c r="E55" s="49">
        <v>1</v>
      </c>
      <c r="F55" s="22">
        <v>5.5</v>
      </c>
      <c r="G55" s="22">
        <v>5.5</v>
      </c>
      <c r="H55" s="22" t="s">
        <v>26</v>
      </c>
      <c r="I55" s="22" t="s">
        <v>26</v>
      </c>
      <c r="J55" s="22">
        <v>0</v>
      </c>
      <c r="K55" s="22">
        <v>4.68</v>
      </c>
      <c r="L55" s="22"/>
      <c r="M55" s="17" t="s">
        <v>27</v>
      </c>
      <c r="N55" s="26">
        <f>((G55-1)*(1-(IF(H55="no",0,'complete results log'!$B$3)))+1)</f>
        <v>5.5</v>
      </c>
      <c r="O55" s="26">
        <f t="shared" si="0"/>
        <v>1</v>
      </c>
      <c r="P55" s="27">
        <f>(IF(M55="WON-EW",((((N55-1)*J55)*'complete results log'!$B$2)+('complete results log'!$B$2*(N55-1))),IF(M55="WON",((((N55-1)*J55)*'complete results log'!$B$2)+('complete results log'!$B$2*(N55-1))),IF(M55="PLACED",((((N55-1)*J55)*'complete results log'!$B$2)-'complete results log'!$B$2),IF(J55=0,-'complete results log'!$B$2,IF(J55=0,-'complete results log'!$B$2,-('complete results log'!$B$2*2)))))))*E55</f>
        <v>-10</v>
      </c>
      <c r="Q55" s="27">
        <f>(IF(M55="WON-EW",(((K55-1)*'complete results log'!$B$2)*(1-$B$3))+(((L55-1)*'complete results log'!$B$2)*(1-$B$3)),IF(M55="WON",(((K55-1)*'complete results log'!$B$2)*(1-$B$3)),IF(M55="PLACED",(((L55-1)*'complete results log'!$B$2)*(1-$B$3))-'complete results log'!$B$2,IF(J55=0,-'complete results log'!$B$2,-('complete results log'!$B$2*2))))))*E55</f>
        <v>-10</v>
      </c>
      <c r="R55" s="28">
        <f>(IF(M55="WON-EW",((((F55-1)*J55)*'complete results log'!$B$2)+('complete results log'!$B$2*(F55-1))),IF(M55="WON",((((F55-1)*J55)*'complete results log'!$B$2)+('complete results log'!$B$2*(F55-1))),IF(M55="PLACED",((((F55-1)*J55)*'complete results log'!$B$2)-'complete results log'!$B$2),IF(J55=0,-'complete results log'!$B$2,IF(J55=0,-'complete results log'!$B$2,-('complete results log'!$B$2*2)))))))*E55</f>
        <v>-10</v>
      </c>
    </row>
    <row r="56" spans="1:18" ht="15" x14ac:dyDescent="0.2">
      <c r="A56" s="20">
        <v>42224</v>
      </c>
      <c r="B56" s="21">
        <v>14</v>
      </c>
      <c r="C56" s="50" t="s">
        <v>36</v>
      </c>
      <c r="D56" s="50" t="s">
        <v>120</v>
      </c>
      <c r="E56" s="49">
        <v>2</v>
      </c>
      <c r="F56" s="22">
        <v>6.5</v>
      </c>
      <c r="G56" s="22">
        <v>6</v>
      </c>
      <c r="H56" s="22" t="s">
        <v>26</v>
      </c>
      <c r="I56" s="22" t="s">
        <v>26</v>
      </c>
      <c r="J56" s="22">
        <v>0</v>
      </c>
      <c r="K56" s="22">
        <v>5.51</v>
      </c>
      <c r="L56" s="22"/>
      <c r="M56" s="17" t="s">
        <v>27</v>
      </c>
      <c r="N56" s="26">
        <f>((G56-1)*(1-(IF(H56="no",0,'complete results log'!$B$3)))+1)</f>
        <v>6</v>
      </c>
      <c r="O56" s="26">
        <f t="shared" si="0"/>
        <v>2</v>
      </c>
      <c r="P56" s="27">
        <f>(IF(M56="WON-EW",((((N56-1)*J56)*'complete results log'!$B$2)+('complete results log'!$B$2*(N56-1))),IF(M56="WON",((((N56-1)*J56)*'complete results log'!$B$2)+('complete results log'!$B$2*(N56-1))),IF(M56="PLACED",((((N56-1)*J56)*'complete results log'!$B$2)-'complete results log'!$B$2),IF(J56=0,-'complete results log'!$B$2,IF(J56=0,-'complete results log'!$B$2,-('complete results log'!$B$2*2)))))))*E56</f>
        <v>-20</v>
      </c>
      <c r="Q56" s="27">
        <f>(IF(M56="WON-EW",(((K56-1)*'complete results log'!$B$2)*(1-$B$3))+(((L56-1)*'complete results log'!$B$2)*(1-$B$3)),IF(M56="WON",(((K56-1)*'complete results log'!$B$2)*(1-$B$3)),IF(M56="PLACED",(((L56-1)*'complete results log'!$B$2)*(1-$B$3))-'complete results log'!$B$2,IF(J56=0,-'complete results log'!$B$2,-('complete results log'!$B$2*2))))))*E56</f>
        <v>-20</v>
      </c>
      <c r="R56" s="28">
        <f>(IF(M56="WON-EW",((((F56-1)*J56)*'complete results log'!$B$2)+('complete results log'!$B$2*(F56-1))),IF(M56="WON",((((F56-1)*J56)*'complete results log'!$B$2)+('complete results log'!$B$2*(F56-1))),IF(M56="PLACED",((((F56-1)*J56)*'complete results log'!$B$2)-'complete results log'!$B$2),IF(J56=0,-'complete results log'!$B$2,IF(J56=0,-'complete results log'!$B$2,-('complete results log'!$B$2*2)))))))*E56</f>
        <v>-20</v>
      </c>
    </row>
    <row r="57" spans="1:18" s="6" customFormat="1" ht="15" x14ac:dyDescent="0.2">
      <c r="A57" s="20">
        <v>42225</v>
      </c>
      <c r="B57" s="21">
        <v>14.15</v>
      </c>
      <c r="C57" s="16" t="s">
        <v>28</v>
      </c>
      <c r="D57" s="16" t="s">
        <v>121</v>
      </c>
      <c r="E57" s="49">
        <v>1</v>
      </c>
      <c r="F57" s="22">
        <v>3.25</v>
      </c>
      <c r="G57" s="22">
        <v>3.25</v>
      </c>
      <c r="H57" s="22" t="s">
        <v>26</v>
      </c>
      <c r="I57" s="22" t="s">
        <v>26</v>
      </c>
      <c r="J57" s="22">
        <v>0</v>
      </c>
      <c r="K57" s="22">
        <v>2</v>
      </c>
      <c r="L57" s="22"/>
      <c r="M57" s="17" t="s">
        <v>27</v>
      </c>
      <c r="N57" s="26">
        <f>((G57-1)*(1-(IF(H57="no",0,'complete results log'!$B$3)))+1)</f>
        <v>3.25</v>
      </c>
      <c r="O57" s="26">
        <f t="shared" si="0"/>
        <v>1</v>
      </c>
      <c r="P57" s="27">
        <f>(IF(M57="WON-EW",((((N57-1)*J57)*'complete results log'!$B$2)+('complete results log'!$B$2*(N57-1))),IF(M57="WON",((((N57-1)*J57)*'complete results log'!$B$2)+('complete results log'!$B$2*(N57-1))),IF(M57="PLACED",((((N57-1)*J57)*'complete results log'!$B$2)-'complete results log'!$B$2),IF(J57=0,-'complete results log'!$B$2,IF(J57=0,-'complete results log'!$B$2,-('complete results log'!$B$2*2)))))))*E57</f>
        <v>-10</v>
      </c>
      <c r="Q57" s="27">
        <f>(IF(M57="WON-EW",(((K57-1)*'complete results log'!$B$2)*(1-$B$3))+(((L57-1)*'complete results log'!$B$2)*(1-$B$3)),IF(M57="WON",(((K57-1)*'complete results log'!$B$2)*(1-$B$3)),IF(M57="PLACED",(((L57-1)*'complete results log'!$B$2)*(1-$B$3))-'complete results log'!$B$2,IF(J57=0,-'complete results log'!$B$2,-('complete results log'!$B$2*2))))))*E57</f>
        <v>-10</v>
      </c>
      <c r="R57" s="28">
        <f>(IF(M57="WON-EW",((((F57-1)*J57)*'complete results log'!$B$2)+('complete results log'!$B$2*(F57-1))),IF(M57="WON",((((F57-1)*J57)*'complete results log'!$B$2)+('complete results log'!$B$2*(F57-1))),IF(M57="PLACED",((((F57-1)*J57)*'complete results log'!$B$2)-'complete results log'!$B$2),IF(J57=0,-'complete results log'!$B$2,IF(J57=0,-'complete results log'!$B$2,-('complete results log'!$B$2*2)))))))*E57</f>
        <v>-10</v>
      </c>
    </row>
    <row r="58" spans="1:18" s="6" customFormat="1" ht="15" x14ac:dyDescent="0.2">
      <c r="A58" s="20">
        <v>42226</v>
      </c>
      <c r="B58" s="21">
        <v>16.3</v>
      </c>
      <c r="C58" s="16" t="s">
        <v>42</v>
      </c>
      <c r="D58" s="16" t="s">
        <v>122</v>
      </c>
      <c r="E58" s="49">
        <v>1</v>
      </c>
      <c r="F58" s="22">
        <v>3.5</v>
      </c>
      <c r="G58" s="22">
        <v>3.25</v>
      </c>
      <c r="H58" s="22" t="s">
        <v>26</v>
      </c>
      <c r="I58" s="22" t="s">
        <v>26</v>
      </c>
      <c r="J58" s="22">
        <v>0</v>
      </c>
      <c r="K58" s="22">
        <v>2.54</v>
      </c>
      <c r="L58" s="22"/>
      <c r="M58" s="17" t="s">
        <v>27</v>
      </c>
      <c r="N58" s="26">
        <f>((G58-1)*(1-(IF(H58="no",0,'complete results log'!$B$3)))+1)</f>
        <v>3.25</v>
      </c>
      <c r="O58" s="26">
        <f t="shared" si="0"/>
        <v>1</v>
      </c>
      <c r="P58" s="27">
        <f>(IF(M58="WON-EW",((((N58-1)*J58)*'complete results log'!$B$2)+('complete results log'!$B$2*(N58-1))),IF(M58="WON",((((N58-1)*J58)*'complete results log'!$B$2)+('complete results log'!$B$2*(N58-1))),IF(M58="PLACED",((((N58-1)*J58)*'complete results log'!$B$2)-'complete results log'!$B$2),IF(J58=0,-'complete results log'!$B$2,IF(J58=0,-'complete results log'!$B$2,-('complete results log'!$B$2*2)))))))*E58</f>
        <v>-10</v>
      </c>
      <c r="Q58" s="27">
        <f>(IF(M58="WON-EW",(((K58-1)*'complete results log'!$B$2)*(1-$B$3))+(((L58-1)*'complete results log'!$B$2)*(1-$B$3)),IF(M58="WON",(((K58-1)*'complete results log'!$B$2)*(1-$B$3)),IF(M58="PLACED",(((L58-1)*'complete results log'!$B$2)*(1-$B$3))-'complete results log'!$B$2,IF(J58=0,-'complete results log'!$B$2,-('complete results log'!$B$2*2))))))*E58</f>
        <v>-10</v>
      </c>
      <c r="R58" s="28">
        <f>(IF(M58="WON-EW",((((F58-1)*J58)*'complete results log'!$B$2)+('complete results log'!$B$2*(F58-1))),IF(M58="WON",((((F58-1)*J58)*'complete results log'!$B$2)+('complete results log'!$B$2*(F58-1))),IF(M58="PLACED",((((F58-1)*J58)*'complete results log'!$B$2)-'complete results log'!$B$2),IF(J58=0,-'complete results log'!$B$2,IF(J58=0,-'complete results log'!$B$2,-('complete results log'!$B$2*2)))))))*E58</f>
        <v>-10</v>
      </c>
    </row>
    <row r="59" spans="1:18" ht="15" x14ac:dyDescent="0.2">
      <c r="A59" s="20">
        <v>42227</v>
      </c>
      <c r="B59" s="21">
        <v>14.45</v>
      </c>
      <c r="C59" s="16" t="s">
        <v>123</v>
      </c>
      <c r="D59" s="16" t="s">
        <v>124</v>
      </c>
      <c r="E59" s="49">
        <v>1</v>
      </c>
      <c r="F59" s="22">
        <v>6</v>
      </c>
      <c r="G59" s="22">
        <v>5.5</v>
      </c>
      <c r="H59" s="22" t="s">
        <v>26</v>
      </c>
      <c r="I59" s="22" t="s">
        <v>26</v>
      </c>
      <c r="J59" s="22">
        <v>0</v>
      </c>
      <c r="K59" s="22">
        <v>5.0199999999999996</v>
      </c>
      <c r="L59" s="22"/>
      <c r="M59" s="17" t="s">
        <v>27</v>
      </c>
      <c r="N59" s="26">
        <f>((G59-1)*(1-(IF(H59="no",0,'complete results log'!$B$3)))+1)</f>
        <v>5.5</v>
      </c>
      <c r="O59" s="26">
        <f t="shared" si="0"/>
        <v>1</v>
      </c>
      <c r="P59" s="27">
        <f>(IF(M59="WON-EW",((((N59-1)*J59)*'complete results log'!$B$2)+('complete results log'!$B$2*(N59-1))),IF(M59="WON",((((N59-1)*J59)*'complete results log'!$B$2)+('complete results log'!$B$2*(N59-1))),IF(M59="PLACED",((((N59-1)*J59)*'complete results log'!$B$2)-'complete results log'!$B$2),IF(J59=0,-'complete results log'!$B$2,IF(J59=0,-'complete results log'!$B$2,-('complete results log'!$B$2*2)))))))*E59</f>
        <v>-10</v>
      </c>
      <c r="Q59" s="27">
        <f>(IF(M59="WON-EW",(((K59-1)*'complete results log'!$B$2)*(1-$B$3))+(((L59-1)*'complete results log'!$B$2)*(1-$B$3)),IF(M59="WON",(((K59-1)*'complete results log'!$B$2)*(1-$B$3)),IF(M59="PLACED",(((L59-1)*'complete results log'!$B$2)*(1-$B$3))-'complete results log'!$B$2,IF(J59=0,-'complete results log'!$B$2,-('complete results log'!$B$2*2))))))*E59</f>
        <v>-10</v>
      </c>
      <c r="R59" s="28">
        <f>(IF(M59="WON-EW",((((F59-1)*J59)*'complete results log'!$B$2)+('complete results log'!$B$2*(F59-1))),IF(M59="WON",((((F59-1)*J59)*'complete results log'!$B$2)+('complete results log'!$B$2*(F59-1))),IF(M59="PLACED",((((F59-1)*J59)*'complete results log'!$B$2)-'complete results log'!$B$2),IF(J59=0,-'complete results log'!$B$2,IF(J59=0,-'complete results log'!$B$2,-('complete results log'!$B$2*2)))))))*E59</f>
        <v>-10</v>
      </c>
    </row>
    <row r="60" spans="1:18" ht="15" x14ac:dyDescent="0.2">
      <c r="A60" s="20">
        <v>42227</v>
      </c>
      <c r="B60" s="21">
        <v>15.2</v>
      </c>
      <c r="C60" s="16" t="s">
        <v>123</v>
      </c>
      <c r="D60" s="16" t="s">
        <v>125</v>
      </c>
      <c r="E60" s="49">
        <v>1</v>
      </c>
      <c r="F60" s="22">
        <v>6</v>
      </c>
      <c r="G60" s="22">
        <v>5.5</v>
      </c>
      <c r="H60" s="22" t="s">
        <v>26</v>
      </c>
      <c r="I60" s="22" t="s">
        <v>26</v>
      </c>
      <c r="J60" s="22">
        <v>0</v>
      </c>
      <c r="K60" s="17">
        <v>3.12</v>
      </c>
      <c r="L60" s="17"/>
      <c r="M60" s="17" t="s">
        <v>27</v>
      </c>
      <c r="N60" s="26">
        <f>((G60-1)*(1-(IF(H60="no",0,'complete results log'!$B$3)))+1)</f>
        <v>5.5</v>
      </c>
      <c r="O60" s="26">
        <f t="shared" si="0"/>
        <v>1</v>
      </c>
      <c r="P60" s="27">
        <f>(IF(M60="WON-EW",((((N60-1)*J60)*'complete results log'!$B$2)+('complete results log'!$B$2*(N60-1))),IF(M60="WON",((((N60-1)*J60)*'complete results log'!$B$2)+('complete results log'!$B$2*(N60-1))),IF(M60="PLACED",((((N60-1)*J60)*'complete results log'!$B$2)-'complete results log'!$B$2),IF(J60=0,-'complete results log'!$B$2,IF(J60=0,-'complete results log'!$B$2,-('complete results log'!$B$2*2)))))))*E60</f>
        <v>-10</v>
      </c>
      <c r="Q60" s="27">
        <f>(IF(M60="WON-EW",(((K60-1)*'complete results log'!$B$2)*(1-$B$3))+(((L60-1)*'complete results log'!$B$2)*(1-$B$3)),IF(M60="WON",(((K60-1)*'complete results log'!$B$2)*(1-$B$3)),IF(M60="PLACED",(((L60-1)*'complete results log'!$B$2)*(1-$B$3))-'complete results log'!$B$2,IF(J60=0,-'complete results log'!$B$2,-('complete results log'!$B$2*2))))))*E60</f>
        <v>-10</v>
      </c>
      <c r="R60" s="28">
        <f>(IF(M60="WON-EW",((((F60-1)*J60)*'complete results log'!$B$2)+('complete results log'!$B$2*(F60-1))),IF(M60="WON",((((F60-1)*J60)*'complete results log'!$B$2)+('complete results log'!$B$2*(F60-1))),IF(M60="PLACED",((((F60-1)*J60)*'complete results log'!$B$2)-'complete results log'!$B$2),IF(J60=0,-'complete results log'!$B$2,IF(J60=0,-'complete results log'!$B$2,-('complete results log'!$B$2*2)))))))*E60</f>
        <v>-10</v>
      </c>
    </row>
    <row r="61" spans="1:18" ht="15" x14ac:dyDescent="0.2">
      <c r="A61" s="20">
        <v>42228</v>
      </c>
      <c r="B61" s="21">
        <v>15.55</v>
      </c>
      <c r="C61" s="16" t="s">
        <v>126</v>
      </c>
      <c r="D61" s="16" t="s">
        <v>127</v>
      </c>
      <c r="E61" s="49">
        <v>2</v>
      </c>
      <c r="F61" s="22">
        <v>3.25</v>
      </c>
      <c r="G61" s="22">
        <v>3.25</v>
      </c>
      <c r="H61" s="22" t="s">
        <v>26</v>
      </c>
      <c r="I61" s="22" t="s">
        <v>26</v>
      </c>
      <c r="J61" s="22">
        <v>0</v>
      </c>
      <c r="K61" s="17">
        <v>2.98</v>
      </c>
      <c r="L61" s="17"/>
      <c r="M61" s="17" t="s">
        <v>27</v>
      </c>
      <c r="N61" s="26">
        <f>((G61-1)*(1-(IF(H61="no",0,'complete results log'!$B$3)))+1)</f>
        <v>3.25</v>
      </c>
      <c r="O61" s="26">
        <f t="shared" si="0"/>
        <v>2</v>
      </c>
      <c r="P61" s="27">
        <f>(IF(M61="WON-EW",((((N61-1)*J61)*'complete results log'!$B$2)+('complete results log'!$B$2*(N61-1))),IF(M61="WON",((((N61-1)*J61)*'complete results log'!$B$2)+('complete results log'!$B$2*(N61-1))),IF(M61="PLACED",((((N61-1)*J61)*'complete results log'!$B$2)-'complete results log'!$B$2),IF(J61=0,-'complete results log'!$B$2,IF(J61=0,-'complete results log'!$B$2,-('complete results log'!$B$2*2)))))))*E61</f>
        <v>-20</v>
      </c>
      <c r="Q61" s="27">
        <f>(IF(M61="WON-EW",(((K61-1)*'complete results log'!$B$2)*(1-$B$3))+(((L61-1)*'complete results log'!$B$2)*(1-$B$3)),IF(M61="WON",(((K61-1)*'complete results log'!$B$2)*(1-$B$3)),IF(M61="PLACED",(((L61-1)*'complete results log'!$B$2)*(1-$B$3))-'complete results log'!$B$2,IF(J61=0,-'complete results log'!$B$2,-('complete results log'!$B$2*2))))))*E61</f>
        <v>-20</v>
      </c>
      <c r="R61" s="28">
        <f>(IF(M61="WON-EW",((((F61-1)*J61)*'complete results log'!$B$2)+('complete results log'!$B$2*(F61-1))),IF(M61="WON",((((F61-1)*J61)*'complete results log'!$B$2)+('complete results log'!$B$2*(F61-1))),IF(M61="PLACED",((((F61-1)*J61)*'complete results log'!$B$2)-'complete results log'!$B$2),IF(J61=0,-'complete results log'!$B$2,IF(J61=0,-'complete results log'!$B$2,-('complete results log'!$B$2*2)))))))*E61</f>
        <v>-20</v>
      </c>
    </row>
    <row r="62" spans="1:18" ht="15" x14ac:dyDescent="0.2">
      <c r="A62" s="20">
        <v>42228</v>
      </c>
      <c r="B62" s="21">
        <v>16.399999999999999</v>
      </c>
      <c r="C62" s="16" t="s">
        <v>128</v>
      </c>
      <c r="D62" s="16" t="s">
        <v>129</v>
      </c>
      <c r="E62" s="49">
        <v>1</v>
      </c>
      <c r="F62" s="22">
        <v>5.5</v>
      </c>
      <c r="G62" s="22">
        <v>5.5</v>
      </c>
      <c r="H62" s="22" t="s">
        <v>26</v>
      </c>
      <c r="I62" s="22" t="s">
        <v>26</v>
      </c>
      <c r="J62" s="22">
        <v>0</v>
      </c>
      <c r="K62" s="22">
        <v>4</v>
      </c>
      <c r="L62" s="17"/>
      <c r="M62" s="17" t="s">
        <v>33</v>
      </c>
      <c r="N62" s="26">
        <f>((G62-1)*(1-(IF(H62="no",0,'complete results log'!$B$3)))+1)</f>
        <v>5.5</v>
      </c>
      <c r="O62" s="26">
        <f t="shared" si="0"/>
        <v>1</v>
      </c>
      <c r="P62" s="27">
        <f>(IF(M62="WON-EW",((((N62-1)*J62)*'complete results log'!$B$2)+('complete results log'!$B$2*(N62-1))),IF(M62="WON",((((N62-1)*J62)*'complete results log'!$B$2)+('complete results log'!$B$2*(N62-1))),IF(M62="PLACED",((((N62-1)*J62)*'complete results log'!$B$2)-'complete results log'!$B$2),IF(J62=0,-'complete results log'!$B$2,IF(J62=0,-'complete results log'!$B$2,-('complete results log'!$B$2*2)))))))*E62</f>
        <v>45</v>
      </c>
      <c r="Q62" s="27">
        <f>(IF(M62="WON-EW",(((K62-1)*'complete results log'!$B$2)*(1-$B$3))+(((L62-1)*'complete results log'!$B$2)*(1-$B$3)),IF(M62="WON",(((K62-1)*'complete results log'!$B$2)*(1-$B$3)),IF(M62="PLACED",(((L62-1)*'complete results log'!$B$2)*(1-$B$3))-'complete results log'!$B$2,IF(J62=0,-'complete results log'!$B$2,-('complete results log'!$B$2*2))))))*E62</f>
        <v>28.5</v>
      </c>
      <c r="R62" s="28">
        <f>(IF(M62="WON-EW",((((F62-1)*J62)*'complete results log'!$B$2)+('complete results log'!$B$2*(F62-1))),IF(M62="WON",((((F62-1)*J62)*'complete results log'!$B$2)+('complete results log'!$B$2*(F62-1))),IF(M62="PLACED",((((F62-1)*J62)*'complete results log'!$B$2)-'complete results log'!$B$2),IF(J62=0,-'complete results log'!$B$2,IF(J62=0,-'complete results log'!$B$2,-('complete results log'!$B$2*2)))))))*E62</f>
        <v>45</v>
      </c>
    </row>
    <row r="63" spans="1:18" ht="15" x14ac:dyDescent="0.2">
      <c r="A63" s="20">
        <v>42228</v>
      </c>
      <c r="B63" s="21">
        <v>21.1</v>
      </c>
      <c r="C63" s="16" t="s">
        <v>49</v>
      </c>
      <c r="D63" s="16" t="s">
        <v>130</v>
      </c>
      <c r="E63" s="49">
        <v>3</v>
      </c>
      <c r="F63" s="22">
        <v>2.63</v>
      </c>
      <c r="G63" s="22">
        <v>2.63</v>
      </c>
      <c r="H63" s="22" t="s">
        <v>26</v>
      </c>
      <c r="I63" s="22" t="s">
        <v>26</v>
      </c>
      <c r="J63" s="22">
        <v>0</v>
      </c>
      <c r="K63" s="22">
        <v>1.84</v>
      </c>
      <c r="L63" s="17"/>
      <c r="M63" s="17" t="s">
        <v>27</v>
      </c>
      <c r="N63" s="26">
        <f>((G63-1)*(1-(IF(H63="no",0,'complete results log'!$B$3)))+1)</f>
        <v>2.63</v>
      </c>
      <c r="O63" s="26">
        <f t="shared" si="0"/>
        <v>3</v>
      </c>
      <c r="P63" s="27">
        <f>(IF(M63="WON-EW",((((N63-1)*J63)*'complete results log'!$B$2)+('complete results log'!$B$2*(N63-1))),IF(M63="WON",((((N63-1)*J63)*'complete results log'!$B$2)+('complete results log'!$B$2*(N63-1))),IF(M63="PLACED",((((N63-1)*J63)*'complete results log'!$B$2)-'complete results log'!$B$2),IF(J63=0,-'complete results log'!$B$2,IF(J63=0,-'complete results log'!$B$2,-('complete results log'!$B$2*2)))))))*E63</f>
        <v>-30</v>
      </c>
      <c r="Q63" s="27">
        <f>(IF(M63="WON-EW",(((K63-1)*'complete results log'!$B$2)*(1-$B$3))+(((L63-1)*'complete results log'!$B$2)*(1-$B$3)),IF(M63="WON",(((K63-1)*'complete results log'!$B$2)*(1-$B$3)),IF(M63="PLACED",(((L63-1)*'complete results log'!$B$2)*(1-$B$3))-'complete results log'!$B$2,IF(J63=0,-'complete results log'!$B$2,-('complete results log'!$B$2*2))))))*E63</f>
        <v>-30</v>
      </c>
      <c r="R63" s="28">
        <f>(IF(M63="WON-EW",((((F63-1)*J63)*'complete results log'!$B$2)+('complete results log'!$B$2*(F63-1))),IF(M63="WON",((((F63-1)*J63)*'complete results log'!$B$2)+('complete results log'!$B$2*(F63-1))),IF(M63="PLACED",((((F63-1)*J63)*'complete results log'!$B$2)-'complete results log'!$B$2),IF(J63=0,-'complete results log'!$B$2,IF(J63=0,-'complete results log'!$B$2,-('complete results log'!$B$2*2)))))))*E63</f>
        <v>-30</v>
      </c>
    </row>
    <row r="64" spans="1:18" ht="15" x14ac:dyDescent="0.2">
      <c r="A64" s="20">
        <v>42229</v>
      </c>
      <c r="B64" s="21">
        <v>19</v>
      </c>
      <c r="C64" s="16" t="s">
        <v>131</v>
      </c>
      <c r="D64" s="16" t="s">
        <v>132</v>
      </c>
      <c r="E64" s="49">
        <v>1</v>
      </c>
      <c r="F64" s="22">
        <v>3.75</v>
      </c>
      <c r="G64" s="22">
        <v>3.75</v>
      </c>
      <c r="H64" s="22" t="s">
        <v>26</v>
      </c>
      <c r="I64" s="22" t="s">
        <v>26</v>
      </c>
      <c r="J64" s="22">
        <v>0</v>
      </c>
      <c r="K64" s="22">
        <v>4.2</v>
      </c>
      <c r="L64" s="17"/>
      <c r="M64" s="17" t="s">
        <v>27</v>
      </c>
      <c r="N64" s="26">
        <f>((G64-1)*(1-(IF(H64="no",0,'complete results log'!$B$3)))+1)</f>
        <v>3.75</v>
      </c>
      <c r="O64" s="26">
        <f t="shared" si="0"/>
        <v>1</v>
      </c>
      <c r="P64" s="27">
        <f>(IF(M64="WON-EW",((((N64-1)*J64)*'complete results log'!$B$2)+('complete results log'!$B$2*(N64-1))),IF(M64="WON",((((N64-1)*J64)*'complete results log'!$B$2)+('complete results log'!$B$2*(N64-1))),IF(M64="PLACED",((((N64-1)*J64)*'complete results log'!$B$2)-'complete results log'!$B$2),IF(J64=0,-'complete results log'!$B$2,IF(J64=0,-'complete results log'!$B$2,-('complete results log'!$B$2*2)))))))*E64</f>
        <v>-10</v>
      </c>
      <c r="Q64" s="27">
        <f>(IF(M64="WON-EW",(((K64-1)*'complete results log'!$B$2)*(1-$B$3))+(((L64-1)*'complete results log'!$B$2)*(1-$B$3)),IF(M64="WON",(((K64-1)*'complete results log'!$B$2)*(1-$B$3)),IF(M64="PLACED",(((L64-1)*'complete results log'!$B$2)*(1-$B$3))-'complete results log'!$B$2,IF(J64=0,-'complete results log'!$B$2,-('complete results log'!$B$2*2))))))*E64</f>
        <v>-10</v>
      </c>
      <c r="R64" s="28">
        <f>(IF(M64="WON-EW",((((F64-1)*J64)*'complete results log'!$B$2)+('complete results log'!$B$2*(F64-1))),IF(M64="WON",((((F64-1)*J64)*'complete results log'!$B$2)+('complete results log'!$B$2*(F64-1))),IF(M64="PLACED",((((F64-1)*J64)*'complete results log'!$B$2)-'complete results log'!$B$2),IF(J64=0,-'complete results log'!$B$2,IF(J64=0,-'complete results log'!$B$2,-('complete results log'!$B$2*2)))))))*E64</f>
        <v>-10</v>
      </c>
    </row>
    <row r="65" spans="1:18" ht="15" x14ac:dyDescent="0.2">
      <c r="A65" s="20">
        <v>42231</v>
      </c>
      <c r="B65" s="21">
        <v>15.1</v>
      </c>
      <c r="C65" s="16" t="s">
        <v>88</v>
      </c>
      <c r="D65" s="16" t="s">
        <v>133</v>
      </c>
      <c r="E65" s="49">
        <v>1</v>
      </c>
      <c r="F65" s="22">
        <v>5.5</v>
      </c>
      <c r="G65" s="22">
        <v>5.5</v>
      </c>
      <c r="H65" s="22" t="s">
        <v>26</v>
      </c>
      <c r="I65" s="22" t="s">
        <v>26</v>
      </c>
      <c r="J65" s="22">
        <v>0</v>
      </c>
      <c r="K65" s="22">
        <v>5.08</v>
      </c>
      <c r="M65" s="17" t="s">
        <v>27</v>
      </c>
      <c r="N65" s="26">
        <f>((G65-1)*(1-(IF(H65="no",0,'complete results log'!$B$3)))+1)</f>
        <v>5.5</v>
      </c>
      <c r="O65" s="26">
        <f t="shared" si="0"/>
        <v>1</v>
      </c>
      <c r="P65" s="27">
        <f>(IF(M65="WON-EW",((((N65-1)*J65)*'complete results log'!$B$2)+('complete results log'!$B$2*(N65-1))),IF(M65="WON",((((N65-1)*J65)*'complete results log'!$B$2)+('complete results log'!$B$2*(N65-1))),IF(M65="PLACED",((((N65-1)*J65)*'complete results log'!$B$2)-'complete results log'!$B$2),IF(J65=0,-'complete results log'!$B$2,IF(J65=0,-'complete results log'!$B$2,-('complete results log'!$B$2*2)))))))*E65</f>
        <v>-10</v>
      </c>
      <c r="Q65" s="27">
        <f>(IF(M65="WON-EW",(((K65-1)*'complete results log'!$B$2)*(1-$B$3))+(((L65-1)*'complete results log'!$B$2)*(1-$B$3)),IF(M65="WON",(((K65-1)*'complete results log'!$B$2)*(1-$B$3)),IF(M65="PLACED",(((L65-1)*'complete results log'!$B$2)*(1-$B$3))-'complete results log'!$B$2,IF(J65=0,-'complete results log'!$B$2,-('complete results log'!$B$2*2))))))*E65</f>
        <v>-10</v>
      </c>
      <c r="R65" s="28">
        <f>(IF(M65="WON-EW",((((F65-1)*J65)*'complete results log'!$B$2)+('complete results log'!$B$2*(F65-1))),IF(M65="WON",((((F65-1)*J65)*'complete results log'!$B$2)+('complete results log'!$B$2*(F65-1))),IF(M65="PLACED",((((F65-1)*J65)*'complete results log'!$B$2)-'complete results log'!$B$2),IF(J65=0,-'complete results log'!$B$2,IF(J65=0,-'complete results log'!$B$2,-('complete results log'!$B$2*2)))))))*E65</f>
        <v>-10</v>
      </c>
    </row>
    <row r="66" spans="1:18" ht="15" x14ac:dyDescent="0.2">
      <c r="A66" s="20">
        <v>42231</v>
      </c>
      <c r="B66" s="21">
        <v>15.45</v>
      </c>
      <c r="C66" s="16" t="s">
        <v>88</v>
      </c>
      <c r="D66" s="16" t="s">
        <v>134</v>
      </c>
      <c r="E66" s="49">
        <v>1</v>
      </c>
      <c r="F66" s="22">
        <v>4</v>
      </c>
      <c r="G66" s="22">
        <v>4</v>
      </c>
      <c r="H66" s="22" t="s">
        <v>26</v>
      </c>
      <c r="I66" s="22" t="s">
        <v>26</v>
      </c>
      <c r="J66" s="22">
        <v>0</v>
      </c>
      <c r="K66" s="22">
        <v>4.0999999999999996</v>
      </c>
      <c r="M66" s="17" t="s">
        <v>27</v>
      </c>
      <c r="N66" s="26">
        <f>((G66-1)*(1-(IF(H66="no",0,'complete results log'!$B$3)))+1)</f>
        <v>4</v>
      </c>
      <c r="O66" s="26">
        <f t="shared" si="0"/>
        <v>1</v>
      </c>
      <c r="P66" s="27">
        <f>(IF(M66="WON-EW",((((N66-1)*J66)*'complete results log'!$B$2)+('complete results log'!$B$2*(N66-1))),IF(M66="WON",((((N66-1)*J66)*'complete results log'!$B$2)+('complete results log'!$B$2*(N66-1))),IF(M66="PLACED",((((N66-1)*J66)*'complete results log'!$B$2)-'complete results log'!$B$2),IF(J66=0,-'complete results log'!$B$2,IF(J66=0,-'complete results log'!$B$2,-('complete results log'!$B$2*2)))))))*E66</f>
        <v>-10</v>
      </c>
      <c r="Q66" s="27">
        <f>(IF(M66="WON-EW",(((K66-1)*'complete results log'!$B$2)*(1-$B$3))+(((L66-1)*'complete results log'!$B$2)*(1-$B$3)),IF(M66="WON",(((K66-1)*'complete results log'!$B$2)*(1-$B$3)),IF(M66="PLACED",(((L66-1)*'complete results log'!$B$2)*(1-$B$3))-'complete results log'!$B$2,IF(J66=0,-'complete results log'!$B$2,-('complete results log'!$B$2*2))))))*E66</f>
        <v>-10</v>
      </c>
      <c r="R66" s="28">
        <f>(IF(M66="WON-EW",((((F66-1)*J66)*'complete results log'!$B$2)+('complete results log'!$B$2*(F66-1))),IF(M66="WON",((((F66-1)*J66)*'complete results log'!$B$2)+('complete results log'!$B$2*(F66-1))),IF(M66="PLACED",((((F66-1)*J66)*'complete results log'!$B$2)-'complete results log'!$B$2),IF(J66=0,-'complete results log'!$B$2,IF(J66=0,-'complete results log'!$B$2,-('complete results log'!$B$2*2)))))))*E66</f>
        <v>-10</v>
      </c>
    </row>
    <row r="67" spans="1:18" ht="15" x14ac:dyDescent="0.2">
      <c r="A67" s="20">
        <v>42232</v>
      </c>
      <c r="B67" s="21">
        <v>15.45</v>
      </c>
      <c r="C67" s="16" t="s">
        <v>116</v>
      </c>
      <c r="D67" s="16" t="s">
        <v>135</v>
      </c>
      <c r="E67" s="49">
        <v>2</v>
      </c>
      <c r="F67" s="22">
        <v>3.25</v>
      </c>
      <c r="G67" s="22">
        <v>3.25</v>
      </c>
      <c r="H67" s="22" t="s">
        <v>26</v>
      </c>
      <c r="I67" s="22" t="s">
        <v>26</v>
      </c>
      <c r="J67" s="22">
        <v>0</v>
      </c>
      <c r="K67" s="22">
        <v>2.6</v>
      </c>
      <c r="M67" s="17" t="s">
        <v>27</v>
      </c>
      <c r="N67" s="26">
        <f>((G67-1)*(1-(IF(H67="no",0,'complete results log'!$B$3)))+1)</f>
        <v>3.25</v>
      </c>
      <c r="O67" s="26">
        <f t="shared" si="0"/>
        <v>2</v>
      </c>
      <c r="P67" s="27">
        <f>(IF(M67="WON-EW",((((N67-1)*J67)*'complete results log'!$B$2)+('complete results log'!$B$2*(N67-1))),IF(M67="WON",((((N67-1)*J67)*'complete results log'!$B$2)+('complete results log'!$B$2*(N67-1))),IF(M67="PLACED",((((N67-1)*J67)*'complete results log'!$B$2)-'complete results log'!$B$2),IF(J67=0,-'complete results log'!$B$2,IF(J67=0,-'complete results log'!$B$2,-('complete results log'!$B$2*2)))))))*E67</f>
        <v>-20</v>
      </c>
      <c r="Q67" s="27">
        <f>(IF(M67="WON-EW",(((K67-1)*'complete results log'!$B$2)*(1-$B$3))+(((L67-1)*'complete results log'!$B$2)*(1-$B$3)),IF(M67="WON",(((K67-1)*'complete results log'!$B$2)*(1-$B$3)),IF(M67="PLACED",(((L67-1)*'complete results log'!$B$2)*(1-$B$3))-'complete results log'!$B$2,IF(J67=0,-'complete results log'!$B$2,-('complete results log'!$B$2*2))))))*E67</f>
        <v>-20</v>
      </c>
      <c r="R67" s="28">
        <f>(IF(M67="WON-EW",((((F67-1)*J67)*'complete results log'!$B$2)+('complete results log'!$B$2*(F67-1))),IF(M67="WON",((((F67-1)*J67)*'complete results log'!$B$2)+('complete results log'!$B$2*(F67-1))),IF(M67="PLACED",((((F67-1)*J67)*'complete results log'!$B$2)-'complete results log'!$B$2),IF(J67=0,-'complete results log'!$B$2,IF(J67=0,-'complete results log'!$B$2,-('complete results log'!$B$2*2)))))))*E67</f>
        <v>-20</v>
      </c>
    </row>
    <row r="68" spans="1:18" ht="15" x14ac:dyDescent="0.2">
      <c r="A68" s="20">
        <v>42233</v>
      </c>
      <c r="B68" s="21">
        <v>17.25</v>
      </c>
      <c r="C68" s="16" t="s">
        <v>49</v>
      </c>
      <c r="D68" s="16" t="s">
        <v>136</v>
      </c>
      <c r="E68" s="49">
        <v>1</v>
      </c>
      <c r="F68" s="22">
        <v>5</v>
      </c>
      <c r="G68" s="22">
        <v>5</v>
      </c>
      <c r="H68" s="22" t="s">
        <v>26</v>
      </c>
      <c r="I68" s="22" t="s">
        <v>26</v>
      </c>
      <c r="J68" s="22">
        <v>0</v>
      </c>
      <c r="K68" s="22">
        <v>3.55</v>
      </c>
      <c r="M68" s="17" t="s">
        <v>27</v>
      </c>
      <c r="N68" s="26">
        <f>((G68-1)*(1-(IF(H68="no",0,'complete results log'!$B$3)))+1)</f>
        <v>5</v>
      </c>
      <c r="O68" s="26">
        <f t="shared" si="0"/>
        <v>1</v>
      </c>
      <c r="P68" s="27">
        <f>(IF(M68="WON-EW",((((N68-1)*J68)*'complete results log'!$B$2)+('complete results log'!$B$2*(N68-1))),IF(M68="WON",((((N68-1)*J68)*'complete results log'!$B$2)+('complete results log'!$B$2*(N68-1))),IF(M68="PLACED",((((N68-1)*J68)*'complete results log'!$B$2)-'complete results log'!$B$2),IF(J68=0,-'complete results log'!$B$2,IF(J68=0,-'complete results log'!$B$2,-('complete results log'!$B$2*2)))))))*E68</f>
        <v>-10</v>
      </c>
      <c r="Q68" s="27">
        <f>(IF(M68="WON-EW",(((K68-1)*'complete results log'!$B$2)*(1-$B$3))+(((L68-1)*'complete results log'!$B$2)*(1-$B$3)),IF(M68="WON",(((K68-1)*'complete results log'!$B$2)*(1-$B$3)),IF(M68="PLACED",(((L68-1)*'complete results log'!$B$2)*(1-$B$3))-'complete results log'!$B$2,IF(J68=0,-'complete results log'!$B$2,-('complete results log'!$B$2*2))))))*E68</f>
        <v>-10</v>
      </c>
      <c r="R68" s="28">
        <f>(IF(M68="WON-EW",((((F68-1)*J68)*'complete results log'!$B$2)+('complete results log'!$B$2*(F68-1))),IF(M68="WON",((((F68-1)*J68)*'complete results log'!$B$2)+('complete results log'!$B$2*(F68-1))),IF(M68="PLACED",((((F68-1)*J68)*'complete results log'!$B$2)-'complete results log'!$B$2),IF(J68=0,-'complete results log'!$B$2,IF(J68=0,-'complete results log'!$B$2,-('complete results log'!$B$2*2)))))))*E68</f>
        <v>-10</v>
      </c>
    </row>
    <row r="69" spans="1:18" ht="15" x14ac:dyDescent="0.2">
      <c r="A69" s="20">
        <v>42233</v>
      </c>
      <c r="B69" s="21">
        <v>19.55</v>
      </c>
      <c r="C69" s="16" t="s">
        <v>95</v>
      </c>
      <c r="D69" s="16" t="s">
        <v>137</v>
      </c>
      <c r="E69" s="49">
        <v>2</v>
      </c>
      <c r="F69" s="22">
        <v>3</v>
      </c>
      <c r="G69" s="22">
        <v>2.75</v>
      </c>
      <c r="H69" s="22" t="s">
        <v>26</v>
      </c>
      <c r="I69" s="22" t="s">
        <v>26</v>
      </c>
      <c r="J69" s="22">
        <v>0</v>
      </c>
      <c r="K69" s="22">
        <v>1.73</v>
      </c>
      <c r="M69" s="17" t="s">
        <v>33</v>
      </c>
      <c r="N69" s="26">
        <f>((G69-1)*(1-(IF(H69="no",0,'complete results log'!$B$3)))+1)</f>
        <v>2.75</v>
      </c>
      <c r="O69" s="26">
        <f t="shared" si="0"/>
        <v>2</v>
      </c>
      <c r="P69" s="27">
        <f>(IF(M69="WON-EW",((((N69-1)*J69)*'complete results log'!$B$2)+('complete results log'!$B$2*(N69-1))),IF(M69="WON",((((N69-1)*J69)*'complete results log'!$B$2)+('complete results log'!$B$2*(N69-1))),IF(M69="PLACED",((((N69-1)*J69)*'complete results log'!$B$2)-'complete results log'!$B$2),IF(J69=0,-'complete results log'!$B$2,IF(J69=0,-'complete results log'!$B$2,-('complete results log'!$B$2*2)))))))*E69</f>
        <v>35</v>
      </c>
      <c r="Q69" s="27">
        <f>(IF(M69="WON-EW",(((K69-1)*'complete results log'!$B$2)*(1-$B$3))+(((L69-1)*'complete results log'!$B$2)*(1-$B$3)),IF(M69="WON",(((K69-1)*'complete results log'!$B$2)*(1-$B$3)),IF(M69="PLACED",(((L69-1)*'complete results log'!$B$2)*(1-$B$3))-'complete results log'!$B$2,IF(J69=0,-'complete results log'!$B$2,-('complete results log'!$B$2*2))))))*E69</f>
        <v>13.87</v>
      </c>
      <c r="R69" s="28">
        <f>(IF(M69="WON-EW",((((F69-1)*J69)*'complete results log'!$B$2)+('complete results log'!$B$2*(F69-1))),IF(M69="WON",((((F69-1)*J69)*'complete results log'!$B$2)+('complete results log'!$B$2*(F69-1))),IF(M69="PLACED",((((F69-1)*J69)*'complete results log'!$B$2)-'complete results log'!$B$2),IF(J69=0,-'complete results log'!$B$2,IF(J69=0,-'complete results log'!$B$2,-('complete results log'!$B$2*2)))))))*E69</f>
        <v>40</v>
      </c>
    </row>
    <row r="70" spans="1:18" ht="15" x14ac:dyDescent="0.2">
      <c r="A70" s="20">
        <v>42234</v>
      </c>
      <c r="B70" s="21">
        <v>19.399999999999999</v>
      </c>
      <c r="C70" s="16" t="s">
        <v>138</v>
      </c>
      <c r="D70" s="16" t="s">
        <v>139</v>
      </c>
      <c r="E70" s="49">
        <v>1</v>
      </c>
      <c r="F70" s="22">
        <v>7.5</v>
      </c>
      <c r="G70" s="17">
        <v>7.5</v>
      </c>
      <c r="H70" s="22" t="s">
        <v>26</v>
      </c>
      <c r="I70" s="22" t="s">
        <v>26</v>
      </c>
      <c r="J70" s="22">
        <v>0</v>
      </c>
      <c r="K70" s="22">
        <v>6.48</v>
      </c>
      <c r="M70" s="17" t="s">
        <v>27</v>
      </c>
      <c r="N70" s="26">
        <f>((G70-1)*(1-(IF(H70="no",0,'complete results log'!$B$3)))+1)</f>
        <v>7.5</v>
      </c>
      <c r="O70" s="26">
        <f t="shared" si="0"/>
        <v>1</v>
      </c>
      <c r="P70" s="27">
        <f>(IF(M70="WON-EW",((((N70-1)*J70)*'complete results log'!$B$2)+('complete results log'!$B$2*(N70-1))),IF(M70="WON",((((N70-1)*J70)*'complete results log'!$B$2)+('complete results log'!$B$2*(N70-1))),IF(M70="PLACED",((((N70-1)*J70)*'complete results log'!$B$2)-'complete results log'!$B$2),IF(J70=0,-'complete results log'!$B$2,IF(J70=0,-'complete results log'!$B$2,-('complete results log'!$B$2*2)))))))*E70</f>
        <v>-10</v>
      </c>
      <c r="Q70" s="27">
        <f>(IF(M70="WON-EW",(((K70-1)*'complete results log'!$B$2)*(1-$B$3))+(((L70-1)*'complete results log'!$B$2)*(1-$B$3)),IF(M70="WON",(((K70-1)*'complete results log'!$B$2)*(1-$B$3)),IF(M70="PLACED",(((L70-1)*'complete results log'!$B$2)*(1-$B$3))-'complete results log'!$B$2,IF(J70=0,-'complete results log'!$B$2,-('complete results log'!$B$2*2))))))*E70</f>
        <v>-10</v>
      </c>
      <c r="R70" s="28">
        <f>(IF(M70="WON-EW",((((F70-1)*J70)*'complete results log'!$B$2)+('complete results log'!$B$2*(F70-1))),IF(M70="WON",((((F70-1)*J70)*'complete results log'!$B$2)+('complete results log'!$B$2*(F70-1))),IF(M70="PLACED",((((F70-1)*J70)*'complete results log'!$B$2)-'complete results log'!$B$2),IF(J70=0,-'complete results log'!$B$2,IF(J70=0,-'complete results log'!$B$2,-('complete results log'!$B$2*2)))))))*E70</f>
        <v>-10</v>
      </c>
    </row>
    <row r="71" spans="1:18" ht="15" x14ac:dyDescent="0.2">
      <c r="A71" s="20">
        <v>42235</v>
      </c>
      <c r="B71" s="21">
        <v>15.05</v>
      </c>
      <c r="C71" s="16" t="s">
        <v>102</v>
      </c>
      <c r="D71" s="16" t="s">
        <v>140</v>
      </c>
      <c r="E71" s="49">
        <v>1</v>
      </c>
      <c r="F71" s="22">
        <v>4.5</v>
      </c>
      <c r="G71" s="17">
        <v>4.5</v>
      </c>
      <c r="H71" s="22" t="s">
        <v>26</v>
      </c>
      <c r="I71" s="22" t="s">
        <v>26</v>
      </c>
      <c r="J71" s="22">
        <v>0</v>
      </c>
      <c r="K71" s="22">
        <v>4.79</v>
      </c>
      <c r="M71" s="17" t="s">
        <v>33</v>
      </c>
      <c r="N71" s="26">
        <f>((G71-1)*(1-(IF(H71="no",0,'complete results log'!$B$3)))+1)</f>
        <v>4.5</v>
      </c>
      <c r="O71" s="26">
        <f t="shared" si="0"/>
        <v>1</v>
      </c>
      <c r="P71" s="27">
        <f>(IF(M71="WON-EW",((((N71-1)*J71)*'complete results log'!$B$2)+('complete results log'!$B$2*(N71-1))),IF(M71="WON",((((N71-1)*J71)*'complete results log'!$B$2)+('complete results log'!$B$2*(N71-1))),IF(M71="PLACED",((((N71-1)*J71)*'complete results log'!$B$2)-'complete results log'!$B$2),IF(J71=0,-'complete results log'!$B$2,IF(J71=0,-'complete results log'!$B$2,-('complete results log'!$B$2*2)))))))*E71</f>
        <v>35</v>
      </c>
      <c r="Q71" s="27">
        <f>(IF(M71="WON-EW",(((K71-1)*'complete results log'!$B$2)*(1-$B$3))+(((L71-1)*'complete results log'!$B$2)*(1-$B$3)),IF(M71="WON",(((K71-1)*'complete results log'!$B$2)*(1-$B$3)),IF(M71="PLACED",(((L71-1)*'complete results log'!$B$2)*(1-$B$3))-'complete results log'!$B$2,IF(J71=0,-'complete results log'!$B$2,-('complete results log'!$B$2*2))))))*E71</f>
        <v>36.004999999999995</v>
      </c>
      <c r="R71" s="28">
        <f>(IF(M71="WON-EW",((((F71-1)*J71)*'complete results log'!$B$2)+('complete results log'!$B$2*(F71-1))),IF(M71="WON",((((F71-1)*J71)*'complete results log'!$B$2)+('complete results log'!$B$2*(F71-1))),IF(M71="PLACED",((((F71-1)*J71)*'complete results log'!$B$2)-'complete results log'!$B$2),IF(J71=0,-'complete results log'!$B$2,IF(J71=0,-'complete results log'!$B$2,-('complete results log'!$B$2*2)))))))*E71</f>
        <v>35</v>
      </c>
    </row>
    <row r="72" spans="1:18" ht="15" x14ac:dyDescent="0.2">
      <c r="A72" s="20">
        <v>42235</v>
      </c>
      <c r="B72" s="21">
        <v>17</v>
      </c>
      <c r="C72" s="16" t="s">
        <v>141</v>
      </c>
      <c r="D72" s="50" t="s">
        <v>142</v>
      </c>
      <c r="E72" s="49">
        <v>1</v>
      </c>
      <c r="F72" s="22">
        <v>9</v>
      </c>
      <c r="G72" s="52">
        <v>9</v>
      </c>
      <c r="H72" s="22" t="s">
        <v>26</v>
      </c>
      <c r="I72" s="22" t="s">
        <v>26</v>
      </c>
      <c r="J72" s="22">
        <v>0</v>
      </c>
      <c r="K72" s="22">
        <v>6.13</v>
      </c>
      <c r="M72" s="17" t="s">
        <v>27</v>
      </c>
      <c r="N72" s="26">
        <f>((G72-1)*(1-(IF(H72="no",0,'complete results log'!$B$3)))+1)</f>
        <v>9</v>
      </c>
      <c r="O72" s="26">
        <f t="shared" ref="O72:O133" si="1">E72*IF(I72="yes",2,1)</f>
        <v>1</v>
      </c>
      <c r="P72" s="27">
        <f>(IF(M72="WON-EW",((((N72-1)*J72)*'complete results log'!$B$2)+('complete results log'!$B$2*(N72-1))),IF(M72="WON",((((N72-1)*J72)*'complete results log'!$B$2)+('complete results log'!$B$2*(N72-1))),IF(M72="PLACED",((((N72-1)*J72)*'complete results log'!$B$2)-'complete results log'!$B$2),IF(J72=0,-'complete results log'!$B$2,IF(J72=0,-'complete results log'!$B$2,-('complete results log'!$B$2*2)))))))*E72</f>
        <v>-10</v>
      </c>
      <c r="Q72" s="27">
        <f>(IF(M72="WON-EW",(((K72-1)*'complete results log'!$B$2)*(1-$B$3))+(((L72-1)*'complete results log'!$B$2)*(1-$B$3)),IF(M72="WON",(((K72-1)*'complete results log'!$B$2)*(1-$B$3)),IF(M72="PLACED",(((L72-1)*'complete results log'!$B$2)*(1-$B$3))-'complete results log'!$B$2,IF(J72=0,-'complete results log'!$B$2,-('complete results log'!$B$2*2))))))*E72</f>
        <v>-10</v>
      </c>
      <c r="R72" s="28">
        <f>(IF(M72="WON-EW",((((F72-1)*J72)*'complete results log'!$B$2)+('complete results log'!$B$2*(F72-1))),IF(M72="WON",((((F72-1)*J72)*'complete results log'!$B$2)+('complete results log'!$B$2*(F72-1))),IF(M72="PLACED",((((F72-1)*J72)*'complete results log'!$B$2)-'complete results log'!$B$2),IF(J72=0,-'complete results log'!$B$2,IF(J72=0,-'complete results log'!$B$2,-('complete results log'!$B$2*2)))))))*E72</f>
        <v>-10</v>
      </c>
    </row>
    <row r="73" spans="1:18" ht="15" x14ac:dyDescent="0.2">
      <c r="A73" s="20">
        <v>42236</v>
      </c>
      <c r="B73" s="21">
        <v>16.2</v>
      </c>
      <c r="C73" s="16" t="s">
        <v>102</v>
      </c>
      <c r="D73" s="50" t="s">
        <v>127</v>
      </c>
      <c r="E73" s="49">
        <v>1</v>
      </c>
      <c r="F73" s="22">
        <v>5.5</v>
      </c>
      <c r="G73" s="17">
        <v>5.5</v>
      </c>
      <c r="H73" s="22" t="s">
        <v>26</v>
      </c>
      <c r="I73" s="22" t="s">
        <v>26</v>
      </c>
      <c r="J73" s="22">
        <v>0</v>
      </c>
      <c r="K73" s="22">
        <v>4.6100000000000003</v>
      </c>
      <c r="M73" s="17" t="s">
        <v>27</v>
      </c>
      <c r="N73" s="26">
        <f>((G73-1)*(1-(IF(H73="no",0,'complete results log'!$B$3)))+1)</f>
        <v>5.5</v>
      </c>
      <c r="O73" s="26">
        <f t="shared" si="1"/>
        <v>1</v>
      </c>
      <c r="P73" s="27">
        <f>(IF(M73="WON-EW",((((N73-1)*J73)*'complete results log'!$B$2)+('complete results log'!$B$2*(N73-1))),IF(M73="WON",((((N73-1)*J73)*'complete results log'!$B$2)+('complete results log'!$B$2*(N73-1))),IF(M73="PLACED",((((N73-1)*J73)*'complete results log'!$B$2)-'complete results log'!$B$2),IF(J73=0,-'complete results log'!$B$2,IF(J73=0,-'complete results log'!$B$2,-('complete results log'!$B$2*2)))))))*E73</f>
        <v>-10</v>
      </c>
      <c r="Q73" s="27">
        <f>(IF(M73="WON-EW",(((K73-1)*'complete results log'!$B$2)*(1-$B$3))+(((L73-1)*'complete results log'!$B$2)*(1-$B$3)),IF(M73="WON",(((K73-1)*'complete results log'!$B$2)*(1-$B$3)),IF(M73="PLACED",(((L73-1)*'complete results log'!$B$2)*(1-$B$3))-'complete results log'!$B$2,IF(J73=0,-'complete results log'!$B$2,-('complete results log'!$B$2*2))))))*E73</f>
        <v>-10</v>
      </c>
      <c r="R73" s="28">
        <f>(IF(M73="WON-EW",((((F73-1)*J73)*'complete results log'!$B$2)+('complete results log'!$B$2*(F73-1))),IF(M73="WON",((((F73-1)*J73)*'complete results log'!$B$2)+('complete results log'!$B$2*(F73-1))),IF(M73="PLACED",((((F73-1)*J73)*'complete results log'!$B$2)-'complete results log'!$B$2),IF(J73=0,-'complete results log'!$B$2,IF(J73=0,-'complete results log'!$B$2,-('complete results log'!$B$2*2)))))))*E73</f>
        <v>-10</v>
      </c>
    </row>
    <row r="74" spans="1:18" ht="15" x14ac:dyDescent="0.2">
      <c r="A74" s="20">
        <v>42236</v>
      </c>
      <c r="B74" s="21">
        <v>18.05</v>
      </c>
      <c r="C74" s="16" t="s">
        <v>113</v>
      </c>
      <c r="D74" s="50" t="s">
        <v>143</v>
      </c>
      <c r="E74" s="49">
        <v>1</v>
      </c>
      <c r="F74" s="22">
        <v>4</v>
      </c>
      <c r="G74" s="52">
        <v>4</v>
      </c>
      <c r="H74" s="22" t="s">
        <v>26</v>
      </c>
      <c r="I74" s="22" t="s">
        <v>26</v>
      </c>
      <c r="J74" s="22">
        <v>0</v>
      </c>
      <c r="K74" s="22">
        <v>5.22</v>
      </c>
      <c r="M74" s="17" t="s">
        <v>33</v>
      </c>
      <c r="N74" s="26">
        <f>((G74-1)*(1-(IF(H74="no",0,'complete results log'!$B$3)))+1)</f>
        <v>4</v>
      </c>
      <c r="O74" s="26">
        <f t="shared" si="1"/>
        <v>1</v>
      </c>
      <c r="P74" s="27">
        <f>(IF(M74="WON-EW",((((N74-1)*J74)*'complete results log'!$B$2)+('complete results log'!$B$2*(N74-1))),IF(M74="WON",((((N74-1)*J74)*'complete results log'!$B$2)+('complete results log'!$B$2*(N74-1))),IF(M74="PLACED",((((N74-1)*J74)*'complete results log'!$B$2)-'complete results log'!$B$2),IF(J74=0,-'complete results log'!$B$2,IF(J74=0,-'complete results log'!$B$2,-('complete results log'!$B$2*2)))))))*E74</f>
        <v>30</v>
      </c>
      <c r="Q74" s="27">
        <f>(IF(M74="WON-EW",(((K74-1)*'complete results log'!$B$2)*(1-$B$3))+(((L74-1)*'complete results log'!$B$2)*(1-$B$3)),IF(M74="WON",(((K74-1)*'complete results log'!$B$2)*(1-$B$3)),IF(M74="PLACED",(((L74-1)*'complete results log'!$B$2)*(1-$B$3))-'complete results log'!$B$2,IF(J74=0,-'complete results log'!$B$2,-('complete results log'!$B$2*2))))))*E74</f>
        <v>40.089999999999996</v>
      </c>
      <c r="R74" s="28">
        <f>(IF(M74="WON-EW",((((F74-1)*J74)*'complete results log'!$B$2)+('complete results log'!$B$2*(F74-1))),IF(M74="WON",((((F74-1)*J74)*'complete results log'!$B$2)+('complete results log'!$B$2*(F74-1))),IF(M74="PLACED",((((F74-1)*J74)*'complete results log'!$B$2)-'complete results log'!$B$2),IF(J74=0,-'complete results log'!$B$2,IF(J74=0,-'complete results log'!$B$2,-('complete results log'!$B$2*2)))))))*E74</f>
        <v>30</v>
      </c>
    </row>
    <row r="75" spans="1:18" ht="15" x14ac:dyDescent="0.2">
      <c r="A75" s="20">
        <v>42237</v>
      </c>
      <c r="B75" s="21">
        <v>13.55</v>
      </c>
      <c r="C75" s="16" t="s">
        <v>102</v>
      </c>
      <c r="D75" s="16" t="s">
        <v>144</v>
      </c>
      <c r="E75" s="49">
        <v>1</v>
      </c>
      <c r="F75" s="22">
        <v>9</v>
      </c>
      <c r="G75" s="52">
        <v>8</v>
      </c>
      <c r="H75" s="22" t="s">
        <v>26</v>
      </c>
      <c r="I75" s="22" t="s">
        <v>26</v>
      </c>
      <c r="J75" s="22">
        <v>0</v>
      </c>
      <c r="K75" s="22">
        <v>6</v>
      </c>
      <c r="M75" s="17" t="s">
        <v>27</v>
      </c>
      <c r="N75" s="26">
        <f>((G75-1)*(1-(IF(H75="no",0,'complete results log'!$B$3)))+1)</f>
        <v>8</v>
      </c>
      <c r="O75" s="26">
        <f t="shared" si="1"/>
        <v>1</v>
      </c>
      <c r="P75" s="27">
        <f>(IF(M75="WON-EW",((((N75-1)*J75)*'complete results log'!$B$2)+('complete results log'!$B$2*(N75-1))),IF(M75="WON",((((N75-1)*J75)*'complete results log'!$B$2)+('complete results log'!$B$2*(N75-1))),IF(M75="PLACED",((((N75-1)*J75)*'complete results log'!$B$2)-'complete results log'!$B$2),IF(J75=0,-'complete results log'!$B$2,IF(J75=0,-'complete results log'!$B$2,-('complete results log'!$B$2*2)))))))*E75</f>
        <v>-10</v>
      </c>
      <c r="Q75" s="27">
        <f>(IF(M75="WON-EW",(((K75-1)*'complete results log'!$B$2)*(1-$B$3))+(((L75-1)*'complete results log'!$B$2)*(1-$B$3)),IF(M75="WON",(((K75-1)*'complete results log'!$B$2)*(1-$B$3)),IF(M75="PLACED",(((L75-1)*'complete results log'!$B$2)*(1-$B$3))-'complete results log'!$B$2,IF(J75=0,-'complete results log'!$B$2,-('complete results log'!$B$2*2))))))*E75</f>
        <v>-10</v>
      </c>
      <c r="R75" s="28">
        <f>(IF(M75="WON-EW",((((F75-1)*J75)*'complete results log'!$B$2)+('complete results log'!$B$2*(F75-1))),IF(M75="WON",((((F75-1)*J75)*'complete results log'!$B$2)+('complete results log'!$B$2*(F75-1))),IF(M75="PLACED",((((F75-1)*J75)*'complete results log'!$B$2)-'complete results log'!$B$2),IF(J75=0,-'complete results log'!$B$2,IF(J75=0,-'complete results log'!$B$2,-('complete results log'!$B$2*2)))))))*E75</f>
        <v>-10</v>
      </c>
    </row>
    <row r="76" spans="1:18" ht="15" x14ac:dyDescent="0.2">
      <c r="A76" s="20">
        <v>42238</v>
      </c>
      <c r="B76" s="21">
        <v>13.5</v>
      </c>
      <c r="C76" s="16" t="s">
        <v>24</v>
      </c>
      <c r="D76" s="50" t="s">
        <v>145</v>
      </c>
      <c r="E76" s="49">
        <v>1</v>
      </c>
      <c r="F76" s="22">
        <v>5.5</v>
      </c>
      <c r="G76" s="52">
        <v>5.5</v>
      </c>
      <c r="H76" s="22" t="s">
        <v>26</v>
      </c>
      <c r="I76" s="22" t="s">
        <v>26</v>
      </c>
      <c r="J76" s="22">
        <v>0</v>
      </c>
      <c r="K76" s="22">
        <v>5.35</v>
      </c>
      <c r="M76" s="17" t="s">
        <v>33</v>
      </c>
      <c r="N76" s="26">
        <f>((G76-1)*(1-(IF(H76="no",0,'complete results log'!$B$3)))+1)</f>
        <v>5.5</v>
      </c>
      <c r="O76" s="26">
        <f t="shared" si="1"/>
        <v>1</v>
      </c>
      <c r="P76" s="27">
        <f>(IF(M76="WON-EW",((((N76-1)*J76)*'complete results log'!$B$2)+('complete results log'!$B$2*(N76-1))),IF(M76="WON",((((N76-1)*J76)*'complete results log'!$B$2)+('complete results log'!$B$2*(N76-1))),IF(M76="PLACED",((((N76-1)*J76)*'complete results log'!$B$2)-'complete results log'!$B$2),IF(J76=0,-'complete results log'!$B$2,IF(J76=0,-'complete results log'!$B$2,-('complete results log'!$B$2*2)))))))*E76</f>
        <v>45</v>
      </c>
      <c r="Q76" s="27">
        <f>(IF(M76="WON-EW",(((K76-1)*'complete results log'!$B$2)*(1-$B$3))+(((L76-1)*'complete results log'!$B$2)*(1-$B$3)),IF(M76="WON",(((K76-1)*'complete results log'!$B$2)*(1-$B$3)),IF(M76="PLACED",(((L76-1)*'complete results log'!$B$2)*(1-$B$3))-'complete results log'!$B$2,IF(J76=0,-'complete results log'!$B$2,-('complete results log'!$B$2*2))))))*E76</f>
        <v>41.324999999999996</v>
      </c>
      <c r="R76" s="28">
        <f>(IF(M76="WON-EW",((((F76-1)*J76)*'complete results log'!$B$2)+('complete results log'!$B$2*(F76-1))),IF(M76="WON",((((F76-1)*J76)*'complete results log'!$B$2)+('complete results log'!$B$2*(F76-1))),IF(M76="PLACED",((((F76-1)*J76)*'complete results log'!$B$2)-'complete results log'!$B$2),IF(J76=0,-'complete results log'!$B$2,IF(J76=0,-'complete results log'!$B$2,-('complete results log'!$B$2*2)))))))*E76</f>
        <v>45</v>
      </c>
    </row>
    <row r="77" spans="1:18" ht="15" x14ac:dyDescent="0.2">
      <c r="A77" s="20">
        <v>42238</v>
      </c>
      <c r="B77" s="21">
        <v>14.5</v>
      </c>
      <c r="C77" s="16" t="s">
        <v>39</v>
      </c>
      <c r="D77" s="50" t="s">
        <v>146</v>
      </c>
      <c r="E77" s="49">
        <v>1</v>
      </c>
      <c r="F77" s="22">
        <v>9</v>
      </c>
      <c r="G77" s="52">
        <v>9</v>
      </c>
      <c r="H77" s="22" t="s">
        <v>26</v>
      </c>
      <c r="I77" s="22" t="s">
        <v>26</v>
      </c>
      <c r="J77" s="22">
        <v>0</v>
      </c>
      <c r="K77" s="22">
        <v>10.199999999999999</v>
      </c>
      <c r="M77" s="17" t="s">
        <v>27</v>
      </c>
      <c r="N77" s="26">
        <f>((G77-1)*(1-(IF(H77="no",0,'complete results log'!$B$3)))+1)</f>
        <v>9</v>
      </c>
      <c r="O77" s="26">
        <f t="shared" si="1"/>
        <v>1</v>
      </c>
      <c r="P77" s="27">
        <f>(IF(M77="WON-EW",((((N77-1)*J77)*'complete results log'!$B$2)+('complete results log'!$B$2*(N77-1))),IF(M77="WON",((((N77-1)*J77)*'complete results log'!$B$2)+('complete results log'!$B$2*(N77-1))),IF(M77="PLACED",((((N77-1)*J77)*'complete results log'!$B$2)-'complete results log'!$B$2),IF(J77=0,-'complete results log'!$B$2,IF(J77=0,-'complete results log'!$B$2,-('complete results log'!$B$2*2)))))))*E77</f>
        <v>-10</v>
      </c>
      <c r="Q77" s="27">
        <f>(IF(M77="WON-EW",(((K77-1)*'complete results log'!$B$2)*(1-$B$3))+(((L77-1)*'complete results log'!$B$2)*(1-$B$3)),IF(M77="WON",(((K77-1)*'complete results log'!$B$2)*(1-$B$3)),IF(M77="PLACED",(((L77-1)*'complete results log'!$B$2)*(1-$B$3))-'complete results log'!$B$2,IF(J77=0,-'complete results log'!$B$2,-('complete results log'!$B$2*2))))))*E77</f>
        <v>-10</v>
      </c>
      <c r="R77" s="28">
        <f>(IF(M77="WON-EW",((((F77-1)*J77)*'complete results log'!$B$2)+('complete results log'!$B$2*(F77-1))),IF(M77="WON",((((F77-1)*J77)*'complete results log'!$B$2)+('complete results log'!$B$2*(F77-1))),IF(M77="PLACED",((((F77-1)*J77)*'complete results log'!$B$2)-'complete results log'!$B$2),IF(J77=0,-'complete results log'!$B$2,IF(J77=0,-'complete results log'!$B$2,-('complete results log'!$B$2*2)))))))*E77</f>
        <v>-10</v>
      </c>
    </row>
    <row r="78" spans="1:18" ht="15" x14ac:dyDescent="0.2">
      <c r="A78" s="20">
        <v>42238</v>
      </c>
      <c r="B78" s="21">
        <v>15.45</v>
      </c>
      <c r="C78" s="16" t="s">
        <v>102</v>
      </c>
      <c r="D78" s="50" t="s">
        <v>147</v>
      </c>
      <c r="E78" s="49">
        <v>1</v>
      </c>
      <c r="F78" s="22">
        <v>13</v>
      </c>
      <c r="G78" s="52">
        <v>13</v>
      </c>
      <c r="H78" s="22" t="s">
        <v>26</v>
      </c>
      <c r="I78" s="22" t="s">
        <v>26</v>
      </c>
      <c r="J78" s="22">
        <v>0</v>
      </c>
      <c r="K78" s="22">
        <v>16.440000000000001</v>
      </c>
      <c r="M78" s="17" t="s">
        <v>27</v>
      </c>
      <c r="N78" s="26">
        <f>((G78-1)*(1-(IF(H78="no",0,'complete results log'!$B$3)))+1)</f>
        <v>13</v>
      </c>
      <c r="O78" s="26">
        <f t="shared" si="1"/>
        <v>1</v>
      </c>
      <c r="P78" s="27">
        <f>(IF(M78="WON-EW",((((N78-1)*J78)*'complete results log'!$B$2)+('complete results log'!$B$2*(N78-1))),IF(M78="WON",((((N78-1)*J78)*'complete results log'!$B$2)+('complete results log'!$B$2*(N78-1))),IF(M78="PLACED",((((N78-1)*J78)*'complete results log'!$B$2)-'complete results log'!$B$2),IF(J78=0,-'complete results log'!$B$2,IF(J78=0,-'complete results log'!$B$2,-('complete results log'!$B$2*2)))))))*E78</f>
        <v>-10</v>
      </c>
      <c r="Q78" s="27">
        <f>(IF(M78="WON-EW",(((K78-1)*'complete results log'!$B$2)*(1-$B$3))+(((L78-1)*'complete results log'!$B$2)*(1-$B$3)),IF(M78="WON",(((K78-1)*'complete results log'!$B$2)*(1-$B$3)),IF(M78="PLACED",(((L78-1)*'complete results log'!$B$2)*(1-$B$3))-'complete results log'!$B$2,IF(J78=0,-'complete results log'!$B$2,-('complete results log'!$B$2*2))))))*E78</f>
        <v>-10</v>
      </c>
      <c r="R78" s="28">
        <f>(IF(M78="WON-EW",((((F78-1)*J78)*'complete results log'!$B$2)+('complete results log'!$B$2*(F78-1))),IF(M78="WON",((((F78-1)*J78)*'complete results log'!$B$2)+('complete results log'!$B$2*(F78-1))),IF(M78="PLACED",((((F78-1)*J78)*'complete results log'!$B$2)-'complete results log'!$B$2),IF(J78=0,-'complete results log'!$B$2,IF(J78=0,-'complete results log'!$B$2,-('complete results log'!$B$2*2)))))))*E78</f>
        <v>-10</v>
      </c>
    </row>
    <row r="79" spans="1:18" ht="15" x14ac:dyDescent="0.2">
      <c r="A79" s="20">
        <v>42240</v>
      </c>
      <c r="B79" s="21">
        <v>15.05</v>
      </c>
      <c r="C79" s="16" t="s">
        <v>123</v>
      </c>
      <c r="D79" s="16" t="s">
        <v>148</v>
      </c>
      <c r="E79" s="49">
        <v>1</v>
      </c>
      <c r="F79" s="22">
        <v>4</v>
      </c>
      <c r="G79" s="52">
        <v>4</v>
      </c>
      <c r="H79" s="22" t="s">
        <v>26</v>
      </c>
      <c r="I79" s="22" t="s">
        <v>26</v>
      </c>
      <c r="J79" s="22">
        <v>0</v>
      </c>
      <c r="K79" s="22">
        <v>2.92</v>
      </c>
      <c r="M79" s="17" t="s">
        <v>27</v>
      </c>
      <c r="N79" s="26">
        <f>((G79-1)*(1-(IF(H79="no",0,'complete results log'!$B$3)))+1)</f>
        <v>4</v>
      </c>
      <c r="O79" s="26">
        <f t="shared" si="1"/>
        <v>1</v>
      </c>
      <c r="P79" s="27">
        <f>(IF(M79="WON-EW",((((N79-1)*J79)*'complete results log'!$B$2)+('complete results log'!$B$2*(N79-1))),IF(M79="WON",((((N79-1)*J79)*'complete results log'!$B$2)+('complete results log'!$B$2*(N79-1))),IF(M79="PLACED",((((N79-1)*J79)*'complete results log'!$B$2)-'complete results log'!$B$2),IF(J79=0,-'complete results log'!$B$2,IF(J79=0,-'complete results log'!$B$2,-('complete results log'!$B$2*2)))))))*E79</f>
        <v>-10</v>
      </c>
      <c r="Q79" s="27">
        <f>(IF(M79="WON-EW",(((K79-1)*'complete results log'!$B$2)*(1-$B$3))+(((L79-1)*'complete results log'!$B$2)*(1-$B$3)),IF(M79="WON",(((K79-1)*'complete results log'!$B$2)*(1-$B$3)),IF(M79="PLACED",(((L79-1)*'complete results log'!$B$2)*(1-$B$3))-'complete results log'!$B$2,IF(J79=0,-'complete results log'!$B$2,-('complete results log'!$B$2*2))))))*E79</f>
        <v>-10</v>
      </c>
      <c r="R79" s="28">
        <f>(IF(M79="WON-EW",((((F79-1)*J79)*'complete results log'!$B$2)+('complete results log'!$B$2*(F79-1))),IF(M79="WON",((((F79-1)*J79)*'complete results log'!$B$2)+('complete results log'!$B$2*(F79-1))),IF(M79="PLACED",((((F79-1)*J79)*'complete results log'!$B$2)-'complete results log'!$B$2),IF(J79=0,-'complete results log'!$B$2,IF(J79=0,-'complete results log'!$B$2,-('complete results log'!$B$2*2)))))))*E79</f>
        <v>-10</v>
      </c>
    </row>
    <row r="80" spans="1:18" ht="15" x14ac:dyDescent="0.2">
      <c r="A80" s="20">
        <v>42240</v>
      </c>
      <c r="B80" s="21">
        <v>18.399999999999999</v>
      </c>
      <c r="C80" s="16" t="s">
        <v>123</v>
      </c>
      <c r="D80" s="16" t="s">
        <v>149</v>
      </c>
      <c r="E80" s="49">
        <v>1</v>
      </c>
      <c r="F80" s="22">
        <v>8</v>
      </c>
      <c r="G80" s="52">
        <v>8</v>
      </c>
      <c r="H80" s="22" t="s">
        <v>26</v>
      </c>
      <c r="I80" s="22" t="s">
        <v>26</v>
      </c>
      <c r="J80" s="22">
        <v>0</v>
      </c>
      <c r="K80" s="22">
        <v>4.22</v>
      </c>
      <c r="M80" s="17" t="s">
        <v>27</v>
      </c>
      <c r="N80" s="26">
        <f>((G80-1)*(1-(IF(H80="no",0,'complete results log'!$B$3)))+1)</f>
        <v>8</v>
      </c>
      <c r="O80" s="26">
        <f t="shared" si="1"/>
        <v>1</v>
      </c>
      <c r="P80" s="27">
        <f>(IF(M80="WON-EW",((((N80-1)*J80)*'complete results log'!$B$2)+('complete results log'!$B$2*(N80-1))),IF(M80="WON",((((N80-1)*J80)*'complete results log'!$B$2)+('complete results log'!$B$2*(N80-1))),IF(M80="PLACED",((((N80-1)*J80)*'complete results log'!$B$2)-'complete results log'!$B$2),IF(J80=0,-'complete results log'!$B$2,IF(J80=0,-'complete results log'!$B$2,-('complete results log'!$B$2*2)))))))*E80</f>
        <v>-10</v>
      </c>
      <c r="Q80" s="27">
        <f>(IF(M80="WON-EW",(((K80-1)*'complete results log'!$B$2)*(1-$B$3))+(((L80-1)*'complete results log'!$B$2)*(1-$B$3)),IF(M80="WON",(((K80-1)*'complete results log'!$B$2)*(1-$B$3)),IF(M80="PLACED",(((L80-1)*'complete results log'!$B$2)*(1-$B$3))-'complete results log'!$B$2,IF(J80=0,-'complete results log'!$B$2,-('complete results log'!$B$2*2))))))*E80</f>
        <v>-10</v>
      </c>
      <c r="R80" s="28">
        <f>(IF(M80="WON-EW",((((F80-1)*J80)*'complete results log'!$B$2)+('complete results log'!$B$2*(F80-1))),IF(M80="WON",((((F80-1)*J80)*'complete results log'!$B$2)+('complete results log'!$B$2*(F80-1))),IF(M80="PLACED",((((F80-1)*J80)*'complete results log'!$B$2)-'complete results log'!$B$2),IF(J80=0,-'complete results log'!$B$2,IF(J80=0,-'complete results log'!$B$2,-('complete results log'!$B$2*2)))))))*E80</f>
        <v>-10</v>
      </c>
    </row>
    <row r="81" spans="1:18" ht="15" x14ac:dyDescent="0.2">
      <c r="A81" s="20">
        <v>42240</v>
      </c>
      <c r="B81" s="21">
        <v>19.25</v>
      </c>
      <c r="C81" s="16" t="s">
        <v>138</v>
      </c>
      <c r="D81" s="16" t="s">
        <v>150</v>
      </c>
      <c r="E81" s="49">
        <v>1</v>
      </c>
      <c r="F81" s="22">
        <v>5</v>
      </c>
      <c r="G81" s="52">
        <v>5</v>
      </c>
      <c r="H81" s="22" t="s">
        <v>26</v>
      </c>
      <c r="I81" s="22" t="s">
        <v>26</v>
      </c>
      <c r="J81" s="22">
        <v>0</v>
      </c>
      <c r="K81" s="22">
        <v>2.1</v>
      </c>
      <c r="M81" s="17" t="s">
        <v>27</v>
      </c>
      <c r="N81" s="26">
        <f>((G81-1)*(1-(IF(H81="no",0,'complete results log'!$B$3)))+1)</f>
        <v>5</v>
      </c>
      <c r="O81" s="26">
        <f t="shared" si="1"/>
        <v>1</v>
      </c>
      <c r="P81" s="27">
        <f>(IF(M81="WON-EW",((((N81-1)*J81)*'complete results log'!$B$2)+('complete results log'!$B$2*(N81-1))),IF(M81="WON",((((N81-1)*J81)*'complete results log'!$B$2)+('complete results log'!$B$2*(N81-1))),IF(M81="PLACED",((((N81-1)*J81)*'complete results log'!$B$2)-'complete results log'!$B$2),IF(J81=0,-'complete results log'!$B$2,IF(J81=0,-'complete results log'!$B$2,-('complete results log'!$B$2*2)))))))*E81</f>
        <v>-10</v>
      </c>
      <c r="Q81" s="27">
        <f>(IF(M81="WON-EW",(((K81-1)*'complete results log'!$B$2)*(1-$B$3))+(((L81-1)*'complete results log'!$B$2)*(1-$B$3)),IF(M81="WON",(((K81-1)*'complete results log'!$B$2)*(1-$B$3)),IF(M81="PLACED",(((L81-1)*'complete results log'!$B$2)*(1-$B$3))-'complete results log'!$B$2,IF(J81=0,-'complete results log'!$B$2,-('complete results log'!$B$2*2))))))*E81</f>
        <v>-10</v>
      </c>
      <c r="R81" s="28">
        <f>(IF(M81="WON-EW",((((F81-1)*J81)*'complete results log'!$B$2)+('complete results log'!$B$2*(F81-1))),IF(M81="WON",((((F81-1)*J81)*'complete results log'!$B$2)+('complete results log'!$B$2*(F81-1))),IF(M81="PLACED",((((F81-1)*J81)*'complete results log'!$B$2)-'complete results log'!$B$2),IF(J81=0,-'complete results log'!$B$2,IF(J81=0,-'complete results log'!$B$2,-('complete results log'!$B$2*2)))))))*E81</f>
        <v>-10</v>
      </c>
    </row>
    <row r="82" spans="1:18" ht="15" x14ac:dyDescent="0.2">
      <c r="A82" s="20">
        <v>42242</v>
      </c>
      <c r="B82" s="21">
        <v>15</v>
      </c>
      <c r="C82" s="16" t="s">
        <v>93</v>
      </c>
      <c r="D82" s="16" t="s">
        <v>151</v>
      </c>
      <c r="E82" s="49">
        <v>1</v>
      </c>
      <c r="F82" s="22">
        <v>4.5</v>
      </c>
      <c r="G82" s="52">
        <v>4.5</v>
      </c>
      <c r="H82" s="22" t="s">
        <v>26</v>
      </c>
      <c r="I82" s="22" t="s">
        <v>26</v>
      </c>
      <c r="J82" s="22">
        <v>0</v>
      </c>
      <c r="K82" s="17">
        <v>3.8</v>
      </c>
      <c r="M82" s="17" t="s">
        <v>27</v>
      </c>
      <c r="N82" s="26">
        <f>((G82-1)*(1-(IF(H82="no",0,'complete results log'!$B$3)))+1)</f>
        <v>4.5</v>
      </c>
      <c r="O82" s="26">
        <f t="shared" si="1"/>
        <v>1</v>
      </c>
      <c r="P82" s="27">
        <f>(IF(M82="WON-EW",((((N82-1)*J82)*'complete results log'!$B$2)+('complete results log'!$B$2*(N82-1))),IF(M82="WON",((((N82-1)*J82)*'complete results log'!$B$2)+('complete results log'!$B$2*(N82-1))),IF(M82="PLACED",((((N82-1)*J82)*'complete results log'!$B$2)-'complete results log'!$B$2),IF(J82=0,-'complete results log'!$B$2,IF(J82=0,-'complete results log'!$B$2,-('complete results log'!$B$2*2)))))))*E82</f>
        <v>-10</v>
      </c>
      <c r="Q82" s="27">
        <f>(IF(M82="WON-EW",(((K82-1)*'complete results log'!$B$2)*(1-$B$3))+(((L82-1)*'complete results log'!$B$2)*(1-$B$3)),IF(M82="WON",(((K82-1)*'complete results log'!$B$2)*(1-$B$3)),IF(M82="PLACED",(((L82-1)*'complete results log'!$B$2)*(1-$B$3))-'complete results log'!$B$2,IF(J82=0,-'complete results log'!$B$2,-('complete results log'!$B$2*2))))))*E82</f>
        <v>-10</v>
      </c>
      <c r="R82" s="28">
        <f>(IF(M82="WON-EW",((((F82-1)*J82)*'complete results log'!$B$2)+('complete results log'!$B$2*(F82-1))),IF(M82="WON",((((F82-1)*J82)*'complete results log'!$B$2)+('complete results log'!$B$2*(F82-1))),IF(M82="PLACED",((((F82-1)*J82)*'complete results log'!$B$2)-'complete results log'!$B$2),IF(J82=0,-'complete results log'!$B$2,IF(J82=0,-'complete results log'!$B$2,-('complete results log'!$B$2*2)))))))*E82</f>
        <v>-10</v>
      </c>
    </row>
    <row r="83" spans="1:18" ht="15" x14ac:dyDescent="0.2">
      <c r="A83" s="20">
        <v>42242</v>
      </c>
      <c r="B83" s="21">
        <v>16.2</v>
      </c>
      <c r="C83" s="16" t="s">
        <v>81</v>
      </c>
      <c r="D83" s="16" t="s">
        <v>152</v>
      </c>
      <c r="E83" s="49">
        <v>1</v>
      </c>
      <c r="F83" s="22">
        <v>6</v>
      </c>
      <c r="G83" s="52">
        <v>6</v>
      </c>
      <c r="H83" s="22" t="s">
        <v>26</v>
      </c>
      <c r="I83" s="22" t="s">
        <v>26</v>
      </c>
      <c r="J83" s="22">
        <v>0</v>
      </c>
      <c r="K83" s="17">
        <v>3.71</v>
      </c>
      <c r="M83" s="17" t="s">
        <v>33</v>
      </c>
      <c r="N83" s="26">
        <f>((G83-1)*(1-(IF(H83="no",0,'complete results log'!$B$3)))+1)</f>
        <v>6</v>
      </c>
      <c r="O83" s="26">
        <f t="shared" si="1"/>
        <v>1</v>
      </c>
      <c r="P83" s="27">
        <f>(IF(M83="WON-EW",((((N83-1)*J83)*'complete results log'!$B$2)+('complete results log'!$B$2*(N83-1))),IF(M83="WON",((((N83-1)*J83)*'complete results log'!$B$2)+('complete results log'!$B$2*(N83-1))),IF(M83="PLACED",((((N83-1)*J83)*'complete results log'!$B$2)-'complete results log'!$B$2),IF(J83=0,-'complete results log'!$B$2,IF(J83=0,-'complete results log'!$B$2,-('complete results log'!$B$2*2)))))))*E83</f>
        <v>50</v>
      </c>
      <c r="Q83" s="27">
        <f>(IF(M83="WON-EW",(((K83-1)*'complete results log'!$B$2)*(1-$B$3))+(((L83-1)*'complete results log'!$B$2)*(1-$B$3)),IF(M83="WON",(((K83-1)*'complete results log'!$B$2)*(1-$B$3)),IF(M83="PLACED",(((L83-1)*'complete results log'!$B$2)*(1-$B$3))-'complete results log'!$B$2,IF(J83=0,-'complete results log'!$B$2,-('complete results log'!$B$2*2))))))*E83</f>
        <v>25.745000000000001</v>
      </c>
      <c r="R83" s="28">
        <f>(IF(M83="WON-EW",((((F83-1)*J83)*'complete results log'!$B$2)+('complete results log'!$B$2*(F83-1))),IF(M83="WON",((((F83-1)*J83)*'complete results log'!$B$2)+('complete results log'!$B$2*(F83-1))),IF(M83="PLACED",((((F83-1)*J83)*'complete results log'!$B$2)-'complete results log'!$B$2),IF(J83=0,-'complete results log'!$B$2,IF(J83=0,-'complete results log'!$B$2,-('complete results log'!$B$2*2)))))))*E83</f>
        <v>50</v>
      </c>
    </row>
    <row r="84" spans="1:18" ht="15" x14ac:dyDescent="0.2">
      <c r="A84" s="20">
        <v>42243</v>
      </c>
      <c r="B84" s="21">
        <v>15.5</v>
      </c>
      <c r="C84" s="16" t="s">
        <v>104</v>
      </c>
      <c r="D84" s="16" t="s">
        <v>153</v>
      </c>
      <c r="E84" s="49">
        <v>1</v>
      </c>
      <c r="F84" s="22">
        <v>3</v>
      </c>
      <c r="G84" s="22">
        <v>3</v>
      </c>
      <c r="H84" s="22" t="s">
        <v>26</v>
      </c>
      <c r="I84" s="22" t="s">
        <v>26</v>
      </c>
      <c r="J84" s="22">
        <v>0</v>
      </c>
      <c r="K84" s="17">
        <v>2.62</v>
      </c>
      <c r="M84" s="17" t="s">
        <v>27</v>
      </c>
      <c r="N84" s="26">
        <f>((G84-1)*(1-(IF(H84="no",0,'complete results log'!$B$3)))+1)</f>
        <v>3</v>
      </c>
      <c r="O84" s="26">
        <f t="shared" si="1"/>
        <v>1</v>
      </c>
      <c r="P84" s="27">
        <f>(IF(M84="WON-EW",((((N84-1)*J84)*'complete results log'!$B$2)+('complete results log'!$B$2*(N84-1))),IF(M84="WON",((((N84-1)*J84)*'complete results log'!$B$2)+('complete results log'!$B$2*(N84-1))),IF(M84="PLACED",((((N84-1)*J84)*'complete results log'!$B$2)-'complete results log'!$B$2),IF(J84=0,-'complete results log'!$B$2,IF(J84=0,-'complete results log'!$B$2,-('complete results log'!$B$2*2)))))))*E84</f>
        <v>-10</v>
      </c>
      <c r="Q84" s="27">
        <f>(IF(M84="WON-EW",(((K84-1)*'complete results log'!$B$2)*(1-$B$3))+(((L84-1)*'complete results log'!$B$2)*(1-$B$3)),IF(M84="WON",(((K84-1)*'complete results log'!$B$2)*(1-$B$3)),IF(M84="PLACED",(((L84-1)*'complete results log'!$B$2)*(1-$B$3))-'complete results log'!$B$2,IF(J84=0,-'complete results log'!$B$2,-('complete results log'!$B$2*2))))))*E84</f>
        <v>-10</v>
      </c>
      <c r="R84" s="28">
        <f>(IF(M84="WON-EW",((((F84-1)*J84)*'complete results log'!$B$2)+('complete results log'!$B$2*(F84-1))),IF(M84="WON",((((F84-1)*J84)*'complete results log'!$B$2)+('complete results log'!$B$2*(F84-1))),IF(M84="PLACED",((((F84-1)*J84)*'complete results log'!$B$2)-'complete results log'!$B$2),IF(J84=0,-'complete results log'!$B$2,IF(J84=0,-'complete results log'!$B$2,-('complete results log'!$B$2*2)))))))*E84</f>
        <v>-10</v>
      </c>
    </row>
    <row r="85" spans="1:18" ht="15" x14ac:dyDescent="0.2">
      <c r="A85" s="20">
        <v>42243</v>
      </c>
      <c r="B85" s="21">
        <v>19.45</v>
      </c>
      <c r="C85" s="16" t="s">
        <v>47</v>
      </c>
      <c r="D85" s="16" t="s">
        <v>154</v>
      </c>
      <c r="E85" s="49">
        <v>1</v>
      </c>
      <c r="F85" s="22">
        <v>10</v>
      </c>
      <c r="G85" s="22">
        <v>10</v>
      </c>
      <c r="H85" s="22" t="s">
        <v>26</v>
      </c>
      <c r="I85" s="22" t="s">
        <v>26</v>
      </c>
      <c r="J85" s="22">
        <v>0</v>
      </c>
      <c r="K85" s="17">
        <v>10</v>
      </c>
      <c r="M85" s="17" t="s">
        <v>27</v>
      </c>
      <c r="N85" s="26">
        <f>((G85-1)*(1-(IF(H85="no",0,'complete results log'!$B$3)))+1)</f>
        <v>10</v>
      </c>
      <c r="O85" s="26">
        <f t="shared" si="1"/>
        <v>1</v>
      </c>
      <c r="P85" s="27">
        <f>(IF(M85="WON-EW",((((N85-1)*J85)*'complete results log'!$B$2)+('complete results log'!$B$2*(N85-1))),IF(M85="WON",((((N85-1)*J85)*'complete results log'!$B$2)+('complete results log'!$B$2*(N85-1))),IF(M85="PLACED",((((N85-1)*J85)*'complete results log'!$B$2)-'complete results log'!$B$2),IF(J85=0,-'complete results log'!$B$2,IF(J85=0,-'complete results log'!$B$2,-('complete results log'!$B$2*2)))))))*E85</f>
        <v>-10</v>
      </c>
      <c r="Q85" s="27">
        <f>(IF(M85="WON-EW",(((K85-1)*'complete results log'!$B$2)*(1-$B$3))+(((L85-1)*'complete results log'!$B$2)*(1-$B$3)),IF(M85="WON",(((K85-1)*'complete results log'!$B$2)*(1-$B$3)),IF(M85="PLACED",(((L85-1)*'complete results log'!$B$2)*(1-$B$3))-'complete results log'!$B$2,IF(J85=0,-'complete results log'!$B$2,-('complete results log'!$B$2*2))))))*E85</f>
        <v>-10</v>
      </c>
      <c r="R85" s="28">
        <f>(IF(M85="WON-EW",((((F85-1)*J85)*'complete results log'!$B$2)+('complete results log'!$B$2*(F85-1))),IF(M85="WON",((((F85-1)*J85)*'complete results log'!$B$2)+('complete results log'!$B$2*(F85-1))),IF(M85="PLACED",((((F85-1)*J85)*'complete results log'!$B$2)-'complete results log'!$B$2),IF(J85=0,-'complete results log'!$B$2,IF(J85=0,-'complete results log'!$B$2,-('complete results log'!$B$2*2)))))))*E85</f>
        <v>-10</v>
      </c>
    </row>
    <row r="86" spans="1:18" ht="15" x14ac:dyDescent="0.2">
      <c r="A86" s="20">
        <v>42244</v>
      </c>
      <c r="B86" s="21">
        <v>16.399999999999999</v>
      </c>
      <c r="C86" s="16" t="s">
        <v>118</v>
      </c>
      <c r="D86" s="16" t="s">
        <v>155</v>
      </c>
      <c r="E86" s="49">
        <v>1</v>
      </c>
      <c r="F86" s="22">
        <v>5</v>
      </c>
      <c r="G86" s="22">
        <v>5</v>
      </c>
      <c r="H86" s="22" t="s">
        <v>26</v>
      </c>
      <c r="I86" s="22" t="s">
        <v>26</v>
      </c>
      <c r="J86" s="22">
        <v>0</v>
      </c>
      <c r="K86" s="17">
        <v>4.5999999999999996</v>
      </c>
      <c r="M86" s="17" t="s">
        <v>27</v>
      </c>
      <c r="N86" s="26">
        <f>((G86-1)*(1-(IF(H86="no",0,'complete results log'!$B$3)))+1)</f>
        <v>5</v>
      </c>
      <c r="O86" s="26">
        <f t="shared" si="1"/>
        <v>1</v>
      </c>
      <c r="P86" s="27">
        <f>(IF(M86="WON-EW",((((N86-1)*J86)*'complete results log'!$B$2)+('complete results log'!$B$2*(N86-1))),IF(M86="WON",((((N86-1)*J86)*'complete results log'!$B$2)+('complete results log'!$B$2*(N86-1))),IF(M86="PLACED",((((N86-1)*J86)*'complete results log'!$B$2)-'complete results log'!$B$2),IF(J86=0,-'complete results log'!$B$2,IF(J86=0,-'complete results log'!$B$2,-('complete results log'!$B$2*2)))))))*E86</f>
        <v>-10</v>
      </c>
      <c r="Q86" s="27">
        <f>(IF(M86="WON-EW",(((K86-1)*'complete results log'!$B$2)*(1-$B$3))+(((L86-1)*'complete results log'!$B$2)*(1-$B$3)),IF(M86="WON",(((K86-1)*'complete results log'!$B$2)*(1-$B$3)),IF(M86="PLACED",(((L86-1)*'complete results log'!$B$2)*(1-$B$3))-'complete results log'!$B$2,IF(J86=0,-'complete results log'!$B$2,-('complete results log'!$B$2*2))))))*E86</f>
        <v>-10</v>
      </c>
      <c r="R86" s="28">
        <f>(IF(M86="WON-EW",((((F86-1)*J86)*'complete results log'!$B$2)+('complete results log'!$B$2*(F86-1))),IF(M86="WON",((((F86-1)*J86)*'complete results log'!$B$2)+('complete results log'!$B$2*(F86-1))),IF(M86="PLACED",((((F86-1)*J86)*'complete results log'!$B$2)-'complete results log'!$B$2),IF(J86=0,-'complete results log'!$B$2,IF(J86=0,-'complete results log'!$B$2,-('complete results log'!$B$2*2)))))))*E86</f>
        <v>-10</v>
      </c>
    </row>
    <row r="87" spans="1:18" ht="15" x14ac:dyDescent="0.2">
      <c r="A87" s="20">
        <v>42244</v>
      </c>
      <c r="B87" s="21">
        <v>18.25</v>
      </c>
      <c r="C87" s="16" t="s">
        <v>156</v>
      </c>
      <c r="D87" s="16" t="s">
        <v>157</v>
      </c>
      <c r="E87" s="49">
        <v>1</v>
      </c>
      <c r="F87" s="22">
        <v>5</v>
      </c>
      <c r="G87" s="22">
        <v>5</v>
      </c>
      <c r="H87" s="22" t="s">
        <v>26</v>
      </c>
      <c r="I87" s="22" t="s">
        <v>26</v>
      </c>
      <c r="J87" s="22">
        <v>0</v>
      </c>
      <c r="K87" s="17">
        <v>5.58</v>
      </c>
      <c r="M87" s="17" t="s">
        <v>27</v>
      </c>
      <c r="N87" s="26">
        <f>((G87-1)*(1-(IF(H87="no",0,'complete results log'!$B$3)))+1)</f>
        <v>5</v>
      </c>
      <c r="O87" s="26">
        <f t="shared" si="1"/>
        <v>1</v>
      </c>
      <c r="P87" s="27">
        <f>(IF(M87="WON-EW",((((N87-1)*J87)*'complete results log'!$B$2)+('complete results log'!$B$2*(N87-1))),IF(M87="WON",((((N87-1)*J87)*'complete results log'!$B$2)+('complete results log'!$B$2*(N87-1))),IF(M87="PLACED",((((N87-1)*J87)*'complete results log'!$B$2)-'complete results log'!$B$2),IF(J87=0,-'complete results log'!$B$2,IF(J87=0,-'complete results log'!$B$2,-('complete results log'!$B$2*2)))))))*E87</f>
        <v>-10</v>
      </c>
      <c r="Q87" s="27">
        <f>(IF(M87="WON-EW",(((K87-1)*'complete results log'!$B$2)*(1-$B$3))+(((L87-1)*'complete results log'!$B$2)*(1-$B$3)),IF(M87="WON",(((K87-1)*'complete results log'!$B$2)*(1-$B$3)),IF(M87="PLACED",(((L87-1)*'complete results log'!$B$2)*(1-$B$3))-'complete results log'!$B$2,IF(J87=0,-'complete results log'!$B$2,-('complete results log'!$B$2*2))))))*E87</f>
        <v>-10</v>
      </c>
      <c r="R87" s="28">
        <f>(IF(M87="WON-EW",((((F87-1)*J87)*'complete results log'!$B$2)+('complete results log'!$B$2*(F87-1))),IF(M87="WON",((((F87-1)*J87)*'complete results log'!$B$2)+('complete results log'!$B$2*(F87-1))),IF(M87="PLACED",((((F87-1)*J87)*'complete results log'!$B$2)-'complete results log'!$B$2),IF(J87=0,-'complete results log'!$B$2,IF(J87=0,-'complete results log'!$B$2,-('complete results log'!$B$2*2)))))))*E87</f>
        <v>-10</v>
      </c>
    </row>
    <row r="88" spans="1:18" ht="15" x14ac:dyDescent="0.2">
      <c r="A88" s="20">
        <v>42245</v>
      </c>
      <c r="B88" s="21">
        <v>17</v>
      </c>
      <c r="C88" s="16" t="s">
        <v>28</v>
      </c>
      <c r="D88" s="16" t="s">
        <v>158</v>
      </c>
      <c r="E88" s="49">
        <v>3</v>
      </c>
      <c r="F88" s="22">
        <v>4.5</v>
      </c>
      <c r="G88" s="22">
        <v>4.5</v>
      </c>
      <c r="H88" s="22" t="s">
        <v>26</v>
      </c>
      <c r="I88" s="22" t="s">
        <v>26</v>
      </c>
      <c r="J88" s="22">
        <v>0</v>
      </c>
      <c r="K88" s="17">
        <v>3.54</v>
      </c>
      <c r="M88" s="17" t="s">
        <v>27</v>
      </c>
      <c r="N88" s="26">
        <f>((G88-1)*(1-(IF(H88="no",0,'complete results log'!$B$3)))+1)</f>
        <v>4.5</v>
      </c>
      <c r="O88" s="26">
        <f t="shared" si="1"/>
        <v>3</v>
      </c>
      <c r="P88" s="27">
        <f>(IF(M88="WON-EW",((((N88-1)*J88)*'complete results log'!$B$2)+('complete results log'!$B$2*(N88-1))),IF(M88="WON",((((N88-1)*J88)*'complete results log'!$B$2)+('complete results log'!$B$2*(N88-1))),IF(M88="PLACED",((((N88-1)*J88)*'complete results log'!$B$2)-'complete results log'!$B$2),IF(J88=0,-'complete results log'!$B$2,IF(J88=0,-'complete results log'!$B$2,-('complete results log'!$B$2*2)))))))*E88</f>
        <v>-30</v>
      </c>
      <c r="Q88" s="27">
        <f>(IF(M88="WON-EW",(((K88-1)*'complete results log'!$B$2)*(1-$B$3))+(((L88-1)*'complete results log'!$B$2)*(1-$B$3)),IF(M88="WON",(((K88-1)*'complete results log'!$B$2)*(1-$B$3)),IF(M88="PLACED",(((L88-1)*'complete results log'!$B$2)*(1-$B$3))-'complete results log'!$B$2,IF(J88=0,-'complete results log'!$B$2,-('complete results log'!$B$2*2))))))*E88</f>
        <v>-30</v>
      </c>
      <c r="R88" s="28">
        <f>(IF(M88="WON-EW",((((F88-1)*J88)*'complete results log'!$B$2)+('complete results log'!$B$2*(F88-1))),IF(M88="WON",((((F88-1)*J88)*'complete results log'!$B$2)+('complete results log'!$B$2*(F88-1))),IF(M88="PLACED",((((F88-1)*J88)*'complete results log'!$B$2)-'complete results log'!$B$2),IF(J88=0,-'complete results log'!$B$2,IF(J88=0,-'complete results log'!$B$2,-('complete results log'!$B$2*2)))))))*E88</f>
        <v>-30</v>
      </c>
    </row>
    <row r="89" spans="1:18" ht="15" x14ac:dyDescent="0.2">
      <c r="A89" s="20">
        <v>42247</v>
      </c>
      <c r="B89" s="21">
        <v>14.05</v>
      </c>
      <c r="C89" s="16" t="s">
        <v>159</v>
      </c>
      <c r="D89" s="16" t="s">
        <v>160</v>
      </c>
      <c r="E89" s="49">
        <v>2</v>
      </c>
      <c r="F89" s="22">
        <v>4</v>
      </c>
      <c r="G89" s="22">
        <v>4</v>
      </c>
      <c r="H89" s="22" t="s">
        <v>26</v>
      </c>
      <c r="I89" s="22" t="s">
        <v>26</v>
      </c>
      <c r="J89" s="22">
        <v>0</v>
      </c>
      <c r="K89" s="17">
        <v>4.3099999999999996</v>
      </c>
      <c r="M89" s="17" t="s">
        <v>33</v>
      </c>
      <c r="N89" s="26">
        <f>((G89-1)*(1-(IF(H89="no",0,'complete results log'!$B$3)))+1)</f>
        <v>4</v>
      </c>
      <c r="O89" s="26">
        <f t="shared" si="1"/>
        <v>2</v>
      </c>
      <c r="P89" s="27">
        <f>(IF(M89="WON-EW",((((N89-1)*J89)*'complete results log'!$B$2)+('complete results log'!$B$2*(N89-1))),IF(M89="WON",((((N89-1)*J89)*'complete results log'!$B$2)+('complete results log'!$B$2*(N89-1))),IF(M89="PLACED",((((N89-1)*J89)*'complete results log'!$B$2)-'complete results log'!$B$2),IF(J89=0,-'complete results log'!$B$2,IF(J89=0,-'complete results log'!$B$2,-('complete results log'!$B$2*2)))))))*E89</f>
        <v>60</v>
      </c>
      <c r="Q89" s="27">
        <f>(IF(M89="WON-EW",(((K89-1)*'complete results log'!$B$2)*(1-$B$3))+(((L89-1)*'complete results log'!$B$2)*(1-$B$3)),IF(M89="WON",(((K89-1)*'complete results log'!$B$2)*(1-$B$3)),IF(M89="PLACED",(((L89-1)*'complete results log'!$B$2)*(1-$B$3))-'complete results log'!$B$2,IF(J89=0,-'complete results log'!$B$2,-('complete results log'!$B$2*2))))))*E89</f>
        <v>62.889999999999986</v>
      </c>
      <c r="R89" s="28">
        <f>(IF(M89="WON-EW",((((F89-1)*J89)*'complete results log'!$B$2)+('complete results log'!$B$2*(F89-1))),IF(M89="WON",((((F89-1)*J89)*'complete results log'!$B$2)+('complete results log'!$B$2*(F89-1))),IF(M89="PLACED",((((F89-1)*J89)*'complete results log'!$B$2)-'complete results log'!$B$2),IF(J89=0,-'complete results log'!$B$2,IF(J89=0,-'complete results log'!$B$2,-('complete results log'!$B$2*2)))))))*E89</f>
        <v>60</v>
      </c>
    </row>
    <row r="90" spans="1:18" ht="15" x14ac:dyDescent="0.2">
      <c r="A90" s="20">
        <v>42247</v>
      </c>
      <c r="B90" s="21">
        <v>14.35</v>
      </c>
      <c r="C90" s="16" t="s">
        <v>45</v>
      </c>
      <c r="D90" s="16" t="s">
        <v>161</v>
      </c>
      <c r="E90" s="49">
        <v>2</v>
      </c>
      <c r="F90" s="22">
        <v>2.88</v>
      </c>
      <c r="G90" s="22">
        <v>2.88</v>
      </c>
      <c r="H90" s="22" t="s">
        <v>26</v>
      </c>
      <c r="I90" s="22" t="s">
        <v>26</v>
      </c>
      <c r="J90" s="22">
        <v>0</v>
      </c>
      <c r="K90" s="17">
        <v>2.54</v>
      </c>
      <c r="L90" s="16"/>
      <c r="M90" s="17" t="s">
        <v>27</v>
      </c>
      <c r="N90" s="26">
        <f>((G90-1)*(1-(IF(H90="no",0,'complete results log'!$B$3)))+1)</f>
        <v>2.88</v>
      </c>
      <c r="O90" s="26">
        <f t="shared" si="1"/>
        <v>2</v>
      </c>
      <c r="P90" s="27">
        <f>(IF(M90="WON-EW",((((N90-1)*J90)*'complete results log'!$B$2)+('complete results log'!$B$2*(N90-1))),IF(M90="WON",((((N90-1)*J90)*'complete results log'!$B$2)+('complete results log'!$B$2*(N90-1))),IF(M90="PLACED",((((N90-1)*J90)*'complete results log'!$B$2)-'complete results log'!$B$2),IF(J90=0,-'complete results log'!$B$2,IF(J90=0,-'complete results log'!$B$2,-('complete results log'!$B$2*2)))))))*E90</f>
        <v>-20</v>
      </c>
      <c r="Q90" s="27">
        <f>(IF(M90="WON-EW",(((K90-1)*'complete results log'!$B$2)*(1-$B$3))+(((L90-1)*'complete results log'!$B$2)*(1-$B$3)),IF(M90="WON",(((K90-1)*'complete results log'!$B$2)*(1-$B$3)),IF(M90="PLACED",(((L90-1)*'complete results log'!$B$2)*(1-$B$3))-'complete results log'!$B$2,IF(J90=0,-'complete results log'!$B$2,-('complete results log'!$B$2*2))))))*E90</f>
        <v>-20</v>
      </c>
      <c r="R90" s="28">
        <f>(IF(M90="WON-EW",((((F90-1)*J90)*'complete results log'!$B$2)+('complete results log'!$B$2*(F90-1))),IF(M90="WON",((((F90-1)*J90)*'complete results log'!$B$2)+('complete results log'!$B$2*(F90-1))),IF(M90="PLACED",((((F90-1)*J90)*'complete results log'!$B$2)-'complete results log'!$B$2),IF(J90=0,-'complete results log'!$B$2,IF(J90=0,-'complete results log'!$B$2,-('complete results log'!$B$2*2)))))))*E90</f>
        <v>-20</v>
      </c>
    </row>
    <row r="91" spans="1:18" ht="15" x14ac:dyDescent="0.2">
      <c r="A91" s="20">
        <v>42248</v>
      </c>
      <c r="B91" s="21">
        <v>16.3</v>
      </c>
      <c r="C91" s="16" t="s">
        <v>156</v>
      </c>
      <c r="D91" s="16" t="s">
        <v>162</v>
      </c>
      <c r="E91" s="49">
        <v>1</v>
      </c>
      <c r="F91" s="22">
        <v>7</v>
      </c>
      <c r="G91" s="22">
        <v>7</v>
      </c>
      <c r="H91" s="22" t="s">
        <v>26</v>
      </c>
      <c r="I91" s="22" t="s">
        <v>26</v>
      </c>
      <c r="J91" s="22">
        <v>0</v>
      </c>
      <c r="K91" s="17">
        <v>9.34</v>
      </c>
      <c r="L91" s="16"/>
      <c r="M91" s="17" t="s">
        <v>27</v>
      </c>
      <c r="N91" s="26">
        <f>((G91-1)*(1-(IF(H91="no",0,'complete results log'!$B$3)))+1)</f>
        <v>7</v>
      </c>
      <c r="O91" s="26">
        <f t="shared" si="1"/>
        <v>1</v>
      </c>
      <c r="P91" s="27">
        <f>(IF(M91="WON-EW",((((N91-1)*J91)*'complete results log'!$B$2)+('complete results log'!$B$2*(N91-1))),IF(M91="WON",((((N91-1)*J91)*'complete results log'!$B$2)+('complete results log'!$B$2*(N91-1))),IF(M91="PLACED",((((N91-1)*J91)*'complete results log'!$B$2)-'complete results log'!$B$2),IF(J91=0,-'complete results log'!$B$2,IF(J91=0,-'complete results log'!$B$2,-('complete results log'!$B$2*2)))))))*E91</f>
        <v>-10</v>
      </c>
      <c r="Q91" s="27">
        <f>(IF(M91="WON-EW",(((K91-1)*'complete results log'!$B$2)*(1-$B$3))+(((L91-1)*'complete results log'!$B$2)*(1-$B$3)),IF(M91="WON",(((K91-1)*'complete results log'!$B$2)*(1-$B$3)),IF(M91="PLACED",(((L91-1)*'complete results log'!$B$2)*(1-$B$3))-'complete results log'!$B$2,IF(J91=0,-'complete results log'!$B$2,-('complete results log'!$B$2*2))))))*E91</f>
        <v>-10</v>
      </c>
      <c r="R91" s="28">
        <f>(IF(M91="WON-EW",((((F91-1)*J91)*'complete results log'!$B$2)+('complete results log'!$B$2*(F91-1))),IF(M91="WON",((((F91-1)*J91)*'complete results log'!$B$2)+('complete results log'!$B$2*(F91-1))),IF(M91="PLACED",((((F91-1)*J91)*'complete results log'!$B$2)-'complete results log'!$B$2),IF(J91=0,-'complete results log'!$B$2,IF(J91=0,-'complete results log'!$B$2,-('complete results log'!$B$2*2)))))))*E91</f>
        <v>-10</v>
      </c>
    </row>
    <row r="92" spans="1:18" ht="15" x14ac:dyDescent="0.2">
      <c r="A92" s="20">
        <v>42250</v>
      </c>
      <c r="B92" s="21">
        <v>13.4</v>
      </c>
      <c r="C92" s="16" t="s">
        <v>126</v>
      </c>
      <c r="D92" s="16" t="s">
        <v>163</v>
      </c>
      <c r="E92" s="49">
        <v>1</v>
      </c>
      <c r="F92" s="22">
        <v>4.5</v>
      </c>
      <c r="G92" s="22">
        <v>4.5</v>
      </c>
      <c r="H92" s="22" t="s">
        <v>26</v>
      </c>
      <c r="I92" s="22" t="s">
        <v>26</v>
      </c>
      <c r="J92" s="22">
        <v>0</v>
      </c>
      <c r="K92" s="17">
        <v>2.88</v>
      </c>
      <c r="L92" s="16"/>
      <c r="M92" s="17" t="s">
        <v>27</v>
      </c>
      <c r="N92" s="26">
        <f>((G92-1)*(1-(IF(H92="no",0,'complete results log'!$B$3)))+1)</f>
        <v>4.5</v>
      </c>
      <c r="O92" s="26">
        <f t="shared" si="1"/>
        <v>1</v>
      </c>
      <c r="P92" s="27">
        <f>(IF(M92="WON-EW",((((N92-1)*J92)*'complete results log'!$B$2)+('complete results log'!$B$2*(N92-1))),IF(M92="WON",((((N92-1)*J92)*'complete results log'!$B$2)+('complete results log'!$B$2*(N92-1))),IF(M92="PLACED",((((N92-1)*J92)*'complete results log'!$B$2)-'complete results log'!$B$2),IF(J92=0,-'complete results log'!$B$2,IF(J92=0,-'complete results log'!$B$2,-('complete results log'!$B$2*2)))))))*E92</f>
        <v>-10</v>
      </c>
      <c r="Q92" s="27">
        <f>(IF(M92="WON-EW",(((K92-1)*'complete results log'!$B$2)*(1-$B$3))+(((L92-1)*'complete results log'!$B$2)*(1-$B$3)),IF(M92="WON",(((K92-1)*'complete results log'!$B$2)*(1-$B$3)),IF(M92="PLACED",(((L92-1)*'complete results log'!$B$2)*(1-$B$3))-'complete results log'!$B$2,IF(J92=0,-'complete results log'!$B$2,-('complete results log'!$B$2*2))))))*E92</f>
        <v>-10</v>
      </c>
      <c r="R92" s="28">
        <f>(IF(M92="WON-EW",((((F92-1)*J92)*'complete results log'!$B$2)+('complete results log'!$B$2*(F92-1))),IF(M92="WON",((((F92-1)*J92)*'complete results log'!$B$2)+('complete results log'!$B$2*(F92-1))),IF(M92="PLACED",((((F92-1)*J92)*'complete results log'!$B$2)-'complete results log'!$B$2),IF(J92=0,-'complete results log'!$B$2,IF(J92=0,-'complete results log'!$B$2,-('complete results log'!$B$2*2)))))))*E92</f>
        <v>-10</v>
      </c>
    </row>
    <row r="93" spans="1:18" ht="15" x14ac:dyDescent="0.2">
      <c r="A93" s="20">
        <v>42250</v>
      </c>
      <c r="B93" s="21">
        <v>15</v>
      </c>
      <c r="C93" s="16" t="s">
        <v>36</v>
      </c>
      <c r="D93" s="16" t="s">
        <v>164</v>
      </c>
      <c r="E93" s="49">
        <v>2</v>
      </c>
      <c r="F93" s="22">
        <v>2.1</v>
      </c>
      <c r="G93" s="22">
        <v>2.1</v>
      </c>
      <c r="H93" s="22" t="s">
        <v>26</v>
      </c>
      <c r="I93" s="22" t="s">
        <v>26</v>
      </c>
      <c r="J93" s="22">
        <v>0</v>
      </c>
      <c r="K93" s="17">
        <v>1.77</v>
      </c>
      <c r="L93" s="16"/>
      <c r="M93" s="17" t="s">
        <v>33</v>
      </c>
      <c r="N93" s="26">
        <f>((G93-1)*(1-(IF(H93="no",0,'complete results log'!$B$3)))+1)</f>
        <v>2.1</v>
      </c>
      <c r="O93" s="26">
        <f t="shared" si="1"/>
        <v>2</v>
      </c>
      <c r="P93" s="27">
        <f>(IF(M93="WON-EW",((((N93-1)*J93)*'complete results log'!$B$2)+('complete results log'!$B$2*(N93-1))),IF(M93="WON",((((N93-1)*J93)*'complete results log'!$B$2)+('complete results log'!$B$2*(N93-1))),IF(M93="PLACED",((((N93-1)*J93)*'complete results log'!$B$2)-'complete results log'!$B$2),IF(J93=0,-'complete results log'!$B$2,IF(J93=0,-'complete results log'!$B$2,-('complete results log'!$B$2*2)))))))*E93</f>
        <v>22</v>
      </c>
      <c r="Q93" s="27">
        <f>(IF(M93="WON-EW",(((K93-1)*'complete results log'!$B$2)*(1-$B$3))+(((L93-1)*'complete results log'!$B$2)*(1-$B$3)),IF(M93="WON",(((K93-1)*'complete results log'!$B$2)*(1-$B$3)),IF(M93="PLACED",(((L93-1)*'complete results log'!$B$2)*(1-$B$3))-'complete results log'!$B$2,IF(J93=0,-'complete results log'!$B$2,-('complete results log'!$B$2*2))))))*E93</f>
        <v>14.629999999999999</v>
      </c>
      <c r="R93" s="28">
        <f>(IF(M93="WON-EW",((((F93-1)*J93)*'complete results log'!$B$2)+('complete results log'!$B$2*(F93-1))),IF(M93="WON",((((F93-1)*J93)*'complete results log'!$B$2)+('complete results log'!$B$2*(F93-1))),IF(M93="PLACED",((((F93-1)*J93)*'complete results log'!$B$2)-'complete results log'!$B$2),IF(J93=0,-'complete results log'!$B$2,IF(J93=0,-'complete results log'!$B$2,-('complete results log'!$B$2*2)))))))*E93</f>
        <v>22</v>
      </c>
    </row>
    <row r="94" spans="1:18" ht="15" x14ac:dyDescent="0.2">
      <c r="A94" s="20">
        <v>42250</v>
      </c>
      <c r="B94" s="21">
        <v>15.45</v>
      </c>
      <c r="C94" s="16" t="s">
        <v>126</v>
      </c>
      <c r="D94" s="16" t="s">
        <v>165</v>
      </c>
      <c r="E94" s="49">
        <v>1</v>
      </c>
      <c r="F94" s="22">
        <v>3</v>
      </c>
      <c r="G94" s="22">
        <v>3</v>
      </c>
      <c r="H94" s="22" t="s">
        <v>26</v>
      </c>
      <c r="I94" s="22" t="s">
        <v>26</v>
      </c>
      <c r="J94" s="22">
        <v>0</v>
      </c>
      <c r="K94" s="17">
        <v>2.4900000000000002</v>
      </c>
      <c r="L94" s="16"/>
      <c r="M94" s="17" t="s">
        <v>27</v>
      </c>
      <c r="N94" s="26">
        <f>((G94-1)*(1-(IF(H94="no",0,'complete results log'!$B$3)))+1)</f>
        <v>3</v>
      </c>
      <c r="O94" s="26">
        <f t="shared" si="1"/>
        <v>1</v>
      </c>
      <c r="P94" s="27">
        <f>(IF(M94="WON-EW",((((N94-1)*J94)*'complete results log'!$B$2)+('complete results log'!$B$2*(N94-1))),IF(M94="WON",((((N94-1)*J94)*'complete results log'!$B$2)+('complete results log'!$B$2*(N94-1))),IF(M94="PLACED",((((N94-1)*J94)*'complete results log'!$B$2)-'complete results log'!$B$2),IF(J94=0,-'complete results log'!$B$2,IF(J94=0,-'complete results log'!$B$2,-('complete results log'!$B$2*2)))))))*E94</f>
        <v>-10</v>
      </c>
      <c r="Q94" s="27">
        <f>(IF(M94="WON-EW",(((K94-1)*'complete results log'!$B$2)*(1-$B$3))+(((L94-1)*'complete results log'!$B$2)*(1-$B$3)),IF(M94="WON",(((K94-1)*'complete results log'!$B$2)*(1-$B$3)),IF(M94="PLACED",(((L94-1)*'complete results log'!$B$2)*(1-$B$3))-'complete results log'!$B$2,IF(J94=0,-'complete results log'!$B$2,-('complete results log'!$B$2*2))))))*E94</f>
        <v>-10</v>
      </c>
      <c r="R94" s="28">
        <f>(IF(M94="WON-EW",((((F94-1)*J94)*'complete results log'!$B$2)+('complete results log'!$B$2*(F94-1))),IF(M94="WON",((((F94-1)*J94)*'complete results log'!$B$2)+('complete results log'!$B$2*(F94-1))),IF(M94="PLACED",((((F94-1)*J94)*'complete results log'!$B$2)-'complete results log'!$B$2),IF(J94=0,-'complete results log'!$B$2,IF(J94=0,-'complete results log'!$B$2,-('complete results log'!$B$2*2)))))))*E94</f>
        <v>-10</v>
      </c>
    </row>
    <row r="95" spans="1:18" ht="15" x14ac:dyDescent="0.2">
      <c r="A95" s="20">
        <v>42251</v>
      </c>
      <c r="B95" s="21">
        <v>19.55</v>
      </c>
      <c r="C95" s="16" t="s">
        <v>49</v>
      </c>
      <c r="D95" s="16" t="s">
        <v>166</v>
      </c>
      <c r="E95" s="49">
        <v>1</v>
      </c>
      <c r="F95" s="22">
        <v>4</v>
      </c>
      <c r="G95" s="22">
        <v>4</v>
      </c>
      <c r="H95" s="22" t="s">
        <v>26</v>
      </c>
      <c r="I95" s="22" t="s">
        <v>26</v>
      </c>
      <c r="J95" s="22">
        <v>0</v>
      </c>
      <c r="K95" s="17">
        <v>4.99</v>
      </c>
      <c r="L95" s="16"/>
      <c r="M95" s="17" t="s">
        <v>27</v>
      </c>
      <c r="N95" s="26">
        <f>((G95-1)*(1-(IF(H95="no",0,'complete results log'!$B$3)))+1)</f>
        <v>4</v>
      </c>
      <c r="O95" s="26">
        <f t="shared" si="1"/>
        <v>1</v>
      </c>
      <c r="P95" s="27">
        <f>(IF(M95="WON-EW",((((N95-1)*J95)*'complete results log'!$B$2)+('complete results log'!$B$2*(N95-1))),IF(M95="WON",((((N95-1)*J95)*'complete results log'!$B$2)+('complete results log'!$B$2*(N95-1))),IF(M95="PLACED",((((N95-1)*J95)*'complete results log'!$B$2)-'complete results log'!$B$2),IF(J95=0,-'complete results log'!$B$2,IF(J95=0,-'complete results log'!$B$2,-('complete results log'!$B$2*2)))))))*E95</f>
        <v>-10</v>
      </c>
      <c r="Q95" s="27">
        <f>(IF(M95="WON-EW",(((K95-1)*'complete results log'!$B$2)*(1-$B$3))+(((L95-1)*'complete results log'!$B$2)*(1-$B$3)),IF(M95="WON",(((K95-1)*'complete results log'!$B$2)*(1-$B$3)),IF(M95="PLACED",(((L95-1)*'complete results log'!$B$2)*(1-$B$3))-'complete results log'!$B$2,IF(J95=0,-'complete results log'!$B$2,-('complete results log'!$B$2*2))))))*E95</f>
        <v>-10</v>
      </c>
      <c r="R95" s="28">
        <f>(IF(M95="WON-EW",((((F95-1)*J95)*'complete results log'!$B$2)+('complete results log'!$B$2*(F95-1))),IF(M95="WON",((((F95-1)*J95)*'complete results log'!$B$2)+('complete results log'!$B$2*(F95-1))),IF(M95="PLACED",((((F95-1)*J95)*'complete results log'!$B$2)-'complete results log'!$B$2),IF(J95=0,-'complete results log'!$B$2,IF(J95=0,-'complete results log'!$B$2,-('complete results log'!$B$2*2)))))))*E95</f>
        <v>-10</v>
      </c>
    </row>
    <row r="96" spans="1:18" ht="15" x14ac:dyDescent="0.2">
      <c r="A96" s="20">
        <v>42252</v>
      </c>
      <c r="B96" s="21">
        <v>14.35</v>
      </c>
      <c r="C96" s="16" t="s">
        <v>36</v>
      </c>
      <c r="D96" s="16" t="s">
        <v>167</v>
      </c>
      <c r="E96" s="49">
        <v>1</v>
      </c>
      <c r="F96" s="22">
        <v>11</v>
      </c>
      <c r="G96" s="22">
        <v>11</v>
      </c>
      <c r="H96" s="22" t="s">
        <v>26</v>
      </c>
      <c r="I96" s="22" t="s">
        <v>26</v>
      </c>
      <c r="J96" s="22">
        <v>0</v>
      </c>
      <c r="K96" s="17">
        <v>16</v>
      </c>
      <c r="L96" s="16"/>
      <c r="M96" s="17" t="s">
        <v>27</v>
      </c>
      <c r="N96" s="26">
        <f>((G96-1)*(1-(IF(H96="no",0,'complete results log'!$B$3)))+1)</f>
        <v>11</v>
      </c>
      <c r="O96" s="26">
        <f t="shared" si="1"/>
        <v>1</v>
      </c>
      <c r="P96" s="27">
        <f>(IF(M96="WON-EW",((((N96-1)*J96)*'complete results log'!$B$2)+('complete results log'!$B$2*(N96-1))),IF(M96="WON",((((N96-1)*J96)*'complete results log'!$B$2)+('complete results log'!$B$2*(N96-1))),IF(M96="PLACED",((((N96-1)*J96)*'complete results log'!$B$2)-'complete results log'!$B$2),IF(J96=0,-'complete results log'!$B$2,IF(J96=0,-'complete results log'!$B$2,-('complete results log'!$B$2*2)))))))*E96</f>
        <v>-10</v>
      </c>
      <c r="Q96" s="27">
        <f>(IF(M96="WON-EW",(((K96-1)*'complete results log'!$B$2)*(1-$B$3))+(((L96-1)*'complete results log'!$B$2)*(1-$B$3)),IF(M96="WON",(((K96-1)*'complete results log'!$B$2)*(1-$B$3)),IF(M96="PLACED",(((L96-1)*'complete results log'!$B$2)*(1-$B$3))-'complete results log'!$B$2,IF(J96=0,-'complete results log'!$B$2,-('complete results log'!$B$2*2))))))*E96</f>
        <v>-10</v>
      </c>
      <c r="R96" s="28">
        <f>(IF(M96="WON-EW",((((F96-1)*J96)*'complete results log'!$B$2)+('complete results log'!$B$2*(F96-1))),IF(M96="WON",((((F96-1)*J96)*'complete results log'!$B$2)+('complete results log'!$B$2*(F96-1))),IF(M96="PLACED",((((F96-1)*J96)*'complete results log'!$B$2)-'complete results log'!$B$2),IF(J96=0,-'complete results log'!$B$2,IF(J96=0,-'complete results log'!$B$2,-('complete results log'!$B$2*2)))))))*E96</f>
        <v>-10</v>
      </c>
    </row>
    <row r="97" spans="1:18" ht="15" x14ac:dyDescent="0.2">
      <c r="A97" s="20">
        <v>42252</v>
      </c>
      <c r="B97" s="21">
        <v>15.5</v>
      </c>
      <c r="C97" s="16" t="s">
        <v>36</v>
      </c>
      <c r="D97" s="16" t="s">
        <v>168</v>
      </c>
      <c r="E97" s="49">
        <v>1</v>
      </c>
      <c r="F97" s="22">
        <v>7.5</v>
      </c>
      <c r="G97" s="22">
        <v>7.5</v>
      </c>
      <c r="H97" s="22" t="s">
        <v>26</v>
      </c>
      <c r="I97" s="22" t="s">
        <v>26</v>
      </c>
      <c r="J97" s="22">
        <v>0</v>
      </c>
      <c r="K97" s="17">
        <v>6.77</v>
      </c>
      <c r="L97" s="16"/>
      <c r="M97" s="17" t="s">
        <v>27</v>
      </c>
      <c r="N97" s="26">
        <f>((G97-1)*(1-(IF(H97="no",0,'complete results log'!$B$3)))+1)</f>
        <v>7.5</v>
      </c>
      <c r="O97" s="26">
        <f t="shared" si="1"/>
        <v>1</v>
      </c>
      <c r="P97" s="27">
        <f>(IF(M97="WON-EW",((((N97-1)*J97)*'complete results log'!$B$2)+('complete results log'!$B$2*(N97-1))),IF(M97="WON",((((N97-1)*J97)*'complete results log'!$B$2)+('complete results log'!$B$2*(N97-1))),IF(M97="PLACED",((((N97-1)*J97)*'complete results log'!$B$2)-'complete results log'!$B$2),IF(J97=0,-'complete results log'!$B$2,IF(J97=0,-'complete results log'!$B$2,-('complete results log'!$B$2*2)))))))*E97</f>
        <v>-10</v>
      </c>
      <c r="Q97" s="27">
        <f>(IF(M97="WON-EW",(((K97-1)*'complete results log'!$B$2)*(1-$B$3))+(((L97-1)*'complete results log'!$B$2)*(1-$B$3)),IF(M97="WON",(((K97-1)*'complete results log'!$B$2)*(1-$B$3)),IF(M97="PLACED",(((L97-1)*'complete results log'!$B$2)*(1-$B$3))-'complete results log'!$B$2,IF(J97=0,-'complete results log'!$B$2,-('complete results log'!$B$2*2))))))*E97</f>
        <v>-10</v>
      </c>
      <c r="R97" s="28">
        <f>(IF(M97="WON-EW",((((F97-1)*J97)*'complete results log'!$B$2)+('complete results log'!$B$2*(F97-1))),IF(M97="WON",((((F97-1)*J97)*'complete results log'!$B$2)+('complete results log'!$B$2*(F97-1))),IF(M97="PLACED",((((F97-1)*J97)*'complete results log'!$B$2)-'complete results log'!$B$2),IF(J97=0,-'complete results log'!$B$2,IF(J97=0,-'complete results log'!$B$2,-('complete results log'!$B$2*2)))))))*E97</f>
        <v>-10</v>
      </c>
    </row>
    <row r="98" spans="1:18" ht="15" x14ac:dyDescent="0.2">
      <c r="A98" s="20">
        <v>42252</v>
      </c>
      <c r="B98" s="21">
        <v>17.3</v>
      </c>
      <c r="C98" s="16" t="s">
        <v>36</v>
      </c>
      <c r="D98" s="16" t="s">
        <v>169</v>
      </c>
      <c r="E98" s="49">
        <v>1</v>
      </c>
      <c r="F98" s="22">
        <v>5</v>
      </c>
      <c r="G98" s="22">
        <v>5</v>
      </c>
      <c r="H98" s="22" t="s">
        <v>26</v>
      </c>
      <c r="I98" s="22" t="s">
        <v>26</v>
      </c>
      <c r="J98" s="22">
        <v>0</v>
      </c>
      <c r="K98" s="17">
        <v>5.52</v>
      </c>
      <c r="L98" s="16"/>
      <c r="M98" s="17" t="s">
        <v>27</v>
      </c>
      <c r="N98" s="26">
        <f>((G98-1)*(1-(IF(H98="no",0,'complete results log'!$B$3)))+1)</f>
        <v>5</v>
      </c>
      <c r="O98" s="26">
        <f t="shared" si="1"/>
        <v>1</v>
      </c>
      <c r="P98" s="27">
        <f>(IF(M98="WON-EW",((((N98-1)*J98)*'complete results log'!$B$2)+('complete results log'!$B$2*(N98-1))),IF(M98="WON",((((N98-1)*J98)*'complete results log'!$B$2)+('complete results log'!$B$2*(N98-1))),IF(M98="PLACED",((((N98-1)*J98)*'complete results log'!$B$2)-'complete results log'!$B$2),IF(J98=0,-'complete results log'!$B$2,IF(J98=0,-'complete results log'!$B$2,-('complete results log'!$B$2*2)))))))*E98</f>
        <v>-10</v>
      </c>
      <c r="Q98" s="27">
        <f>(IF(M98="WON-EW",(((K98-1)*'complete results log'!$B$2)*(1-$B$3))+(((L98-1)*'complete results log'!$B$2)*(1-$B$3)),IF(M98="WON",(((K98-1)*'complete results log'!$B$2)*(1-$B$3)),IF(M98="PLACED",(((L98-1)*'complete results log'!$B$2)*(1-$B$3))-'complete results log'!$B$2,IF(J98=0,-'complete results log'!$B$2,-('complete results log'!$B$2*2))))))*E98</f>
        <v>-10</v>
      </c>
      <c r="R98" s="28">
        <f>(IF(M98="WON-EW",((((F98-1)*J98)*'complete results log'!$B$2)+('complete results log'!$B$2*(F98-1))),IF(M98="WON",((((F98-1)*J98)*'complete results log'!$B$2)+('complete results log'!$B$2*(F98-1))),IF(M98="PLACED",((((F98-1)*J98)*'complete results log'!$B$2)-'complete results log'!$B$2),IF(J98=0,-'complete results log'!$B$2,IF(J98=0,-'complete results log'!$B$2,-('complete results log'!$B$2*2)))))))*E98</f>
        <v>-10</v>
      </c>
    </row>
    <row r="99" spans="1:18" ht="15" x14ac:dyDescent="0.2">
      <c r="A99" s="20">
        <v>42253</v>
      </c>
      <c r="B99" s="21">
        <v>15</v>
      </c>
      <c r="C99" s="16" t="s">
        <v>102</v>
      </c>
      <c r="D99" s="16" t="s">
        <v>170</v>
      </c>
      <c r="E99" s="49">
        <v>3</v>
      </c>
      <c r="F99" s="22">
        <v>3.75</v>
      </c>
      <c r="G99" s="22">
        <v>3.75</v>
      </c>
      <c r="H99" s="22" t="s">
        <v>26</v>
      </c>
      <c r="I99" s="22" t="s">
        <v>26</v>
      </c>
      <c r="J99" s="22">
        <v>0</v>
      </c>
      <c r="K99" s="17">
        <v>2.59</v>
      </c>
      <c r="L99" s="16"/>
      <c r="M99" s="17" t="s">
        <v>27</v>
      </c>
      <c r="N99" s="26">
        <f>((G99-1)*(1-(IF(H99="no",0,'complete results log'!$B$3)))+1)</f>
        <v>3.75</v>
      </c>
      <c r="O99" s="26">
        <f t="shared" si="1"/>
        <v>3</v>
      </c>
      <c r="P99" s="27">
        <f>(IF(M99="WON-EW",((((N99-1)*J99)*'complete results log'!$B$2)+('complete results log'!$B$2*(N99-1))),IF(M99="WON",((((N99-1)*J99)*'complete results log'!$B$2)+('complete results log'!$B$2*(N99-1))),IF(M99="PLACED",((((N99-1)*J99)*'complete results log'!$B$2)-'complete results log'!$B$2),IF(J99=0,-'complete results log'!$B$2,IF(J99=0,-'complete results log'!$B$2,-('complete results log'!$B$2*2)))))))*E99</f>
        <v>-30</v>
      </c>
      <c r="Q99" s="27">
        <f>(IF(M99="WON-EW",(((K99-1)*'complete results log'!$B$2)*(1-$B$3))+(((L99-1)*'complete results log'!$B$2)*(1-$B$3)),IF(M99="WON",(((K99-1)*'complete results log'!$B$2)*(1-$B$3)),IF(M99="PLACED",(((L99-1)*'complete results log'!$B$2)*(1-$B$3))-'complete results log'!$B$2,IF(J99=0,-'complete results log'!$B$2,-('complete results log'!$B$2*2))))))*E99</f>
        <v>-30</v>
      </c>
      <c r="R99" s="28">
        <f>(IF(M99="WON-EW",((((F99-1)*J99)*'complete results log'!$B$2)+('complete results log'!$B$2*(F99-1))),IF(M99="WON",((((F99-1)*J99)*'complete results log'!$B$2)+('complete results log'!$B$2*(F99-1))),IF(M99="PLACED",((((F99-1)*J99)*'complete results log'!$B$2)-'complete results log'!$B$2),IF(J99=0,-'complete results log'!$B$2,IF(J99=0,-'complete results log'!$B$2,-('complete results log'!$B$2*2)))))))*E99</f>
        <v>-30</v>
      </c>
    </row>
    <row r="100" spans="1:18" ht="15" x14ac:dyDescent="0.2">
      <c r="A100" s="20">
        <v>42254</v>
      </c>
      <c r="B100" s="21">
        <v>14</v>
      </c>
      <c r="C100" s="16" t="s">
        <v>31</v>
      </c>
      <c r="D100" s="16" t="s">
        <v>171</v>
      </c>
      <c r="E100" s="49">
        <v>1</v>
      </c>
      <c r="F100" s="22">
        <v>4.33</v>
      </c>
      <c r="G100" s="22">
        <v>4.33</v>
      </c>
      <c r="H100" s="22" t="s">
        <v>26</v>
      </c>
      <c r="I100" s="22" t="s">
        <v>26</v>
      </c>
      <c r="J100" s="22">
        <v>0</v>
      </c>
      <c r="K100" s="17">
        <v>5.36</v>
      </c>
      <c r="L100" s="16"/>
      <c r="M100" s="17" t="s">
        <v>27</v>
      </c>
      <c r="N100" s="26">
        <f>((G100-1)*(1-(IF(H100="no",0,'complete results log'!$B$3)))+1)</f>
        <v>4.33</v>
      </c>
      <c r="O100" s="26">
        <f t="shared" si="1"/>
        <v>1</v>
      </c>
      <c r="P100" s="27">
        <f>(IF(M100="WON-EW",((((N100-1)*J100)*'complete results log'!$B$2)+('complete results log'!$B$2*(N100-1))),IF(M100="WON",((((N100-1)*J100)*'complete results log'!$B$2)+('complete results log'!$B$2*(N100-1))),IF(M100="PLACED",((((N100-1)*J100)*'complete results log'!$B$2)-'complete results log'!$B$2),IF(J100=0,-'complete results log'!$B$2,IF(J100=0,-'complete results log'!$B$2,-('complete results log'!$B$2*2)))))))*E100</f>
        <v>-10</v>
      </c>
      <c r="Q100" s="27">
        <f>(IF(M100="WON-EW",(((K100-1)*'complete results log'!$B$2)*(1-$B$3))+(((L100-1)*'complete results log'!$B$2)*(1-$B$3)),IF(M100="WON",(((K100-1)*'complete results log'!$B$2)*(1-$B$3)),IF(M100="PLACED",(((L100-1)*'complete results log'!$B$2)*(1-$B$3))-'complete results log'!$B$2,IF(J100=0,-'complete results log'!$B$2,-('complete results log'!$B$2*2))))))*E100</f>
        <v>-10</v>
      </c>
      <c r="R100" s="28">
        <f>(IF(M100="WON-EW",((((F100-1)*J100)*'complete results log'!$B$2)+('complete results log'!$B$2*(F100-1))),IF(M100="WON",((((F100-1)*J100)*'complete results log'!$B$2)+('complete results log'!$B$2*(F100-1))),IF(M100="PLACED",((((F100-1)*J100)*'complete results log'!$B$2)-'complete results log'!$B$2),IF(J100=0,-'complete results log'!$B$2,IF(J100=0,-'complete results log'!$B$2,-('complete results log'!$B$2*2)))))))*E100</f>
        <v>-10</v>
      </c>
    </row>
    <row r="101" spans="1:18" ht="15" x14ac:dyDescent="0.2">
      <c r="A101" s="20">
        <v>42254</v>
      </c>
      <c r="B101" s="21">
        <v>15.3</v>
      </c>
      <c r="C101" s="16" t="s">
        <v>31</v>
      </c>
      <c r="D101" s="16" t="s">
        <v>172</v>
      </c>
      <c r="E101" s="49">
        <v>1</v>
      </c>
      <c r="F101" s="22">
        <v>6</v>
      </c>
      <c r="G101" s="22">
        <v>6</v>
      </c>
      <c r="H101" s="22" t="s">
        <v>26</v>
      </c>
      <c r="I101" s="22" t="s">
        <v>26</v>
      </c>
      <c r="J101" s="22">
        <v>0</v>
      </c>
      <c r="K101" s="17">
        <v>5.8</v>
      </c>
      <c r="L101" s="16"/>
      <c r="M101" s="17" t="s">
        <v>33</v>
      </c>
      <c r="N101" s="26">
        <f>((G101-1)*(1-(IF(H101="no",0,'complete results log'!$B$3)))+1)</f>
        <v>6</v>
      </c>
      <c r="O101" s="26">
        <f t="shared" si="1"/>
        <v>1</v>
      </c>
      <c r="P101" s="27">
        <f>(IF(M101="WON-EW",((((N101-1)*J101)*'complete results log'!$B$2)+('complete results log'!$B$2*(N101-1))),IF(M101="WON",((((N101-1)*J101)*'complete results log'!$B$2)+('complete results log'!$B$2*(N101-1))),IF(M101="PLACED",((((N101-1)*J101)*'complete results log'!$B$2)-'complete results log'!$B$2),IF(J101=0,-'complete results log'!$B$2,IF(J101=0,-'complete results log'!$B$2,-('complete results log'!$B$2*2)))))))*E101</f>
        <v>50</v>
      </c>
      <c r="Q101" s="27">
        <f>(IF(M101="WON-EW",(((K101-1)*'complete results log'!$B$2)*(1-$B$3))+(((L101-1)*'complete results log'!$B$2)*(1-$B$3)),IF(M101="WON",(((K101-1)*'complete results log'!$B$2)*(1-$B$3)),IF(M101="PLACED",(((L101-1)*'complete results log'!$B$2)*(1-$B$3))-'complete results log'!$B$2,IF(J101=0,-'complete results log'!$B$2,-('complete results log'!$B$2*2))))))*E101</f>
        <v>45.599999999999994</v>
      </c>
      <c r="R101" s="28">
        <f>(IF(M101="WON-EW",((((F101-1)*J101)*'complete results log'!$B$2)+('complete results log'!$B$2*(F101-1))),IF(M101="WON",((((F101-1)*J101)*'complete results log'!$B$2)+('complete results log'!$B$2*(F101-1))),IF(M101="PLACED",((((F101-1)*J101)*'complete results log'!$B$2)-'complete results log'!$B$2),IF(J101=0,-'complete results log'!$B$2,IF(J101=0,-'complete results log'!$B$2,-('complete results log'!$B$2*2)))))))*E101</f>
        <v>50</v>
      </c>
    </row>
    <row r="102" spans="1:18" ht="15" x14ac:dyDescent="0.2">
      <c r="A102" s="20">
        <v>42255</v>
      </c>
      <c r="B102" s="21">
        <v>15</v>
      </c>
      <c r="C102" s="16" t="s">
        <v>138</v>
      </c>
      <c r="D102" s="16" t="s">
        <v>173</v>
      </c>
      <c r="E102" s="49">
        <v>2</v>
      </c>
      <c r="F102" s="22">
        <v>3.25</v>
      </c>
      <c r="G102" s="22">
        <v>3.25</v>
      </c>
      <c r="H102" s="22" t="s">
        <v>26</v>
      </c>
      <c r="I102" s="22" t="s">
        <v>26</v>
      </c>
      <c r="J102" s="22">
        <v>0</v>
      </c>
      <c r="K102" s="17">
        <v>3.8</v>
      </c>
      <c r="L102" s="16"/>
      <c r="M102" s="17" t="s">
        <v>27</v>
      </c>
      <c r="N102" s="26">
        <f>((G102-1)*(1-(IF(H102="no",0,'complete results log'!$B$3)))+1)</f>
        <v>3.25</v>
      </c>
      <c r="O102" s="26">
        <f t="shared" si="1"/>
        <v>2</v>
      </c>
      <c r="P102" s="27">
        <f>(IF(M102="WON-EW",((((N102-1)*J102)*'complete results log'!$B$2)+('complete results log'!$B$2*(N102-1))),IF(M102="WON",((((N102-1)*J102)*'complete results log'!$B$2)+('complete results log'!$B$2*(N102-1))),IF(M102="PLACED",((((N102-1)*J102)*'complete results log'!$B$2)-'complete results log'!$B$2),IF(J102=0,-'complete results log'!$B$2,IF(J102=0,-'complete results log'!$B$2,-('complete results log'!$B$2*2)))))))*E102</f>
        <v>-20</v>
      </c>
      <c r="Q102" s="27">
        <f>(IF(M102="WON-EW",(((K102-1)*'complete results log'!$B$2)*(1-$B$3))+(((L102-1)*'complete results log'!$B$2)*(1-$B$3)),IF(M102="WON",(((K102-1)*'complete results log'!$B$2)*(1-$B$3)),IF(M102="PLACED",(((L102-1)*'complete results log'!$B$2)*(1-$B$3))-'complete results log'!$B$2,IF(J102=0,-'complete results log'!$B$2,-('complete results log'!$B$2*2))))))*E102</f>
        <v>-20</v>
      </c>
      <c r="R102" s="28">
        <f>(IF(M102="WON-EW",((((F102-1)*J102)*'complete results log'!$B$2)+('complete results log'!$B$2*(F102-1))),IF(M102="WON",((((F102-1)*J102)*'complete results log'!$B$2)+('complete results log'!$B$2*(F102-1))),IF(M102="PLACED",((((F102-1)*J102)*'complete results log'!$B$2)-'complete results log'!$B$2),IF(J102=0,-'complete results log'!$B$2,IF(J102=0,-'complete results log'!$B$2,-('complete results log'!$B$2*2)))))))*E102</f>
        <v>-20</v>
      </c>
    </row>
    <row r="103" spans="1:18" ht="15" x14ac:dyDescent="0.2">
      <c r="A103" s="20">
        <v>42256</v>
      </c>
      <c r="B103" s="21">
        <v>16.100000000000001</v>
      </c>
      <c r="C103" s="16" t="s">
        <v>99</v>
      </c>
      <c r="D103" s="16" t="s">
        <v>174</v>
      </c>
      <c r="E103" s="49">
        <v>1</v>
      </c>
      <c r="F103" s="22">
        <v>4</v>
      </c>
      <c r="G103" s="22">
        <v>4</v>
      </c>
      <c r="H103" s="22" t="s">
        <v>26</v>
      </c>
      <c r="I103" s="22" t="s">
        <v>26</v>
      </c>
      <c r="J103" s="22">
        <v>0</v>
      </c>
      <c r="K103" s="17">
        <v>3.94</v>
      </c>
      <c r="L103" s="16"/>
      <c r="M103" s="17" t="s">
        <v>27</v>
      </c>
      <c r="N103" s="26">
        <f>((G103-1)*(1-(IF(H103="no",0,'complete results log'!$B$3)))+1)</f>
        <v>4</v>
      </c>
      <c r="O103" s="26">
        <f t="shared" si="1"/>
        <v>1</v>
      </c>
      <c r="P103" s="27">
        <f>(IF(M103="WON-EW",((((N103-1)*J103)*'complete results log'!$B$2)+('complete results log'!$B$2*(N103-1))),IF(M103="WON",((((N103-1)*J103)*'complete results log'!$B$2)+('complete results log'!$B$2*(N103-1))),IF(M103="PLACED",((((N103-1)*J103)*'complete results log'!$B$2)-'complete results log'!$B$2),IF(J103=0,-'complete results log'!$B$2,IF(J103=0,-'complete results log'!$B$2,-('complete results log'!$B$2*2)))))))*E103</f>
        <v>-10</v>
      </c>
      <c r="Q103" s="27">
        <f>(IF(M103="WON-EW",(((K103-1)*'complete results log'!$B$2)*(1-$B$3))+(((L103-1)*'complete results log'!$B$2)*(1-$B$3)),IF(M103="WON",(((K103-1)*'complete results log'!$B$2)*(1-$B$3)),IF(M103="PLACED",(((L103-1)*'complete results log'!$B$2)*(1-$B$3))-'complete results log'!$B$2,IF(J103=0,-'complete results log'!$B$2,-('complete results log'!$B$2*2))))))*E103</f>
        <v>-10</v>
      </c>
      <c r="R103" s="28">
        <f>(IF(M103="WON-EW",((((F103-1)*J103)*'complete results log'!$B$2)+('complete results log'!$B$2*(F103-1))),IF(M103="WON",((((F103-1)*J103)*'complete results log'!$B$2)+('complete results log'!$B$2*(F103-1))),IF(M103="PLACED",((((F103-1)*J103)*'complete results log'!$B$2)-'complete results log'!$B$2),IF(J103=0,-'complete results log'!$B$2,IF(J103=0,-'complete results log'!$B$2,-('complete results log'!$B$2*2)))))))*E103</f>
        <v>-10</v>
      </c>
    </row>
    <row r="104" spans="1:18" ht="15" x14ac:dyDescent="0.2">
      <c r="A104" s="20">
        <v>42256</v>
      </c>
      <c r="B104" s="21">
        <v>20.5</v>
      </c>
      <c r="C104" s="16" t="s">
        <v>49</v>
      </c>
      <c r="D104" s="16" t="s">
        <v>175</v>
      </c>
      <c r="E104" s="49">
        <v>2</v>
      </c>
      <c r="F104" s="22">
        <v>5.5</v>
      </c>
      <c r="G104" s="22">
        <v>5.5</v>
      </c>
      <c r="H104" s="22" t="s">
        <v>26</v>
      </c>
      <c r="I104" s="22" t="s">
        <v>26</v>
      </c>
      <c r="J104" s="22">
        <v>0</v>
      </c>
      <c r="K104" s="17">
        <v>5.78</v>
      </c>
      <c r="L104" s="16"/>
      <c r="M104" s="17" t="s">
        <v>27</v>
      </c>
      <c r="N104" s="26">
        <f>((G104-1)*(1-(IF(H104="no",0,'complete results log'!$B$3)))+1)</f>
        <v>5.5</v>
      </c>
      <c r="O104" s="26">
        <f t="shared" si="1"/>
        <v>2</v>
      </c>
      <c r="P104" s="27">
        <f>(IF(M104="WON-EW",((((N104-1)*J104)*'complete results log'!$B$2)+('complete results log'!$B$2*(N104-1))),IF(M104="WON",((((N104-1)*J104)*'complete results log'!$B$2)+('complete results log'!$B$2*(N104-1))),IF(M104="PLACED",((((N104-1)*J104)*'complete results log'!$B$2)-'complete results log'!$B$2),IF(J104=0,-'complete results log'!$B$2,IF(J104=0,-'complete results log'!$B$2,-('complete results log'!$B$2*2)))))))*E104</f>
        <v>-20</v>
      </c>
      <c r="Q104" s="27">
        <f>(IF(M104="WON-EW",(((K104-1)*'complete results log'!$B$2)*(1-$B$3))+(((L104-1)*'complete results log'!$B$2)*(1-$B$3)),IF(M104="WON",(((K104-1)*'complete results log'!$B$2)*(1-$B$3)),IF(M104="PLACED",(((L104-1)*'complete results log'!$B$2)*(1-$B$3))-'complete results log'!$B$2,IF(J104=0,-'complete results log'!$B$2,-('complete results log'!$B$2*2))))))*E104</f>
        <v>-20</v>
      </c>
      <c r="R104" s="28">
        <f>(IF(M104="WON-EW",((((F104-1)*J104)*'complete results log'!$B$2)+('complete results log'!$B$2*(F104-1))),IF(M104="WON",((((F104-1)*J104)*'complete results log'!$B$2)+('complete results log'!$B$2*(F104-1))),IF(M104="PLACED",((((F104-1)*J104)*'complete results log'!$B$2)-'complete results log'!$B$2),IF(J104=0,-'complete results log'!$B$2,IF(J104=0,-'complete results log'!$B$2,-('complete results log'!$B$2*2)))))))*E104</f>
        <v>-20</v>
      </c>
    </row>
    <row r="105" spans="1:18" ht="15" x14ac:dyDescent="0.2">
      <c r="A105" s="20">
        <v>42257</v>
      </c>
      <c r="B105" s="21">
        <v>13.55</v>
      </c>
      <c r="C105" s="16" t="s">
        <v>99</v>
      </c>
      <c r="D105" s="16" t="s">
        <v>176</v>
      </c>
      <c r="E105" s="49">
        <v>1</v>
      </c>
      <c r="F105" s="22">
        <v>2.75</v>
      </c>
      <c r="G105" s="22">
        <v>2.75</v>
      </c>
      <c r="H105" s="22" t="s">
        <v>26</v>
      </c>
      <c r="I105" s="22" t="s">
        <v>26</v>
      </c>
      <c r="J105" s="22">
        <v>0</v>
      </c>
      <c r="K105" s="17">
        <v>2.91</v>
      </c>
      <c r="L105" s="16"/>
      <c r="M105" s="17" t="s">
        <v>33</v>
      </c>
      <c r="N105" s="26">
        <f>((G105-1)*(1-(IF(H105="no",0,'complete results log'!$B$3)))+1)</f>
        <v>2.75</v>
      </c>
      <c r="O105" s="26">
        <f t="shared" si="1"/>
        <v>1</v>
      </c>
      <c r="P105" s="27">
        <f>(IF(M105="WON-EW",((((N105-1)*J105)*'complete results log'!$B$2)+('complete results log'!$B$2*(N105-1))),IF(M105="WON",((((N105-1)*J105)*'complete results log'!$B$2)+('complete results log'!$B$2*(N105-1))),IF(M105="PLACED",((((N105-1)*J105)*'complete results log'!$B$2)-'complete results log'!$B$2),IF(J105=0,-'complete results log'!$B$2,IF(J105=0,-'complete results log'!$B$2,-('complete results log'!$B$2*2)))))))*E105</f>
        <v>17.5</v>
      </c>
      <c r="Q105" s="27">
        <f>(IF(M105="WON-EW",(((K105-1)*'complete results log'!$B$2)*(1-$B$3))+(((L105-1)*'complete results log'!$B$2)*(1-$B$3)),IF(M105="WON",(((K105-1)*'complete results log'!$B$2)*(1-$B$3)),IF(M105="PLACED",(((L105-1)*'complete results log'!$B$2)*(1-$B$3))-'complete results log'!$B$2,IF(J105=0,-'complete results log'!$B$2,-('complete results log'!$B$2*2))))))*E105</f>
        <v>18.145</v>
      </c>
      <c r="R105" s="28">
        <f>(IF(M105="WON-EW",((((F105-1)*J105)*'complete results log'!$B$2)+('complete results log'!$B$2*(F105-1))),IF(M105="WON",((((F105-1)*J105)*'complete results log'!$B$2)+('complete results log'!$B$2*(F105-1))),IF(M105="PLACED",((((F105-1)*J105)*'complete results log'!$B$2)-'complete results log'!$B$2),IF(J105=0,-'complete results log'!$B$2,IF(J105=0,-'complete results log'!$B$2,-('complete results log'!$B$2*2)))))))*E105</f>
        <v>17.5</v>
      </c>
    </row>
    <row r="106" spans="1:18" ht="15" x14ac:dyDescent="0.2">
      <c r="A106" s="20">
        <v>42258</v>
      </c>
      <c r="B106" s="21">
        <v>13.55</v>
      </c>
      <c r="C106" s="16" t="s">
        <v>99</v>
      </c>
      <c r="D106" s="16" t="s">
        <v>177</v>
      </c>
      <c r="E106" s="49">
        <v>1</v>
      </c>
      <c r="F106" s="22">
        <v>3</v>
      </c>
      <c r="G106" s="22">
        <v>3</v>
      </c>
      <c r="H106" s="22" t="s">
        <v>26</v>
      </c>
      <c r="I106" s="22" t="s">
        <v>26</v>
      </c>
      <c r="J106" s="22">
        <v>0</v>
      </c>
      <c r="K106" s="17">
        <v>2.94</v>
      </c>
      <c r="L106" s="16"/>
      <c r="M106" s="17" t="s">
        <v>33</v>
      </c>
      <c r="N106" s="26">
        <f>((G106-1)*(1-(IF(H106="no",0,'complete results log'!$B$3)))+1)</f>
        <v>3</v>
      </c>
      <c r="O106" s="26">
        <f t="shared" si="1"/>
        <v>1</v>
      </c>
      <c r="P106" s="27">
        <f>(IF(M106="WON-EW",((((N106-1)*J106)*'complete results log'!$B$2)+('complete results log'!$B$2*(N106-1))),IF(M106="WON",((((N106-1)*J106)*'complete results log'!$B$2)+('complete results log'!$B$2*(N106-1))),IF(M106="PLACED",((((N106-1)*J106)*'complete results log'!$B$2)-'complete results log'!$B$2),IF(J106=0,-'complete results log'!$B$2,IF(J106=0,-'complete results log'!$B$2,-('complete results log'!$B$2*2)))))))*E106</f>
        <v>20</v>
      </c>
      <c r="Q106" s="27">
        <f>(IF(M106="WON-EW",(((K106-1)*'complete results log'!$B$2)*(1-$B$3))+(((L106-1)*'complete results log'!$B$2)*(1-$B$3)),IF(M106="WON",(((K106-1)*'complete results log'!$B$2)*(1-$B$3)),IF(M106="PLACED",(((L106-1)*'complete results log'!$B$2)*(1-$B$3))-'complete results log'!$B$2,IF(J106=0,-'complete results log'!$B$2,-('complete results log'!$B$2*2))))))*E106</f>
        <v>18.429999999999996</v>
      </c>
      <c r="R106" s="28">
        <f>(IF(M106="WON-EW",((((F106-1)*J106)*'complete results log'!$B$2)+('complete results log'!$B$2*(F106-1))),IF(M106="WON",((((F106-1)*J106)*'complete results log'!$B$2)+('complete results log'!$B$2*(F106-1))),IF(M106="PLACED",((((F106-1)*J106)*'complete results log'!$B$2)-'complete results log'!$B$2),IF(J106=0,-'complete results log'!$B$2,IF(J106=0,-'complete results log'!$B$2,-('complete results log'!$B$2*2)))))))*E106</f>
        <v>20</v>
      </c>
    </row>
    <row r="107" spans="1:18" ht="15" x14ac:dyDescent="0.2">
      <c r="A107" s="20">
        <v>42259</v>
      </c>
      <c r="B107" s="21">
        <v>15.45</v>
      </c>
      <c r="C107" s="16" t="s">
        <v>99</v>
      </c>
      <c r="D107" s="16" t="s">
        <v>178</v>
      </c>
      <c r="E107" s="49">
        <v>1</v>
      </c>
      <c r="F107" s="22">
        <v>6</v>
      </c>
      <c r="G107" s="22">
        <v>6</v>
      </c>
      <c r="H107" s="22" t="s">
        <v>26</v>
      </c>
      <c r="I107" s="22" t="s">
        <v>26</v>
      </c>
      <c r="J107" s="22">
        <v>0</v>
      </c>
      <c r="K107" s="17">
        <v>4.6399999999999997</v>
      </c>
      <c r="L107" s="16"/>
      <c r="M107" s="17" t="s">
        <v>27</v>
      </c>
      <c r="N107" s="26">
        <f>((G107-1)*(1-(IF(H107="no",0,'complete results log'!$B$3)))+1)</f>
        <v>6</v>
      </c>
      <c r="O107" s="26">
        <f t="shared" si="1"/>
        <v>1</v>
      </c>
      <c r="P107" s="27">
        <f>(IF(M107="WON-EW",((((N107-1)*J107)*'complete results log'!$B$2)+('complete results log'!$B$2*(N107-1))),IF(M107="WON",((((N107-1)*J107)*'complete results log'!$B$2)+('complete results log'!$B$2*(N107-1))),IF(M107="PLACED",((((N107-1)*J107)*'complete results log'!$B$2)-'complete results log'!$B$2),IF(J107=0,-'complete results log'!$B$2,IF(J107=0,-'complete results log'!$B$2,-('complete results log'!$B$2*2)))))))*E107</f>
        <v>-10</v>
      </c>
      <c r="Q107" s="27">
        <f>(IF(M107="WON-EW",(((K107-1)*'complete results log'!$B$2)*(1-$B$3))+(((L107-1)*'complete results log'!$B$2)*(1-$B$3)),IF(M107="WON",(((K107-1)*'complete results log'!$B$2)*(1-$B$3)),IF(M107="PLACED",(((L107-1)*'complete results log'!$B$2)*(1-$B$3))-'complete results log'!$B$2,IF(J107=0,-'complete results log'!$B$2,-('complete results log'!$B$2*2))))))*E107</f>
        <v>-10</v>
      </c>
      <c r="R107" s="28">
        <f>(IF(M107="WON-EW",((((F107-1)*J107)*'complete results log'!$B$2)+('complete results log'!$B$2*(F107-1))),IF(M107="WON",((((F107-1)*J107)*'complete results log'!$B$2)+('complete results log'!$B$2*(F107-1))),IF(M107="PLACED",((((F107-1)*J107)*'complete results log'!$B$2)-'complete results log'!$B$2),IF(J107=0,-'complete results log'!$B$2,IF(J107=0,-'complete results log'!$B$2,-('complete results log'!$B$2*2)))))))*E107</f>
        <v>-10</v>
      </c>
    </row>
    <row r="108" spans="1:18" ht="15" x14ac:dyDescent="0.2">
      <c r="A108" s="20">
        <v>42259</v>
      </c>
      <c r="B108" s="21">
        <v>16.45</v>
      </c>
      <c r="C108" s="16" t="s">
        <v>81</v>
      </c>
      <c r="D108" s="16" t="s">
        <v>179</v>
      </c>
      <c r="E108" s="49">
        <v>1</v>
      </c>
      <c r="F108" s="22">
        <v>3</v>
      </c>
      <c r="G108" s="22">
        <v>3</v>
      </c>
      <c r="H108" s="22" t="s">
        <v>26</v>
      </c>
      <c r="I108" s="22" t="s">
        <v>26</v>
      </c>
      <c r="J108" s="22">
        <v>0</v>
      </c>
      <c r="K108" s="17">
        <v>2.39</v>
      </c>
      <c r="L108" s="16"/>
      <c r="M108" s="17" t="s">
        <v>33</v>
      </c>
      <c r="N108" s="26">
        <f>((G108-1)*(1-(IF(H108="no",0,'complete results log'!$B$3)))+1)</f>
        <v>3</v>
      </c>
      <c r="O108" s="26">
        <f t="shared" si="1"/>
        <v>1</v>
      </c>
      <c r="P108" s="27">
        <f>(IF(M108="WON-EW",((((N108-1)*J108)*'complete results log'!$B$2)+('complete results log'!$B$2*(N108-1))),IF(M108="WON",((((N108-1)*J108)*'complete results log'!$B$2)+('complete results log'!$B$2*(N108-1))),IF(M108="PLACED",((((N108-1)*J108)*'complete results log'!$B$2)-'complete results log'!$B$2),IF(J108=0,-'complete results log'!$B$2,IF(J108=0,-'complete results log'!$B$2,-('complete results log'!$B$2*2)))))))*E108</f>
        <v>20</v>
      </c>
      <c r="Q108" s="27">
        <f>(IF(M108="WON-EW",(((K108-1)*'complete results log'!$B$2)*(1-$B$3))+(((L108-1)*'complete results log'!$B$2)*(1-$B$3)),IF(M108="WON",(((K108-1)*'complete results log'!$B$2)*(1-$B$3)),IF(M108="PLACED",(((L108-1)*'complete results log'!$B$2)*(1-$B$3))-'complete results log'!$B$2,IF(J108=0,-'complete results log'!$B$2,-('complete results log'!$B$2*2))))))*E108</f>
        <v>13.205000000000002</v>
      </c>
      <c r="R108" s="28">
        <f>(IF(M108="WON-EW",((((F108-1)*J108)*'complete results log'!$B$2)+('complete results log'!$B$2*(F108-1))),IF(M108="WON",((((F108-1)*J108)*'complete results log'!$B$2)+('complete results log'!$B$2*(F108-1))),IF(M108="PLACED",((((F108-1)*J108)*'complete results log'!$B$2)-'complete results log'!$B$2),IF(J108=0,-'complete results log'!$B$2,IF(J108=0,-'complete results log'!$B$2,-('complete results log'!$B$2*2)))))))*E108</f>
        <v>20</v>
      </c>
    </row>
    <row r="109" spans="1:18" ht="15" x14ac:dyDescent="0.2">
      <c r="A109" s="20">
        <v>42260</v>
      </c>
      <c r="B109" s="21">
        <v>17.55</v>
      </c>
      <c r="C109" s="16" t="s">
        <v>180</v>
      </c>
      <c r="D109" s="16" t="s">
        <v>146</v>
      </c>
      <c r="E109" s="49">
        <v>1</v>
      </c>
      <c r="F109" s="22">
        <v>15</v>
      </c>
      <c r="G109" s="22">
        <v>15</v>
      </c>
      <c r="H109" s="22" t="s">
        <v>26</v>
      </c>
      <c r="I109" s="22" t="s">
        <v>75</v>
      </c>
      <c r="J109" s="22">
        <v>0.25</v>
      </c>
      <c r="K109" s="17">
        <v>6.4</v>
      </c>
      <c r="L109" s="16">
        <v>2.06</v>
      </c>
      <c r="M109" s="17" t="s">
        <v>27</v>
      </c>
      <c r="N109" s="26">
        <f>((G109-1)*(1-(IF(H109="no",0,'complete results log'!$B$3)))+1)</f>
        <v>15</v>
      </c>
      <c r="O109" s="26">
        <f t="shared" si="1"/>
        <v>2</v>
      </c>
      <c r="P109" s="27">
        <f>(IF(M109="WON-EW",((((N109-1)*J109)*'complete results log'!$B$2)+('complete results log'!$B$2*(N109-1))),IF(M109="WON",((((N109-1)*J109)*'complete results log'!$B$2)+('complete results log'!$B$2*(N109-1))),IF(M109="PLACED",((((N109-1)*J109)*'complete results log'!$B$2)-'complete results log'!$B$2),IF(J109=0,-'complete results log'!$B$2,IF(J109=0,-'complete results log'!$B$2,-('complete results log'!$B$2*2)))))))*E109</f>
        <v>-20</v>
      </c>
      <c r="Q109" s="27">
        <f>(IF(M109="WON-EW",(((K109-1)*'complete results log'!$B$2)*(1-$B$3))+(((L109-1)*'complete results log'!$B$2)*(1-$B$3)),IF(M109="WON",(((K109-1)*'complete results log'!$B$2)*(1-$B$3)),IF(M109="PLACED",(((L109-1)*'complete results log'!$B$2)*(1-$B$3))-'complete results log'!$B$2,IF(J109=0,-'complete results log'!$B$2,-('complete results log'!$B$2*2))))))*E109</f>
        <v>-20</v>
      </c>
      <c r="R109" s="28">
        <f>(IF(M109="WON-EW",((((F109-1)*J109)*'complete results log'!$B$2)+('complete results log'!$B$2*(F109-1))),IF(M109="WON",((((F109-1)*J109)*'complete results log'!$B$2)+('complete results log'!$B$2*(F109-1))),IF(M109="PLACED",((((F109-1)*J109)*'complete results log'!$B$2)-'complete results log'!$B$2),IF(J109=0,-'complete results log'!$B$2,IF(J109=0,-'complete results log'!$B$2,-('complete results log'!$B$2*2)))))))*E109</f>
        <v>-20</v>
      </c>
    </row>
    <row r="110" spans="1:18" ht="15" x14ac:dyDescent="0.2">
      <c r="A110" s="20">
        <v>42262</v>
      </c>
      <c r="B110" s="21">
        <v>17.3</v>
      </c>
      <c r="C110" s="16" t="s">
        <v>97</v>
      </c>
      <c r="D110" s="16" t="s">
        <v>181</v>
      </c>
      <c r="E110" s="49">
        <v>1</v>
      </c>
      <c r="F110" s="22">
        <v>13</v>
      </c>
      <c r="G110" s="22">
        <v>13</v>
      </c>
      <c r="H110" s="22" t="s">
        <v>26</v>
      </c>
      <c r="I110" s="22" t="s">
        <v>26</v>
      </c>
      <c r="J110" s="22">
        <v>0</v>
      </c>
      <c r="K110" s="17">
        <v>11</v>
      </c>
      <c r="L110" s="16"/>
      <c r="M110" s="17" t="s">
        <v>27</v>
      </c>
      <c r="N110" s="26">
        <f>((G110-1)*(1-(IF(H110="no",0,'complete results log'!$B$3)))+1)</f>
        <v>13</v>
      </c>
      <c r="O110" s="26">
        <f t="shared" si="1"/>
        <v>1</v>
      </c>
      <c r="P110" s="27">
        <f>(IF(M110="WON-EW",((((N110-1)*J110)*'complete results log'!$B$2)+('complete results log'!$B$2*(N110-1))),IF(M110="WON",((((N110-1)*J110)*'complete results log'!$B$2)+('complete results log'!$B$2*(N110-1))),IF(M110="PLACED",((((N110-1)*J110)*'complete results log'!$B$2)-'complete results log'!$B$2),IF(J110=0,-'complete results log'!$B$2,IF(J110=0,-'complete results log'!$B$2,-('complete results log'!$B$2*2)))))))*E110</f>
        <v>-10</v>
      </c>
      <c r="Q110" s="27">
        <f>(IF(M110="WON-EW",(((K110-1)*'complete results log'!$B$2)*(1-$B$3))+(((L110-1)*'complete results log'!$B$2)*(1-$B$3)),IF(M110="WON",(((K110-1)*'complete results log'!$B$2)*(1-$B$3)),IF(M110="PLACED",(((L110-1)*'complete results log'!$B$2)*(1-$B$3))-'complete results log'!$B$2,IF(J110=0,-'complete results log'!$B$2,-('complete results log'!$B$2*2))))))*E110</f>
        <v>-10</v>
      </c>
      <c r="R110" s="28">
        <f>(IF(M110="WON-EW",((((F110-1)*J110)*'complete results log'!$B$2)+('complete results log'!$B$2*(F110-1))),IF(M110="WON",((((F110-1)*J110)*'complete results log'!$B$2)+('complete results log'!$B$2*(F110-1))),IF(M110="PLACED",((((F110-1)*J110)*'complete results log'!$B$2)-'complete results log'!$B$2),IF(J110=0,-'complete results log'!$B$2,IF(J110=0,-'complete results log'!$B$2,-('complete results log'!$B$2*2)))))))*E110</f>
        <v>-10</v>
      </c>
    </row>
    <row r="111" spans="1:18" ht="15" x14ac:dyDescent="0.2">
      <c r="A111" s="20">
        <v>42263</v>
      </c>
      <c r="B111" s="21">
        <v>15.3</v>
      </c>
      <c r="C111" s="16" t="s">
        <v>182</v>
      </c>
      <c r="D111" s="16" t="s">
        <v>183</v>
      </c>
      <c r="E111" s="49">
        <v>1</v>
      </c>
      <c r="F111" s="22">
        <v>3.5</v>
      </c>
      <c r="G111" s="22">
        <v>3.5</v>
      </c>
      <c r="H111" s="22" t="s">
        <v>26</v>
      </c>
      <c r="I111" s="22" t="s">
        <v>26</v>
      </c>
      <c r="J111" s="22">
        <v>0</v>
      </c>
      <c r="K111" s="17">
        <v>3.32</v>
      </c>
      <c r="L111" s="16"/>
      <c r="M111" s="17" t="s">
        <v>27</v>
      </c>
      <c r="N111" s="26">
        <f>((G111-1)*(1-(IF(H111="no",0,'complete results log'!$B$3)))+1)</f>
        <v>3.5</v>
      </c>
      <c r="O111" s="26">
        <f t="shared" si="1"/>
        <v>1</v>
      </c>
      <c r="P111" s="27">
        <f>(IF(M111="WON-EW",((((N111-1)*J111)*'complete results log'!$B$2)+('complete results log'!$B$2*(N111-1))),IF(M111="WON",((((N111-1)*J111)*'complete results log'!$B$2)+('complete results log'!$B$2*(N111-1))),IF(M111="PLACED",((((N111-1)*J111)*'complete results log'!$B$2)-'complete results log'!$B$2),IF(J111=0,-'complete results log'!$B$2,IF(J111=0,-'complete results log'!$B$2,-('complete results log'!$B$2*2)))))))*E111</f>
        <v>-10</v>
      </c>
      <c r="Q111" s="27">
        <f>(IF(M111="WON-EW",(((K111-1)*'complete results log'!$B$2)*(1-$B$3))+(((L111-1)*'complete results log'!$B$2)*(1-$B$3)),IF(M111="WON",(((K111-1)*'complete results log'!$B$2)*(1-$B$3)),IF(M111="PLACED",(((L111-1)*'complete results log'!$B$2)*(1-$B$3))-'complete results log'!$B$2,IF(J111=0,-'complete results log'!$B$2,-('complete results log'!$B$2*2))))))*E111</f>
        <v>-10</v>
      </c>
      <c r="R111" s="28">
        <f>(IF(M111="WON-EW",((((F111-1)*J111)*'complete results log'!$B$2)+('complete results log'!$B$2*(F111-1))),IF(M111="WON",((((F111-1)*J111)*'complete results log'!$B$2)+('complete results log'!$B$2*(F111-1))),IF(M111="PLACED",((((F111-1)*J111)*'complete results log'!$B$2)-'complete results log'!$B$2),IF(J111=0,-'complete results log'!$B$2,IF(J111=0,-'complete results log'!$B$2,-('complete results log'!$B$2*2)))))))*E111</f>
        <v>-10</v>
      </c>
    </row>
    <row r="112" spans="1:18" ht="15" x14ac:dyDescent="0.2">
      <c r="A112" s="20">
        <v>42265</v>
      </c>
      <c r="B112" s="21">
        <v>14.3</v>
      </c>
      <c r="C112" s="16" t="s">
        <v>42</v>
      </c>
      <c r="D112" s="16" t="s">
        <v>184</v>
      </c>
      <c r="E112" s="49">
        <v>1</v>
      </c>
      <c r="F112" s="22">
        <v>3.75</v>
      </c>
      <c r="G112" s="22">
        <v>3.75</v>
      </c>
      <c r="H112" s="22" t="s">
        <v>26</v>
      </c>
      <c r="I112" s="22" t="s">
        <v>26</v>
      </c>
      <c r="J112" s="22">
        <v>0</v>
      </c>
      <c r="K112" s="17">
        <v>3.88</v>
      </c>
      <c r="L112" s="16"/>
      <c r="M112" s="17" t="s">
        <v>27</v>
      </c>
      <c r="N112" s="26">
        <f>((G112-1)*(1-(IF(H112="no",0,'complete results log'!$B$3)))+1)</f>
        <v>3.75</v>
      </c>
      <c r="O112" s="26">
        <f t="shared" si="1"/>
        <v>1</v>
      </c>
      <c r="P112" s="27">
        <f>(IF(M112="WON-EW",((((N112-1)*J112)*'complete results log'!$B$2)+('complete results log'!$B$2*(N112-1))),IF(M112="WON",((((N112-1)*J112)*'complete results log'!$B$2)+('complete results log'!$B$2*(N112-1))),IF(M112="PLACED",((((N112-1)*J112)*'complete results log'!$B$2)-'complete results log'!$B$2),IF(J112=0,-'complete results log'!$B$2,IF(J112=0,-'complete results log'!$B$2,-('complete results log'!$B$2*2)))))))*E112</f>
        <v>-10</v>
      </c>
      <c r="Q112" s="27">
        <f>(IF(M112="WON-EW",(((K112-1)*'complete results log'!$B$2)*(1-$B$3))+(((L112-1)*'complete results log'!$B$2)*(1-$B$3)),IF(M112="WON",(((K112-1)*'complete results log'!$B$2)*(1-$B$3)),IF(M112="PLACED",(((L112-1)*'complete results log'!$B$2)*(1-$B$3))-'complete results log'!$B$2,IF(J112=0,-'complete results log'!$B$2,-('complete results log'!$B$2*2))))))*E112</f>
        <v>-10</v>
      </c>
      <c r="R112" s="28">
        <f>(IF(M112="WON-EW",((((F112-1)*J112)*'complete results log'!$B$2)+('complete results log'!$B$2*(F112-1))),IF(M112="WON",((((F112-1)*J112)*'complete results log'!$B$2)+('complete results log'!$B$2*(F112-1))),IF(M112="PLACED",((((F112-1)*J112)*'complete results log'!$B$2)-'complete results log'!$B$2),IF(J112=0,-'complete results log'!$B$2,IF(J112=0,-'complete results log'!$B$2,-('complete results log'!$B$2*2)))))))*E112</f>
        <v>-10</v>
      </c>
    </row>
    <row r="113" spans="1:18" ht="15" x14ac:dyDescent="0.2">
      <c r="A113" s="20">
        <v>42265</v>
      </c>
      <c r="B113" s="21">
        <v>17.3</v>
      </c>
      <c r="C113" s="16" t="s">
        <v>88</v>
      </c>
      <c r="D113" s="16" t="s">
        <v>185</v>
      </c>
      <c r="E113" s="49">
        <v>1</v>
      </c>
      <c r="F113" s="22">
        <v>6</v>
      </c>
      <c r="G113" s="22">
        <v>6</v>
      </c>
      <c r="H113" s="22" t="s">
        <v>26</v>
      </c>
      <c r="I113" s="22" t="s">
        <v>26</v>
      </c>
      <c r="J113" s="22">
        <v>0</v>
      </c>
      <c r="K113" s="22">
        <v>4</v>
      </c>
      <c r="L113" s="16"/>
      <c r="M113" s="17" t="s">
        <v>33</v>
      </c>
      <c r="N113" s="26">
        <f>((G113-1)*(1-(IF(H113="no",0,'complete results log'!$B$3)))+1)</f>
        <v>6</v>
      </c>
      <c r="O113" s="26">
        <f t="shared" si="1"/>
        <v>1</v>
      </c>
      <c r="P113" s="27">
        <f>(IF(M113="WON-EW",((((N113-1)*J113)*'complete results log'!$B$2)+('complete results log'!$B$2*(N113-1))),IF(M113="WON",((((N113-1)*J113)*'complete results log'!$B$2)+('complete results log'!$B$2*(N113-1))),IF(M113="PLACED",((((N113-1)*J113)*'complete results log'!$B$2)-'complete results log'!$B$2),IF(J113=0,-'complete results log'!$B$2,IF(J113=0,-'complete results log'!$B$2,-('complete results log'!$B$2*2)))))))*E113</f>
        <v>50</v>
      </c>
      <c r="Q113" s="27">
        <f>(IF(M113="WON-EW",(((K113-1)*'complete results log'!$B$2)*(1-$B$3))+(((L113-1)*'complete results log'!$B$2)*(1-$B$3)),IF(M113="WON",(((K113-1)*'complete results log'!$B$2)*(1-$B$3)),IF(M113="PLACED",(((L113-1)*'complete results log'!$B$2)*(1-$B$3))-'complete results log'!$B$2,IF(J113=0,-'complete results log'!$B$2,-('complete results log'!$B$2*2))))))*E113</f>
        <v>28.5</v>
      </c>
      <c r="R113" s="28">
        <f>(IF(M113="WON-EW",((((F113-1)*J113)*'complete results log'!$B$2)+('complete results log'!$B$2*(F113-1))),IF(M113="WON",((((F113-1)*J113)*'complete results log'!$B$2)+('complete results log'!$B$2*(F113-1))),IF(M113="PLACED",((((F113-1)*J113)*'complete results log'!$B$2)-'complete results log'!$B$2),IF(J113=0,-'complete results log'!$B$2,IF(J113=0,-'complete results log'!$B$2,-('complete results log'!$B$2*2)))))))*E113</f>
        <v>50</v>
      </c>
    </row>
    <row r="114" spans="1:18" ht="15" x14ac:dyDescent="0.2">
      <c r="A114" s="20">
        <v>42266</v>
      </c>
      <c r="B114" s="21">
        <v>14</v>
      </c>
      <c r="C114" s="16" t="s">
        <v>42</v>
      </c>
      <c r="D114" s="16" t="s">
        <v>186</v>
      </c>
      <c r="E114" s="49">
        <v>2</v>
      </c>
      <c r="F114" s="22">
        <v>3.75</v>
      </c>
      <c r="G114" s="22">
        <v>3.75</v>
      </c>
      <c r="H114" s="22" t="s">
        <v>26</v>
      </c>
      <c r="I114" s="22" t="s">
        <v>26</v>
      </c>
      <c r="J114" s="22">
        <v>0</v>
      </c>
      <c r="K114" s="22">
        <v>3.3</v>
      </c>
      <c r="L114" s="16"/>
      <c r="M114" s="17" t="s">
        <v>27</v>
      </c>
      <c r="N114" s="26">
        <f>((G114-1)*(1-(IF(H114="no",0,'complete results log'!$B$3)))+1)</f>
        <v>3.75</v>
      </c>
      <c r="O114" s="26">
        <f t="shared" si="1"/>
        <v>2</v>
      </c>
      <c r="P114" s="27">
        <f>(IF(M114="WON-EW",((((N114-1)*J114)*'complete results log'!$B$2)+('complete results log'!$B$2*(N114-1))),IF(M114="WON",((((N114-1)*J114)*'complete results log'!$B$2)+('complete results log'!$B$2*(N114-1))),IF(M114="PLACED",((((N114-1)*J114)*'complete results log'!$B$2)-'complete results log'!$B$2),IF(J114=0,-'complete results log'!$B$2,IF(J114=0,-'complete results log'!$B$2,-('complete results log'!$B$2*2)))))))*E114</f>
        <v>-20</v>
      </c>
      <c r="Q114" s="27">
        <f>(IF(M114="WON-EW",(((K114-1)*'complete results log'!$B$2)*(1-$B$3))+(((L114-1)*'complete results log'!$B$2)*(1-$B$3)),IF(M114="WON",(((K114-1)*'complete results log'!$B$2)*(1-$B$3)),IF(M114="PLACED",(((L114-1)*'complete results log'!$B$2)*(1-$B$3))-'complete results log'!$B$2,IF(J114=0,-'complete results log'!$B$2,-('complete results log'!$B$2*2))))))*E114</f>
        <v>-20</v>
      </c>
      <c r="R114" s="28">
        <f>(IF(M114="WON-EW",((((F114-1)*J114)*'complete results log'!$B$2)+('complete results log'!$B$2*(F114-1))),IF(M114="WON",((((F114-1)*J114)*'complete results log'!$B$2)+('complete results log'!$B$2*(F114-1))),IF(M114="PLACED",((((F114-1)*J114)*'complete results log'!$B$2)-'complete results log'!$B$2),IF(J114=0,-'complete results log'!$B$2,IF(J114=0,-'complete results log'!$B$2,-('complete results log'!$B$2*2)))))))*E114</f>
        <v>-20</v>
      </c>
    </row>
    <row r="115" spans="1:18" ht="15" x14ac:dyDescent="0.2">
      <c r="A115" s="20">
        <v>42266</v>
      </c>
      <c r="B115" s="21">
        <v>15.25</v>
      </c>
      <c r="C115" s="16" t="s">
        <v>88</v>
      </c>
      <c r="D115" s="16" t="s">
        <v>187</v>
      </c>
      <c r="E115" s="49">
        <v>1</v>
      </c>
      <c r="F115" s="22">
        <v>6.5</v>
      </c>
      <c r="G115" s="22">
        <v>6.5</v>
      </c>
      <c r="H115" s="22" t="s">
        <v>26</v>
      </c>
      <c r="I115" s="22" t="s">
        <v>26</v>
      </c>
      <c r="J115" s="22">
        <v>0</v>
      </c>
      <c r="K115" s="22">
        <v>5.62</v>
      </c>
      <c r="L115" s="16"/>
      <c r="M115" s="17" t="s">
        <v>27</v>
      </c>
      <c r="N115" s="26">
        <f>((G115-1)*(1-(IF(H115="no",0,'complete results log'!$B$3)))+1)</f>
        <v>6.5</v>
      </c>
      <c r="O115" s="26">
        <f t="shared" si="1"/>
        <v>1</v>
      </c>
      <c r="P115" s="27">
        <f>(IF(M115="WON-EW",((((N115-1)*J115)*'complete results log'!$B$2)+('complete results log'!$B$2*(N115-1))),IF(M115="WON",((((N115-1)*J115)*'complete results log'!$B$2)+('complete results log'!$B$2*(N115-1))),IF(M115="PLACED",((((N115-1)*J115)*'complete results log'!$B$2)-'complete results log'!$B$2),IF(J115=0,-'complete results log'!$B$2,IF(J115=0,-'complete results log'!$B$2,-('complete results log'!$B$2*2)))))))*E115</f>
        <v>-10</v>
      </c>
      <c r="Q115" s="27">
        <f>(IF(M115="WON-EW",(((K115-1)*'complete results log'!$B$2)*(1-$B$3))+(((L115-1)*'complete results log'!$B$2)*(1-$B$3)),IF(M115="WON",(((K115-1)*'complete results log'!$B$2)*(1-$B$3)),IF(M115="PLACED",(((L115-1)*'complete results log'!$B$2)*(1-$B$3))-'complete results log'!$B$2,IF(J115=0,-'complete results log'!$B$2,-('complete results log'!$B$2*2))))))*E115</f>
        <v>-10</v>
      </c>
      <c r="R115" s="28">
        <f>(IF(M115="WON-EW",((((F115-1)*J115)*'complete results log'!$B$2)+('complete results log'!$B$2*(F115-1))),IF(M115="WON",((((F115-1)*J115)*'complete results log'!$B$2)+('complete results log'!$B$2*(F115-1))),IF(M115="PLACED",((((F115-1)*J115)*'complete results log'!$B$2)-'complete results log'!$B$2),IF(J115=0,-'complete results log'!$B$2,IF(J115=0,-'complete results log'!$B$2,-('complete results log'!$B$2*2)))))))*E115</f>
        <v>-10</v>
      </c>
    </row>
    <row r="116" spans="1:18" ht="15" x14ac:dyDescent="0.2">
      <c r="A116" s="20">
        <v>42267</v>
      </c>
      <c r="B116" s="21">
        <v>15</v>
      </c>
      <c r="C116" s="16" t="s">
        <v>188</v>
      </c>
      <c r="D116" s="16" t="s">
        <v>189</v>
      </c>
      <c r="E116" s="49">
        <v>1</v>
      </c>
      <c r="F116" s="22">
        <v>4</v>
      </c>
      <c r="G116" s="22">
        <v>4</v>
      </c>
      <c r="H116" s="22" t="s">
        <v>26</v>
      </c>
      <c r="I116" s="22" t="s">
        <v>26</v>
      </c>
      <c r="J116" s="22">
        <v>0</v>
      </c>
      <c r="K116" s="22">
        <v>3.86</v>
      </c>
      <c r="L116" s="16"/>
      <c r="M116" s="17" t="s">
        <v>27</v>
      </c>
      <c r="N116" s="26">
        <f>((G116-1)*(1-(IF(H116="no",0,'complete results log'!$B$3)))+1)</f>
        <v>4</v>
      </c>
      <c r="O116" s="26">
        <f t="shared" si="1"/>
        <v>1</v>
      </c>
      <c r="P116" s="27">
        <f>(IF(M116="WON-EW",((((N116-1)*J116)*'complete results log'!$B$2)+('complete results log'!$B$2*(N116-1))),IF(M116="WON",((((N116-1)*J116)*'complete results log'!$B$2)+('complete results log'!$B$2*(N116-1))),IF(M116="PLACED",((((N116-1)*J116)*'complete results log'!$B$2)-'complete results log'!$B$2),IF(J116=0,-'complete results log'!$B$2,IF(J116=0,-'complete results log'!$B$2,-('complete results log'!$B$2*2)))))))*E116</f>
        <v>-10</v>
      </c>
      <c r="Q116" s="27">
        <f>(IF(M116="WON-EW",(((K116-1)*'complete results log'!$B$2)*(1-$B$3))+(((L116-1)*'complete results log'!$B$2)*(1-$B$3)),IF(M116="WON",(((K116-1)*'complete results log'!$B$2)*(1-$B$3)),IF(M116="PLACED",(((L116-1)*'complete results log'!$B$2)*(1-$B$3))-'complete results log'!$B$2,IF(J116=0,-'complete results log'!$B$2,-('complete results log'!$B$2*2))))))*E116</f>
        <v>-10</v>
      </c>
      <c r="R116" s="28">
        <f>(IF(M116="WON-EW",((((F116-1)*J116)*'complete results log'!$B$2)+('complete results log'!$B$2*(F116-1))),IF(M116="WON",((((F116-1)*J116)*'complete results log'!$B$2)+('complete results log'!$B$2*(F116-1))),IF(M116="PLACED",((((F116-1)*J116)*'complete results log'!$B$2)-'complete results log'!$B$2),IF(J116=0,-'complete results log'!$B$2,IF(J116=0,-'complete results log'!$B$2,-('complete results log'!$B$2*2)))))))*E116</f>
        <v>-10</v>
      </c>
    </row>
    <row r="117" spans="1:18" ht="15" x14ac:dyDescent="0.2">
      <c r="A117" s="20">
        <v>42268</v>
      </c>
      <c r="B117" s="21">
        <v>16.399999999999999</v>
      </c>
      <c r="C117" s="16" t="s">
        <v>49</v>
      </c>
      <c r="D117" s="16" t="s">
        <v>190</v>
      </c>
      <c r="E117" s="49">
        <v>1</v>
      </c>
      <c r="F117" s="22">
        <v>15</v>
      </c>
      <c r="G117" s="22">
        <v>15</v>
      </c>
      <c r="H117" s="22" t="s">
        <v>26</v>
      </c>
      <c r="I117" s="22" t="s">
        <v>75</v>
      </c>
      <c r="J117" s="22">
        <v>0.2</v>
      </c>
      <c r="K117" s="22">
        <v>7.39</v>
      </c>
      <c r="L117" s="16">
        <v>2.44</v>
      </c>
      <c r="M117" s="17" t="s">
        <v>73</v>
      </c>
      <c r="N117" s="26">
        <f>((G117-1)*(1-(IF(H117="no",0,'complete results log'!$B$3)))+1)</f>
        <v>15</v>
      </c>
      <c r="O117" s="26">
        <f t="shared" si="1"/>
        <v>2</v>
      </c>
      <c r="P117" s="27">
        <f>(IF(M117="WON-EW",((((N117-1)*J117)*'complete results log'!$B$2)+('complete results log'!$B$2*(N117-1))),IF(M117="WON",((((N117-1)*J117)*'complete results log'!$B$2)+('complete results log'!$B$2*(N117-1))),IF(M117="PLACED",((((N117-1)*J117)*'complete results log'!$B$2)-'complete results log'!$B$2),IF(J117=0,-'complete results log'!$B$2,IF(J117=0,-'complete results log'!$B$2,-('complete results log'!$B$2*2)))))))*E117</f>
        <v>18.000000000000004</v>
      </c>
      <c r="Q117" s="27">
        <f>(IF(M117="WON-EW",(((K117-1)*'complete results log'!$B$2)*(1-$B$3))+(((L117-1)*'complete results log'!$B$2)*(1-$B$3)),IF(M117="WON",(((K117-1)*'complete results log'!$B$2)*(1-$B$3)),IF(M117="PLACED",(((L117-1)*'complete results log'!$B$2)*(1-$B$3))-'complete results log'!$B$2,IF(J117=0,-'complete results log'!$B$2,-('complete results log'!$B$2*2))))))*E117</f>
        <v>3.6799999999999979</v>
      </c>
      <c r="R117" s="28">
        <f>(IF(M117="WON-EW",((((F117-1)*J117)*'complete results log'!$B$2)+('complete results log'!$B$2*(F117-1))),IF(M117="WON",((((F117-1)*J117)*'complete results log'!$B$2)+('complete results log'!$B$2*(F117-1))),IF(M117="PLACED",((((F117-1)*J117)*'complete results log'!$B$2)-'complete results log'!$B$2),IF(J117=0,-'complete results log'!$B$2,IF(J117=0,-'complete results log'!$B$2,-('complete results log'!$B$2*2)))))))*E117</f>
        <v>18.000000000000004</v>
      </c>
    </row>
    <row r="118" spans="1:18" ht="15" x14ac:dyDescent="0.2">
      <c r="A118" s="20">
        <v>42268</v>
      </c>
      <c r="B118" s="21">
        <v>17.100000000000001</v>
      </c>
      <c r="C118" s="16" t="s">
        <v>49</v>
      </c>
      <c r="D118" s="16" t="s">
        <v>191</v>
      </c>
      <c r="E118" s="49">
        <v>1</v>
      </c>
      <c r="F118" s="22">
        <v>6</v>
      </c>
      <c r="G118" s="22">
        <v>6</v>
      </c>
      <c r="H118" s="22" t="s">
        <v>26</v>
      </c>
      <c r="I118" s="22" t="s">
        <v>26</v>
      </c>
      <c r="J118" s="22">
        <v>0</v>
      </c>
      <c r="K118" s="22">
        <v>3.45</v>
      </c>
      <c r="L118" s="16"/>
      <c r="M118" s="17" t="s">
        <v>27</v>
      </c>
      <c r="N118" s="26">
        <f>((G118-1)*(1-(IF(H118="no",0,'complete results log'!$B$3)))+1)</f>
        <v>6</v>
      </c>
      <c r="O118" s="26">
        <f t="shared" si="1"/>
        <v>1</v>
      </c>
      <c r="P118" s="27">
        <f>(IF(M118="WON-EW",((((N118-1)*J118)*'complete results log'!$B$2)+('complete results log'!$B$2*(N118-1))),IF(M118="WON",((((N118-1)*J118)*'complete results log'!$B$2)+('complete results log'!$B$2*(N118-1))),IF(M118="PLACED",((((N118-1)*J118)*'complete results log'!$B$2)-'complete results log'!$B$2),IF(J118=0,-'complete results log'!$B$2,IF(J118=0,-'complete results log'!$B$2,-('complete results log'!$B$2*2)))))))*E118</f>
        <v>-10</v>
      </c>
      <c r="Q118" s="27">
        <f>(IF(M118="WON-EW",(((K118-1)*'complete results log'!$B$2)*(1-$B$3))+(((L118-1)*'complete results log'!$B$2)*(1-$B$3)),IF(M118="WON",(((K118-1)*'complete results log'!$B$2)*(1-$B$3)),IF(M118="PLACED",(((L118-1)*'complete results log'!$B$2)*(1-$B$3))-'complete results log'!$B$2,IF(J118=0,-'complete results log'!$B$2,-('complete results log'!$B$2*2))))))*E118</f>
        <v>-10</v>
      </c>
      <c r="R118" s="28">
        <f>(IF(M118="WON-EW",((((F118-1)*J118)*'complete results log'!$B$2)+('complete results log'!$B$2*(F118-1))),IF(M118="WON",((((F118-1)*J118)*'complete results log'!$B$2)+('complete results log'!$B$2*(F118-1))),IF(M118="PLACED",((((F118-1)*J118)*'complete results log'!$B$2)-'complete results log'!$B$2),IF(J118=0,-'complete results log'!$B$2,IF(J118=0,-'complete results log'!$B$2,-('complete results log'!$B$2*2)))))))*E118</f>
        <v>-10</v>
      </c>
    </row>
    <row r="119" spans="1:18" ht="15" x14ac:dyDescent="0.2">
      <c r="A119" s="20">
        <v>42269</v>
      </c>
      <c r="B119" s="21">
        <v>15.3</v>
      </c>
      <c r="C119" s="16" t="s">
        <v>128</v>
      </c>
      <c r="D119" s="16" t="s">
        <v>192</v>
      </c>
      <c r="E119" s="49">
        <v>1</v>
      </c>
      <c r="F119" s="22">
        <v>5</v>
      </c>
      <c r="G119" s="22">
        <v>5</v>
      </c>
      <c r="H119" s="22" t="s">
        <v>26</v>
      </c>
      <c r="I119" s="22" t="s">
        <v>26</v>
      </c>
      <c r="J119" s="22">
        <v>0</v>
      </c>
      <c r="K119" s="22">
        <v>4.4000000000000004</v>
      </c>
      <c r="L119" s="16"/>
      <c r="M119" s="17" t="s">
        <v>33</v>
      </c>
      <c r="N119" s="26">
        <f>((G119-1)*(1-(IF(H119="no",0,'complete results log'!$B$3)))+1)</f>
        <v>5</v>
      </c>
      <c r="O119" s="26">
        <f t="shared" si="1"/>
        <v>1</v>
      </c>
      <c r="P119" s="27">
        <f>(IF(M119="WON-EW",((((N119-1)*J119)*'complete results log'!$B$2)+('complete results log'!$B$2*(N119-1))),IF(M119="WON",((((N119-1)*J119)*'complete results log'!$B$2)+('complete results log'!$B$2*(N119-1))),IF(M119="PLACED",((((N119-1)*J119)*'complete results log'!$B$2)-'complete results log'!$B$2),IF(J119=0,-'complete results log'!$B$2,IF(J119=0,-'complete results log'!$B$2,-('complete results log'!$B$2*2)))))))*E119</f>
        <v>40</v>
      </c>
      <c r="Q119" s="27">
        <f>(IF(M119="WON-EW",(((K119-1)*'complete results log'!$B$2)*(1-$B$3))+(((L119-1)*'complete results log'!$B$2)*(1-$B$3)),IF(M119="WON",(((K119-1)*'complete results log'!$B$2)*(1-$B$3)),IF(M119="PLACED",(((L119-1)*'complete results log'!$B$2)*(1-$B$3))-'complete results log'!$B$2,IF(J119=0,-'complete results log'!$B$2,-('complete results log'!$B$2*2))))))*E119</f>
        <v>32.299999999999997</v>
      </c>
      <c r="R119" s="28">
        <f>(IF(M119="WON-EW",((((F119-1)*J119)*'complete results log'!$B$2)+('complete results log'!$B$2*(F119-1))),IF(M119="WON",((((F119-1)*J119)*'complete results log'!$B$2)+('complete results log'!$B$2*(F119-1))),IF(M119="PLACED",((((F119-1)*J119)*'complete results log'!$B$2)-'complete results log'!$B$2),IF(J119=0,-'complete results log'!$B$2,IF(J119=0,-'complete results log'!$B$2,-('complete results log'!$B$2*2)))))))*E119</f>
        <v>40</v>
      </c>
    </row>
    <row r="120" spans="1:18" ht="15" x14ac:dyDescent="0.2">
      <c r="A120" s="20">
        <v>42269</v>
      </c>
      <c r="B120" s="21">
        <v>18.399999999999999</v>
      </c>
      <c r="C120" s="16" t="s">
        <v>49</v>
      </c>
      <c r="D120" s="16" t="s">
        <v>193</v>
      </c>
      <c r="E120" s="49">
        <v>1</v>
      </c>
      <c r="F120" s="22">
        <v>3.75</v>
      </c>
      <c r="G120" s="22">
        <v>3.75</v>
      </c>
      <c r="H120" s="22" t="s">
        <v>26</v>
      </c>
      <c r="I120" s="22" t="s">
        <v>26</v>
      </c>
      <c r="J120" s="22">
        <v>0</v>
      </c>
      <c r="K120" s="22">
        <v>2.0699999999999998</v>
      </c>
      <c r="L120" s="16"/>
      <c r="M120" s="17" t="s">
        <v>27</v>
      </c>
      <c r="N120" s="26">
        <f>((G120-1)*(1-(IF(H120="no",0,'complete results log'!$B$3)))+1)</f>
        <v>3.75</v>
      </c>
      <c r="O120" s="26">
        <f t="shared" si="1"/>
        <v>1</v>
      </c>
      <c r="P120" s="27">
        <f>(IF(M120="WON-EW",((((N120-1)*J120)*'complete results log'!$B$2)+('complete results log'!$B$2*(N120-1))),IF(M120="WON",((((N120-1)*J120)*'complete results log'!$B$2)+('complete results log'!$B$2*(N120-1))),IF(M120="PLACED",((((N120-1)*J120)*'complete results log'!$B$2)-'complete results log'!$B$2),IF(J120=0,-'complete results log'!$B$2,IF(J120=0,-'complete results log'!$B$2,-('complete results log'!$B$2*2)))))))*E120</f>
        <v>-10</v>
      </c>
      <c r="Q120" s="27">
        <f>(IF(M120="WON-EW",(((K120-1)*'complete results log'!$B$2)*(1-$B$3))+(((L120-1)*'complete results log'!$B$2)*(1-$B$3)),IF(M120="WON",(((K120-1)*'complete results log'!$B$2)*(1-$B$3)),IF(M120="PLACED",(((L120-1)*'complete results log'!$B$2)*(1-$B$3))-'complete results log'!$B$2,IF(J120=0,-'complete results log'!$B$2,-('complete results log'!$B$2*2))))))*E120</f>
        <v>-10</v>
      </c>
      <c r="R120" s="28">
        <f>(IF(M120="WON-EW",((((F120-1)*J120)*'complete results log'!$B$2)+('complete results log'!$B$2*(F120-1))),IF(M120="WON",((((F120-1)*J120)*'complete results log'!$B$2)+('complete results log'!$B$2*(F120-1))),IF(M120="PLACED",((((F120-1)*J120)*'complete results log'!$B$2)-'complete results log'!$B$2),IF(J120=0,-'complete results log'!$B$2,IF(J120=0,-'complete results log'!$B$2,-('complete results log'!$B$2*2)))))))*E120</f>
        <v>-10</v>
      </c>
    </row>
    <row r="121" spans="1:18" ht="15" x14ac:dyDescent="0.2">
      <c r="A121" s="20">
        <v>42270</v>
      </c>
      <c r="B121" s="21">
        <v>17.25</v>
      </c>
      <c r="C121" s="16" t="s">
        <v>106</v>
      </c>
      <c r="D121" s="16" t="s">
        <v>194</v>
      </c>
      <c r="E121" s="49">
        <v>1</v>
      </c>
      <c r="F121" s="22">
        <v>4</v>
      </c>
      <c r="G121" s="22">
        <v>3.75</v>
      </c>
      <c r="H121" s="22" t="s">
        <v>26</v>
      </c>
      <c r="I121" s="22" t="s">
        <v>26</v>
      </c>
      <c r="J121" s="22">
        <v>0</v>
      </c>
      <c r="K121" s="22">
        <v>2.27</v>
      </c>
      <c r="L121" s="16"/>
      <c r="M121" s="17" t="s">
        <v>33</v>
      </c>
      <c r="N121" s="26">
        <f>((G121-1)*(1-(IF(H121="no",0,'complete results log'!$B$3)))+1)</f>
        <v>3.75</v>
      </c>
      <c r="O121" s="26">
        <f t="shared" si="1"/>
        <v>1</v>
      </c>
      <c r="P121" s="27">
        <f>(IF(M121="WON-EW",((((N121-1)*J121)*'complete results log'!$B$2)+('complete results log'!$B$2*(N121-1))),IF(M121="WON",((((N121-1)*J121)*'complete results log'!$B$2)+('complete results log'!$B$2*(N121-1))),IF(M121="PLACED",((((N121-1)*J121)*'complete results log'!$B$2)-'complete results log'!$B$2),IF(J121=0,-'complete results log'!$B$2,IF(J121=0,-'complete results log'!$B$2,-('complete results log'!$B$2*2)))))))*E121</f>
        <v>27.5</v>
      </c>
      <c r="Q121" s="27">
        <f>(IF(M121="WON-EW",(((K121-1)*'complete results log'!$B$2)*(1-$B$3))+(((L121-1)*'complete results log'!$B$2)*(1-$B$3)),IF(M121="WON",(((K121-1)*'complete results log'!$B$2)*(1-$B$3)),IF(M121="PLACED",(((L121-1)*'complete results log'!$B$2)*(1-$B$3))-'complete results log'!$B$2,IF(J121=0,-'complete results log'!$B$2,-('complete results log'!$B$2*2))))))*E121</f>
        <v>12.065</v>
      </c>
      <c r="R121" s="28">
        <f>(IF(M121="WON-EW",((((F121-1)*J121)*'complete results log'!$B$2)+('complete results log'!$B$2*(F121-1))),IF(M121="WON",((((F121-1)*J121)*'complete results log'!$B$2)+('complete results log'!$B$2*(F121-1))),IF(M121="PLACED",((((F121-1)*J121)*'complete results log'!$B$2)-'complete results log'!$B$2),IF(J121=0,-'complete results log'!$B$2,IF(J121=0,-'complete results log'!$B$2,-('complete results log'!$B$2*2)))))))*E121</f>
        <v>30</v>
      </c>
    </row>
    <row r="122" spans="1:18" ht="15" x14ac:dyDescent="0.2">
      <c r="A122" s="20">
        <v>42271</v>
      </c>
      <c r="B122" s="21">
        <v>18.45</v>
      </c>
      <c r="C122" s="16" t="s">
        <v>95</v>
      </c>
      <c r="D122" s="16" t="s">
        <v>195</v>
      </c>
      <c r="E122" s="49">
        <v>1</v>
      </c>
      <c r="F122" s="22">
        <v>3.75</v>
      </c>
      <c r="G122" s="22">
        <v>3.75</v>
      </c>
      <c r="H122" s="22" t="s">
        <v>26</v>
      </c>
      <c r="I122" s="22" t="s">
        <v>26</v>
      </c>
      <c r="J122" s="22">
        <v>0</v>
      </c>
      <c r="K122" s="22">
        <v>3.39</v>
      </c>
      <c r="L122" s="16"/>
      <c r="M122" s="17" t="s">
        <v>27</v>
      </c>
      <c r="N122" s="26">
        <f>((G122-1)*(1-(IF(H122="no",0,'complete results log'!$B$3)))+1)</f>
        <v>3.75</v>
      </c>
      <c r="O122" s="26">
        <f t="shared" si="1"/>
        <v>1</v>
      </c>
      <c r="P122" s="27">
        <f>(IF(M122="WON-EW",((((N122-1)*J122)*'complete results log'!$B$2)+('complete results log'!$B$2*(N122-1))),IF(M122="WON",((((N122-1)*J122)*'complete results log'!$B$2)+('complete results log'!$B$2*(N122-1))),IF(M122="PLACED",((((N122-1)*J122)*'complete results log'!$B$2)-'complete results log'!$B$2),IF(J122=0,-'complete results log'!$B$2,IF(J122=0,-'complete results log'!$B$2,-('complete results log'!$B$2*2)))))))*E122</f>
        <v>-10</v>
      </c>
      <c r="Q122" s="27">
        <f>(IF(M122="WON-EW",(((K122-1)*'complete results log'!$B$2)*(1-$B$3))+(((L122-1)*'complete results log'!$B$2)*(1-$B$3)),IF(M122="WON",(((K122-1)*'complete results log'!$B$2)*(1-$B$3)),IF(M122="PLACED",(((L122-1)*'complete results log'!$B$2)*(1-$B$3))-'complete results log'!$B$2,IF(J122=0,-'complete results log'!$B$2,-('complete results log'!$B$2*2))))))*E122</f>
        <v>-10</v>
      </c>
      <c r="R122" s="28">
        <f>(IF(M122="WON-EW",((((F122-1)*J122)*'complete results log'!$B$2)+('complete results log'!$B$2*(F122-1))),IF(M122="WON",((((F122-1)*J122)*'complete results log'!$B$2)+('complete results log'!$B$2*(F122-1))),IF(M122="PLACED",((((F122-1)*J122)*'complete results log'!$B$2)-'complete results log'!$B$2),IF(J122=0,-'complete results log'!$B$2,IF(J122=0,-'complete results log'!$B$2,-('complete results log'!$B$2*2)))))))*E122</f>
        <v>-10</v>
      </c>
    </row>
    <row r="123" spans="1:18" ht="15" x14ac:dyDescent="0.2">
      <c r="A123" s="20">
        <v>42272</v>
      </c>
      <c r="B123" s="21">
        <v>15.05</v>
      </c>
      <c r="C123" s="16" t="s">
        <v>51</v>
      </c>
      <c r="D123" s="16" t="s">
        <v>196</v>
      </c>
      <c r="E123" s="49">
        <v>2</v>
      </c>
      <c r="F123" s="22">
        <v>3</v>
      </c>
      <c r="G123" s="22">
        <v>3</v>
      </c>
      <c r="H123" s="22" t="s">
        <v>26</v>
      </c>
      <c r="I123" s="22" t="s">
        <v>26</v>
      </c>
      <c r="J123" s="22">
        <v>0</v>
      </c>
      <c r="K123" s="22">
        <v>2.6</v>
      </c>
      <c r="L123" s="16"/>
      <c r="M123" s="17" t="s">
        <v>27</v>
      </c>
      <c r="N123" s="26">
        <f>((G123-1)*(1-(IF(H123="no",0,'complete results log'!$B$3)))+1)</f>
        <v>3</v>
      </c>
      <c r="O123" s="26">
        <f t="shared" si="1"/>
        <v>2</v>
      </c>
      <c r="P123" s="27">
        <f>(IF(M123="WON-EW",((((N123-1)*J123)*'complete results log'!$B$2)+('complete results log'!$B$2*(N123-1))),IF(M123="WON",((((N123-1)*J123)*'complete results log'!$B$2)+('complete results log'!$B$2*(N123-1))),IF(M123="PLACED",((((N123-1)*J123)*'complete results log'!$B$2)-'complete results log'!$B$2),IF(J123=0,-'complete results log'!$B$2,IF(J123=0,-'complete results log'!$B$2,-('complete results log'!$B$2*2)))))))*E123</f>
        <v>-20</v>
      </c>
      <c r="Q123" s="27">
        <f>(IF(M123="WON-EW",(((K123-1)*'complete results log'!$B$2)*(1-$B$3))+(((L123-1)*'complete results log'!$B$2)*(1-$B$3)),IF(M123="WON",(((K123-1)*'complete results log'!$B$2)*(1-$B$3)),IF(M123="PLACED",(((L123-1)*'complete results log'!$B$2)*(1-$B$3))-'complete results log'!$B$2,IF(J123=0,-'complete results log'!$B$2,-('complete results log'!$B$2*2))))))*E123</f>
        <v>-20</v>
      </c>
      <c r="R123" s="28">
        <f>(IF(M123="WON-EW",((((F123-1)*J123)*'complete results log'!$B$2)+('complete results log'!$B$2*(F123-1))),IF(M123="WON",((((F123-1)*J123)*'complete results log'!$B$2)+('complete results log'!$B$2*(F123-1))),IF(M123="PLACED",((((F123-1)*J123)*'complete results log'!$B$2)-'complete results log'!$B$2),IF(J123=0,-'complete results log'!$B$2,IF(J123=0,-'complete results log'!$B$2,-('complete results log'!$B$2*2)))))))*E123</f>
        <v>-20</v>
      </c>
    </row>
    <row r="124" spans="1:18" ht="15" x14ac:dyDescent="0.2">
      <c r="A124" s="20">
        <v>42273</v>
      </c>
      <c r="B124" s="21">
        <v>14.3</v>
      </c>
      <c r="C124" s="16" t="s">
        <v>24</v>
      </c>
      <c r="D124" s="16" t="s">
        <v>197</v>
      </c>
      <c r="E124" s="49">
        <v>0.5</v>
      </c>
      <c r="F124" s="22">
        <v>13</v>
      </c>
      <c r="G124" s="22">
        <v>13</v>
      </c>
      <c r="H124" s="22" t="s">
        <v>26</v>
      </c>
      <c r="I124" s="22" t="s">
        <v>75</v>
      </c>
      <c r="J124" s="22">
        <v>0.25</v>
      </c>
      <c r="K124" s="22">
        <v>12.71</v>
      </c>
      <c r="L124" s="16">
        <v>2.52</v>
      </c>
      <c r="M124" s="17" t="s">
        <v>27</v>
      </c>
      <c r="N124" s="26">
        <f>((G124-1)*(1-(IF(H124="no",0,'complete results log'!$B$3)))+1)</f>
        <v>13</v>
      </c>
      <c r="O124" s="26">
        <f t="shared" si="1"/>
        <v>1</v>
      </c>
      <c r="P124" s="27">
        <f>(IF(M124="WON-EW",((((N124-1)*J124)*'complete results log'!$B$2)+('complete results log'!$B$2*(N124-1))),IF(M124="WON",((((N124-1)*J124)*'complete results log'!$B$2)+('complete results log'!$B$2*(N124-1))),IF(M124="PLACED",((((N124-1)*J124)*'complete results log'!$B$2)-'complete results log'!$B$2),IF(J124=0,-'complete results log'!$B$2,IF(J124=0,-'complete results log'!$B$2,-('complete results log'!$B$2*2)))))))*E124</f>
        <v>-10</v>
      </c>
      <c r="Q124" s="27">
        <f>(IF(M124="WON-EW",(((K124-1)*'complete results log'!$B$2)*(1-$B$3))+(((L124-1)*'complete results log'!$B$2)*(1-$B$3)),IF(M124="WON",(((K124-1)*'complete results log'!$B$2)*(1-$B$3)),IF(M124="PLACED",(((L124-1)*'complete results log'!$B$2)*(1-$B$3))-'complete results log'!$B$2,IF(J124=0,-'complete results log'!$B$2,-('complete results log'!$B$2*2))))))*E124</f>
        <v>-10</v>
      </c>
      <c r="R124" s="28">
        <f>(IF(M124="WON-EW",((((F124-1)*J124)*'complete results log'!$B$2)+('complete results log'!$B$2*(F124-1))),IF(M124="WON",((((F124-1)*J124)*'complete results log'!$B$2)+('complete results log'!$B$2*(F124-1))),IF(M124="PLACED",((((F124-1)*J124)*'complete results log'!$B$2)-'complete results log'!$B$2),IF(J124=0,-'complete results log'!$B$2,IF(J124=0,-'complete results log'!$B$2,-('complete results log'!$B$2*2)))))))*E124</f>
        <v>-10</v>
      </c>
    </row>
    <row r="125" spans="1:18" ht="15" x14ac:dyDescent="0.2">
      <c r="A125" s="20">
        <v>42273</v>
      </c>
      <c r="B125" s="21">
        <v>15.45</v>
      </c>
      <c r="C125" s="16" t="s">
        <v>45</v>
      </c>
      <c r="D125" s="16" t="s">
        <v>198</v>
      </c>
      <c r="E125" s="49">
        <v>1</v>
      </c>
      <c r="F125" s="22">
        <v>7</v>
      </c>
      <c r="G125" s="22">
        <v>8</v>
      </c>
      <c r="H125" s="22" t="s">
        <v>26</v>
      </c>
      <c r="I125" s="22" t="s">
        <v>75</v>
      </c>
      <c r="J125" s="22">
        <v>0.25</v>
      </c>
      <c r="K125" s="22">
        <v>9.1</v>
      </c>
      <c r="L125" s="16">
        <v>2.83</v>
      </c>
      <c r="M125" s="17" t="s">
        <v>74</v>
      </c>
      <c r="N125" s="26">
        <f>((G125-1)*(1-(IF(H125="no",0,'complete results log'!$B$3)))+1)</f>
        <v>8</v>
      </c>
      <c r="O125" s="26">
        <f t="shared" si="1"/>
        <v>2</v>
      </c>
      <c r="P125" s="27">
        <f>(IF(M125="WON-EW",((((N125-1)*J125)*'complete results log'!$B$2)+('complete results log'!$B$2*(N125-1))),IF(M125="WON",((((N125-1)*J125)*'complete results log'!$B$2)+('complete results log'!$B$2*(N125-1))),IF(M125="PLACED",((((N125-1)*J125)*'complete results log'!$B$2)-'complete results log'!$B$2),IF(J125=0,-'complete results log'!$B$2,IF(J125=0,-'complete results log'!$B$2,-('complete results log'!$B$2*2)))))))*E125</f>
        <v>87.5</v>
      </c>
      <c r="Q125" s="27">
        <f>(IF(M125="WON-EW",(((K125-1)*'complete results log'!$B$2)*(1-$B$3))+(((L125-1)*'complete results log'!$B$2)*(1-$B$3)),IF(M125="WON",(((K125-1)*'complete results log'!$B$2)*(1-$B$3)),IF(M125="PLACED",(((L125-1)*'complete results log'!$B$2)*(1-$B$3))-'complete results log'!$B$2,IF(J125=0,-'complete results log'!$B$2,-('complete results log'!$B$2*2))))))*E125</f>
        <v>94.335000000000008</v>
      </c>
      <c r="R125" s="28">
        <f>(IF(M125="WON-EW",((((F125-1)*J125)*'complete results log'!$B$2)+('complete results log'!$B$2*(F125-1))),IF(M125="WON",((((F125-1)*J125)*'complete results log'!$B$2)+('complete results log'!$B$2*(F125-1))),IF(M125="PLACED",((((F125-1)*J125)*'complete results log'!$B$2)-'complete results log'!$B$2),IF(J125=0,-'complete results log'!$B$2,IF(J125=0,-'complete results log'!$B$2,-('complete results log'!$B$2*2)))))))*E125</f>
        <v>75</v>
      </c>
    </row>
    <row r="126" spans="1:18" ht="15" x14ac:dyDescent="0.2">
      <c r="A126" s="20">
        <v>42273</v>
      </c>
      <c r="B126" s="21">
        <v>15.5</v>
      </c>
      <c r="C126" s="16" t="s">
        <v>51</v>
      </c>
      <c r="D126" s="16" t="s">
        <v>199</v>
      </c>
      <c r="E126" s="49">
        <v>1</v>
      </c>
      <c r="F126" s="22">
        <v>12</v>
      </c>
      <c r="G126" s="22">
        <v>12</v>
      </c>
      <c r="H126" s="22" t="s">
        <v>26</v>
      </c>
      <c r="I126" s="22" t="s">
        <v>75</v>
      </c>
      <c r="J126" s="22">
        <v>0.25</v>
      </c>
      <c r="K126" s="22">
        <v>15.81</v>
      </c>
      <c r="L126" s="16">
        <v>5.72</v>
      </c>
      <c r="M126" s="17" t="s">
        <v>27</v>
      </c>
      <c r="N126" s="26">
        <f>((G126-1)*(1-(IF(H126="no",0,'complete results log'!$B$3)))+1)</f>
        <v>12</v>
      </c>
      <c r="O126" s="26">
        <f t="shared" si="1"/>
        <v>2</v>
      </c>
      <c r="P126" s="27">
        <f>(IF(M126="WON-EW",((((N126-1)*J126)*'complete results log'!$B$2)+('complete results log'!$B$2*(N126-1))),IF(M126="WON",((((N126-1)*J126)*'complete results log'!$B$2)+('complete results log'!$B$2*(N126-1))),IF(M126="PLACED",((((N126-1)*J126)*'complete results log'!$B$2)-'complete results log'!$B$2),IF(J126=0,-'complete results log'!$B$2,IF(J126=0,-'complete results log'!$B$2,-('complete results log'!$B$2*2)))))))*E126</f>
        <v>-20</v>
      </c>
      <c r="Q126" s="27">
        <f>(IF(M126="WON-EW",(((K126-1)*'complete results log'!$B$2)*(1-$B$3))+(((L126-1)*'complete results log'!$B$2)*(1-$B$3)),IF(M126="WON",(((K126-1)*'complete results log'!$B$2)*(1-$B$3)),IF(M126="PLACED",(((L126-1)*'complete results log'!$B$2)*(1-$B$3))-'complete results log'!$B$2,IF(J126=0,-'complete results log'!$B$2,-('complete results log'!$B$2*2))))))*E126</f>
        <v>-20</v>
      </c>
      <c r="R126" s="28">
        <f>(IF(M126="WON-EW",((((F126-1)*J126)*'complete results log'!$B$2)+('complete results log'!$B$2*(F126-1))),IF(M126="WON",((((F126-1)*J126)*'complete results log'!$B$2)+('complete results log'!$B$2*(F126-1))),IF(M126="PLACED",((((F126-1)*J126)*'complete results log'!$B$2)-'complete results log'!$B$2),IF(J126=0,-'complete results log'!$B$2,IF(J126=0,-'complete results log'!$B$2,-('complete results log'!$B$2*2)))))))*E126</f>
        <v>-20</v>
      </c>
    </row>
    <row r="127" spans="1:18" ht="15" x14ac:dyDescent="0.2">
      <c r="A127" s="20">
        <v>42274</v>
      </c>
      <c r="B127" s="21">
        <v>17.45</v>
      </c>
      <c r="C127" s="16" t="s">
        <v>93</v>
      </c>
      <c r="D127" s="16" t="s">
        <v>200</v>
      </c>
      <c r="E127" s="49">
        <v>1</v>
      </c>
      <c r="F127" s="22">
        <v>3.25</v>
      </c>
      <c r="G127" s="22">
        <v>3.25</v>
      </c>
      <c r="H127" s="22" t="s">
        <v>26</v>
      </c>
      <c r="I127" s="22" t="s">
        <v>26</v>
      </c>
      <c r="J127" s="22">
        <v>0</v>
      </c>
      <c r="K127" s="22">
        <v>3.92</v>
      </c>
      <c r="L127" s="16"/>
      <c r="M127" s="17" t="s">
        <v>33</v>
      </c>
      <c r="N127" s="26">
        <f>((G127-1)*(1-(IF(H127="no",0,'complete results log'!$B$3)))+1)</f>
        <v>3.25</v>
      </c>
      <c r="O127" s="26">
        <f t="shared" si="1"/>
        <v>1</v>
      </c>
      <c r="P127" s="27">
        <f>(IF(M127="WON-EW",((((N127-1)*J127)*'complete results log'!$B$2)+('complete results log'!$B$2*(N127-1))),IF(M127="WON",((((N127-1)*J127)*'complete results log'!$B$2)+('complete results log'!$B$2*(N127-1))),IF(M127="PLACED",((((N127-1)*J127)*'complete results log'!$B$2)-'complete results log'!$B$2),IF(J127=0,-'complete results log'!$B$2,IF(J127=0,-'complete results log'!$B$2,-('complete results log'!$B$2*2)))))))*E127</f>
        <v>22.5</v>
      </c>
      <c r="Q127" s="27">
        <f>(IF(M127="WON-EW",(((K127-1)*'complete results log'!$B$2)*(1-$B$3))+(((L127-1)*'complete results log'!$B$2)*(1-$B$3)),IF(M127="WON",(((K127-1)*'complete results log'!$B$2)*(1-$B$3)),IF(M127="PLACED",(((L127-1)*'complete results log'!$B$2)*(1-$B$3))-'complete results log'!$B$2,IF(J127=0,-'complete results log'!$B$2,-('complete results log'!$B$2*2))))))*E127</f>
        <v>27.74</v>
      </c>
      <c r="R127" s="28">
        <f>(IF(M127="WON-EW",((((F127-1)*J127)*'complete results log'!$B$2)+('complete results log'!$B$2*(F127-1))),IF(M127="WON",((((F127-1)*J127)*'complete results log'!$B$2)+('complete results log'!$B$2*(F127-1))),IF(M127="PLACED",((((F127-1)*J127)*'complete results log'!$B$2)-'complete results log'!$B$2),IF(J127=0,-'complete results log'!$B$2,IF(J127=0,-'complete results log'!$B$2,-('complete results log'!$B$2*2)))))))*E127</f>
        <v>22.5</v>
      </c>
    </row>
    <row r="128" spans="1:18" ht="15" x14ac:dyDescent="0.2">
      <c r="A128" s="56"/>
      <c r="B128" s="21"/>
      <c r="C128" s="16"/>
      <c r="D128" s="16"/>
      <c r="E128" s="49"/>
      <c r="F128" s="22"/>
      <c r="G128" s="22"/>
      <c r="H128" s="22"/>
      <c r="I128" s="22"/>
      <c r="J128" s="22"/>
      <c r="K128" s="22"/>
      <c r="L128" s="16"/>
      <c r="M128" s="17"/>
      <c r="N128" s="26">
        <f>((G128-1)*(1-(IF(H128="no",0,'complete results log'!$B$3)))+1)</f>
        <v>5.0000000000000044E-2</v>
      </c>
      <c r="O128" s="26">
        <f t="shared" si="1"/>
        <v>0</v>
      </c>
      <c r="P128" s="27">
        <f>(IF(M128="WON-EW",((((N128-1)*J128)*'complete results log'!$B$2)+('complete results log'!$B$2*(N128-1))),IF(M128="WON",((((N128-1)*J128)*'complete results log'!$B$2)+('complete results log'!$B$2*(N128-1))),IF(M128="PLACED",((((N128-1)*J128)*'complete results log'!$B$2)-'complete results log'!$B$2),IF(J128=0,-'complete results log'!$B$2,IF(J128=0,-'complete results log'!$B$2,-('complete results log'!$B$2*2)))))))*E128</f>
        <v>0</v>
      </c>
      <c r="Q128" s="27">
        <f>(IF(M128="WON-EW",(((K128-1)*'complete results log'!$B$2)*(1-$B$3))+(((L128-1)*'complete results log'!$B$2)*(1-$B$3)),IF(M128="WON",(((K128-1)*'complete results log'!$B$2)*(1-$B$3)),IF(M128="PLACED",(((L128-1)*'complete results log'!$B$2)*(1-$B$3))-'complete results log'!$B$2,IF(J128=0,-'complete results log'!$B$2,-('complete results log'!$B$2*2))))))*E128</f>
        <v>0</v>
      </c>
      <c r="R128" s="28">
        <f>(IF(M128="WON-EW",((((F128-1)*J128)*'complete results log'!$B$2)+('complete results log'!$B$2*(F128-1))),IF(M128="WON",((((F128-1)*J128)*'complete results log'!$B$2)+('complete results log'!$B$2*(F128-1))),IF(M128="PLACED",((((F128-1)*J128)*'complete results log'!$B$2)-'complete results log'!$B$2),IF(J128=0,-'complete results log'!$B$2,IF(J128=0,-'complete results log'!$B$2,-('complete results log'!$B$2*2)))))))*E128</f>
        <v>0</v>
      </c>
    </row>
    <row r="129" spans="1:18" ht="15" x14ac:dyDescent="0.2">
      <c r="A129" s="56"/>
      <c r="B129" s="21"/>
      <c r="C129" s="16"/>
      <c r="D129" s="16"/>
      <c r="E129" s="49"/>
      <c r="F129" s="22"/>
      <c r="G129" s="22"/>
      <c r="H129" s="22"/>
      <c r="I129" s="22"/>
      <c r="J129" s="22"/>
      <c r="K129" s="22"/>
      <c r="L129" s="16"/>
      <c r="M129" s="17"/>
      <c r="N129" s="26">
        <f>((G129-1)*(1-(IF(H129="no",0,'complete results log'!$B$3)))+1)</f>
        <v>5.0000000000000044E-2</v>
      </c>
      <c r="O129" s="26">
        <f t="shared" si="1"/>
        <v>0</v>
      </c>
      <c r="P129" s="27">
        <f>(IF(M129="WON-EW",((((N129-1)*J129)*'complete results log'!$B$2)+('complete results log'!$B$2*(N129-1))),IF(M129="WON",((((N129-1)*J129)*'complete results log'!$B$2)+('complete results log'!$B$2*(N129-1))),IF(M129="PLACED",((((N129-1)*J129)*'complete results log'!$B$2)-'complete results log'!$B$2),IF(J129=0,-'complete results log'!$B$2,IF(J129=0,-'complete results log'!$B$2,-('complete results log'!$B$2*2)))))))*E129</f>
        <v>0</v>
      </c>
      <c r="Q129" s="27">
        <f>(IF(M129="WON-EW",(((K129-1)*'complete results log'!$B$2)*(1-$B$3))+(((L129-1)*'complete results log'!$B$2)*(1-$B$3)),IF(M129="WON",(((K129-1)*'complete results log'!$B$2)*(1-$B$3)),IF(M129="PLACED",(((L129-1)*'complete results log'!$B$2)*(1-$B$3))-'complete results log'!$B$2,IF(J129=0,-'complete results log'!$B$2,-('complete results log'!$B$2*2))))))*E129</f>
        <v>0</v>
      </c>
      <c r="R129" s="28">
        <f>(IF(M129="WON-EW",((((F129-1)*J129)*'complete results log'!$B$2)+('complete results log'!$B$2*(F129-1))),IF(M129="WON",((((F129-1)*J129)*'complete results log'!$B$2)+('complete results log'!$B$2*(F129-1))),IF(M129="PLACED",((((F129-1)*J129)*'complete results log'!$B$2)-'complete results log'!$B$2),IF(J129=0,-'complete results log'!$B$2,IF(J129=0,-'complete results log'!$B$2,-('complete results log'!$B$2*2)))))))*E129</f>
        <v>0</v>
      </c>
    </row>
    <row r="130" spans="1:18" ht="15" x14ac:dyDescent="0.2">
      <c r="A130" s="56"/>
      <c r="B130" s="21"/>
      <c r="C130" s="16"/>
      <c r="D130" s="16"/>
      <c r="E130" s="49"/>
      <c r="F130" s="22"/>
      <c r="G130" s="22"/>
      <c r="H130" s="22"/>
      <c r="I130" s="22"/>
      <c r="J130" s="22"/>
      <c r="K130" s="22"/>
      <c r="L130" s="16"/>
      <c r="M130" s="17"/>
      <c r="N130" s="26">
        <f>((G130-1)*(1-(IF(H130="no",0,'complete results log'!$B$3)))+1)</f>
        <v>5.0000000000000044E-2</v>
      </c>
      <c r="O130" s="26">
        <f t="shared" si="1"/>
        <v>0</v>
      </c>
      <c r="P130" s="27">
        <f>(IF(M130="WON-EW",((((N130-1)*J130)*'complete results log'!$B$2)+('complete results log'!$B$2*(N130-1))),IF(M130="WON",((((N130-1)*J130)*'complete results log'!$B$2)+('complete results log'!$B$2*(N130-1))),IF(M130="PLACED",((((N130-1)*J130)*'complete results log'!$B$2)-'complete results log'!$B$2),IF(J130=0,-'complete results log'!$B$2,IF(J130=0,-'complete results log'!$B$2,-('complete results log'!$B$2*2)))))))*E130</f>
        <v>0</v>
      </c>
      <c r="Q130" s="27">
        <f>(IF(M130="WON-EW",(((K130-1)*'complete results log'!$B$2)*(1-$B$3))+(((L130-1)*'complete results log'!$B$2)*(1-$B$3)),IF(M130="WON",(((K130-1)*'complete results log'!$B$2)*(1-$B$3)),IF(M130="PLACED",(((L130-1)*'complete results log'!$B$2)*(1-$B$3))-'complete results log'!$B$2,IF(J130=0,-'complete results log'!$B$2,-('complete results log'!$B$2*2))))))*E130</f>
        <v>0</v>
      </c>
      <c r="R130" s="28">
        <f>(IF(M130="WON-EW",((((F130-1)*J130)*'complete results log'!$B$2)+('complete results log'!$B$2*(F130-1))),IF(M130="WON",((((F130-1)*J130)*'complete results log'!$B$2)+('complete results log'!$B$2*(F130-1))),IF(M130="PLACED",((((F130-1)*J130)*'complete results log'!$B$2)-'complete results log'!$B$2),IF(J130=0,-'complete results log'!$B$2,IF(J130=0,-'complete results log'!$B$2,-('complete results log'!$B$2*2)))))))*E130</f>
        <v>0</v>
      </c>
    </row>
    <row r="131" spans="1:18" ht="15" x14ac:dyDescent="0.2">
      <c r="A131" s="56"/>
      <c r="B131" s="21"/>
      <c r="C131" s="16"/>
      <c r="D131" s="16"/>
      <c r="E131" s="49"/>
      <c r="F131" s="22"/>
      <c r="G131" s="22"/>
      <c r="H131" s="22"/>
      <c r="I131" s="22"/>
      <c r="J131" s="22"/>
      <c r="K131" s="22"/>
      <c r="L131" s="16"/>
      <c r="M131" s="17"/>
      <c r="N131" s="26">
        <f>((G131-1)*(1-(IF(H131="no",0,'complete results log'!$B$3)))+1)</f>
        <v>5.0000000000000044E-2</v>
      </c>
      <c r="O131" s="26">
        <f t="shared" si="1"/>
        <v>0</v>
      </c>
      <c r="P131" s="27">
        <f>(IF(M131="WON-EW",((((N131-1)*J131)*'complete results log'!$B$2)+('complete results log'!$B$2*(N131-1))),IF(M131="WON",((((N131-1)*J131)*'complete results log'!$B$2)+('complete results log'!$B$2*(N131-1))),IF(M131="PLACED",((((N131-1)*J131)*'complete results log'!$B$2)-'complete results log'!$B$2),IF(J131=0,-'complete results log'!$B$2,IF(J131=0,-'complete results log'!$B$2,-('complete results log'!$B$2*2)))))))*E131</f>
        <v>0</v>
      </c>
      <c r="Q131" s="27">
        <f>(IF(M131="WON-EW",(((K131-1)*'complete results log'!$B$2)*(1-$B$3))+(((L131-1)*'complete results log'!$B$2)*(1-$B$3)),IF(M131="WON",(((K131-1)*'complete results log'!$B$2)*(1-$B$3)),IF(M131="PLACED",(((L131-1)*'complete results log'!$B$2)*(1-$B$3))-'complete results log'!$B$2,IF(J131=0,-'complete results log'!$B$2,-('complete results log'!$B$2*2))))))*E131</f>
        <v>0</v>
      </c>
      <c r="R131" s="28">
        <f>(IF(M131="WON-EW",((((F131-1)*J131)*'complete results log'!$B$2)+('complete results log'!$B$2*(F131-1))),IF(M131="WON",((((F131-1)*J131)*'complete results log'!$B$2)+('complete results log'!$B$2*(F131-1))),IF(M131="PLACED",((((F131-1)*J131)*'complete results log'!$B$2)-'complete results log'!$B$2),IF(J131=0,-'complete results log'!$B$2,IF(J131=0,-'complete results log'!$B$2,-('complete results log'!$B$2*2)))))))*E131</f>
        <v>0</v>
      </c>
    </row>
    <row r="132" spans="1:18" ht="15" x14ac:dyDescent="0.2">
      <c r="A132" s="56"/>
      <c r="B132" s="21"/>
      <c r="C132" s="16"/>
      <c r="D132" s="16"/>
      <c r="E132" s="49"/>
      <c r="F132" s="22"/>
      <c r="G132" s="22"/>
      <c r="H132" s="22"/>
      <c r="I132" s="22"/>
      <c r="J132" s="22"/>
      <c r="K132" s="22"/>
      <c r="L132" s="16"/>
      <c r="M132" s="17"/>
      <c r="N132" s="26">
        <f>((G132-1)*(1-(IF(H132="no",0,'complete results log'!$B$3)))+1)</f>
        <v>5.0000000000000044E-2</v>
      </c>
      <c r="O132" s="26">
        <f t="shared" si="1"/>
        <v>0</v>
      </c>
      <c r="P132" s="27">
        <f>(IF(M132="WON-EW",((((N132-1)*J132)*'complete results log'!$B$2)+('complete results log'!$B$2*(N132-1))),IF(M132="WON",((((N132-1)*J132)*'complete results log'!$B$2)+('complete results log'!$B$2*(N132-1))),IF(M132="PLACED",((((N132-1)*J132)*'complete results log'!$B$2)-'complete results log'!$B$2),IF(J132=0,-'complete results log'!$B$2,IF(J132=0,-'complete results log'!$B$2,-('complete results log'!$B$2*2)))))))*E132</f>
        <v>0</v>
      </c>
      <c r="Q132" s="27">
        <f>(IF(M132="WON-EW",(((K132-1)*'complete results log'!$B$2)*(1-$B$3))+(((L132-1)*'complete results log'!$B$2)*(1-$B$3)),IF(M132="WON",(((K132-1)*'complete results log'!$B$2)*(1-$B$3)),IF(M132="PLACED",(((L132-1)*'complete results log'!$B$2)*(1-$B$3))-'complete results log'!$B$2,IF(J132=0,-'complete results log'!$B$2,-('complete results log'!$B$2*2))))))*E132</f>
        <v>0</v>
      </c>
      <c r="R132" s="28">
        <f>(IF(M132="WON-EW",((((F132-1)*J132)*'complete results log'!$B$2)+('complete results log'!$B$2*(F132-1))),IF(M132="WON",((((F132-1)*J132)*'complete results log'!$B$2)+('complete results log'!$B$2*(F132-1))),IF(M132="PLACED",((((F132-1)*J132)*'complete results log'!$B$2)-'complete results log'!$B$2),IF(J132=0,-'complete results log'!$B$2,IF(J132=0,-'complete results log'!$B$2,-('complete results log'!$B$2*2)))))))*E132</f>
        <v>0</v>
      </c>
    </row>
    <row r="133" spans="1:18" ht="15" x14ac:dyDescent="0.2">
      <c r="A133" s="56"/>
      <c r="B133" s="21"/>
      <c r="C133" s="16"/>
      <c r="D133" s="16"/>
      <c r="E133" s="49"/>
      <c r="F133" s="22"/>
      <c r="G133" s="22"/>
      <c r="H133" s="22"/>
      <c r="I133" s="22"/>
      <c r="J133" s="22"/>
      <c r="K133" s="22"/>
      <c r="L133" s="16"/>
      <c r="M133" s="17"/>
      <c r="N133" s="26">
        <f>((G133-1)*(1-(IF(H133="no",0,'complete results log'!$B$3)))+1)</f>
        <v>5.0000000000000044E-2</v>
      </c>
      <c r="O133" s="26">
        <f t="shared" si="1"/>
        <v>0</v>
      </c>
      <c r="P133" s="27">
        <f>(IF(M133="WON-EW",((((N133-1)*J133)*'complete results log'!$B$2)+('complete results log'!$B$2*(N133-1))),IF(M133="WON",((((N133-1)*J133)*'complete results log'!$B$2)+('complete results log'!$B$2*(N133-1))),IF(M133="PLACED",((((N133-1)*J133)*'complete results log'!$B$2)-'complete results log'!$B$2),IF(J133=0,-'complete results log'!$B$2,IF(J133=0,-'complete results log'!$B$2,-('complete results log'!$B$2*2)))))))*E133</f>
        <v>0</v>
      </c>
      <c r="Q133" s="27">
        <f>(IF(M133="WON-EW",(((K133-1)*'complete results log'!$B$2)*(1-$B$3))+(((L133-1)*'complete results log'!$B$2)*(1-$B$3)),IF(M133="WON",(((K133-1)*'complete results log'!$B$2)*(1-$B$3)),IF(M133="PLACED",(((L133-1)*'complete results log'!$B$2)*(1-$B$3))-'complete results log'!$B$2,IF(J133=0,-'complete results log'!$B$2,-('complete results log'!$B$2*2))))))*E133</f>
        <v>0</v>
      </c>
      <c r="R133" s="28">
        <f>(IF(M133="WON-EW",((((F133-1)*J133)*'complete results log'!$B$2)+('complete results log'!$B$2*(F133-1))),IF(M133="WON",((((F133-1)*J133)*'complete results log'!$B$2)+('complete results log'!$B$2*(F133-1))),IF(M133="PLACED",((((F133-1)*J133)*'complete results log'!$B$2)-'complete results log'!$B$2),IF(J133=0,-'complete results log'!$B$2,IF(J133=0,-'complete results log'!$B$2,-('complete results log'!$B$2*2)))))))*E133</f>
        <v>0</v>
      </c>
    </row>
    <row r="134" spans="1:18" ht="15" x14ac:dyDescent="0.2">
      <c r="A134" s="56"/>
      <c r="B134" s="21"/>
      <c r="C134" s="16"/>
      <c r="D134" s="16"/>
      <c r="E134" s="49"/>
      <c r="F134" s="22"/>
      <c r="G134" s="22"/>
      <c r="H134" s="22"/>
      <c r="I134" s="22"/>
      <c r="J134" s="22"/>
      <c r="K134" s="22"/>
      <c r="L134" s="16"/>
      <c r="M134" s="17"/>
      <c r="N134" s="26">
        <f>((G134-1)*(1-(IF(H134="no",0,'complete results log'!$B$3)))+1)</f>
        <v>5.0000000000000044E-2</v>
      </c>
      <c r="O134" s="26">
        <f t="shared" ref="O134:O197" si="2">E134*IF(I134="yes",2,1)</f>
        <v>0</v>
      </c>
      <c r="P134" s="27">
        <f>(IF(M134="WON-EW",((((N134-1)*J134)*'complete results log'!$B$2)+('complete results log'!$B$2*(N134-1))),IF(M134="WON",((((N134-1)*J134)*'complete results log'!$B$2)+('complete results log'!$B$2*(N134-1))),IF(M134="PLACED",((((N134-1)*J134)*'complete results log'!$B$2)-'complete results log'!$B$2),IF(J134=0,-'complete results log'!$B$2,IF(J134=0,-'complete results log'!$B$2,-('complete results log'!$B$2*2)))))))*E134</f>
        <v>0</v>
      </c>
      <c r="Q134" s="27">
        <f>(IF(M134="WON-EW",(((K134-1)*'complete results log'!$B$2)*(1-$B$3))+(((L134-1)*'complete results log'!$B$2)*(1-$B$3)),IF(M134="WON",(((K134-1)*'complete results log'!$B$2)*(1-$B$3)),IF(M134="PLACED",(((L134-1)*'complete results log'!$B$2)*(1-$B$3))-'complete results log'!$B$2,IF(J134=0,-'complete results log'!$B$2,-('complete results log'!$B$2*2))))))*E134</f>
        <v>0</v>
      </c>
      <c r="R134" s="28">
        <f>(IF(M134="WON-EW",((((F134-1)*J134)*'complete results log'!$B$2)+('complete results log'!$B$2*(F134-1))),IF(M134="WON",((((F134-1)*J134)*'complete results log'!$B$2)+('complete results log'!$B$2*(F134-1))),IF(M134="PLACED",((((F134-1)*J134)*'complete results log'!$B$2)-'complete results log'!$B$2),IF(J134=0,-'complete results log'!$B$2,IF(J134=0,-'complete results log'!$B$2,-('complete results log'!$B$2*2)))))))*E134</f>
        <v>0</v>
      </c>
    </row>
    <row r="135" spans="1:18" ht="15" x14ac:dyDescent="0.2">
      <c r="A135" s="56"/>
      <c r="B135" s="21"/>
      <c r="C135" s="16"/>
      <c r="D135" s="16"/>
      <c r="E135" s="49"/>
      <c r="F135" s="22"/>
      <c r="G135" s="22"/>
      <c r="H135" s="22"/>
      <c r="I135" s="22"/>
      <c r="J135" s="22"/>
      <c r="K135" s="22"/>
      <c r="L135" s="16"/>
      <c r="M135" s="17"/>
      <c r="N135" s="26">
        <f>((G135-1)*(1-(IF(H135="no",0,'complete results log'!$B$3)))+1)</f>
        <v>5.0000000000000044E-2</v>
      </c>
      <c r="O135" s="26">
        <f t="shared" si="2"/>
        <v>0</v>
      </c>
      <c r="P135" s="27">
        <f>(IF(M135="WON-EW",((((N135-1)*J135)*'complete results log'!$B$2)+('complete results log'!$B$2*(N135-1))),IF(M135="WON",((((N135-1)*J135)*'complete results log'!$B$2)+('complete results log'!$B$2*(N135-1))),IF(M135="PLACED",((((N135-1)*J135)*'complete results log'!$B$2)-'complete results log'!$B$2),IF(J135=0,-'complete results log'!$B$2,IF(J135=0,-'complete results log'!$B$2,-('complete results log'!$B$2*2)))))))*E135</f>
        <v>0</v>
      </c>
      <c r="Q135" s="27">
        <f>(IF(M135="WON-EW",(((K135-1)*'complete results log'!$B$2)*(1-$B$3))+(((L135-1)*'complete results log'!$B$2)*(1-$B$3)),IF(M135="WON",(((K135-1)*'complete results log'!$B$2)*(1-$B$3)),IF(M135="PLACED",(((L135-1)*'complete results log'!$B$2)*(1-$B$3))-'complete results log'!$B$2,IF(J135=0,-'complete results log'!$B$2,-('complete results log'!$B$2*2))))))*E135</f>
        <v>0</v>
      </c>
      <c r="R135" s="28">
        <f>(IF(M135="WON-EW",((((F135-1)*J135)*'complete results log'!$B$2)+('complete results log'!$B$2*(F135-1))),IF(M135="WON",((((F135-1)*J135)*'complete results log'!$B$2)+('complete results log'!$B$2*(F135-1))),IF(M135="PLACED",((((F135-1)*J135)*'complete results log'!$B$2)-'complete results log'!$B$2),IF(J135=0,-'complete results log'!$B$2,IF(J135=0,-'complete results log'!$B$2,-('complete results log'!$B$2*2)))))))*E135</f>
        <v>0</v>
      </c>
    </row>
    <row r="136" spans="1:18" ht="15" x14ac:dyDescent="0.2">
      <c r="A136" s="56"/>
      <c r="B136" s="21"/>
      <c r="C136" s="16"/>
      <c r="D136" s="16"/>
      <c r="E136" s="49"/>
      <c r="F136" s="22"/>
      <c r="G136" s="22"/>
      <c r="H136" s="22"/>
      <c r="I136" s="22"/>
      <c r="J136" s="22"/>
      <c r="K136" s="22"/>
      <c r="L136" s="16"/>
      <c r="M136" s="17"/>
      <c r="N136" s="26">
        <f>((G136-1)*(1-(IF(H136="no",0,'complete results log'!$B$3)))+1)</f>
        <v>5.0000000000000044E-2</v>
      </c>
      <c r="O136" s="26">
        <f t="shared" si="2"/>
        <v>0</v>
      </c>
      <c r="P136" s="27">
        <f>(IF(M136="WON-EW",((((N136-1)*J136)*'complete results log'!$B$2)+('complete results log'!$B$2*(N136-1))),IF(M136="WON",((((N136-1)*J136)*'complete results log'!$B$2)+('complete results log'!$B$2*(N136-1))),IF(M136="PLACED",((((N136-1)*J136)*'complete results log'!$B$2)-'complete results log'!$B$2),IF(J136=0,-'complete results log'!$B$2,IF(J136=0,-'complete results log'!$B$2,-('complete results log'!$B$2*2)))))))*E136</f>
        <v>0</v>
      </c>
      <c r="Q136" s="27">
        <f>(IF(M136="WON-EW",(((K136-1)*'complete results log'!$B$2)*(1-$B$3))+(((L136-1)*'complete results log'!$B$2)*(1-$B$3)),IF(M136="WON",(((K136-1)*'complete results log'!$B$2)*(1-$B$3)),IF(M136="PLACED",(((L136-1)*'complete results log'!$B$2)*(1-$B$3))-'complete results log'!$B$2,IF(J136=0,-'complete results log'!$B$2,-('complete results log'!$B$2*2))))))*E136</f>
        <v>0</v>
      </c>
      <c r="R136" s="28">
        <f>(IF(M136="WON-EW",((((F136-1)*J136)*'complete results log'!$B$2)+('complete results log'!$B$2*(F136-1))),IF(M136="WON",((((F136-1)*J136)*'complete results log'!$B$2)+('complete results log'!$B$2*(F136-1))),IF(M136="PLACED",((((F136-1)*J136)*'complete results log'!$B$2)-'complete results log'!$B$2),IF(J136=0,-'complete results log'!$B$2,IF(J136=0,-'complete results log'!$B$2,-('complete results log'!$B$2*2)))))))*E136</f>
        <v>0</v>
      </c>
    </row>
    <row r="137" spans="1:18" ht="15" x14ac:dyDescent="0.2">
      <c r="A137" s="56"/>
      <c r="B137" s="21"/>
      <c r="C137" s="16"/>
      <c r="D137" s="16"/>
      <c r="E137" s="49"/>
      <c r="F137" s="22"/>
      <c r="G137" s="22"/>
      <c r="H137" s="22"/>
      <c r="I137" s="22"/>
      <c r="J137" s="22"/>
      <c r="K137" s="22"/>
      <c r="L137" s="16"/>
      <c r="M137" s="17"/>
      <c r="N137" s="26">
        <f>((G137-1)*(1-(IF(H137="no",0,'complete results log'!$B$3)))+1)</f>
        <v>5.0000000000000044E-2</v>
      </c>
      <c r="O137" s="26">
        <f t="shared" si="2"/>
        <v>0</v>
      </c>
      <c r="P137" s="27">
        <f>(IF(M137="WON-EW",((((N137-1)*J137)*'complete results log'!$B$2)+('complete results log'!$B$2*(N137-1))),IF(M137="WON",((((N137-1)*J137)*'complete results log'!$B$2)+('complete results log'!$B$2*(N137-1))),IF(M137="PLACED",((((N137-1)*J137)*'complete results log'!$B$2)-'complete results log'!$B$2),IF(J137=0,-'complete results log'!$B$2,IF(J137=0,-'complete results log'!$B$2,-('complete results log'!$B$2*2)))))))*E137</f>
        <v>0</v>
      </c>
      <c r="Q137" s="27">
        <f>(IF(M137="WON-EW",(((K137-1)*'complete results log'!$B$2)*(1-$B$3))+(((L137-1)*'complete results log'!$B$2)*(1-$B$3)),IF(M137="WON",(((K137-1)*'complete results log'!$B$2)*(1-$B$3)),IF(M137="PLACED",(((L137-1)*'complete results log'!$B$2)*(1-$B$3))-'complete results log'!$B$2,IF(J137=0,-'complete results log'!$B$2,-('complete results log'!$B$2*2))))))*E137</f>
        <v>0</v>
      </c>
      <c r="R137" s="28">
        <f>(IF(M137="WON-EW",((((F137-1)*J137)*'complete results log'!$B$2)+('complete results log'!$B$2*(F137-1))),IF(M137="WON",((((F137-1)*J137)*'complete results log'!$B$2)+('complete results log'!$B$2*(F137-1))),IF(M137="PLACED",((((F137-1)*J137)*'complete results log'!$B$2)-'complete results log'!$B$2),IF(J137=0,-'complete results log'!$B$2,IF(J137=0,-'complete results log'!$B$2,-('complete results log'!$B$2*2)))))))*E137</f>
        <v>0</v>
      </c>
    </row>
    <row r="138" spans="1:18" ht="15" x14ac:dyDescent="0.2">
      <c r="A138" s="56"/>
      <c r="B138" s="21"/>
      <c r="C138" s="16"/>
      <c r="D138" s="16"/>
      <c r="E138" s="49"/>
      <c r="F138" s="22"/>
      <c r="G138" s="22"/>
      <c r="H138" s="22"/>
      <c r="I138" s="22"/>
      <c r="J138" s="22"/>
      <c r="K138" s="22"/>
      <c r="L138" s="16"/>
      <c r="M138" s="17"/>
      <c r="N138" s="26">
        <f>((G138-1)*(1-(IF(H138="no",0,'complete results log'!$B$3)))+1)</f>
        <v>5.0000000000000044E-2</v>
      </c>
      <c r="O138" s="26">
        <f t="shared" si="2"/>
        <v>0</v>
      </c>
      <c r="P138" s="27">
        <f>(IF(M138="WON-EW",((((N138-1)*J138)*'complete results log'!$B$2)+('complete results log'!$B$2*(N138-1))),IF(M138="WON",((((N138-1)*J138)*'complete results log'!$B$2)+('complete results log'!$B$2*(N138-1))),IF(M138="PLACED",((((N138-1)*J138)*'complete results log'!$B$2)-'complete results log'!$B$2),IF(J138=0,-'complete results log'!$B$2,IF(J138=0,-'complete results log'!$B$2,-('complete results log'!$B$2*2)))))))*E138</f>
        <v>0</v>
      </c>
      <c r="Q138" s="27">
        <f>(IF(M138="WON-EW",(((K138-1)*'complete results log'!$B$2)*(1-$B$3))+(((L138-1)*'complete results log'!$B$2)*(1-$B$3)),IF(M138="WON",(((K138-1)*'complete results log'!$B$2)*(1-$B$3)),IF(M138="PLACED",(((L138-1)*'complete results log'!$B$2)*(1-$B$3))-'complete results log'!$B$2,IF(J138=0,-'complete results log'!$B$2,-('complete results log'!$B$2*2))))))*E138</f>
        <v>0</v>
      </c>
      <c r="R138" s="28">
        <f>(IF(M138="WON-EW",((((F138-1)*J138)*'complete results log'!$B$2)+('complete results log'!$B$2*(F138-1))),IF(M138="WON",((((F138-1)*J138)*'complete results log'!$B$2)+('complete results log'!$B$2*(F138-1))),IF(M138="PLACED",((((F138-1)*J138)*'complete results log'!$B$2)-'complete results log'!$B$2),IF(J138=0,-'complete results log'!$B$2,IF(J138=0,-'complete results log'!$B$2,-('complete results log'!$B$2*2)))))))*E138</f>
        <v>0</v>
      </c>
    </row>
    <row r="139" spans="1:18" ht="15" x14ac:dyDescent="0.2">
      <c r="A139" s="56"/>
      <c r="B139" s="21"/>
      <c r="C139" s="16"/>
      <c r="D139" s="16"/>
      <c r="E139" s="49"/>
      <c r="F139" s="22"/>
      <c r="G139" s="22"/>
      <c r="H139" s="22"/>
      <c r="I139" s="22"/>
      <c r="J139" s="22"/>
      <c r="K139" s="22"/>
      <c r="L139" s="16"/>
      <c r="M139" s="17"/>
      <c r="N139" s="26">
        <f>((G139-1)*(1-(IF(H139="no",0,'complete results log'!$B$3)))+1)</f>
        <v>5.0000000000000044E-2</v>
      </c>
      <c r="O139" s="26">
        <f t="shared" si="2"/>
        <v>0</v>
      </c>
      <c r="P139" s="27">
        <f>(IF(M139="WON-EW",((((N139-1)*J139)*'complete results log'!$B$2)+('complete results log'!$B$2*(N139-1))),IF(M139="WON",((((N139-1)*J139)*'complete results log'!$B$2)+('complete results log'!$B$2*(N139-1))),IF(M139="PLACED",((((N139-1)*J139)*'complete results log'!$B$2)-'complete results log'!$B$2),IF(J139=0,-'complete results log'!$B$2,IF(J139=0,-'complete results log'!$B$2,-('complete results log'!$B$2*2)))))))*E139</f>
        <v>0</v>
      </c>
      <c r="Q139" s="27">
        <f>(IF(M139="WON-EW",(((K139-1)*'complete results log'!$B$2)*(1-$B$3))+(((L139-1)*'complete results log'!$B$2)*(1-$B$3)),IF(M139="WON",(((K139-1)*'complete results log'!$B$2)*(1-$B$3)),IF(M139="PLACED",(((L139-1)*'complete results log'!$B$2)*(1-$B$3))-'complete results log'!$B$2,IF(J139=0,-'complete results log'!$B$2,-('complete results log'!$B$2*2))))))*E139</f>
        <v>0</v>
      </c>
      <c r="R139" s="28">
        <f>(IF(M139="WON-EW",((((F139-1)*J139)*'complete results log'!$B$2)+('complete results log'!$B$2*(F139-1))),IF(M139="WON",((((F139-1)*J139)*'complete results log'!$B$2)+('complete results log'!$B$2*(F139-1))),IF(M139="PLACED",((((F139-1)*J139)*'complete results log'!$B$2)-'complete results log'!$B$2),IF(J139=0,-'complete results log'!$B$2,IF(J139=0,-'complete results log'!$B$2,-('complete results log'!$B$2*2)))))))*E139</f>
        <v>0</v>
      </c>
    </row>
    <row r="140" spans="1:18" ht="15" x14ac:dyDescent="0.2">
      <c r="A140" s="56"/>
      <c r="B140" s="21"/>
      <c r="C140" s="16"/>
      <c r="D140" s="16"/>
      <c r="E140" s="49"/>
      <c r="F140" s="22"/>
      <c r="G140" s="22"/>
      <c r="H140" s="22"/>
      <c r="I140" s="22"/>
      <c r="J140" s="22"/>
      <c r="K140" s="22"/>
      <c r="L140" s="16"/>
      <c r="M140" s="17"/>
      <c r="N140" s="26">
        <f>((G140-1)*(1-(IF(H140="no",0,'complete results log'!$B$3)))+1)</f>
        <v>5.0000000000000044E-2</v>
      </c>
      <c r="O140" s="26">
        <f t="shared" si="2"/>
        <v>0</v>
      </c>
      <c r="P140" s="27">
        <f>(IF(M140="WON-EW",((((N140-1)*J140)*'complete results log'!$B$2)+('complete results log'!$B$2*(N140-1))),IF(M140="WON",((((N140-1)*J140)*'complete results log'!$B$2)+('complete results log'!$B$2*(N140-1))),IF(M140="PLACED",((((N140-1)*J140)*'complete results log'!$B$2)-'complete results log'!$B$2),IF(J140=0,-'complete results log'!$B$2,IF(J140=0,-'complete results log'!$B$2,-('complete results log'!$B$2*2)))))))*E140</f>
        <v>0</v>
      </c>
      <c r="Q140" s="27">
        <f>(IF(M140="WON-EW",(((K140-1)*'complete results log'!$B$2)*(1-$B$3))+(((L140-1)*'complete results log'!$B$2)*(1-$B$3)),IF(M140="WON",(((K140-1)*'complete results log'!$B$2)*(1-$B$3)),IF(M140="PLACED",(((L140-1)*'complete results log'!$B$2)*(1-$B$3))-'complete results log'!$B$2,IF(J140=0,-'complete results log'!$B$2,-('complete results log'!$B$2*2))))))*E140</f>
        <v>0</v>
      </c>
      <c r="R140" s="28">
        <f>(IF(M140="WON-EW",((((F140-1)*J140)*'complete results log'!$B$2)+('complete results log'!$B$2*(F140-1))),IF(M140="WON",((((F140-1)*J140)*'complete results log'!$B$2)+('complete results log'!$B$2*(F140-1))),IF(M140="PLACED",((((F140-1)*J140)*'complete results log'!$B$2)-'complete results log'!$B$2),IF(J140=0,-'complete results log'!$B$2,IF(J140=0,-'complete results log'!$B$2,-('complete results log'!$B$2*2)))))))*E140</f>
        <v>0</v>
      </c>
    </row>
    <row r="141" spans="1:18" ht="15" x14ac:dyDescent="0.2">
      <c r="A141" s="56"/>
      <c r="B141" s="21"/>
      <c r="C141" s="16"/>
      <c r="D141" s="16"/>
      <c r="E141" s="49"/>
      <c r="F141" s="22"/>
      <c r="G141" s="22"/>
      <c r="H141" s="22"/>
      <c r="I141" s="22"/>
      <c r="J141" s="22"/>
      <c r="K141" s="22"/>
      <c r="L141" s="16"/>
      <c r="M141" s="17"/>
      <c r="N141" s="26">
        <f>((G141-1)*(1-(IF(H141="no",0,'complete results log'!$B$3)))+1)</f>
        <v>5.0000000000000044E-2</v>
      </c>
      <c r="O141" s="26">
        <f t="shared" si="2"/>
        <v>0</v>
      </c>
      <c r="P141" s="27">
        <f>(IF(M141="WON-EW",((((N141-1)*J141)*'complete results log'!$B$2)+('complete results log'!$B$2*(N141-1))),IF(M141="WON",((((N141-1)*J141)*'complete results log'!$B$2)+('complete results log'!$B$2*(N141-1))),IF(M141="PLACED",((((N141-1)*J141)*'complete results log'!$B$2)-'complete results log'!$B$2),IF(J141=0,-'complete results log'!$B$2,IF(J141=0,-'complete results log'!$B$2,-('complete results log'!$B$2*2)))))))*E141</f>
        <v>0</v>
      </c>
      <c r="Q141" s="27">
        <f>(IF(M141="WON-EW",(((K141-1)*'complete results log'!$B$2)*(1-$B$3))+(((L141-1)*'complete results log'!$B$2)*(1-$B$3)),IF(M141="WON",(((K141-1)*'complete results log'!$B$2)*(1-$B$3)),IF(M141="PLACED",(((L141-1)*'complete results log'!$B$2)*(1-$B$3))-'complete results log'!$B$2,IF(J141=0,-'complete results log'!$B$2,-('complete results log'!$B$2*2))))))*E141</f>
        <v>0</v>
      </c>
      <c r="R141" s="28">
        <f>(IF(M141="WON-EW",((((F141-1)*J141)*'complete results log'!$B$2)+('complete results log'!$B$2*(F141-1))),IF(M141="WON",((((F141-1)*J141)*'complete results log'!$B$2)+('complete results log'!$B$2*(F141-1))),IF(M141="PLACED",((((F141-1)*J141)*'complete results log'!$B$2)-'complete results log'!$B$2),IF(J141=0,-'complete results log'!$B$2,IF(J141=0,-'complete results log'!$B$2,-('complete results log'!$B$2*2)))))))*E141</f>
        <v>0</v>
      </c>
    </row>
    <row r="142" spans="1:18" ht="15" x14ac:dyDescent="0.2">
      <c r="A142" s="56"/>
      <c r="B142" s="21"/>
      <c r="C142" s="16"/>
      <c r="D142" s="16"/>
      <c r="E142" s="49"/>
      <c r="F142" s="22"/>
      <c r="G142" s="22"/>
      <c r="H142" s="22"/>
      <c r="I142" s="22"/>
      <c r="J142" s="22"/>
      <c r="K142" s="22"/>
      <c r="L142" s="16"/>
      <c r="M142" s="17"/>
      <c r="N142" s="26">
        <f>((G142-1)*(1-(IF(H142="no",0,'complete results log'!$B$3)))+1)</f>
        <v>5.0000000000000044E-2</v>
      </c>
      <c r="O142" s="26">
        <f t="shared" si="2"/>
        <v>0</v>
      </c>
      <c r="P142" s="27">
        <f>(IF(M142="WON-EW",((((N142-1)*J142)*'complete results log'!$B$2)+('complete results log'!$B$2*(N142-1))),IF(M142="WON",((((N142-1)*J142)*'complete results log'!$B$2)+('complete results log'!$B$2*(N142-1))),IF(M142="PLACED",((((N142-1)*J142)*'complete results log'!$B$2)-'complete results log'!$B$2),IF(J142=0,-'complete results log'!$B$2,IF(J142=0,-'complete results log'!$B$2,-('complete results log'!$B$2*2)))))))*E142</f>
        <v>0</v>
      </c>
      <c r="Q142" s="27">
        <f>(IF(M142="WON-EW",(((K142-1)*'complete results log'!$B$2)*(1-$B$3))+(((L142-1)*'complete results log'!$B$2)*(1-$B$3)),IF(M142="WON",(((K142-1)*'complete results log'!$B$2)*(1-$B$3)),IF(M142="PLACED",(((L142-1)*'complete results log'!$B$2)*(1-$B$3))-'complete results log'!$B$2,IF(J142=0,-'complete results log'!$B$2,-('complete results log'!$B$2*2))))))*E142</f>
        <v>0</v>
      </c>
      <c r="R142" s="28">
        <f>(IF(M142="WON-EW",((((F142-1)*J142)*'complete results log'!$B$2)+('complete results log'!$B$2*(F142-1))),IF(M142="WON",((((F142-1)*J142)*'complete results log'!$B$2)+('complete results log'!$B$2*(F142-1))),IF(M142="PLACED",((((F142-1)*J142)*'complete results log'!$B$2)-'complete results log'!$B$2),IF(J142=0,-'complete results log'!$B$2,IF(J142=0,-'complete results log'!$B$2,-('complete results log'!$B$2*2)))))))*E142</f>
        <v>0</v>
      </c>
    </row>
    <row r="143" spans="1:18" ht="15" x14ac:dyDescent="0.2">
      <c r="A143" s="56"/>
      <c r="B143" s="21"/>
      <c r="C143" s="16"/>
      <c r="D143" s="16"/>
      <c r="E143" s="49"/>
      <c r="F143" s="22"/>
      <c r="G143" s="22"/>
      <c r="H143" s="22"/>
      <c r="I143" s="22"/>
      <c r="J143" s="22"/>
      <c r="K143" s="22"/>
      <c r="L143" s="16"/>
      <c r="M143" s="17"/>
      <c r="N143" s="26">
        <f>((G143-1)*(1-(IF(H143="no",0,'complete results log'!$B$3)))+1)</f>
        <v>5.0000000000000044E-2</v>
      </c>
      <c r="O143" s="26">
        <f t="shared" si="2"/>
        <v>0</v>
      </c>
      <c r="P143" s="27">
        <f>(IF(M143="WON-EW",((((N143-1)*J143)*'complete results log'!$B$2)+('complete results log'!$B$2*(N143-1))),IF(M143="WON",((((N143-1)*J143)*'complete results log'!$B$2)+('complete results log'!$B$2*(N143-1))),IF(M143="PLACED",((((N143-1)*J143)*'complete results log'!$B$2)-'complete results log'!$B$2),IF(J143=0,-'complete results log'!$B$2,IF(J143=0,-'complete results log'!$B$2,-('complete results log'!$B$2*2)))))))*E143</f>
        <v>0</v>
      </c>
      <c r="Q143" s="27">
        <f>(IF(M143="WON-EW",(((K143-1)*'complete results log'!$B$2)*(1-$B$3))+(((L143-1)*'complete results log'!$B$2)*(1-$B$3)),IF(M143="WON",(((K143-1)*'complete results log'!$B$2)*(1-$B$3)),IF(M143="PLACED",(((L143-1)*'complete results log'!$B$2)*(1-$B$3))-'complete results log'!$B$2,IF(J143=0,-'complete results log'!$B$2,-('complete results log'!$B$2*2))))))*E143</f>
        <v>0</v>
      </c>
      <c r="R143" s="28">
        <f>(IF(M143="WON-EW",((((F143-1)*J143)*'complete results log'!$B$2)+('complete results log'!$B$2*(F143-1))),IF(M143="WON",((((F143-1)*J143)*'complete results log'!$B$2)+('complete results log'!$B$2*(F143-1))),IF(M143="PLACED",((((F143-1)*J143)*'complete results log'!$B$2)-'complete results log'!$B$2),IF(J143=0,-'complete results log'!$B$2,IF(J143=0,-'complete results log'!$B$2,-('complete results log'!$B$2*2)))))))*E143</f>
        <v>0</v>
      </c>
    </row>
    <row r="144" spans="1:18" ht="15" x14ac:dyDescent="0.2">
      <c r="A144" s="56"/>
      <c r="B144" s="21"/>
      <c r="C144" s="16"/>
      <c r="D144" s="16"/>
      <c r="E144" s="49"/>
      <c r="F144" s="22"/>
      <c r="G144" s="22"/>
      <c r="H144" s="22"/>
      <c r="I144" s="22"/>
      <c r="J144" s="22"/>
      <c r="K144" s="22"/>
      <c r="L144" s="16"/>
      <c r="M144" s="17"/>
      <c r="N144" s="26">
        <f>((G144-1)*(1-(IF(H144="no",0,'complete results log'!$B$3)))+1)</f>
        <v>5.0000000000000044E-2</v>
      </c>
      <c r="O144" s="26">
        <f t="shared" si="2"/>
        <v>0</v>
      </c>
      <c r="P144" s="27">
        <f>(IF(M144="WON-EW",((((N144-1)*J144)*'complete results log'!$B$2)+('complete results log'!$B$2*(N144-1))),IF(M144="WON",((((N144-1)*J144)*'complete results log'!$B$2)+('complete results log'!$B$2*(N144-1))),IF(M144="PLACED",((((N144-1)*J144)*'complete results log'!$B$2)-'complete results log'!$B$2),IF(J144=0,-'complete results log'!$B$2,IF(J144=0,-'complete results log'!$B$2,-('complete results log'!$B$2*2)))))))*E144</f>
        <v>0</v>
      </c>
      <c r="Q144" s="27">
        <f>(IF(M144="WON-EW",(((K144-1)*'complete results log'!$B$2)*(1-$B$3))+(((L144-1)*'complete results log'!$B$2)*(1-$B$3)),IF(M144="WON",(((K144-1)*'complete results log'!$B$2)*(1-$B$3)),IF(M144="PLACED",(((L144-1)*'complete results log'!$B$2)*(1-$B$3))-'complete results log'!$B$2,IF(J144=0,-'complete results log'!$B$2,-('complete results log'!$B$2*2))))))*E144</f>
        <v>0</v>
      </c>
      <c r="R144" s="28">
        <f>(IF(M144="WON-EW",((((F144-1)*J144)*'complete results log'!$B$2)+('complete results log'!$B$2*(F144-1))),IF(M144="WON",((((F144-1)*J144)*'complete results log'!$B$2)+('complete results log'!$B$2*(F144-1))),IF(M144="PLACED",((((F144-1)*J144)*'complete results log'!$B$2)-'complete results log'!$B$2),IF(J144=0,-'complete results log'!$B$2,IF(J144=0,-'complete results log'!$B$2,-('complete results log'!$B$2*2)))))))*E144</f>
        <v>0</v>
      </c>
    </row>
    <row r="145" spans="1:18" ht="15" x14ac:dyDescent="0.2">
      <c r="A145" s="56"/>
      <c r="B145" s="21"/>
      <c r="C145" s="16"/>
      <c r="D145" s="16"/>
      <c r="E145" s="49"/>
      <c r="F145" s="22"/>
      <c r="G145" s="22"/>
      <c r="H145" s="22"/>
      <c r="I145" s="22"/>
      <c r="J145" s="22"/>
      <c r="K145" s="22"/>
      <c r="L145" s="16"/>
      <c r="M145" s="17"/>
      <c r="N145" s="26">
        <f>((G145-1)*(1-(IF(H145="no",0,'complete results log'!$B$3)))+1)</f>
        <v>5.0000000000000044E-2</v>
      </c>
      <c r="O145" s="26">
        <f t="shared" si="2"/>
        <v>0</v>
      </c>
      <c r="P145" s="27">
        <f>(IF(M145="WON-EW",((((N145-1)*J145)*'complete results log'!$B$2)+('complete results log'!$B$2*(N145-1))),IF(M145="WON",((((N145-1)*J145)*'complete results log'!$B$2)+('complete results log'!$B$2*(N145-1))),IF(M145="PLACED",((((N145-1)*J145)*'complete results log'!$B$2)-'complete results log'!$B$2),IF(J145=0,-'complete results log'!$B$2,IF(J145=0,-'complete results log'!$B$2,-('complete results log'!$B$2*2)))))))*E145</f>
        <v>0</v>
      </c>
      <c r="Q145" s="27">
        <f>(IF(M145="WON-EW",(((K145-1)*'complete results log'!$B$2)*(1-$B$3))+(((L145-1)*'complete results log'!$B$2)*(1-$B$3)),IF(M145="WON",(((K145-1)*'complete results log'!$B$2)*(1-$B$3)),IF(M145="PLACED",(((L145-1)*'complete results log'!$B$2)*(1-$B$3))-'complete results log'!$B$2,IF(J145=0,-'complete results log'!$B$2,-('complete results log'!$B$2*2))))))*E145</f>
        <v>0</v>
      </c>
      <c r="R145" s="28">
        <f>(IF(M145="WON-EW",((((F145-1)*J145)*'complete results log'!$B$2)+('complete results log'!$B$2*(F145-1))),IF(M145="WON",((((F145-1)*J145)*'complete results log'!$B$2)+('complete results log'!$B$2*(F145-1))),IF(M145="PLACED",((((F145-1)*J145)*'complete results log'!$B$2)-'complete results log'!$B$2),IF(J145=0,-'complete results log'!$B$2,IF(J145=0,-'complete results log'!$B$2,-('complete results log'!$B$2*2)))))))*E145</f>
        <v>0</v>
      </c>
    </row>
    <row r="146" spans="1:18" ht="15" x14ac:dyDescent="0.2">
      <c r="A146" s="56"/>
      <c r="B146" s="21"/>
      <c r="C146" s="16"/>
      <c r="D146" s="16"/>
      <c r="E146" s="49"/>
      <c r="F146" s="22"/>
      <c r="G146" s="22"/>
      <c r="H146" s="22"/>
      <c r="I146" s="22"/>
      <c r="J146" s="22"/>
      <c r="K146" s="22"/>
      <c r="L146" s="16"/>
      <c r="M146" s="17"/>
      <c r="N146" s="26">
        <f>((G146-1)*(1-(IF(H146="no",0,'complete results log'!$B$3)))+1)</f>
        <v>5.0000000000000044E-2</v>
      </c>
      <c r="O146" s="26">
        <f t="shared" si="2"/>
        <v>0</v>
      </c>
      <c r="P146" s="27">
        <f>(IF(M146="WON-EW",((((N146-1)*J146)*'complete results log'!$B$2)+('complete results log'!$B$2*(N146-1))),IF(M146="WON",((((N146-1)*J146)*'complete results log'!$B$2)+('complete results log'!$B$2*(N146-1))),IF(M146="PLACED",((((N146-1)*J146)*'complete results log'!$B$2)-'complete results log'!$B$2),IF(J146=0,-'complete results log'!$B$2,IF(J146=0,-'complete results log'!$B$2,-('complete results log'!$B$2*2)))))))*E146</f>
        <v>0</v>
      </c>
      <c r="Q146" s="27">
        <f>(IF(M146="WON-EW",(((K146-1)*'complete results log'!$B$2)*(1-$B$3))+(((L146-1)*'complete results log'!$B$2)*(1-$B$3)),IF(M146="WON",(((K146-1)*'complete results log'!$B$2)*(1-$B$3)),IF(M146="PLACED",(((L146-1)*'complete results log'!$B$2)*(1-$B$3))-'complete results log'!$B$2,IF(J146=0,-'complete results log'!$B$2,-('complete results log'!$B$2*2))))))*E146</f>
        <v>0</v>
      </c>
      <c r="R146" s="28">
        <f>(IF(M146="WON-EW",((((F146-1)*J146)*'complete results log'!$B$2)+('complete results log'!$B$2*(F146-1))),IF(M146="WON",((((F146-1)*J146)*'complete results log'!$B$2)+('complete results log'!$B$2*(F146-1))),IF(M146="PLACED",((((F146-1)*J146)*'complete results log'!$B$2)-'complete results log'!$B$2),IF(J146=0,-'complete results log'!$B$2,IF(J146=0,-'complete results log'!$B$2,-('complete results log'!$B$2*2)))))))*E146</f>
        <v>0</v>
      </c>
    </row>
    <row r="147" spans="1:18" ht="15" x14ac:dyDescent="0.2">
      <c r="A147" s="56"/>
      <c r="B147" s="21"/>
      <c r="C147" s="16"/>
      <c r="D147" s="16"/>
      <c r="E147" s="49"/>
      <c r="F147" s="22"/>
      <c r="G147" s="22"/>
      <c r="H147" s="22"/>
      <c r="I147" s="22"/>
      <c r="J147" s="22"/>
      <c r="K147" s="22"/>
      <c r="L147" s="16"/>
      <c r="M147" s="17"/>
      <c r="N147" s="26">
        <f>((G147-1)*(1-(IF(H147="no",0,'complete results log'!$B$3)))+1)</f>
        <v>5.0000000000000044E-2</v>
      </c>
      <c r="O147" s="26">
        <f t="shared" si="2"/>
        <v>0</v>
      </c>
      <c r="P147" s="27">
        <f>(IF(M147="WON-EW",((((N147-1)*J147)*'complete results log'!$B$2)+('complete results log'!$B$2*(N147-1))),IF(M147="WON",((((N147-1)*J147)*'complete results log'!$B$2)+('complete results log'!$B$2*(N147-1))),IF(M147="PLACED",((((N147-1)*J147)*'complete results log'!$B$2)-'complete results log'!$B$2),IF(J147=0,-'complete results log'!$B$2,IF(J147=0,-'complete results log'!$B$2,-('complete results log'!$B$2*2)))))))*E147</f>
        <v>0</v>
      </c>
      <c r="Q147" s="27">
        <f>(IF(M147="WON-EW",(((K147-1)*'complete results log'!$B$2)*(1-$B$3))+(((L147-1)*'complete results log'!$B$2)*(1-$B$3)),IF(M147="WON",(((K147-1)*'complete results log'!$B$2)*(1-$B$3)),IF(M147="PLACED",(((L147-1)*'complete results log'!$B$2)*(1-$B$3))-'complete results log'!$B$2,IF(J147=0,-'complete results log'!$B$2,-('complete results log'!$B$2*2))))))*E147</f>
        <v>0</v>
      </c>
      <c r="R147" s="28">
        <f>(IF(M147="WON-EW",((((F147-1)*J147)*'complete results log'!$B$2)+('complete results log'!$B$2*(F147-1))),IF(M147="WON",((((F147-1)*J147)*'complete results log'!$B$2)+('complete results log'!$B$2*(F147-1))),IF(M147="PLACED",((((F147-1)*J147)*'complete results log'!$B$2)-'complete results log'!$B$2),IF(J147=0,-'complete results log'!$B$2,IF(J147=0,-'complete results log'!$B$2,-('complete results log'!$B$2*2)))))))*E147</f>
        <v>0</v>
      </c>
    </row>
    <row r="148" spans="1:18" ht="15" x14ac:dyDescent="0.2">
      <c r="A148" s="56"/>
      <c r="B148" s="21"/>
      <c r="C148" s="16"/>
      <c r="D148" s="16"/>
      <c r="E148" s="49"/>
      <c r="F148" s="22"/>
      <c r="G148" s="22"/>
      <c r="H148" s="22"/>
      <c r="I148" s="22"/>
      <c r="J148" s="22"/>
      <c r="K148" s="22"/>
      <c r="L148" s="16"/>
      <c r="M148" s="17"/>
      <c r="N148" s="26">
        <f>((G148-1)*(1-(IF(H148="no",0,'complete results log'!$B$3)))+1)</f>
        <v>5.0000000000000044E-2</v>
      </c>
      <c r="O148" s="26">
        <f t="shared" si="2"/>
        <v>0</v>
      </c>
      <c r="P148" s="27">
        <f>(IF(M148="WON-EW",((((N148-1)*J148)*'complete results log'!$B$2)+('complete results log'!$B$2*(N148-1))),IF(M148="WON",((((N148-1)*J148)*'complete results log'!$B$2)+('complete results log'!$B$2*(N148-1))),IF(M148="PLACED",((((N148-1)*J148)*'complete results log'!$B$2)-'complete results log'!$B$2),IF(J148=0,-'complete results log'!$B$2,IF(J148=0,-'complete results log'!$B$2,-('complete results log'!$B$2*2)))))))*E148</f>
        <v>0</v>
      </c>
      <c r="Q148" s="27">
        <f>(IF(M148="WON-EW",(((K148-1)*'complete results log'!$B$2)*(1-$B$3))+(((L148-1)*'complete results log'!$B$2)*(1-$B$3)),IF(M148="WON",(((K148-1)*'complete results log'!$B$2)*(1-$B$3)),IF(M148="PLACED",(((L148-1)*'complete results log'!$B$2)*(1-$B$3))-'complete results log'!$B$2,IF(J148=0,-'complete results log'!$B$2,-('complete results log'!$B$2*2))))))*E148</f>
        <v>0</v>
      </c>
      <c r="R148" s="28">
        <f>(IF(M148="WON-EW",((((F148-1)*J148)*'complete results log'!$B$2)+('complete results log'!$B$2*(F148-1))),IF(M148="WON",((((F148-1)*J148)*'complete results log'!$B$2)+('complete results log'!$B$2*(F148-1))),IF(M148="PLACED",((((F148-1)*J148)*'complete results log'!$B$2)-'complete results log'!$B$2),IF(J148=0,-'complete results log'!$B$2,IF(J148=0,-'complete results log'!$B$2,-('complete results log'!$B$2*2)))))))*E148</f>
        <v>0</v>
      </c>
    </row>
    <row r="149" spans="1:18" ht="15" x14ac:dyDescent="0.2">
      <c r="A149" s="56"/>
      <c r="B149" s="21"/>
      <c r="C149" s="16"/>
      <c r="D149" s="16"/>
      <c r="E149" s="49"/>
      <c r="F149" s="22"/>
      <c r="G149" s="22"/>
      <c r="H149" s="22"/>
      <c r="I149" s="22"/>
      <c r="J149" s="22"/>
      <c r="K149" s="22"/>
      <c r="L149" s="16"/>
      <c r="M149" s="17"/>
      <c r="N149" s="26">
        <f>((G149-1)*(1-(IF(H149="no",0,'complete results log'!$B$3)))+1)</f>
        <v>5.0000000000000044E-2</v>
      </c>
      <c r="O149" s="26">
        <f t="shared" si="2"/>
        <v>0</v>
      </c>
      <c r="P149" s="27">
        <f>(IF(M149="WON-EW",((((N149-1)*J149)*'complete results log'!$B$2)+('complete results log'!$B$2*(N149-1))),IF(M149="WON",((((N149-1)*J149)*'complete results log'!$B$2)+('complete results log'!$B$2*(N149-1))),IF(M149="PLACED",((((N149-1)*J149)*'complete results log'!$B$2)-'complete results log'!$B$2),IF(J149=0,-'complete results log'!$B$2,IF(J149=0,-'complete results log'!$B$2,-('complete results log'!$B$2*2)))))))*E149</f>
        <v>0</v>
      </c>
      <c r="Q149" s="27">
        <f>(IF(M149="WON-EW",(((K149-1)*'complete results log'!$B$2)*(1-$B$3))+(((L149-1)*'complete results log'!$B$2)*(1-$B$3)),IF(M149="WON",(((K149-1)*'complete results log'!$B$2)*(1-$B$3)),IF(M149="PLACED",(((L149-1)*'complete results log'!$B$2)*(1-$B$3))-'complete results log'!$B$2,IF(J149=0,-'complete results log'!$B$2,-('complete results log'!$B$2*2))))))*E149</f>
        <v>0</v>
      </c>
      <c r="R149" s="28">
        <f>(IF(M149="WON-EW",((((F149-1)*J149)*'complete results log'!$B$2)+('complete results log'!$B$2*(F149-1))),IF(M149="WON",((((F149-1)*J149)*'complete results log'!$B$2)+('complete results log'!$B$2*(F149-1))),IF(M149="PLACED",((((F149-1)*J149)*'complete results log'!$B$2)-'complete results log'!$B$2),IF(J149=0,-'complete results log'!$B$2,IF(J149=0,-'complete results log'!$B$2,-('complete results log'!$B$2*2)))))))*E149</f>
        <v>0</v>
      </c>
    </row>
    <row r="150" spans="1:18" ht="15" x14ac:dyDescent="0.2">
      <c r="A150" s="56"/>
      <c r="B150" s="21"/>
      <c r="C150" s="16"/>
      <c r="D150" s="16"/>
      <c r="E150" s="49"/>
      <c r="F150" s="22"/>
      <c r="G150" s="22"/>
      <c r="H150" s="22"/>
      <c r="I150" s="22"/>
      <c r="J150" s="22"/>
      <c r="K150" s="22"/>
      <c r="L150" s="16"/>
      <c r="M150" s="17"/>
      <c r="N150" s="26">
        <f>((G150-1)*(1-(IF(H150="no",0,'complete results log'!$B$3)))+1)</f>
        <v>5.0000000000000044E-2</v>
      </c>
      <c r="O150" s="26">
        <f t="shared" si="2"/>
        <v>0</v>
      </c>
      <c r="P150" s="27">
        <f>(IF(M150="WON-EW",((((N150-1)*J150)*'complete results log'!$B$2)+('complete results log'!$B$2*(N150-1))),IF(M150="WON",((((N150-1)*J150)*'complete results log'!$B$2)+('complete results log'!$B$2*(N150-1))),IF(M150="PLACED",((((N150-1)*J150)*'complete results log'!$B$2)-'complete results log'!$B$2),IF(J150=0,-'complete results log'!$B$2,IF(J150=0,-'complete results log'!$B$2,-('complete results log'!$B$2*2)))))))*E150</f>
        <v>0</v>
      </c>
      <c r="Q150" s="27">
        <f>(IF(M150="WON-EW",(((K150-1)*'complete results log'!$B$2)*(1-$B$3))+(((L150-1)*'complete results log'!$B$2)*(1-$B$3)),IF(M150="WON",(((K150-1)*'complete results log'!$B$2)*(1-$B$3)),IF(M150="PLACED",(((L150-1)*'complete results log'!$B$2)*(1-$B$3))-'complete results log'!$B$2,IF(J150=0,-'complete results log'!$B$2,-('complete results log'!$B$2*2))))))*E150</f>
        <v>0</v>
      </c>
      <c r="R150" s="28">
        <f>(IF(M150="WON-EW",((((F150-1)*J150)*'complete results log'!$B$2)+('complete results log'!$B$2*(F150-1))),IF(M150="WON",((((F150-1)*J150)*'complete results log'!$B$2)+('complete results log'!$B$2*(F150-1))),IF(M150="PLACED",((((F150-1)*J150)*'complete results log'!$B$2)-'complete results log'!$B$2),IF(J150=0,-'complete results log'!$B$2,IF(J150=0,-'complete results log'!$B$2,-('complete results log'!$B$2*2)))))))*E150</f>
        <v>0</v>
      </c>
    </row>
    <row r="151" spans="1:18" ht="15" x14ac:dyDescent="0.2">
      <c r="A151" s="56"/>
      <c r="B151" s="21"/>
      <c r="C151" s="16"/>
      <c r="D151" s="16"/>
      <c r="E151" s="49"/>
      <c r="F151" s="22"/>
      <c r="G151" s="22"/>
      <c r="H151" s="22"/>
      <c r="I151" s="22"/>
      <c r="J151" s="22"/>
      <c r="K151" s="22"/>
      <c r="L151" s="16"/>
      <c r="M151" s="17"/>
      <c r="N151" s="26">
        <f>((G151-1)*(1-(IF(H151="no",0,'complete results log'!$B$3)))+1)</f>
        <v>5.0000000000000044E-2</v>
      </c>
      <c r="O151" s="26">
        <f t="shared" si="2"/>
        <v>0</v>
      </c>
      <c r="P151" s="27">
        <f>(IF(M151="WON-EW",((((N151-1)*J151)*'complete results log'!$B$2)+('complete results log'!$B$2*(N151-1))),IF(M151="WON",((((N151-1)*J151)*'complete results log'!$B$2)+('complete results log'!$B$2*(N151-1))),IF(M151="PLACED",((((N151-1)*J151)*'complete results log'!$B$2)-'complete results log'!$B$2),IF(J151=0,-'complete results log'!$B$2,IF(J151=0,-'complete results log'!$B$2,-('complete results log'!$B$2*2)))))))*E151</f>
        <v>0</v>
      </c>
      <c r="Q151" s="27">
        <f>(IF(M151="WON-EW",(((K151-1)*'complete results log'!$B$2)*(1-$B$3))+(((L151-1)*'complete results log'!$B$2)*(1-$B$3)),IF(M151="WON",(((K151-1)*'complete results log'!$B$2)*(1-$B$3)),IF(M151="PLACED",(((L151-1)*'complete results log'!$B$2)*(1-$B$3))-'complete results log'!$B$2,IF(J151=0,-'complete results log'!$B$2,-('complete results log'!$B$2*2))))))*E151</f>
        <v>0</v>
      </c>
      <c r="R151" s="28">
        <f>(IF(M151="WON-EW",((((F151-1)*J151)*'complete results log'!$B$2)+('complete results log'!$B$2*(F151-1))),IF(M151="WON",((((F151-1)*J151)*'complete results log'!$B$2)+('complete results log'!$B$2*(F151-1))),IF(M151="PLACED",((((F151-1)*J151)*'complete results log'!$B$2)-'complete results log'!$B$2),IF(J151=0,-'complete results log'!$B$2,IF(J151=0,-'complete results log'!$B$2,-('complete results log'!$B$2*2)))))))*E151</f>
        <v>0</v>
      </c>
    </row>
    <row r="152" spans="1:18" ht="15" x14ac:dyDescent="0.2">
      <c r="A152" s="56"/>
      <c r="B152" s="21"/>
      <c r="C152" s="16"/>
      <c r="D152" s="16"/>
      <c r="E152" s="49"/>
      <c r="F152" s="22"/>
      <c r="G152" s="22"/>
      <c r="H152" s="22"/>
      <c r="I152" s="22"/>
      <c r="J152" s="22"/>
      <c r="K152" s="22"/>
      <c r="L152" s="16"/>
      <c r="M152" s="17"/>
      <c r="N152" s="26">
        <f>((G152-1)*(1-(IF(H152="no",0,'complete results log'!$B$3)))+1)</f>
        <v>5.0000000000000044E-2</v>
      </c>
      <c r="O152" s="26">
        <f t="shared" si="2"/>
        <v>0</v>
      </c>
      <c r="P152" s="27">
        <f>(IF(M152="WON-EW",((((N152-1)*J152)*'complete results log'!$B$2)+('complete results log'!$B$2*(N152-1))),IF(M152="WON",((((N152-1)*J152)*'complete results log'!$B$2)+('complete results log'!$B$2*(N152-1))),IF(M152="PLACED",((((N152-1)*J152)*'complete results log'!$B$2)-'complete results log'!$B$2),IF(J152=0,-'complete results log'!$B$2,IF(J152=0,-'complete results log'!$B$2,-('complete results log'!$B$2*2)))))))*E152</f>
        <v>0</v>
      </c>
      <c r="Q152" s="27">
        <f>(IF(M152="WON-EW",(((K152-1)*'complete results log'!$B$2)*(1-$B$3))+(((L152-1)*'complete results log'!$B$2)*(1-$B$3)),IF(M152="WON",(((K152-1)*'complete results log'!$B$2)*(1-$B$3)),IF(M152="PLACED",(((L152-1)*'complete results log'!$B$2)*(1-$B$3))-'complete results log'!$B$2,IF(J152=0,-'complete results log'!$B$2,-('complete results log'!$B$2*2))))))*E152</f>
        <v>0</v>
      </c>
      <c r="R152" s="28">
        <f>(IF(M152="WON-EW",((((F152-1)*J152)*'complete results log'!$B$2)+('complete results log'!$B$2*(F152-1))),IF(M152="WON",((((F152-1)*J152)*'complete results log'!$B$2)+('complete results log'!$B$2*(F152-1))),IF(M152="PLACED",((((F152-1)*J152)*'complete results log'!$B$2)-'complete results log'!$B$2),IF(J152=0,-'complete results log'!$B$2,IF(J152=0,-'complete results log'!$B$2,-('complete results log'!$B$2*2)))))))*E152</f>
        <v>0</v>
      </c>
    </row>
    <row r="153" spans="1:18" ht="15" x14ac:dyDescent="0.2">
      <c r="A153" s="56"/>
      <c r="B153" s="21"/>
      <c r="C153" s="16"/>
      <c r="D153" s="16"/>
      <c r="E153" s="49"/>
      <c r="F153" s="22"/>
      <c r="G153" s="22"/>
      <c r="H153" s="22"/>
      <c r="I153" s="22"/>
      <c r="J153" s="22"/>
      <c r="K153" s="22"/>
      <c r="L153" s="16"/>
      <c r="M153" s="17"/>
      <c r="N153" s="26">
        <f>((G153-1)*(1-(IF(H153="no",0,'complete results log'!$B$3)))+1)</f>
        <v>5.0000000000000044E-2</v>
      </c>
      <c r="O153" s="26">
        <f t="shared" si="2"/>
        <v>0</v>
      </c>
      <c r="P153" s="27">
        <f>(IF(M153="WON-EW",((((N153-1)*J153)*'complete results log'!$B$2)+('complete results log'!$B$2*(N153-1))),IF(M153="WON",((((N153-1)*J153)*'complete results log'!$B$2)+('complete results log'!$B$2*(N153-1))),IF(M153="PLACED",((((N153-1)*J153)*'complete results log'!$B$2)-'complete results log'!$B$2),IF(J153=0,-'complete results log'!$B$2,IF(J153=0,-'complete results log'!$B$2,-('complete results log'!$B$2*2)))))))*E153</f>
        <v>0</v>
      </c>
      <c r="Q153" s="27">
        <f>(IF(M153="WON-EW",(((K153-1)*'complete results log'!$B$2)*(1-$B$3))+(((L153-1)*'complete results log'!$B$2)*(1-$B$3)),IF(M153="WON",(((K153-1)*'complete results log'!$B$2)*(1-$B$3)),IF(M153="PLACED",(((L153-1)*'complete results log'!$B$2)*(1-$B$3))-'complete results log'!$B$2,IF(J153=0,-'complete results log'!$B$2,-('complete results log'!$B$2*2))))))*E153</f>
        <v>0</v>
      </c>
      <c r="R153" s="28">
        <f>(IF(M153="WON-EW",((((F153-1)*J153)*'complete results log'!$B$2)+('complete results log'!$B$2*(F153-1))),IF(M153="WON",((((F153-1)*J153)*'complete results log'!$B$2)+('complete results log'!$B$2*(F153-1))),IF(M153="PLACED",((((F153-1)*J153)*'complete results log'!$B$2)-'complete results log'!$B$2),IF(J153=0,-'complete results log'!$B$2,IF(J153=0,-'complete results log'!$B$2,-('complete results log'!$B$2*2)))))))*E153</f>
        <v>0</v>
      </c>
    </row>
    <row r="154" spans="1:18" ht="15" x14ac:dyDescent="0.2">
      <c r="A154" s="56"/>
      <c r="B154" s="21"/>
      <c r="C154" s="16"/>
      <c r="D154" s="16"/>
      <c r="E154" s="49"/>
      <c r="F154" s="22"/>
      <c r="G154" s="22"/>
      <c r="H154" s="22"/>
      <c r="I154" s="22"/>
      <c r="J154" s="22"/>
      <c r="K154" s="22"/>
      <c r="L154" s="16"/>
      <c r="M154" s="17"/>
      <c r="N154" s="26">
        <f>((G154-1)*(1-(IF(H154="no",0,'complete results log'!$B$3)))+1)</f>
        <v>5.0000000000000044E-2</v>
      </c>
      <c r="O154" s="26">
        <f t="shared" si="2"/>
        <v>0</v>
      </c>
      <c r="P154" s="27">
        <f>(IF(M154="WON-EW",((((N154-1)*J154)*'complete results log'!$B$2)+('complete results log'!$B$2*(N154-1))),IF(M154="WON",((((N154-1)*J154)*'complete results log'!$B$2)+('complete results log'!$B$2*(N154-1))),IF(M154="PLACED",((((N154-1)*J154)*'complete results log'!$B$2)-'complete results log'!$B$2),IF(J154=0,-'complete results log'!$B$2,IF(J154=0,-'complete results log'!$B$2,-('complete results log'!$B$2*2)))))))*E154</f>
        <v>0</v>
      </c>
      <c r="Q154" s="27">
        <f>(IF(M154="WON-EW",(((K154-1)*'complete results log'!$B$2)*(1-$B$3))+(((L154-1)*'complete results log'!$B$2)*(1-$B$3)),IF(M154="WON",(((K154-1)*'complete results log'!$B$2)*(1-$B$3)),IF(M154="PLACED",(((L154-1)*'complete results log'!$B$2)*(1-$B$3))-'complete results log'!$B$2,IF(J154=0,-'complete results log'!$B$2,-('complete results log'!$B$2*2))))))*E154</f>
        <v>0</v>
      </c>
      <c r="R154" s="28">
        <f>(IF(M154="WON-EW",((((F154-1)*J154)*'complete results log'!$B$2)+('complete results log'!$B$2*(F154-1))),IF(M154="WON",((((F154-1)*J154)*'complete results log'!$B$2)+('complete results log'!$B$2*(F154-1))),IF(M154="PLACED",((((F154-1)*J154)*'complete results log'!$B$2)-'complete results log'!$B$2),IF(J154=0,-'complete results log'!$B$2,IF(J154=0,-'complete results log'!$B$2,-('complete results log'!$B$2*2)))))))*E154</f>
        <v>0</v>
      </c>
    </row>
    <row r="155" spans="1:18" ht="15" x14ac:dyDescent="0.2">
      <c r="A155" s="56"/>
      <c r="B155" s="21"/>
      <c r="C155" s="16"/>
      <c r="D155" s="16"/>
      <c r="E155" s="49"/>
      <c r="F155" s="22"/>
      <c r="G155" s="22"/>
      <c r="H155" s="22"/>
      <c r="I155" s="22"/>
      <c r="J155" s="22"/>
      <c r="K155" s="22"/>
      <c r="L155" s="16"/>
      <c r="M155" s="17"/>
      <c r="N155" s="26">
        <f>((G155-1)*(1-(IF(H155="no",0,'complete results log'!$B$3)))+1)</f>
        <v>5.0000000000000044E-2</v>
      </c>
      <c r="O155" s="26">
        <f t="shared" si="2"/>
        <v>0</v>
      </c>
      <c r="P155" s="27">
        <f>(IF(M155="WON-EW",((((N155-1)*J155)*'complete results log'!$B$2)+('complete results log'!$B$2*(N155-1))),IF(M155="WON",((((N155-1)*J155)*'complete results log'!$B$2)+('complete results log'!$B$2*(N155-1))),IF(M155="PLACED",((((N155-1)*J155)*'complete results log'!$B$2)-'complete results log'!$B$2),IF(J155=0,-'complete results log'!$B$2,IF(J155=0,-'complete results log'!$B$2,-('complete results log'!$B$2*2)))))))*E155</f>
        <v>0</v>
      </c>
      <c r="Q155" s="27">
        <f>(IF(M155="WON-EW",(((K155-1)*'complete results log'!$B$2)*(1-$B$3))+(((L155-1)*'complete results log'!$B$2)*(1-$B$3)),IF(M155="WON",(((K155-1)*'complete results log'!$B$2)*(1-$B$3)),IF(M155="PLACED",(((L155-1)*'complete results log'!$B$2)*(1-$B$3))-'complete results log'!$B$2,IF(J155=0,-'complete results log'!$B$2,-('complete results log'!$B$2*2))))))*E155</f>
        <v>0</v>
      </c>
      <c r="R155" s="28">
        <f>(IF(M155="WON-EW",((((F155-1)*J155)*'complete results log'!$B$2)+('complete results log'!$B$2*(F155-1))),IF(M155="WON",((((F155-1)*J155)*'complete results log'!$B$2)+('complete results log'!$B$2*(F155-1))),IF(M155="PLACED",((((F155-1)*J155)*'complete results log'!$B$2)-'complete results log'!$B$2),IF(J155=0,-'complete results log'!$B$2,IF(J155=0,-'complete results log'!$B$2,-('complete results log'!$B$2*2)))))))*E155</f>
        <v>0</v>
      </c>
    </row>
    <row r="156" spans="1:18" ht="15" x14ac:dyDescent="0.2">
      <c r="A156" s="56"/>
      <c r="B156" s="21"/>
      <c r="C156" s="16"/>
      <c r="D156" s="16"/>
      <c r="E156" s="49"/>
      <c r="F156" s="22"/>
      <c r="G156" s="22"/>
      <c r="H156" s="22"/>
      <c r="I156" s="22"/>
      <c r="J156" s="22"/>
      <c r="K156" s="22"/>
      <c r="L156" s="16"/>
      <c r="M156" s="17"/>
      <c r="N156" s="26">
        <f>((G156-1)*(1-(IF(H156="no",0,'complete results log'!$B$3)))+1)</f>
        <v>5.0000000000000044E-2</v>
      </c>
      <c r="O156" s="26">
        <f t="shared" si="2"/>
        <v>0</v>
      </c>
      <c r="P156" s="27">
        <f>(IF(M156="WON-EW",((((N156-1)*J156)*'complete results log'!$B$2)+('complete results log'!$B$2*(N156-1))),IF(M156="WON",((((N156-1)*J156)*'complete results log'!$B$2)+('complete results log'!$B$2*(N156-1))),IF(M156="PLACED",((((N156-1)*J156)*'complete results log'!$B$2)-'complete results log'!$B$2),IF(J156=0,-'complete results log'!$B$2,IF(J156=0,-'complete results log'!$B$2,-('complete results log'!$B$2*2)))))))*E156</f>
        <v>0</v>
      </c>
      <c r="Q156" s="27">
        <f>(IF(M156="WON-EW",(((K156-1)*'complete results log'!$B$2)*(1-$B$3))+(((L156-1)*'complete results log'!$B$2)*(1-$B$3)),IF(M156="WON",(((K156-1)*'complete results log'!$B$2)*(1-$B$3)),IF(M156="PLACED",(((L156-1)*'complete results log'!$B$2)*(1-$B$3))-'complete results log'!$B$2,IF(J156=0,-'complete results log'!$B$2,-('complete results log'!$B$2*2))))))*E156</f>
        <v>0</v>
      </c>
      <c r="R156" s="28">
        <f>(IF(M156="WON-EW",((((F156-1)*J156)*'complete results log'!$B$2)+('complete results log'!$B$2*(F156-1))),IF(M156="WON",((((F156-1)*J156)*'complete results log'!$B$2)+('complete results log'!$B$2*(F156-1))),IF(M156="PLACED",((((F156-1)*J156)*'complete results log'!$B$2)-'complete results log'!$B$2),IF(J156=0,-'complete results log'!$B$2,IF(J156=0,-'complete results log'!$B$2,-('complete results log'!$B$2*2)))))))*E156</f>
        <v>0</v>
      </c>
    </row>
    <row r="157" spans="1:18" ht="15" x14ac:dyDescent="0.2">
      <c r="A157" s="56"/>
      <c r="B157" s="21"/>
      <c r="C157" s="16"/>
      <c r="D157" s="16"/>
      <c r="E157" s="49"/>
      <c r="F157" s="22"/>
      <c r="G157" s="22"/>
      <c r="H157" s="22"/>
      <c r="I157" s="22"/>
      <c r="J157" s="22"/>
      <c r="K157" s="22"/>
      <c r="L157" s="16"/>
      <c r="M157" s="17"/>
      <c r="N157" s="26">
        <f>((G157-1)*(1-(IF(H157="no",0,'complete results log'!$B$3)))+1)</f>
        <v>5.0000000000000044E-2</v>
      </c>
      <c r="O157" s="26">
        <f t="shared" si="2"/>
        <v>0</v>
      </c>
      <c r="P157" s="27">
        <f>(IF(M157="WON-EW",((((N157-1)*J157)*'complete results log'!$B$2)+('complete results log'!$B$2*(N157-1))),IF(M157="WON",((((N157-1)*J157)*'complete results log'!$B$2)+('complete results log'!$B$2*(N157-1))),IF(M157="PLACED",((((N157-1)*J157)*'complete results log'!$B$2)-'complete results log'!$B$2),IF(J157=0,-'complete results log'!$B$2,IF(J157=0,-'complete results log'!$B$2,-('complete results log'!$B$2*2)))))))*E157</f>
        <v>0</v>
      </c>
      <c r="Q157" s="27">
        <f>(IF(M157="WON-EW",(((K157-1)*'complete results log'!$B$2)*(1-$B$3))+(((L157-1)*'complete results log'!$B$2)*(1-$B$3)),IF(M157="WON",(((K157-1)*'complete results log'!$B$2)*(1-$B$3)),IF(M157="PLACED",(((L157-1)*'complete results log'!$B$2)*(1-$B$3))-'complete results log'!$B$2,IF(J157=0,-'complete results log'!$B$2,-('complete results log'!$B$2*2))))))*E157</f>
        <v>0</v>
      </c>
      <c r="R157" s="28">
        <f>(IF(M157="WON-EW",((((F157-1)*J157)*'complete results log'!$B$2)+('complete results log'!$B$2*(F157-1))),IF(M157="WON",((((F157-1)*J157)*'complete results log'!$B$2)+('complete results log'!$B$2*(F157-1))),IF(M157="PLACED",((((F157-1)*J157)*'complete results log'!$B$2)-'complete results log'!$B$2),IF(J157=0,-'complete results log'!$B$2,IF(J157=0,-'complete results log'!$B$2,-('complete results log'!$B$2*2)))))))*E157</f>
        <v>0</v>
      </c>
    </row>
    <row r="158" spans="1:18" ht="15" x14ac:dyDescent="0.2">
      <c r="A158" s="56"/>
      <c r="B158" s="21"/>
      <c r="C158" s="16"/>
      <c r="D158" s="16"/>
      <c r="E158" s="49"/>
      <c r="F158" s="22"/>
      <c r="G158" s="22"/>
      <c r="H158" s="22"/>
      <c r="I158" s="22"/>
      <c r="J158" s="22"/>
      <c r="K158" s="22"/>
      <c r="L158" s="16"/>
      <c r="M158" s="17"/>
      <c r="N158" s="26">
        <f>((G158-1)*(1-(IF(H158="no",0,'complete results log'!$B$3)))+1)</f>
        <v>5.0000000000000044E-2</v>
      </c>
      <c r="O158" s="26">
        <f t="shared" si="2"/>
        <v>0</v>
      </c>
      <c r="P158" s="27">
        <f>(IF(M158="WON-EW",((((N158-1)*J158)*'complete results log'!$B$2)+('complete results log'!$B$2*(N158-1))),IF(M158="WON",((((N158-1)*J158)*'complete results log'!$B$2)+('complete results log'!$B$2*(N158-1))),IF(M158="PLACED",((((N158-1)*J158)*'complete results log'!$B$2)-'complete results log'!$B$2),IF(J158=0,-'complete results log'!$B$2,IF(J158=0,-'complete results log'!$B$2,-('complete results log'!$B$2*2)))))))*E158</f>
        <v>0</v>
      </c>
      <c r="Q158" s="27">
        <f>(IF(M158="WON-EW",(((K158-1)*'complete results log'!$B$2)*(1-$B$3))+(((L158-1)*'complete results log'!$B$2)*(1-$B$3)),IF(M158="WON",(((K158-1)*'complete results log'!$B$2)*(1-$B$3)),IF(M158="PLACED",(((L158-1)*'complete results log'!$B$2)*(1-$B$3))-'complete results log'!$B$2,IF(J158=0,-'complete results log'!$B$2,-('complete results log'!$B$2*2))))))*E158</f>
        <v>0</v>
      </c>
      <c r="R158" s="28">
        <f>(IF(M158="WON-EW",((((F158-1)*J158)*'complete results log'!$B$2)+('complete results log'!$B$2*(F158-1))),IF(M158="WON",((((F158-1)*J158)*'complete results log'!$B$2)+('complete results log'!$B$2*(F158-1))),IF(M158="PLACED",((((F158-1)*J158)*'complete results log'!$B$2)-'complete results log'!$B$2),IF(J158=0,-'complete results log'!$B$2,IF(J158=0,-'complete results log'!$B$2,-('complete results log'!$B$2*2)))))))*E158</f>
        <v>0</v>
      </c>
    </row>
    <row r="159" spans="1:18" ht="15" x14ac:dyDescent="0.2">
      <c r="A159" s="56"/>
      <c r="B159" s="21"/>
      <c r="C159" s="16"/>
      <c r="D159" s="16"/>
      <c r="E159" s="49"/>
      <c r="F159" s="22"/>
      <c r="G159" s="22"/>
      <c r="H159" s="22"/>
      <c r="I159" s="22"/>
      <c r="J159" s="22"/>
      <c r="K159" s="22"/>
      <c r="L159" s="16"/>
      <c r="M159" s="17"/>
      <c r="N159" s="26">
        <f>((G159-1)*(1-(IF(H159="no",0,'complete results log'!$B$3)))+1)</f>
        <v>5.0000000000000044E-2</v>
      </c>
      <c r="O159" s="26">
        <f t="shared" si="2"/>
        <v>0</v>
      </c>
      <c r="P159" s="27">
        <f>(IF(M159="WON-EW",((((N159-1)*J159)*'complete results log'!$B$2)+('complete results log'!$B$2*(N159-1))),IF(M159="WON",((((N159-1)*J159)*'complete results log'!$B$2)+('complete results log'!$B$2*(N159-1))),IF(M159="PLACED",((((N159-1)*J159)*'complete results log'!$B$2)-'complete results log'!$B$2),IF(J159=0,-'complete results log'!$B$2,IF(J159=0,-'complete results log'!$B$2,-('complete results log'!$B$2*2)))))))*E159</f>
        <v>0</v>
      </c>
      <c r="Q159" s="27">
        <f>(IF(M159="WON-EW",(((K159-1)*'complete results log'!$B$2)*(1-$B$3))+(((L159-1)*'complete results log'!$B$2)*(1-$B$3)),IF(M159="WON",(((K159-1)*'complete results log'!$B$2)*(1-$B$3)),IF(M159="PLACED",(((L159-1)*'complete results log'!$B$2)*(1-$B$3))-'complete results log'!$B$2,IF(J159=0,-'complete results log'!$B$2,-('complete results log'!$B$2*2))))))*E159</f>
        <v>0</v>
      </c>
      <c r="R159" s="28">
        <f>(IF(M159="WON-EW",((((F159-1)*J159)*'complete results log'!$B$2)+('complete results log'!$B$2*(F159-1))),IF(M159="WON",((((F159-1)*J159)*'complete results log'!$B$2)+('complete results log'!$B$2*(F159-1))),IF(M159="PLACED",((((F159-1)*J159)*'complete results log'!$B$2)-'complete results log'!$B$2),IF(J159=0,-'complete results log'!$B$2,IF(J159=0,-'complete results log'!$B$2,-('complete results log'!$B$2*2)))))))*E159</f>
        <v>0</v>
      </c>
    </row>
    <row r="160" spans="1:18" ht="15" x14ac:dyDescent="0.2">
      <c r="A160" s="56"/>
      <c r="B160" s="21"/>
      <c r="C160" s="16"/>
      <c r="D160" s="16"/>
      <c r="E160" s="49"/>
      <c r="F160" s="22"/>
      <c r="G160" s="22"/>
      <c r="H160" s="22"/>
      <c r="I160" s="22"/>
      <c r="J160" s="22"/>
      <c r="K160" s="22"/>
      <c r="L160" s="16"/>
      <c r="M160" s="17"/>
      <c r="N160" s="26">
        <f>((G160-1)*(1-(IF(H160="no",0,'complete results log'!$B$3)))+1)</f>
        <v>5.0000000000000044E-2</v>
      </c>
      <c r="O160" s="26">
        <f t="shared" si="2"/>
        <v>0</v>
      </c>
      <c r="P160" s="27">
        <f>(IF(M160="WON-EW",((((N160-1)*J160)*'complete results log'!$B$2)+('complete results log'!$B$2*(N160-1))),IF(M160="WON",((((N160-1)*J160)*'complete results log'!$B$2)+('complete results log'!$B$2*(N160-1))),IF(M160="PLACED",((((N160-1)*J160)*'complete results log'!$B$2)-'complete results log'!$B$2),IF(J160=0,-'complete results log'!$B$2,IF(J160=0,-'complete results log'!$B$2,-('complete results log'!$B$2*2)))))))*E160</f>
        <v>0</v>
      </c>
      <c r="Q160" s="27">
        <f>(IF(M160="WON-EW",(((K160-1)*'complete results log'!$B$2)*(1-$B$3))+(((L160-1)*'complete results log'!$B$2)*(1-$B$3)),IF(M160="WON",(((K160-1)*'complete results log'!$B$2)*(1-$B$3)),IF(M160="PLACED",(((L160-1)*'complete results log'!$B$2)*(1-$B$3))-'complete results log'!$B$2,IF(J160=0,-'complete results log'!$B$2,-('complete results log'!$B$2*2))))))*E160</f>
        <v>0</v>
      </c>
      <c r="R160" s="28">
        <f>(IF(M160="WON-EW",((((F160-1)*J160)*'complete results log'!$B$2)+('complete results log'!$B$2*(F160-1))),IF(M160="WON",((((F160-1)*J160)*'complete results log'!$B$2)+('complete results log'!$B$2*(F160-1))),IF(M160="PLACED",((((F160-1)*J160)*'complete results log'!$B$2)-'complete results log'!$B$2),IF(J160=0,-'complete results log'!$B$2,IF(J160=0,-'complete results log'!$B$2,-('complete results log'!$B$2*2)))))))*E160</f>
        <v>0</v>
      </c>
    </row>
    <row r="161" spans="1:18" ht="15" x14ac:dyDescent="0.2">
      <c r="A161" s="56"/>
      <c r="B161" s="21"/>
      <c r="C161" s="16"/>
      <c r="D161" s="16"/>
      <c r="E161" s="49"/>
      <c r="F161" s="22"/>
      <c r="G161" s="22"/>
      <c r="H161" s="22"/>
      <c r="I161" s="22"/>
      <c r="J161" s="22"/>
      <c r="K161" s="22"/>
      <c r="L161" s="16"/>
      <c r="M161" s="17"/>
      <c r="N161" s="26">
        <f>((G161-1)*(1-(IF(H161="no",0,'complete results log'!$B$3)))+1)</f>
        <v>5.0000000000000044E-2</v>
      </c>
      <c r="O161" s="26">
        <f t="shared" si="2"/>
        <v>0</v>
      </c>
      <c r="P161" s="27">
        <f>(IF(M161="WON-EW",((((N161-1)*J161)*'complete results log'!$B$2)+('complete results log'!$B$2*(N161-1))),IF(M161="WON",((((N161-1)*J161)*'complete results log'!$B$2)+('complete results log'!$B$2*(N161-1))),IF(M161="PLACED",((((N161-1)*J161)*'complete results log'!$B$2)-'complete results log'!$B$2),IF(J161=0,-'complete results log'!$B$2,IF(J161=0,-'complete results log'!$B$2,-('complete results log'!$B$2*2)))))))*E161</f>
        <v>0</v>
      </c>
      <c r="Q161" s="27">
        <f>(IF(M161="WON-EW",(((K161-1)*'complete results log'!$B$2)*(1-$B$3))+(((L161-1)*'complete results log'!$B$2)*(1-$B$3)),IF(M161="WON",(((K161-1)*'complete results log'!$B$2)*(1-$B$3)),IF(M161="PLACED",(((L161-1)*'complete results log'!$B$2)*(1-$B$3))-'complete results log'!$B$2,IF(J161=0,-'complete results log'!$B$2,-('complete results log'!$B$2*2))))))*E161</f>
        <v>0</v>
      </c>
      <c r="R161" s="28">
        <f>(IF(M161="WON-EW",((((F161-1)*J161)*'complete results log'!$B$2)+('complete results log'!$B$2*(F161-1))),IF(M161="WON",((((F161-1)*J161)*'complete results log'!$B$2)+('complete results log'!$B$2*(F161-1))),IF(M161="PLACED",((((F161-1)*J161)*'complete results log'!$B$2)-'complete results log'!$B$2),IF(J161=0,-'complete results log'!$B$2,IF(J161=0,-'complete results log'!$B$2,-('complete results log'!$B$2*2)))))))*E161</f>
        <v>0</v>
      </c>
    </row>
    <row r="162" spans="1:18" ht="15" x14ac:dyDescent="0.2">
      <c r="A162" s="56"/>
      <c r="B162" s="21"/>
      <c r="C162" s="16"/>
      <c r="D162" s="16"/>
      <c r="E162" s="49"/>
      <c r="F162" s="22"/>
      <c r="G162" s="22"/>
      <c r="H162" s="22"/>
      <c r="I162" s="22"/>
      <c r="J162" s="22"/>
      <c r="K162" s="22"/>
      <c r="L162" s="16"/>
      <c r="M162" s="17"/>
      <c r="N162" s="26">
        <f>((G162-1)*(1-(IF(H162="no",0,'complete results log'!$B$3)))+1)</f>
        <v>5.0000000000000044E-2</v>
      </c>
      <c r="O162" s="26">
        <f t="shared" si="2"/>
        <v>0</v>
      </c>
      <c r="P162" s="27">
        <f>(IF(M162="WON-EW",((((N162-1)*J162)*'complete results log'!$B$2)+('complete results log'!$B$2*(N162-1))),IF(M162="WON",((((N162-1)*J162)*'complete results log'!$B$2)+('complete results log'!$B$2*(N162-1))),IF(M162="PLACED",((((N162-1)*J162)*'complete results log'!$B$2)-'complete results log'!$B$2),IF(J162=0,-'complete results log'!$B$2,IF(J162=0,-'complete results log'!$B$2,-('complete results log'!$B$2*2)))))))*E162</f>
        <v>0</v>
      </c>
      <c r="Q162" s="27">
        <f>(IF(M162="WON-EW",(((K162-1)*'complete results log'!$B$2)*(1-$B$3))+(((L162-1)*'complete results log'!$B$2)*(1-$B$3)),IF(M162="WON",(((K162-1)*'complete results log'!$B$2)*(1-$B$3)),IF(M162="PLACED",(((L162-1)*'complete results log'!$B$2)*(1-$B$3))-'complete results log'!$B$2,IF(J162=0,-'complete results log'!$B$2,-('complete results log'!$B$2*2))))))*E162</f>
        <v>0</v>
      </c>
      <c r="R162" s="28">
        <f>(IF(M162="WON-EW",((((F162-1)*J162)*'complete results log'!$B$2)+('complete results log'!$B$2*(F162-1))),IF(M162="WON",((((F162-1)*J162)*'complete results log'!$B$2)+('complete results log'!$B$2*(F162-1))),IF(M162="PLACED",((((F162-1)*J162)*'complete results log'!$B$2)-'complete results log'!$B$2),IF(J162=0,-'complete results log'!$B$2,IF(J162=0,-'complete results log'!$B$2,-('complete results log'!$B$2*2)))))))*E162</f>
        <v>0</v>
      </c>
    </row>
    <row r="163" spans="1:18" ht="15" x14ac:dyDescent="0.2">
      <c r="A163" s="56"/>
      <c r="B163" s="21"/>
      <c r="C163" s="16"/>
      <c r="D163" s="16"/>
      <c r="E163" s="49"/>
      <c r="F163" s="22"/>
      <c r="G163" s="22"/>
      <c r="H163" s="22"/>
      <c r="I163" s="22"/>
      <c r="J163" s="22"/>
      <c r="K163" s="22"/>
      <c r="L163" s="16"/>
      <c r="M163" s="17"/>
      <c r="N163" s="26">
        <f>((G163-1)*(1-(IF(H163="no",0,'complete results log'!$B$3)))+1)</f>
        <v>5.0000000000000044E-2</v>
      </c>
      <c r="O163" s="26">
        <f t="shared" si="2"/>
        <v>0</v>
      </c>
      <c r="P163" s="27">
        <f>(IF(M163="WON-EW",((((N163-1)*J163)*'complete results log'!$B$2)+('complete results log'!$B$2*(N163-1))),IF(M163="WON",((((N163-1)*J163)*'complete results log'!$B$2)+('complete results log'!$B$2*(N163-1))),IF(M163="PLACED",((((N163-1)*J163)*'complete results log'!$B$2)-'complete results log'!$B$2),IF(J163=0,-'complete results log'!$B$2,IF(J163=0,-'complete results log'!$B$2,-('complete results log'!$B$2*2)))))))*E163</f>
        <v>0</v>
      </c>
      <c r="Q163" s="27">
        <f>(IF(M163="WON-EW",(((K163-1)*'complete results log'!$B$2)*(1-$B$3))+(((L163-1)*'complete results log'!$B$2)*(1-$B$3)),IF(M163="WON",(((K163-1)*'complete results log'!$B$2)*(1-$B$3)),IF(M163="PLACED",(((L163-1)*'complete results log'!$B$2)*(1-$B$3))-'complete results log'!$B$2,IF(J163=0,-'complete results log'!$B$2,-('complete results log'!$B$2*2))))))*E163</f>
        <v>0</v>
      </c>
      <c r="R163" s="28">
        <f>(IF(M163="WON-EW",((((F163-1)*J163)*'complete results log'!$B$2)+('complete results log'!$B$2*(F163-1))),IF(M163="WON",((((F163-1)*J163)*'complete results log'!$B$2)+('complete results log'!$B$2*(F163-1))),IF(M163="PLACED",((((F163-1)*J163)*'complete results log'!$B$2)-'complete results log'!$B$2),IF(J163=0,-'complete results log'!$B$2,IF(J163=0,-'complete results log'!$B$2,-('complete results log'!$B$2*2)))))))*E163</f>
        <v>0</v>
      </c>
    </row>
    <row r="164" spans="1:18" ht="15" x14ac:dyDescent="0.2">
      <c r="A164" s="56"/>
      <c r="B164" s="21"/>
      <c r="C164" s="16"/>
      <c r="D164" s="16"/>
      <c r="E164" s="49"/>
      <c r="F164" s="22"/>
      <c r="G164" s="22"/>
      <c r="H164" s="22"/>
      <c r="I164" s="22"/>
      <c r="J164" s="22"/>
      <c r="K164" s="22"/>
      <c r="L164" s="16"/>
      <c r="M164" s="17"/>
      <c r="N164" s="26">
        <f>((G164-1)*(1-(IF(H164="no",0,'complete results log'!$B$3)))+1)</f>
        <v>5.0000000000000044E-2</v>
      </c>
      <c r="O164" s="26">
        <f t="shared" si="2"/>
        <v>0</v>
      </c>
      <c r="P164" s="27">
        <f>(IF(M164="WON-EW",((((N164-1)*J164)*'complete results log'!$B$2)+('complete results log'!$B$2*(N164-1))),IF(M164="WON",((((N164-1)*J164)*'complete results log'!$B$2)+('complete results log'!$B$2*(N164-1))),IF(M164="PLACED",((((N164-1)*J164)*'complete results log'!$B$2)-'complete results log'!$B$2),IF(J164=0,-'complete results log'!$B$2,IF(J164=0,-'complete results log'!$B$2,-('complete results log'!$B$2*2)))))))*E164</f>
        <v>0</v>
      </c>
      <c r="Q164" s="27">
        <f>(IF(M164="WON-EW",(((K164-1)*'complete results log'!$B$2)*(1-$B$3))+(((L164-1)*'complete results log'!$B$2)*(1-$B$3)),IF(M164="WON",(((K164-1)*'complete results log'!$B$2)*(1-$B$3)),IF(M164="PLACED",(((L164-1)*'complete results log'!$B$2)*(1-$B$3))-'complete results log'!$B$2,IF(J164=0,-'complete results log'!$B$2,-('complete results log'!$B$2*2))))))*E164</f>
        <v>0</v>
      </c>
      <c r="R164" s="28">
        <f>(IF(M164="WON-EW",((((F164-1)*J164)*'complete results log'!$B$2)+('complete results log'!$B$2*(F164-1))),IF(M164="WON",((((F164-1)*J164)*'complete results log'!$B$2)+('complete results log'!$B$2*(F164-1))),IF(M164="PLACED",((((F164-1)*J164)*'complete results log'!$B$2)-'complete results log'!$B$2),IF(J164=0,-'complete results log'!$B$2,IF(J164=0,-'complete results log'!$B$2,-('complete results log'!$B$2*2)))))))*E164</f>
        <v>0</v>
      </c>
    </row>
    <row r="165" spans="1:18" ht="15" x14ac:dyDescent="0.2">
      <c r="A165" s="56"/>
      <c r="B165" s="21"/>
      <c r="C165" s="16"/>
      <c r="D165" s="16"/>
      <c r="E165" s="49"/>
      <c r="F165" s="22"/>
      <c r="G165" s="22"/>
      <c r="H165" s="22"/>
      <c r="I165" s="22"/>
      <c r="J165" s="22"/>
      <c r="K165" s="22"/>
      <c r="L165" s="16"/>
      <c r="M165" s="17"/>
      <c r="N165" s="26">
        <f>((G165-1)*(1-(IF(H165="no",0,'complete results log'!$B$3)))+1)</f>
        <v>5.0000000000000044E-2</v>
      </c>
      <c r="O165" s="26">
        <f t="shared" si="2"/>
        <v>0</v>
      </c>
      <c r="P165" s="27">
        <f>(IF(M165="WON-EW",((((N165-1)*J165)*'complete results log'!$B$2)+('complete results log'!$B$2*(N165-1))),IF(M165="WON",((((N165-1)*J165)*'complete results log'!$B$2)+('complete results log'!$B$2*(N165-1))),IF(M165="PLACED",((((N165-1)*J165)*'complete results log'!$B$2)-'complete results log'!$B$2),IF(J165=0,-'complete results log'!$B$2,IF(J165=0,-'complete results log'!$B$2,-('complete results log'!$B$2*2)))))))*E165</f>
        <v>0</v>
      </c>
      <c r="Q165" s="27">
        <f>(IF(M165="WON-EW",(((K165-1)*'complete results log'!$B$2)*(1-$B$3))+(((L165-1)*'complete results log'!$B$2)*(1-$B$3)),IF(M165="WON",(((K165-1)*'complete results log'!$B$2)*(1-$B$3)),IF(M165="PLACED",(((L165-1)*'complete results log'!$B$2)*(1-$B$3))-'complete results log'!$B$2,IF(J165=0,-'complete results log'!$B$2,-('complete results log'!$B$2*2))))))*E165</f>
        <v>0</v>
      </c>
      <c r="R165" s="28">
        <f>(IF(M165="WON-EW",((((F165-1)*J165)*'complete results log'!$B$2)+('complete results log'!$B$2*(F165-1))),IF(M165="WON",((((F165-1)*J165)*'complete results log'!$B$2)+('complete results log'!$B$2*(F165-1))),IF(M165="PLACED",((((F165-1)*J165)*'complete results log'!$B$2)-'complete results log'!$B$2),IF(J165=0,-'complete results log'!$B$2,IF(J165=0,-'complete results log'!$B$2,-('complete results log'!$B$2*2)))))))*E165</f>
        <v>0</v>
      </c>
    </row>
    <row r="166" spans="1:18" ht="15" x14ac:dyDescent="0.2">
      <c r="A166" s="56"/>
      <c r="B166" s="21"/>
      <c r="C166" s="16"/>
      <c r="D166" s="16"/>
      <c r="E166" s="49"/>
      <c r="F166" s="22"/>
      <c r="G166" s="22"/>
      <c r="H166" s="22"/>
      <c r="I166" s="22"/>
      <c r="J166" s="22"/>
      <c r="K166" s="22"/>
      <c r="L166" s="16"/>
      <c r="M166" s="17"/>
      <c r="N166" s="26">
        <f>((G166-1)*(1-(IF(H166="no",0,'complete results log'!$B$3)))+1)</f>
        <v>5.0000000000000044E-2</v>
      </c>
      <c r="O166" s="26">
        <f t="shared" si="2"/>
        <v>0</v>
      </c>
      <c r="P166" s="27">
        <f>(IF(M166="WON-EW",((((N166-1)*J166)*'complete results log'!$B$2)+('complete results log'!$B$2*(N166-1))),IF(M166="WON",((((N166-1)*J166)*'complete results log'!$B$2)+('complete results log'!$B$2*(N166-1))),IF(M166="PLACED",((((N166-1)*J166)*'complete results log'!$B$2)-'complete results log'!$B$2),IF(J166=0,-'complete results log'!$B$2,IF(J166=0,-'complete results log'!$B$2,-('complete results log'!$B$2*2)))))))*E166</f>
        <v>0</v>
      </c>
      <c r="Q166" s="27">
        <f>(IF(M166="WON-EW",(((K166-1)*'complete results log'!$B$2)*(1-$B$3))+(((L166-1)*'complete results log'!$B$2)*(1-$B$3)),IF(M166="WON",(((K166-1)*'complete results log'!$B$2)*(1-$B$3)),IF(M166="PLACED",(((L166-1)*'complete results log'!$B$2)*(1-$B$3))-'complete results log'!$B$2,IF(J166=0,-'complete results log'!$B$2,-('complete results log'!$B$2*2))))))*E166</f>
        <v>0</v>
      </c>
      <c r="R166" s="28">
        <f>(IF(M166="WON-EW",((((F166-1)*J166)*'complete results log'!$B$2)+('complete results log'!$B$2*(F166-1))),IF(M166="WON",((((F166-1)*J166)*'complete results log'!$B$2)+('complete results log'!$B$2*(F166-1))),IF(M166="PLACED",((((F166-1)*J166)*'complete results log'!$B$2)-'complete results log'!$B$2),IF(J166=0,-'complete results log'!$B$2,IF(J166=0,-'complete results log'!$B$2,-('complete results log'!$B$2*2)))))))*E166</f>
        <v>0</v>
      </c>
    </row>
    <row r="167" spans="1:18" ht="15" x14ac:dyDescent="0.2">
      <c r="A167" s="56"/>
      <c r="B167" s="21"/>
      <c r="C167" s="16"/>
      <c r="D167" s="16"/>
      <c r="E167" s="49"/>
      <c r="F167" s="22"/>
      <c r="G167" s="22"/>
      <c r="H167" s="22"/>
      <c r="I167" s="22"/>
      <c r="J167" s="22"/>
      <c r="K167" s="22"/>
      <c r="L167" s="16"/>
      <c r="M167" s="17"/>
      <c r="N167" s="26">
        <f>((G167-1)*(1-(IF(H167="no",0,'complete results log'!$B$3)))+1)</f>
        <v>5.0000000000000044E-2</v>
      </c>
      <c r="O167" s="26">
        <f t="shared" si="2"/>
        <v>0</v>
      </c>
      <c r="P167" s="27">
        <f>(IF(M167="WON-EW",((((N167-1)*J167)*'complete results log'!$B$2)+('complete results log'!$B$2*(N167-1))),IF(M167="WON",((((N167-1)*J167)*'complete results log'!$B$2)+('complete results log'!$B$2*(N167-1))),IF(M167="PLACED",((((N167-1)*J167)*'complete results log'!$B$2)-'complete results log'!$B$2),IF(J167=0,-'complete results log'!$B$2,IF(J167=0,-'complete results log'!$B$2,-('complete results log'!$B$2*2)))))))*E167</f>
        <v>0</v>
      </c>
      <c r="Q167" s="27">
        <f>(IF(M167="WON-EW",(((K167-1)*'complete results log'!$B$2)*(1-$B$3))+(((L167-1)*'complete results log'!$B$2)*(1-$B$3)),IF(M167="WON",(((K167-1)*'complete results log'!$B$2)*(1-$B$3)),IF(M167="PLACED",(((L167-1)*'complete results log'!$B$2)*(1-$B$3))-'complete results log'!$B$2,IF(J167=0,-'complete results log'!$B$2,-('complete results log'!$B$2*2))))))*E167</f>
        <v>0</v>
      </c>
      <c r="R167" s="28">
        <f>(IF(M167="WON-EW",((((F167-1)*J167)*'complete results log'!$B$2)+('complete results log'!$B$2*(F167-1))),IF(M167="WON",((((F167-1)*J167)*'complete results log'!$B$2)+('complete results log'!$B$2*(F167-1))),IF(M167="PLACED",((((F167-1)*J167)*'complete results log'!$B$2)-'complete results log'!$B$2),IF(J167=0,-'complete results log'!$B$2,IF(J167=0,-'complete results log'!$B$2,-('complete results log'!$B$2*2)))))))*E167</f>
        <v>0</v>
      </c>
    </row>
    <row r="168" spans="1:18" ht="15" x14ac:dyDescent="0.2">
      <c r="A168" s="56"/>
      <c r="B168" s="21"/>
      <c r="C168" s="16"/>
      <c r="D168" s="16"/>
      <c r="E168" s="49"/>
      <c r="F168" s="22"/>
      <c r="G168" s="22"/>
      <c r="H168" s="22"/>
      <c r="I168" s="22"/>
      <c r="J168" s="22"/>
      <c r="K168" s="22"/>
      <c r="L168" s="16"/>
      <c r="M168" s="17"/>
      <c r="N168" s="26">
        <f>((G168-1)*(1-(IF(H168="no",0,'complete results log'!$B$3)))+1)</f>
        <v>5.0000000000000044E-2</v>
      </c>
      <c r="O168" s="26">
        <f t="shared" si="2"/>
        <v>0</v>
      </c>
      <c r="P168" s="27">
        <f>(IF(M168="WON-EW",((((N168-1)*J168)*'complete results log'!$B$2)+('complete results log'!$B$2*(N168-1))),IF(M168="WON",((((N168-1)*J168)*'complete results log'!$B$2)+('complete results log'!$B$2*(N168-1))),IF(M168="PLACED",((((N168-1)*J168)*'complete results log'!$B$2)-'complete results log'!$B$2),IF(J168=0,-'complete results log'!$B$2,IF(J168=0,-'complete results log'!$B$2,-('complete results log'!$B$2*2)))))))*E168</f>
        <v>0</v>
      </c>
      <c r="Q168" s="27">
        <f>(IF(M168="WON-EW",(((K168-1)*'complete results log'!$B$2)*(1-$B$3))+(((L168-1)*'complete results log'!$B$2)*(1-$B$3)),IF(M168="WON",(((K168-1)*'complete results log'!$B$2)*(1-$B$3)),IF(M168="PLACED",(((L168-1)*'complete results log'!$B$2)*(1-$B$3))-'complete results log'!$B$2,IF(J168=0,-'complete results log'!$B$2,-('complete results log'!$B$2*2))))))*E168</f>
        <v>0</v>
      </c>
      <c r="R168" s="28">
        <f>(IF(M168="WON-EW",((((F168-1)*J168)*'complete results log'!$B$2)+('complete results log'!$B$2*(F168-1))),IF(M168="WON",((((F168-1)*J168)*'complete results log'!$B$2)+('complete results log'!$B$2*(F168-1))),IF(M168="PLACED",((((F168-1)*J168)*'complete results log'!$B$2)-'complete results log'!$B$2),IF(J168=0,-'complete results log'!$B$2,IF(J168=0,-'complete results log'!$B$2,-('complete results log'!$B$2*2)))))))*E168</f>
        <v>0</v>
      </c>
    </row>
    <row r="169" spans="1:18" ht="15" x14ac:dyDescent="0.2">
      <c r="A169" s="56"/>
      <c r="B169" s="21"/>
      <c r="C169" s="16"/>
      <c r="D169" s="16"/>
      <c r="E169" s="49"/>
      <c r="F169" s="22"/>
      <c r="G169" s="22"/>
      <c r="H169" s="22"/>
      <c r="I169" s="22"/>
      <c r="J169" s="22"/>
      <c r="K169" s="22"/>
      <c r="L169" s="16"/>
      <c r="M169" s="17"/>
      <c r="N169" s="26">
        <f>((G169-1)*(1-(IF(H169="no",0,'complete results log'!$B$3)))+1)</f>
        <v>5.0000000000000044E-2</v>
      </c>
      <c r="O169" s="26">
        <f t="shared" si="2"/>
        <v>0</v>
      </c>
      <c r="P169" s="27">
        <f>(IF(M169="WON-EW",((((N169-1)*J169)*'complete results log'!$B$2)+('complete results log'!$B$2*(N169-1))),IF(M169="WON",((((N169-1)*J169)*'complete results log'!$B$2)+('complete results log'!$B$2*(N169-1))),IF(M169="PLACED",((((N169-1)*J169)*'complete results log'!$B$2)-'complete results log'!$B$2),IF(J169=0,-'complete results log'!$B$2,IF(J169=0,-'complete results log'!$B$2,-('complete results log'!$B$2*2)))))))*E169</f>
        <v>0</v>
      </c>
      <c r="Q169" s="27">
        <f>(IF(M169="WON-EW",(((K169-1)*'complete results log'!$B$2)*(1-$B$3))+(((L169-1)*'complete results log'!$B$2)*(1-$B$3)),IF(M169="WON",(((K169-1)*'complete results log'!$B$2)*(1-$B$3)),IF(M169="PLACED",(((L169-1)*'complete results log'!$B$2)*(1-$B$3))-'complete results log'!$B$2,IF(J169=0,-'complete results log'!$B$2,-('complete results log'!$B$2*2))))))*E169</f>
        <v>0</v>
      </c>
      <c r="R169" s="28">
        <f>(IF(M169="WON-EW",((((F169-1)*J169)*'complete results log'!$B$2)+('complete results log'!$B$2*(F169-1))),IF(M169="WON",((((F169-1)*J169)*'complete results log'!$B$2)+('complete results log'!$B$2*(F169-1))),IF(M169="PLACED",((((F169-1)*J169)*'complete results log'!$B$2)-'complete results log'!$B$2),IF(J169=0,-'complete results log'!$B$2,IF(J169=0,-'complete results log'!$B$2,-('complete results log'!$B$2*2)))))))*E169</f>
        <v>0</v>
      </c>
    </row>
    <row r="170" spans="1:18" ht="15" x14ac:dyDescent="0.2">
      <c r="A170" s="56"/>
      <c r="B170" s="21"/>
      <c r="C170" s="16"/>
      <c r="D170" s="16"/>
      <c r="E170" s="49"/>
      <c r="F170" s="22"/>
      <c r="G170" s="22"/>
      <c r="H170" s="22"/>
      <c r="I170" s="22"/>
      <c r="J170" s="22"/>
      <c r="K170" s="22"/>
      <c r="L170" s="16"/>
      <c r="M170" s="17"/>
      <c r="N170" s="26">
        <f>((G170-1)*(1-(IF(H170="no",0,'complete results log'!$B$3)))+1)</f>
        <v>5.0000000000000044E-2</v>
      </c>
      <c r="O170" s="26">
        <f t="shared" si="2"/>
        <v>0</v>
      </c>
      <c r="P170" s="27">
        <f>(IF(M170="WON-EW",((((N170-1)*J170)*'complete results log'!$B$2)+('complete results log'!$B$2*(N170-1))),IF(M170="WON",((((N170-1)*J170)*'complete results log'!$B$2)+('complete results log'!$B$2*(N170-1))),IF(M170="PLACED",((((N170-1)*J170)*'complete results log'!$B$2)-'complete results log'!$B$2),IF(J170=0,-'complete results log'!$B$2,IF(J170=0,-'complete results log'!$B$2,-('complete results log'!$B$2*2)))))))*E170</f>
        <v>0</v>
      </c>
      <c r="Q170" s="27">
        <f>(IF(M170="WON-EW",(((K170-1)*'complete results log'!$B$2)*(1-$B$3))+(((L170-1)*'complete results log'!$B$2)*(1-$B$3)),IF(M170="WON",(((K170-1)*'complete results log'!$B$2)*(1-$B$3)),IF(M170="PLACED",(((L170-1)*'complete results log'!$B$2)*(1-$B$3))-'complete results log'!$B$2,IF(J170=0,-'complete results log'!$B$2,-('complete results log'!$B$2*2))))))*E170</f>
        <v>0</v>
      </c>
      <c r="R170" s="28">
        <f>(IF(M170="WON-EW",((((F170-1)*J170)*'complete results log'!$B$2)+('complete results log'!$B$2*(F170-1))),IF(M170="WON",((((F170-1)*J170)*'complete results log'!$B$2)+('complete results log'!$B$2*(F170-1))),IF(M170="PLACED",((((F170-1)*J170)*'complete results log'!$B$2)-'complete results log'!$B$2),IF(J170=0,-'complete results log'!$B$2,IF(J170=0,-'complete results log'!$B$2,-('complete results log'!$B$2*2)))))))*E170</f>
        <v>0</v>
      </c>
    </row>
    <row r="171" spans="1:18" ht="15" x14ac:dyDescent="0.2">
      <c r="A171" s="56"/>
      <c r="B171" s="21"/>
      <c r="C171" s="16"/>
      <c r="D171" s="16"/>
      <c r="E171" s="49"/>
      <c r="F171" s="22"/>
      <c r="G171" s="22"/>
      <c r="H171" s="22"/>
      <c r="I171" s="22"/>
      <c r="J171" s="22"/>
      <c r="K171" s="22"/>
      <c r="L171" s="16"/>
      <c r="M171" s="17"/>
      <c r="N171" s="26">
        <f>((G171-1)*(1-(IF(H171="no",0,'complete results log'!$B$3)))+1)</f>
        <v>5.0000000000000044E-2</v>
      </c>
      <c r="O171" s="26">
        <f t="shared" si="2"/>
        <v>0</v>
      </c>
      <c r="P171" s="27">
        <f>(IF(M171="WON-EW",((((N171-1)*J171)*'complete results log'!$B$2)+('complete results log'!$B$2*(N171-1))),IF(M171="WON",((((N171-1)*J171)*'complete results log'!$B$2)+('complete results log'!$B$2*(N171-1))),IF(M171="PLACED",((((N171-1)*J171)*'complete results log'!$B$2)-'complete results log'!$B$2),IF(J171=0,-'complete results log'!$B$2,IF(J171=0,-'complete results log'!$B$2,-('complete results log'!$B$2*2)))))))*E171</f>
        <v>0</v>
      </c>
      <c r="Q171" s="27">
        <f>(IF(M171="WON-EW",(((K171-1)*'complete results log'!$B$2)*(1-$B$3))+(((L171-1)*'complete results log'!$B$2)*(1-$B$3)),IF(M171="WON",(((K171-1)*'complete results log'!$B$2)*(1-$B$3)),IF(M171="PLACED",(((L171-1)*'complete results log'!$B$2)*(1-$B$3))-'complete results log'!$B$2,IF(J171=0,-'complete results log'!$B$2,-('complete results log'!$B$2*2))))))*E171</f>
        <v>0</v>
      </c>
      <c r="R171" s="28">
        <f>(IF(M171="WON-EW",((((F171-1)*J171)*'complete results log'!$B$2)+('complete results log'!$B$2*(F171-1))),IF(M171="WON",((((F171-1)*J171)*'complete results log'!$B$2)+('complete results log'!$B$2*(F171-1))),IF(M171="PLACED",((((F171-1)*J171)*'complete results log'!$B$2)-'complete results log'!$B$2),IF(J171=0,-'complete results log'!$B$2,IF(J171=0,-'complete results log'!$B$2,-('complete results log'!$B$2*2)))))))*E171</f>
        <v>0</v>
      </c>
    </row>
    <row r="172" spans="1:18" ht="15" x14ac:dyDescent="0.2">
      <c r="A172" s="56"/>
      <c r="B172" s="21"/>
      <c r="C172" s="16"/>
      <c r="D172" s="16"/>
      <c r="E172" s="49"/>
      <c r="F172" s="22"/>
      <c r="G172" s="52"/>
      <c r="H172" s="22"/>
      <c r="I172" s="22"/>
      <c r="J172" s="22"/>
      <c r="K172" s="22"/>
      <c r="L172" s="16"/>
      <c r="M172" s="17"/>
      <c r="N172" s="26">
        <f>((G172-1)*(1-(IF(H172="no",0,'complete results log'!$B$3)))+1)</f>
        <v>5.0000000000000044E-2</v>
      </c>
      <c r="O172" s="26">
        <f t="shared" si="2"/>
        <v>0</v>
      </c>
      <c r="P172" s="27">
        <f>(IF(M172="WON-EW",((((N172-1)*J172)*'complete results log'!$B$2)+('complete results log'!$B$2*(N172-1))),IF(M172="WON",((((N172-1)*J172)*'complete results log'!$B$2)+('complete results log'!$B$2*(N172-1))),IF(M172="PLACED",((((N172-1)*J172)*'complete results log'!$B$2)-'complete results log'!$B$2),IF(J172=0,-'complete results log'!$B$2,IF(J172=0,-'complete results log'!$B$2,-('complete results log'!$B$2*2)))))))*E172</f>
        <v>0</v>
      </c>
      <c r="Q172" s="27">
        <f>(IF(M172="WON-EW",(((K172-1)*'complete results log'!$B$2)*(1-$B$3))+(((L172-1)*'complete results log'!$B$2)*(1-$B$3)),IF(M172="WON",(((K172-1)*'complete results log'!$B$2)*(1-$B$3)),IF(M172="PLACED",(((L172-1)*'complete results log'!$B$2)*(1-$B$3))-'complete results log'!$B$2,IF(J172=0,-'complete results log'!$B$2,-('complete results log'!$B$2*2))))))*E172</f>
        <v>0</v>
      </c>
      <c r="R172" s="28">
        <f>(IF(M172="WON-EW",((((F172-1)*J172)*'complete results log'!$B$2)+('complete results log'!$B$2*(F172-1))),IF(M172="WON",((((F172-1)*J172)*'complete results log'!$B$2)+('complete results log'!$B$2*(F172-1))),IF(M172="PLACED",((((F172-1)*J172)*'complete results log'!$B$2)-'complete results log'!$B$2),IF(J172=0,-'complete results log'!$B$2,IF(J172=0,-'complete results log'!$B$2,-('complete results log'!$B$2*2)))))))*E172</f>
        <v>0</v>
      </c>
    </row>
    <row r="173" spans="1:18" ht="15" x14ac:dyDescent="0.2">
      <c r="A173" s="56"/>
      <c r="B173" s="21"/>
      <c r="C173" s="16"/>
      <c r="D173" s="16"/>
      <c r="E173" s="49"/>
      <c r="F173" s="22"/>
      <c r="G173" s="52"/>
      <c r="H173" s="22"/>
      <c r="I173" s="22"/>
      <c r="J173" s="22"/>
      <c r="K173" s="22"/>
      <c r="L173" s="16"/>
      <c r="M173" s="17"/>
      <c r="N173" s="26">
        <f>((G173-1)*(1-(IF(H173="no",0,'complete results log'!$B$3)))+1)</f>
        <v>5.0000000000000044E-2</v>
      </c>
      <c r="O173" s="26">
        <f t="shared" si="2"/>
        <v>0</v>
      </c>
      <c r="P173" s="27">
        <f>(IF(M173="WON-EW",((((N173-1)*J173)*'complete results log'!$B$2)+('complete results log'!$B$2*(N173-1))),IF(M173="WON",((((N173-1)*J173)*'complete results log'!$B$2)+('complete results log'!$B$2*(N173-1))),IF(M173="PLACED",((((N173-1)*J173)*'complete results log'!$B$2)-'complete results log'!$B$2),IF(J173=0,-'complete results log'!$B$2,IF(J173=0,-'complete results log'!$B$2,-('complete results log'!$B$2*2)))))))*E173</f>
        <v>0</v>
      </c>
      <c r="Q173" s="27">
        <f>(IF(M173="WON-EW",(((K173-1)*'complete results log'!$B$2)*(1-$B$3))+(((L173-1)*'complete results log'!$B$2)*(1-$B$3)),IF(M173="WON",(((K173-1)*'complete results log'!$B$2)*(1-$B$3)),IF(M173="PLACED",(((L173-1)*'complete results log'!$B$2)*(1-$B$3))-'complete results log'!$B$2,IF(J173=0,-'complete results log'!$B$2,-('complete results log'!$B$2*2))))))*E173</f>
        <v>0</v>
      </c>
      <c r="R173" s="28">
        <f>(IF(M173="WON-EW",((((F173-1)*J173)*'complete results log'!$B$2)+('complete results log'!$B$2*(F173-1))),IF(M173="WON",((((F173-1)*J173)*'complete results log'!$B$2)+('complete results log'!$B$2*(F173-1))),IF(M173="PLACED",((((F173-1)*J173)*'complete results log'!$B$2)-'complete results log'!$B$2),IF(J173=0,-'complete results log'!$B$2,IF(J173=0,-'complete results log'!$B$2,-('complete results log'!$B$2*2)))))))*E173</f>
        <v>0</v>
      </c>
    </row>
    <row r="174" spans="1:18" ht="15" x14ac:dyDescent="0.2">
      <c r="A174" s="56"/>
      <c r="B174" s="21"/>
      <c r="C174" s="16"/>
      <c r="D174" s="16"/>
      <c r="E174" s="49"/>
      <c r="F174" s="22"/>
      <c r="G174" s="52"/>
      <c r="H174" s="22"/>
      <c r="I174" s="22"/>
      <c r="J174" s="22"/>
      <c r="K174" s="22"/>
      <c r="L174" s="16"/>
      <c r="M174" s="17"/>
      <c r="N174" s="26">
        <f>((G174-1)*(1-(IF(H174="no",0,'complete results log'!$B$3)))+1)</f>
        <v>5.0000000000000044E-2</v>
      </c>
      <c r="O174" s="26">
        <f t="shared" si="2"/>
        <v>0</v>
      </c>
      <c r="P174" s="27">
        <f>(IF(M174="WON-EW",((((N174-1)*J174)*'complete results log'!$B$2)+('complete results log'!$B$2*(N174-1))),IF(M174="WON",((((N174-1)*J174)*'complete results log'!$B$2)+('complete results log'!$B$2*(N174-1))),IF(M174="PLACED",((((N174-1)*J174)*'complete results log'!$B$2)-'complete results log'!$B$2),IF(J174=0,-'complete results log'!$B$2,IF(J174=0,-'complete results log'!$B$2,-('complete results log'!$B$2*2)))))))*E174</f>
        <v>0</v>
      </c>
      <c r="Q174" s="27">
        <f>(IF(M174="WON-EW",(((K174-1)*'complete results log'!$B$2)*(1-$B$3))+(((L174-1)*'complete results log'!$B$2)*(1-$B$3)),IF(M174="WON",(((K174-1)*'complete results log'!$B$2)*(1-$B$3)),IF(M174="PLACED",(((L174-1)*'complete results log'!$B$2)*(1-$B$3))-'complete results log'!$B$2,IF(J174=0,-'complete results log'!$B$2,-('complete results log'!$B$2*2))))))*E174</f>
        <v>0</v>
      </c>
      <c r="R174" s="28">
        <f>(IF(M174="WON-EW",((((F174-1)*J174)*'complete results log'!$B$2)+('complete results log'!$B$2*(F174-1))),IF(M174="WON",((((F174-1)*J174)*'complete results log'!$B$2)+('complete results log'!$B$2*(F174-1))),IF(M174="PLACED",((((F174-1)*J174)*'complete results log'!$B$2)-'complete results log'!$B$2),IF(J174=0,-'complete results log'!$B$2,IF(J174=0,-'complete results log'!$B$2,-('complete results log'!$B$2*2)))))))*E174</f>
        <v>0</v>
      </c>
    </row>
    <row r="175" spans="1:18" ht="15" x14ac:dyDescent="0.2">
      <c r="A175" s="56"/>
      <c r="B175" s="21"/>
      <c r="C175" s="16"/>
      <c r="D175" s="16"/>
      <c r="E175" s="49"/>
      <c r="F175" s="22"/>
      <c r="G175" s="52"/>
      <c r="H175" s="22"/>
      <c r="I175" s="22"/>
      <c r="J175" s="22"/>
      <c r="K175" s="22"/>
      <c r="L175" s="16"/>
      <c r="M175" s="17"/>
      <c r="N175" s="26">
        <f>((G175-1)*(1-(IF(H175="no",0,'complete results log'!$B$3)))+1)</f>
        <v>5.0000000000000044E-2</v>
      </c>
      <c r="O175" s="26">
        <f t="shared" si="2"/>
        <v>0</v>
      </c>
      <c r="P175" s="27">
        <f>(IF(M175="WON-EW",((((N175-1)*J175)*'complete results log'!$B$2)+('complete results log'!$B$2*(N175-1))),IF(M175="WON",((((N175-1)*J175)*'complete results log'!$B$2)+('complete results log'!$B$2*(N175-1))),IF(M175="PLACED",((((N175-1)*J175)*'complete results log'!$B$2)-'complete results log'!$B$2),IF(J175=0,-'complete results log'!$B$2,IF(J175=0,-'complete results log'!$B$2,-('complete results log'!$B$2*2)))))))*E175</f>
        <v>0</v>
      </c>
      <c r="Q175" s="27">
        <f>(IF(M175="WON-EW",(((K175-1)*'complete results log'!$B$2)*(1-$B$3))+(((L175-1)*'complete results log'!$B$2)*(1-$B$3)),IF(M175="WON",(((K175-1)*'complete results log'!$B$2)*(1-$B$3)),IF(M175="PLACED",(((L175-1)*'complete results log'!$B$2)*(1-$B$3))-'complete results log'!$B$2,IF(J175=0,-'complete results log'!$B$2,-('complete results log'!$B$2*2))))))*E175</f>
        <v>0</v>
      </c>
      <c r="R175" s="28">
        <f>(IF(M175="WON-EW",((((F175-1)*J175)*'complete results log'!$B$2)+('complete results log'!$B$2*(F175-1))),IF(M175="WON",((((F175-1)*J175)*'complete results log'!$B$2)+('complete results log'!$B$2*(F175-1))),IF(M175="PLACED",((((F175-1)*J175)*'complete results log'!$B$2)-'complete results log'!$B$2),IF(J175=0,-'complete results log'!$B$2,IF(J175=0,-'complete results log'!$B$2,-('complete results log'!$B$2*2)))))))*E175</f>
        <v>0</v>
      </c>
    </row>
    <row r="176" spans="1:18" ht="15" x14ac:dyDescent="0.2">
      <c r="A176" s="56"/>
      <c r="B176" s="21"/>
      <c r="C176" s="16"/>
      <c r="D176" s="16"/>
      <c r="E176" s="49"/>
      <c r="F176" s="22"/>
      <c r="G176" s="52"/>
      <c r="H176" s="22"/>
      <c r="I176" s="22"/>
      <c r="J176" s="22"/>
      <c r="K176" s="22"/>
      <c r="L176" s="16"/>
      <c r="M176" s="17"/>
      <c r="N176" s="26">
        <f>((G176-1)*(1-(IF(H176="no",0,'complete results log'!$B$3)))+1)</f>
        <v>5.0000000000000044E-2</v>
      </c>
      <c r="O176" s="26">
        <f t="shared" si="2"/>
        <v>0</v>
      </c>
      <c r="P176" s="27">
        <f>(IF(M176="WON-EW",((((N176-1)*J176)*'complete results log'!$B$2)+('complete results log'!$B$2*(N176-1))),IF(M176="WON",((((N176-1)*J176)*'complete results log'!$B$2)+('complete results log'!$B$2*(N176-1))),IF(M176="PLACED",((((N176-1)*J176)*'complete results log'!$B$2)-'complete results log'!$B$2),IF(J176=0,-'complete results log'!$B$2,IF(J176=0,-'complete results log'!$B$2,-('complete results log'!$B$2*2)))))))*E176</f>
        <v>0</v>
      </c>
      <c r="Q176" s="27">
        <f>(IF(M176="WON-EW",(((K176-1)*'complete results log'!$B$2)*(1-$B$3))+(((L176-1)*'complete results log'!$B$2)*(1-$B$3)),IF(M176="WON",(((K176-1)*'complete results log'!$B$2)*(1-$B$3)),IF(M176="PLACED",(((L176-1)*'complete results log'!$B$2)*(1-$B$3))-'complete results log'!$B$2,IF(J176=0,-'complete results log'!$B$2,-('complete results log'!$B$2*2))))))*E176</f>
        <v>0</v>
      </c>
      <c r="R176" s="28">
        <f>(IF(M176="WON-EW",((((F176-1)*J176)*'complete results log'!$B$2)+('complete results log'!$B$2*(F176-1))),IF(M176="WON",((((F176-1)*J176)*'complete results log'!$B$2)+('complete results log'!$B$2*(F176-1))),IF(M176="PLACED",((((F176-1)*J176)*'complete results log'!$B$2)-'complete results log'!$B$2),IF(J176=0,-'complete results log'!$B$2,IF(J176=0,-'complete results log'!$B$2,-('complete results log'!$B$2*2)))))))*E176</f>
        <v>0</v>
      </c>
    </row>
    <row r="177" spans="1:18" ht="15" x14ac:dyDescent="0.2">
      <c r="A177" s="56"/>
      <c r="B177" s="21"/>
      <c r="C177" s="16"/>
      <c r="D177" s="16"/>
      <c r="E177" s="49"/>
      <c r="F177" s="22"/>
      <c r="G177" s="52"/>
      <c r="H177" s="22"/>
      <c r="I177" s="22"/>
      <c r="J177" s="22"/>
      <c r="K177" s="22"/>
      <c r="L177" s="16"/>
      <c r="M177" s="17"/>
      <c r="N177" s="26">
        <f>((G177-1)*(1-(IF(H177="no",0,'complete results log'!$B$3)))+1)</f>
        <v>5.0000000000000044E-2</v>
      </c>
      <c r="O177" s="26">
        <f t="shared" si="2"/>
        <v>0</v>
      </c>
      <c r="P177" s="27">
        <f>(IF(M177="WON-EW",((((N177-1)*J177)*'complete results log'!$B$2)+('complete results log'!$B$2*(N177-1))),IF(M177="WON",((((N177-1)*J177)*'complete results log'!$B$2)+('complete results log'!$B$2*(N177-1))),IF(M177="PLACED",((((N177-1)*J177)*'complete results log'!$B$2)-'complete results log'!$B$2),IF(J177=0,-'complete results log'!$B$2,IF(J177=0,-'complete results log'!$B$2,-('complete results log'!$B$2*2)))))))*E177</f>
        <v>0</v>
      </c>
      <c r="Q177" s="27">
        <f>(IF(M177="WON-EW",(((K177-1)*'complete results log'!$B$2)*(1-$B$3))+(((L177-1)*'complete results log'!$B$2)*(1-$B$3)),IF(M177="WON",(((K177-1)*'complete results log'!$B$2)*(1-$B$3)),IF(M177="PLACED",(((L177-1)*'complete results log'!$B$2)*(1-$B$3))-'complete results log'!$B$2,IF(J177=0,-'complete results log'!$B$2,-('complete results log'!$B$2*2))))))*E177</f>
        <v>0</v>
      </c>
      <c r="R177" s="28">
        <f>(IF(M177="WON-EW",((((F177-1)*J177)*'complete results log'!$B$2)+('complete results log'!$B$2*(F177-1))),IF(M177="WON",((((F177-1)*J177)*'complete results log'!$B$2)+('complete results log'!$B$2*(F177-1))),IF(M177="PLACED",((((F177-1)*J177)*'complete results log'!$B$2)-'complete results log'!$B$2),IF(J177=0,-'complete results log'!$B$2,IF(J177=0,-'complete results log'!$B$2,-('complete results log'!$B$2*2)))))))*E177</f>
        <v>0</v>
      </c>
    </row>
    <row r="178" spans="1:18" ht="15" x14ac:dyDescent="0.2">
      <c r="A178" s="56"/>
      <c r="B178" s="21"/>
      <c r="C178" s="16"/>
      <c r="D178" s="16"/>
      <c r="E178" s="49"/>
      <c r="F178" s="22"/>
      <c r="G178" s="52"/>
      <c r="H178" s="22"/>
      <c r="I178" s="22"/>
      <c r="J178" s="22"/>
      <c r="K178" s="22"/>
      <c r="L178" s="16"/>
      <c r="M178" s="17"/>
      <c r="N178" s="26">
        <f>((G178-1)*(1-(IF(H178="no",0,'complete results log'!$B$3)))+1)</f>
        <v>5.0000000000000044E-2</v>
      </c>
      <c r="O178" s="26">
        <f t="shared" si="2"/>
        <v>0</v>
      </c>
      <c r="P178" s="27">
        <f>(IF(M178="WON-EW",((((N178-1)*J178)*'complete results log'!$B$2)+('complete results log'!$B$2*(N178-1))),IF(M178="WON",((((N178-1)*J178)*'complete results log'!$B$2)+('complete results log'!$B$2*(N178-1))),IF(M178="PLACED",((((N178-1)*J178)*'complete results log'!$B$2)-'complete results log'!$B$2),IF(J178=0,-'complete results log'!$B$2,IF(J178=0,-'complete results log'!$B$2,-('complete results log'!$B$2*2)))))))*E178</f>
        <v>0</v>
      </c>
      <c r="Q178" s="27">
        <f>(IF(M178="WON-EW",(((K178-1)*'complete results log'!$B$2)*(1-$B$3))+(((L178-1)*'complete results log'!$B$2)*(1-$B$3)),IF(M178="WON",(((K178-1)*'complete results log'!$B$2)*(1-$B$3)),IF(M178="PLACED",(((L178-1)*'complete results log'!$B$2)*(1-$B$3))-'complete results log'!$B$2,IF(J178=0,-'complete results log'!$B$2,-('complete results log'!$B$2*2))))))*E178</f>
        <v>0</v>
      </c>
      <c r="R178" s="28">
        <f>(IF(M178="WON-EW",((((F178-1)*J178)*'complete results log'!$B$2)+('complete results log'!$B$2*(F178-1))),IF(M178="WON",((((F178-1)*J178)*'complete results log'!$B$2)+('complete results log'!$B$2*(F178-1))),IF(M178="PLACED",((((F178-1)*J178)*'complete results log'!$B$2)-'complete results log'!$B$2),IF(J178=0,-'complete results log'!$B$2,IF(J178=0,-'complete results log'!$B$2,-('complete results log'!$B$2*2)))))))*E178</f>
        <v>0</v>
      </c>
    </row>
    <row r="179" spans="1:18" ht="15" x14ac:dyDescent="0.2">
      <c r="A179" s="56"/>
      <c r="B179" s="21"/>
      <c r="C179" s="16"/>
      <c r="D179" s="16"/>
      <c r="E179" s="49"/>
      <c r="F179" s="22"/>
      <c r="G179" s="52"/>
      <c r="H179" s="22"/>
      <c r="I179" s="22"/>
      <c r="J179" s="22"/>
      <c r="K179" s="22"/>
      <c r="L179" s="16"/>
      <c r="M179" s="17"/>
      <c r="N179" s="26">
        <f>((G179-1)*(1-(IF(H179="no",0,'complete results log'!$B$3)))+1)</f>
        <v>5.0000000000000044E-2</v>
      </c>
      <c r="O179" s="26">
        <f t="shared" si="2"/>
        <v>0</v>
      </c>
      <c r="P179" s="27">
        <f>(IF(M179="WON-EW",((((N179-1)*J179)*'complete results log'!$B$2)+('complete results log'!$B$2*(N179-1))),IF(M179="WON",((((N179-1)*J179)*'complete results log'!$B$2)+('complete results log'!$B$2*(N179-1))),IF(M179="PLACED",((((N179-1)*J179)*'complete results log'!$B$2)-'complete results log'!$B$2),IF(J179=0,-'complete results log'!$B$2,IF(J179=0,-'complete results log'!$B$2,-('complete results log'!$B$2*2)))))))*E179</f>
        <v>0</v>
      </c>
      <c r="Q179" s="27">
        <f>(IF(M179="WON-EW",(((K179-1)*'complete results log'!$B$2)*(1-$B$3))+(((L179-1)*'complete results log'!$B$2)*(1-$B$3)),IF(M179="WON",(((K179-1)*'complete results log'!$B$2)*(1-$B$3)),IF(M179="PLACED",(((L179-1)*'complete results log'!$B$2)*(1-$B$3))-'complete results log'!$B$2,IF(J179=0,-'complete results log'!$B$2,-('complete results log'!$B$2*2))))))*E179</f>
        <v>0</v>
      </c>
      <c r="R179" s="28">
        <f>(IF(M179="WON-EW",((((F179-1)*J179)*'complete results log'!$B$2)+('complete results log'!$B$2*(F179-1))),IF(M179="WON",((((F179-1)*J179)*'complete results log'!$B$2)+('complete results log'!$B$2*(F179-1))),IF(M179="PLACED",((((F179-1)*J179)*'complete results log'!$B$2)-'complete results log'!$B$2),IF(J179=0,-'complete results log'!$B$2,IF(J179=0,-'complete results log'!$B$2,-('complete results log'!$B$2*2)))))))*E179</f>
        <v>0</v>
      </c>
    </row>
    <row r="180" spans="1:18" ht="15" x14ac:dyDescent="0.2">
      <c r="A180" s="56"/>
      <c r="B180" s="21"/>
      <c r="C180" s="16"/>
      <c r="D180" s="16"/>
      <c r="E180" s="49"/>
      <c r="F180" s="22"/>
      <c r="G180" s="52"/>
      <c r="H180" s="22"/>
      <c r="I180" s="22"/>
      <c r="J180" s="22"/>
      <c r="K180" s="22"/>
      <c r="L180" s="16"/>
      <c r="M180" s="17"/>
      <c r="N180" s="26">
        <f>((G180-1)*(1-(IF(H180="no",0,'complete results log'!$B$3)))+1)</f>
        <v>5.0000000000000044E-2</v>
      </c>
      <c r="O180" s="26">
        <f t="shared" si="2"/>
        <v>0</v>
      </c>
      <c r="P180" s="27">
        <f>(IF(M180="WON-EW",((((N180-1)*J180)*'complete results log'!$B$2)+('complete results log'!$B$2*(N180-1))),IF(M180="WON",((((N180-1)*J180)*'complete results log'!$B$2)+('complete results log'!$B$2*(N180-1))),IF(M180="PLACED",((((N180-1)*J180)*'complete results log'!$B$2)-'complete results log'!$B$2),IF(J180=0,-'complete results log'!$B$2,IF(J180=0,-'complete results log'!$B$2,-('complete results log'!$B$2*2)))))))*E180</f>
        <v>0</v>
      </c>
      <c r="Q180" s="27">
        <f>(IF(M180="WON-EW",(((K180-1)*'complete results log'!$B$2)*(1-$B$3))+(((L180-1)*'complete results log'!$B$2)*(1-$B$3)),IF(M180="WON",(((K180-1)*'complete results log'!$B$2)*(1-$B$3)),IF(M180="PLACED",(((L180-1)*'complete results log'!$B$2)*(1-$B$3))-'complete results log'!$B$2,IF(J180=0,-'complete results log'!$B$2,-('complete results log'!$B$2*2))))))*E180</f>
        <v>0</v>
      </c>
      <c r="R180" s="28">
        <f>(IF(M180="WON-EW",((((F180-1)*J180)*'complete results log'!$B$2)+('complete results log'!$B$2*(F180-1))),IF(M180="WON",((((F180-1)*J180)*'complete results log'!$B$2)+('complete results log'!$B$2*(F180-1))),IF(M180="PLACED",((((F180-1)*J180)*'complete results log'!$B$2)-'complete results log'!$B$2),IF(J180=0,-'complete results log'!$B$2,IF(J180=0,-'complete results log'!$B$2,-('complete results log'!$B$2*2)))))))*E180</f>
        <v>0</v>
      </c>
    </row>
    <row r="181" spans="1:18" ht="15" x14ac:dyDescent="0.2">
      <c r="A181" s="56"/>
      <c r="B181" s="21"/>
      <c r="C181" s="16"/>
      <c r="D181" s="16"/>
      <c r="E181" s="49"/>
      <c r="F181" s="22"/>
      <c r="G181" s="52"/>
      <c r="H181" s="22"/>
      <c r="I181" s="22"/>
      <c r="J181" s="22"/>
      <c r="K181" s="22"/>
      <c r="L181" s="16"/>
      <c r="M181" s="17"/>
      <c r="N181" s="26">
        <f>((G181-1)*(1-(IF(H181="no",0,'complete results log'!$B$3)))+1)</f>
        <v>5.0000000000000044E-2</v>
      </c>
      <c r="O181" s="26">
        <f t="shared" si="2"/>
        <v>0</v>
      </c>
      <c r="P181" s="27">
        <f>(IF(M181="WON-EW",((((N181-1)*J181)*'complete results log'!$B$2)+('complete results log'!$B$2*(N181-1))),IF(M181="WON",((((N181-1)*J181)*'complete results log'!$B$2)+('complete results log'!$B$2*(N181-1))),IF(M181="PLACED",((((N181-1)*J181)*'complete results log'!$B$2)-'complete results log'!$B$2),IF(J181=0,-'complete results log'!$B$2,IF(J181=0,-'complete results log'!$B$2,-('complete results log'!$B$2*2)))))))*E181</f>
        <v>0</v>
      </c>
      <c r="Q181" s="27">
        <f>(IF(M181="WON-EW",(((K181-1)*'complete results log'!$B$2)*(1-$B$3))+(((L181-1)*'complete results log'!$B$2)*(1-$B$3)),IF(M181="WON",(((K181-1)*'complete results log'!$B$2)*(1-$B$3)),IF(M181="PLACED",(((L181-1)*'complete results log'!$B$2)*(1-$B$3))-'complete results log'!$B$2,IF(J181=0,-'complete results log'!$B$2,-('complete results log'!$B$2*2))))))*E181</f>
        <v>0</v>
      </c>
      <c r="R181" s="28">
        <f>(IF(M181="WON-EW",((((F181-1)*J181)*'complete results log'!$B$2)+('complete results log'!$B$2*(F181-1))),IF(M181="WON",((((F181-1)*J181)*'complete results log'!$B$2)+('complete results log'!$B$2*(F181-1))),IF(M181="PLACED",((((F181-1)*J181)*'complete results log'!$B$2)-'complete results log'!$B$2),IF(J181=0,-'complete results log'!$B$2,IF(J181=0,-'complete results log'!$B$2,-('complete results log'!$B$2*2)))))))*E181</f>
        <v>0</v>
      </c>
    </row>
    <row r="182" spans="1:18" ht="15" x14ac:dyDescent="0.2">
      <c r="A182" s="56"/>
      <c r="B182" s="21"/>
      <c r="C182" s="16"/>
      <c r="D182" s="16"/>
      <c r="E182" s="49"/>
      <c r="F182" s="22"/>
      <c r="G182" s="52"/>
      <c r="H182" s="22"/>
      <c r="I182" s="22"/>
      <c r="J182" s="22"/>
      <c r="K182" s="22"/>
      <c r="L182" s="16"/>
      <c r="M182" s="17"/>
      <c r="N182" s="26">
        <f>((G182-1)*(1-(IF(H182="no",0,'complete results log'!$B$3)))+1)</f>
        <v>5.0000000000000044E-2</v>
      </c>
      <c r="O182" s="26">
        <f t="shared" si="2"/>
        <v>0</v>
      </c>
      <c r="P182" s="27">
        <f>(IF(M182="WON-EW",((((N182-1)*J182)*'complete results log'!$B$2)+('complete results log'!$B$2*(N182-1))),IF(M182="WON",((((N182-1)*J182)*'complete results log'!$B$2)+('complete results log'!$B$2*(N182-1))),IF(M182="PLACED",((((N182-1)*J182)*'complete results log'!$B$2)-'complete results log'!$B$2),IF(J182=0,-'complete results log'!$B$2,IF(J182=0,-'complete results log'!$B$2,-('complete results log'!$B$2*2)))))))*E182</f>
        <v>0</v>
      </c>
      <c r="Q182" s="27">
        <f>(IF(M182="WON-EW",(((K182-1)*'complete results log'!$B$2)*(1-$B$3))+(((L182-1)*'complete results log'!$B$2)*(1-$B$3)),IF(M182="WON",(((K182-1)*'complete results log'!$B$2)*(1-$B$3)),IF(M182="PLACED",(((L182-1)*'complete results log'!$B$2)*(1-$B$3))-'complete results log'!$B$2,IF(J182=0,-'complete results log'!$B$2,-('complete results log'!$B$2*2))))))*E182</f>
        <v>0</v>
      </c>
      <c r="R182" s="28">
        <f>(IF(M182="WON-EW",((((F182-1)*J182)*'complete results log'!$B$2)+('complete results log'!$B$2*(F182-1))),IF(M182="WON",((((F182-1)*J182)*'complete results log'!$B$2)+('complete results log'!$B$2*(F182-1))),IF(M182="PLACED",((((F182-1)*J182)*'complete results log'!$B$2)-'complete results log'!$B$2),IF(J182=0,-'complete results log'!$B$2,IF(J182=0,-'complete results log'!$B$2,-('complete results log'!$B$2*2)))))))*E182</f>
        <v>0</v>
      </c>
    </row>
    <row r="183" spans="1:18" ht="15" x14ac:dyDescent="0.2">
      <c r="A183" s="56"/>
      <c r="B183" s="21"/>
      <c r="C183" s="16"/>
      <c r="D183" s="16"/>
      <c r="E183" s="49"/>
      <c r="F183" s="22"/>
      <c r="G183" s="52"/>
      <c r="H183" s="22"/>
      <c r="I183" s="22"/>
      <c r="J183" s="22"/>
      <c r="K183" s="22"/>
      <c r="L183" s="16"/>
      <c r="M183" s="17"/>
      <c r="N183" s="26">
        <f>((G183-1)*(1-(IF(H183="no",0,'complete results log'!$B$3)))+1)</f>
        <v>5.0000000000000044E-2</v>
      </c>
      <c r="O183" s="26">
        <f t="shared" si="2"/>
        <v>0</v>
      </c>
      <c r="P183" s="27">
        <f>(IF(M183="WON-EW",((((N183-1)*J183)*'complete results log'!$B$2)+('complete results log'!$B$2*(N183-1))),IF(M183="WON",((((N183-1)*J183)*'complete results log'!$B$2)+('complete results log'!$B$2*(N183-1))),IF(M183="PLACED",((((N183-1)*J183)*'complete results log'!$B$2)-'complete results log'!$B$2),IF(J183=0,-'complete results log'!$B$2,IF(J183=0,-'complete results log'!$B$2,-('complete results log'!$B$2*2)))))))*E183</f>
        <v>0</v>
      </c>
      <c r="Q183" s="27">
        <f>(IF(M183="WON-EW",(((K183-1)*'complete results log'!$B$2)*(1-$B$3))+(((L183-1)*'complete results log'!$B$2)*(1-$B$3)),IF(M183="WON",(((K183-1)*'complete results log'!$B$2)*(1-$B$3)),IF(M183="PLACED",(((L183-1)*'complete results log'!$B$2)*(1-$B$3))-'complete results log'!$B$2,IF(J183=0,-'complete results log'!$B$2,-('complete results log'!$B$2*2))))))*E183</f>
        <v>0</v>
      </c>
      <c r="R183" s="28">
        <f>(IF(M183="WON-EW",((((F183-1)*J183)*'complete results log'!$B$2)+('complete results log'!$B$2*(F183-1))),IF(M183="WON",((((F183-1)*J183)*'complete results log'!$B$2)+('complete results log'!$B$2*(F183-1))),IF(M183="PLACED",((((F183-1)*J183)*'complete results log'!$B$2)-'complete results log'!$B$2),IF(J183=0,-'complete results log'!$B$2,IF(J183=0,-'complete results log'!$B$2,-('complete results log'!$B$2*2)))))))*E183</f>
        <v>0</v>
      </c>
    </row>
    <row r="184" spans="1:18" ht="15" x14ac:dyDescent="0.2">
      <c r="A184" s="56"/>
      <c r="B184" s="21"/>
      <c r="C184" s="16"/>
      <c r="D184" s="16"/>
      <c r="E184" s="49"/>
      <c r="F184" s="22"/>
      <c r="G184" s="52"/>
      <c r="H184" s="22"/>
      <c r="I184" s="22"/>
      <c r="J184" s="22"/>
      <c r="K184" s="22"/>
      <c r="L184" s="16"/>
      <c r="M184" s="17"/>
      <c r="N184" s="26">
        <f>((G184-1)*(1-(IF(H184="no",0,'complete results log'!$B$3)))+1)</f>
        <v>5.0000000000000044E-2</v>
      </c>
      <c r="O184" s="26">
        <f t="shared" si="2"/>
        <v>0</v>
      </c>
      <c r="P184" s="27">
        <f>(IF(M184="WON-EW",((((N184-1)*J184)*'complete results log'!$B$2)+('complete results log'!$B$2*(N184-1))),IF(M184="WON",((((N184-1)*J184)*'complete results log'!$B$2)+('complete results log'!$B$2*(N184-1))),IF(M184="PLACED",((((N184-1)*J184)*'complete results log'!$B$2)-'complete results log'!$B$2),IF(J184=0,-'complete results log'!$B$2,IF(J184=0,-'complete results log'!$B$2,-('complete results log'!$B$2*2)))))))*E184</f>
        <v>0</v>
      </c>
      <c r="Q184" s="27">
        <f>(IF(M184="WON-EW",(((K184-1)*'complete results log'!$B$2)*(1-$B$3))+(((L184-1)*'complete results log'!$B$2)*(1-$B$3)),IF(M184="WON",(((K184-1)*'complete results log'!$B$2)*(1-$B$3)),IF(M184="PLACED",(((L184-1)*'complete results log'!$B$2)*(1-$B$3))-'complete results log'!$B$2,IF(J184=0,-'complete results log'!$B$2,-('complete results log'!$B$2*2))))))*E184</f>
        <v>0</v>
      </c>
      <c r="R184" s="28">
        <f>(IF(M184="WON-EW",((((F184-1)*J184)*'complete results log'!$B$2)+('complete results log'!$B$2*(F184-1))),IF(M184="WON",((((F184-1)*J184)*'complete results log'!$B$2)+('complete results log'!$B$2*(F184-1))),IF(M184="PLACED",((((F184-1)*J184)*'complete results log'!$B$2)-'complete results log'!$B$2),IF(J184=0,-'complete results log'!$B$2,IF(J184=0,-'complete results log'!$B$2,-('complete results log'!$B$2*2)))))))*E184</f>
        <v>0</v>
      </c>
    </row>
    <row r="185" spans="1:18" ht="15" x14ac:dyDescent="0.2">
      <c r="A185" s="56"/>
      <c r="B185" s="21"/>
      <c r="C185" s="16"/>
      <c r="D185" s="16"/>
      <c r="E185" s="49"/>
      <c r="F185" s="22"/>
      <c r="G185" s="52"/>
      <c r="H185" s="22"/>
      <c r="I185" s="22"/>
      <c r="J185" s="22"/>
      <c r="K185" s="22"/>
      <c r="L185" s="16"/>
      <c r="M185" s="17"/>
      <c r="N185" s="26">
        <f>((G185-1)*(1-(IF(H185="no",0,'complete results log'!$B$3)))+1)</f>
        <v>5.0000000000000044E-2</v>
      </c>
      <c r="O185" s="26">
        <f t="shared" si="2"/>
        <v>0</v>
      </c>
      <c r="P185" s="27">
        <f>(IF(M185="WON-EW",((((N185-1)*J185)*'complete results log'!$B$2)+('complete results log'!$B$2*(N185-1))),IF(M185="WON",((((N185-1)*J185)*'complete results log'!$B$2)+('complete results log'!$B$2*(N185-1))),IF(M185="PLACED",((((N185-1)*J185)*'complete results log'!$B$2)-'complete results log'!$B$2),IF(J185=0,-'complete results log'!$B$2,IF(J185=0,-'complete results log'!$B$2,-('complete results log'!$B$2*2)))))))*E185</f>
        <v>0</v>
      </c>
      <c r="Q185" s="27">
        <f>(IF(M185="WON-EW",(((K185-1)*'complete results log'!$B$2)*(1-$B$3))+(((L185-1)*'complete results log'!$B$2)*(1-$B$3)),IF(M185="WON",(((K185-1)*'complete results log'!$B$2)*(1-$B$3)),IF(M185="PLACED",(((L185-1)*'complete results log'!$B$2)*(1-$B$3))-'complete results log'!$B$2,IF(J185=0,-'complete results log'!$B$2,-('complete results log'!$B$2*2))))))*E185</f>
        <v>0</v>
      </c>
      <c r="R185" s="28">
        <f>(IF(M185="WON-EW",((((F185-1)*J185)*'complete results log'!$B$2)+('complete results log'!$B$2*(F185-1))),IF(M185="WON",((((F185-1)*J185)*'complete results log'!$B$2)+('complete results log'!$B$2*(F185-1))),IF(M185="PLACED",((((F185-1)*J185)*'complete results log'!$B$2)-'complete results log'!$B$2),IF(J185=0,-'complete results log'!$B$2,IF(J185=0,-'complete results log'!$B$2,-('complete results log'!$B$2*2)))))))*E185</f>
        <v>0</v>
      </c>
    </row>
    <row r="186" spans="1:18" ht="15" x14ac:dyDescent="0.2">
      <c r="A186" s="56"/>
      <c r="B186" s="21"/>
      <c r="C186" s="16"/>
      <c r="D186" s="16"/>
      <c r="E186" s="49"/>
      <c r="F186" s="22"/>
      <c r="G186" s="52"/>
      <c r="H186" s="22"/>
      <c r="I186" s="22"/>
      <c r="J186" s="22"/>
      <c r="K186" s="22"/>
      <c r="L186" s="16"/>
      <c r="M186" s="17"/>
      <c r="N186" s="26">
        <f>((G186-1)*(1-(IF(H186="no",0,'complete results log'!$B$3)))+1)</f>
        <v>5.0000000000000044E-2</v>
      </c>
      <c r="O186" s="26">
        <f t="shared" si="2"/>
        <v>0</v>
      </c>
      <c r="P186" s="27">
        <f>(IF(M186="WON-EW",((((N186-1)*J186)*'complete results log'!$B$2)+('complete results log'!$B$2*(N186-1))),IF(M186="WON",((((N186-1)*J186)*'complete results log'!$B$2)+('complete results log'!$B$2*(N186-1))),IF(M186="PLACED",((((N186-1)*J186)*'complete results log'!$B$2)-'complete results log'!$B$2),IF(J186=0,-'complete results log'!$B$2,IF(J186=0,-'complete results log'!$B$2,-('complete results log'!$B$2*2)))))))*E186</f>
        <v>0</v>
      </c>
      <c r="Q186" s="27">
        <f>(IF(M186="WON-EW",(((K186-1)*'complete results log'!$B$2)*(1-$B$3))+(((L186-1)*'complete results log'!$B$2)*(1-$B$3)),IF(M186="WON",(((K186-1)*'complete results log'!$B$2)*(1-$B$3)),IF(M186="PLACED",(((L186-1)*'complete results log'!$B$2)*(1-$B$3))-'complete results log'!$B$2,IF(J186=0,-'complete results log'!$B$2,-('complete results log'!$B$2*2))))))*E186</f>
        <v>0</v>
      </c>
      <c r="R186" s="28">
        <f>(IF(M186="WON-EW",((((F186-1)*J186)*'complete results log'!$B$2)+('complete results log'!$B$2*(F186-1))),IF(M186="WON",((((F186-1)*J186)*'complete results log'!$B$2)+('complete results log'!$B$2*(F186-1))),IF(M186="PLACED",((((F186-1)*J186)*'complete results log'!$B$2)-'complete results log'!$B$2),IF(J186=0,-'complete results log'!$B$2,IF(J186=0,-'complete results log'!$B$2,-('complete results log'!$B$2*2)))))))*E186</f>
        <v>0</v>
      </c>
    </row>
    <row r="187" spans="1:18" ht="15" x14ac:dyDescent="0.2">
      <c r="A187" s="56"/>
      <c r="B187" s="21"/>
      <c r="C187" s="16"/>
      <c r="D187" s="16"/>
      <c r="E187" s="49"/>
      <c r="F187" s="22"/>
      <c r="G187" s="52"/>
      <c r="H187" s="22"/>
      <c r="I187" s="22"/>
      <c r="J187" s="22"/>
      <c r="K187" s="22"/>
      <c r="L187" s="16"/>
      <c r="M187" s="17"/>
      <c r="N187" s="26">
        <f>((G187-1)*(1-(IF(H187="no",0,'complete results log'!$B$3)))+1)</f>
        <v>5.0000000000000044E-2</v>
      </c>
      <c r="O187" s="26">
        <f t="shared" si="2"/>
        <v>0</v>
      </c>
      <c r="P187" s="27">
        <f>(IF(M187="WON-EW",((((N187-1)*J187)*'complete results log'!$B$2)+('complete results log'!$B$2*(N187-1))),IF(M187="WON",((((N187-1)*J187)*'complete results log'!$B$2)+('complete results log'!$B$2*(N187-1))),IF(M187="PLACED",((((N187-1)*J187)*'complete results log'!$B$2)-'complete results log'!$B$2),IF(J187=0,-'complete results log'!$B$2,IF(J187=0,-'complete results log'!$B$2,-('complete results log'!$B$2*2)))))))*E187</f>
        <v>0</v>
      </c>
      <c r="Q187" s="27">
        <f>(IF(M187="WON-EW",(((K187-1)*'complete results log'!$B$2)*(1-$B$3))+(((L187-1)*'complete results log'!$B$2)*(1-$B$3)),IF(M187="WON",(((K187-1)*'complete results log'!$B$2)*(1-$B$3)),IF(M187="PLACED",(((L187-1)*'complete results log'!$B$2)*(1-$B$3))-'complete results log'!$B$2,IF(J187=0,-'complete results log'!$B$2,-('complete results log'!$B$2*2))))))*E187</f>
        <v>0</v>
      </c>
      <c r="R187" s="28">
        <f>(IF(M187="WON-EW",((((F187-1)*J187)*'complete results log'!$B$2)+('complete results log'!$B$2*(F187-1))),IF(M187="WON",((((F187-1)*J187)*'complete results log'!$B$2)+('complete results log'!$B$2*(F187-1))),IF(M187="PLACED",((((F187-1)*J187)*'complete results log'!$B$2)-'complete results log'!$B$2),IF(J187=0,-'complete results log'!$B$2,IF(J187=0,-'complete results log'!$B$2,-('complete results log'!$B$2*2)))))))*E187</f>
        <v>0</v>
      </c>
    </row>
    <row r="188" spans="1:18" ht="15" x14ac:dyDescent="0.2">
      <c r="A188" s="56"/>
      <c r="B188" s="21"/>
      <c r="C188" s="16"/>
      <c r="D188" s="16"/>
      <c r="E188" s="49"/>
      <c r="F188" s="22"/>
      <c r="G188" s="52"/>
      <c r="H188" s="22"/>
      <c r="I188" s="22"/>
      <c r="J188" s="22"/>
      <c r="K188" s="22"/>
      <c r="L188" s="16"/>
      <c r="M188" s="17"/>
      <c r="N188" s="26">
        <f>((G188-1)*(1-(IF(H188="no",0,'complete results log'!$B$3)))+1)</f>
        <v>5.0000000000000044E-2</v>
      </c>
      <c r="O188" s="26">
        <f t="shared" si="2"/>
        <v>0</v>
      </c>
      <c r="P188" s="27">
        <f>(IF(M188="WON-EW",((((N188-1)*J188)*'complete results log'!$B$2)+('complete results log'!$B$2*(N188-1))),IF(M188="WON",((((N188-1)*J188)*'complete results log'!$B$2)+('complete results log'!$B$2*(N188-1))),IF(M188="PLACED",((((N188-1)*J188)*'complete results log'!$B$2)-'complete results log'!$B$2),IF(J188=0,-'complete results log'!$B$2,IF(J188=0,-'complete results log'!$B$2,-('complete results log'!$B$2*2)))))))*E188</f>
        <v>0</v>
      </c>
      <c r="Q188" s="27">
        <f>(IF(M188="WON-EW",(((K188-1)*'complete results log'!$B$2)*(1-$B$3))+(((L188-1)*'complete results log'!$B$2)*(1-$B$3)),IF(M188="WON",(((K188-1)*'complete results log'!$B$2)*(1-$B$3)),IF(M188="PLACED",(((L188-1)*'complete results log'!$B$2)*(1-$B$3))-'complete results log'!$B$2,IF(J188=0,-'complete results log'!$B$2,-('complete results log'!$B$2*2))))))*E188</f>
        <v>0</v>
      </c>
      <c r="R188" s="28">
        <f>(IF(M188="WON-EW",((((F188-1)*J188)*'complete results log'!$B$2)+('complete results log'!$B$2*(F188-1))),IF(M188="WON",((((F188-1)*J188)*'complete results log'!$B$2)+('complete results log'!$B$2*(F188-1))),IF(M188="PLACED",((((F188-1)*J188)*'complete results log'!$B$2)-'complete results log'!$B$2),IF(J188=0,-'complete results log'!$B$2,IF(J188=0,-'complete results log'!$B$2,-('complete results log'!$B$2*2)))))))*E188</f>
        <v>0</v>
      </c>
    </row>
    <row r="189" spans="1:18" ht="15" x14ac:dyDescent="0.2">
      <c r="A189" s="56"/>
      <c r="B189" s="21"/>
      <c r="C189" s="16"/>
      <c r="D189" s="16"/>
      <c r="E189" s="49"/>
      <c r="F189" s="22"/>
      <c r="G189" s="52"/>
      <c r="H189" s="22"/>
      <c r="I189" s="22"/>
      <c r="J189" s="22"/>
      <c r="K189" s="22"/>
      <c r="L189" s="16"/>
      <c r="M189" s="17"/>
      <c r="N189" s="26">
        <f>((G189-1)*(1-(IF(H189="no",0,'complete results log'!$B$3)))+1)</f>
        <v>5.0000000000000044E-2</v>
      </c>
      <c r="O189" s="26">
        <f t="shared" si="2"/>
        <v>0</v>
      </c>
      <c r="P189" s="27">
        <f>(IF(M189="WON-EW",((((N189-1)*J189)*'complete results log'!$B$2)+('complete results log'!$B$2*(N189-1))),IF(M189="WON",((((N189-1)*J189)*'complete results log'!$B$2)+('complete results log'!$B$2*(N189-1))),IF(M189="PLACED",((((N189-1)*J189)*'complete results log'!$B$2)-'complete results log'!$B$2),IF(J189=0,-'complete results log'!$B$2,IF(J189=0,-'complete results log'!$B$2,-('complete results log'!$B$2*2)))))))*E189</f>
        <v>0</v>
      </c>
      <c r="Q189" s="27">
        <f>(IF(M189="WON-EW",(((K189-1)*'complete results log'!$B$2)*(1-$B$3))+(((L189-1)*'complete results log'!$B$2)*(1-$B$3)),IF(M189="WON",(((K189-1)*'complete results log'!$B$2)*(1-$B$3)),IF(M189="PLACED",(((L189-1)*'complete results log'!$B$2)*(1-$B$3))-'complete results log'!$B$2,IF(J189=0,-'complete results log'!$B$2,-('complete results log'!$B$2*2))))))*E189</f>
        <v>0</v>
      </c>
      <c r="R189" s="28">
        <f>(IF(M189="WON-EW",((((F189-1)*J189)*'complete results log'!$B$2)+('complete results log'!$B$2*(F189-1))),IF(M189="WON",((((F189-1)*J189)*'complete results log'!$B$2)+('complete results log'!$B$2*(F189-1))),IF(M189="PLACED",((((F189-1)*J189)*'complete results log'!$B$2)-'complete results log'!$B$2),IF(J189=0,-'complete results log'!$B$2,IF(J189=0,-'complete results log'!$B$2,-('complete results log'!$B$2*2)))))))*E189</f>
        <v>0</v>
      </c>
    </row>
    <row r="190" spans="1:18" ht="15" x14ac:dyDescent="0.2">
      <c r="A190" s="56"/>
      <c r="B190" s="21"/>
      <c r="C190" s="16"/>
      <c r="D190" s="16"/>
      <c r="E190" s="49"/>
      <c r="F190" s="22"/>
      <c r="G190" s="52"/>
      <c r="H190" s="22"/>
      <c r="I190" s="22"/>
      <c r="J190" s="22"/>
      <c r="K190" s="22"/>
      <c r="L190" s="16"/>
      <c r="M190" s="17"/>
      <c r="N190" s="26">
        <f>((G190-1)*(1-(IF(H190="no",0,'complete results log'!$B$3)))+1)</f>
        <v>5.0000000000000044E-2</v>
      </c>
      <c r="O190" s="26">
        <f t="shared" si="2"/>
        <v>0</v>
      </c>
      <c r="P190" s="27">
        <f>(IF(M190="WON-EW",((((N190-1)*J190)*'complete results log'!$B$2)+('complete results log'!$B$2*(N190-1))),IF(M190="WON",((((N190-1)*J190)*'complete results log'!$B$2)+('complete results log'!$B$2*(N190-1))),IF(M190="PLACED",((((N190-1)*J190)*'complete results log'!$B$2)-'complete results log'!$B$2),IF(J190=0,-'complete results log'!$B$2,IF(J190=0,-'complete results log'!$B$2,-('complete results log'!$B$2*2)))))))*E190</f>
        <v>0</v>
      </c>
      <c r="Q190" s="27">
        <f>(IF(M190="WON-EW",(((K190-1)*'complete results log'!$B$2)*(1-$B$3))+(((L190-1)*'complete results log'!$B$2)*(1-$B$3)),IF(M190="WON",(((K190-1)*'complete results log'!$B$2)*(1-$B$3)),IF(M190="PLACED",(((L190-1)*'complete results log'!$B$2)*(1-$B$3))-'complete results log'!$B$2,IF(J190=0,-'complete results log'!$B$2,-('complete results log'!$B$2*2))))))*E190</f>
        <v>0</v>
      </c>
      <c r="R190" s="28">
        <f>(IF(M190="WON-EW",((((F190-1)*J190)*'complete results log'!$B$2)+('complete results log'!$B$2*(F190-1))),IF(M190="WON",((((F190-1)*J190)*'complete results log'!$B$2)+('complete results log'!$B$2*(F190-1))),IF(M190="PLACED",((((F190-1)*J190)*'complete results log'!$B$2)-'complete results log'!$B$2),IF(J190=0,-'complete results log'!$B$2,IF(J190=0,-'complete results log'!$B$2,-('complete results log'!$B$2*2)))))))*E190</f>
        <v>0</v>
      </c>
    </row>
    <row r="191" spans="1:18" ht="15" x14ac:dyDescent="0.2">
      <c r="A191" s="56"/>
      <c r="B191" s="21"/>
      <c r="C191" s="16"/>
      <c r="D191" s="16"/>
      <c r="E191" s="49"/>
      <c r="F191" s="22"/>
      <c r="G191" s="52"/>
      <c r="H191" s="22"/>
      <c r="I191" s="22"/>
      <c r="J191" s="22"/>
      <c r="K191" s="22"/>
      <c r="L191" s="16"/>
      <c r="M191" s="17"/>
      <c r="N191" s="26">
        <f>((G191-1)*(1-(IF(H191="no",0,'complete results log'!$B$3)))+1)</f>
        <v>5.0000000000000044E-2</v>
      </c>
      <c r="O191" s="26">
        <f t="shared" si="2"/>
        <v>0</v>
      </c>
      <c r="P191" s="27">
        <f>(IF(M191="WON-EW",((((N191-1)*J191)*'complete results log'!$B$2)+('complete results log'!$B$2*(N191-1))),IF(M191="WON",((((N191-1)*J191)*'complete results log'!$B$2)+('complete results log'!$B$2*(N191-1))),IF(M191="PLACED",((((N191-1)*J191)*'complete results log'!$B$2)-'complete results log'!$B$2),IF(J191=0,-'complete results log'!$B$2,IF(J191=0,-'complete results log'!$B$2,-('complete results log'!$B$2*2)))))))*E191</f>
        <v>0</v>
      </c>
      <c r="Q191" s="27">
        <f>(IF(M191="WON-EW",(((K191-1)*'complete results log'!$B$2)*(1-$B$3))+(((L191-1)*'complete results log'!$B$2)*(1-$B$3)),IF(M191="WON",(((K191-1)*'complete results log'!$B$2)*(1-$B$3)),IF(M191="PLACED",(((L191-1)*'complete results log'!$B$2)*(1-$B$3))-'complete results log'!$B$2,IF(J191=0,-'complete results log'!$B$2,-('complete results log'!$B$2*2))))))*E191</f>
        <v>0</v>
      </c>
      <c r="R191" s="28">
        <f>(IF(M191="WON-EW",((((F191-1)*J191)*'complete results log'!$B$2)+('complete results log'!$B$2*(F191-1))),IF(M191="WON",((((F191-1)*J191)*'complete results log'!$B$2)+('complete results log'!$B$2*(F191-1))),IF(M191="PLACED",((((F191-1)*J191)*'complete results log'!$B$2)-'complete results log'!$B$2),IF(J191=0,-'complete results log'!$B$2,IF(J191=0,-'complete results log'!$B$2,-('complete results log'!$B$2*2)))))))*E191</f>
        <v>0</v>
      </c>
    </row>
    <row r="192" spans="1:18" ht="15" x14ac:dyDescent="0.2">
      <c r="A192" s="56"/>
      <c r="B192" s="21"/>
      <c r="C192" s="16"/>
      <c r="D192" s="16"/>
      <c r="E192" s="49"/>
      <c r="F192" s="22"/>
      <c r="G192" s="52"/>
      <c r="H192" s="22"/>
      <c r="I192" s="22"/>
      <c r="J192" s="22"/>
      <c r="K192" s="22"/>
      <c r="L192" s="16"/>
      <c r="M192" s="17"/>
      <c r="N192" s="26">
        <f>((G192-1)*(1-(IF(H192="no",0,'complete results log'!$B$3)))+1)</f>
        <v>5.0000000000000044E-2</v>
      </c>
      <c r="O192" s="26">
        <f t="shared" si="2"/>
        <v>0</v>
      </c>
      <c r="P192" s="27">
        <f>(IF(M192="WON-EW",((((N192-1)*J192)*'complete results log'!$B$2)+('complete results log'!$B$2*(N192-1))),IF(M192="WON",((((N192-1)*J192)*'complete results log'!$B$2)+('complete results log'!$B$2*(N192-1))),IF(M192="PLACED",((((N192-1)*J192)*'complete results log'!$B$2)-'complete results log'!$B$2),IF(J192=0,-'complete results log'!$B$2,IF(J192=0,-'complete results log'!$B$2,-('complete results log'!$B$2*2)))))))*E192</f>
        <v>0</v>
      </c>
      <c r="Q192" s="27">
        <f>(IF(M192="WON-EW",(((K192-1)*'complete results log'!$B$2)*(1-$B$3))+(((L192-1)*'complete results log'!$B$2)*(1-$B$3)),IF(M192="WON",(((K192-1)*'complete results log'!$B$2)*(1-$B$3)),IF(M192="PLACED",(((L192-1)*'complete results log'!$B$2)*(1-$B$3))-'complete results log'!$B$2,IF(J192=0,-'complete results log'!$B$2,-('complete results log'!$B$2*2))))))*E192</f>
        <v>0</v>
      </c>
      <c r="R192" s="28">
        <f>(IF(M192="WON-EW",((((F192-1)*J192)*'complete results log'!$B$2)+('complete results log'!$B$2*(F192-1))),IF(M192="WON",((((F192-1)*J192)*'complete results log'!$B$2)+('complete results log'!$B$2*(F192-1))),IF(M192="PLACED",((((F192-1)*J192)*'complete results log'!$B$2)-'complete results log'!$B$2),IF(J192=0,-'complete results log'!$B$2,IF(J192=0,-'complete results log'!$B$2,-('complete results log'!$B$2*2)))))))*E192</f>
        <v>0</v>
      </c>
    </row>
    <row r="193" spans="1:18" ht="15" x14ac:dyDescent="0.2">
      <c r="A193" s="56"/>
      <c r="B193" s="21"/>
      <c r="C193" s="16"/>
      <c r="D193" s="16"/>
      <c r="E193" s="49"/>
      <c r="F193" s="22"/>
      <c r="G193" s="52"/>
      <c r="H193" s="22"/>
      <c r="I193" s="22"/>
      <c r="J193" s="22"/>
      <c r="K193" s="22"/>
      <c r="L193" s="16"/>
      <c r="M193" s="17"/>
      <c r="N193" s="26">
        <f>((G193-1)*(1-(IF(H193="no",0,'complete results log'!$B$3)))+1)</f>
        <v>5.0000000000000044E-2</v>
      </c>
      <c r="O193" s="26">
        <f t="shared" si="2"/>
        <v>0</v>
      </c>
      <c r="P193" s="27">
        <f>(IF(M193="WON-EW",((((N193-1)*J193)*'complete results log'!$B$2)+('complete results log'!$B$2*(N193-1))),IF(M193="WON",((((N193-1)*J193)*'complete results log'!$B$2)+('complete results log'!$B$2*(N193-1))),IF(M193="PLACED",((((N193-1)*J193)*'complete results log'!$B$2)-'complete results log'!$B$2),IF(J193=0,-'complete results log'!$B$2,IF(J193=0,-'complete results log'!$B$2,-('complete results log'!$B$2*2)))))))*E193</f>
        <v>0</v>
      </c>
      <c r="Q193" s="27">
        <f>(IF(M193="WON-EW",(((K193-1)*'complete results log'!$B$2)*(1-$B$3))+(((L193-1)*'complete results log'!$B$2)*(1-$B$3)),IF(M193="WON",(((K193-1)*'complete results log'!$B$2)*(1-$B$3)),IF(M193="PLACED",(((L193-1)*'complete results log'!$B$2)*(1-$B$3))-'complete results log'!$B$2,IF(J193=0,-'complete results log'!$B$2,-('complete results log'!$B$2*2))))))*E193</f>
        <v>0</v>
      </c>
      <c r="R193" s="28">
        <f>(IF(M193="WON-EW",((((F193-1)*J193)*'complete results log'!$B$2)+('complete results log'!$B$2*(F193-1))),IF(M193="WON",((((F193-1)*J193)*'complete results log'!$B$2)+('complete results log'!$B$2*(F193-1))),IF(M193="PLACED",((((F193-1)*J193)*'complete results log'!$B$2)-'complete results log'!$B$2),IF(J193=0,-'complete results log'!$B$2,IF(J193=0,-'complete results log'!$B$2,-('complete results log'!$B$2*2)))))))*E193</f>
        <v>0</v>
      </c>
    </row>
    <row r="194" spans="1:18" ht="15" x14ac:dyDescent="0.2">
      <c r="A194" s="56"/>
      <c r="B194" s="21"/>
      <c r="C194" s="16"/>
      <c r="D194" s="16"/>
      <c r="E194" s="49"/>
      <c r="F194" s="22"/>
      <c r="G194" s="52"/>
      <c r="H194" s="22"/>
      <c r="I194" s="22"/>
      <c r="J194" s="22"/>
      <c r="K194" s="22"/>
      <c r="L194" s="16"/>
      <c r="M194" s="17"/>
      <c r="N194" s="26">
        <f>((G194-1)*(1-(IF(H194="no",0,'complete results log'!$B$3)))+1)</f>
        <v>5.0000000000000044E-2</v>
      </c>
      <c r="O194" s="26">
        <f t="shared" si="2"/>
        <v>0</v>
      </c>
      <c r="P194" s="27">
        <f>(IF(M194="WON-EW",((((N194-1)*J194)*'complete results log'!$B$2)+('complete results log'!$B$2*(N194-1))),IF(M194="WON",((((N194-1)*J194)*'complete results log'!$B$2)+('complete results log'!$B$2*(N194-1))),IF(M194="PLACED",((((N194-1)*J194)*'complete results log'!$B$2)-'complete results log'!$B$2),IF(J194=0,-'complete results log'!$B$2,IF(J194=0,-'complete results log'!$B$2,-('complete results log'!$B$2*2)))))))*E194</f>
        <v>0</v>
      </c>
      <c r="Q194" s="27">
        <f>(IF(M194="WON-EW",(((K194-1)*'complete results log'!$B$2)*(1-$B$3))+(((L194-1)*'complete results log'!$B$2)*(1-$B$3)),IF(M194="WON",(((K194-1)*'complete results log'!$B$2)*(1-$B$3)),IF(M194="PLACED",(((L194-1)*'complete results log'!$B$2)*(1-$B$3))-'complete results log'!$B$2,IF(J194=0,-'complete results log'!$B$2,-('complete results log'!$B$2*2))))))*E194</f>
        <v>0</v>
      </c>
      <c r="R194" s="28">
        <f>(IF(M194="WON-EW",((((F194-1)*J194)*'complete results log'!$B$2)+('complete results log'!$B$2*(F194-1))),IF(M194="WON",((((F194-1)*J194)*'complete results log'!$B$2)+('complete results log'!$B$2*(F194-1))),IF(M194="PLACED",((((F194-1)*J194)*'complete results log'!$B$2)-'complete results log'!$B$2),IF(J194=0,-'complete results log'!$B$2,IF(J194=0,-'complete results log'!$B$2,-('complete results log'!$B$2*2)))))))*E194</f>
        <v>0</v>
      </c>
    </row>
    <row r="195" spans="1:18" ht="15" x14ac:dyDescent="0.2">
      <c r="A195" s="56"/>
      <c r="B195" s="21"/>
      <c r="C195" s="16"/>
      <c r="D195" s="16"/>
      <c r="E195" s="49"/>
      <c r="F195" s="22"/>
      <c r="G195" s="52"/>
      <c r="H195" s="22"/>
      <c r="I195" s="22"/>
      <c r="J195" s="22"/>
      <c r="K195" s="22"/>
      <c r="L195" s="16"/>
      <c r="M195" s="17"/>
      <c r="N195" s="26">
        <f>((G195-1)*(1-(IF(H195="no",0,'complete results log'!$B$3)))+1)</f>
        <v>5.0000000000000044E-2</v>
      </c>
      <c r="O195" s="26">
        <f t="shared" si="2"/>
        <v>0</v>
      </c>
      <c r="P195" s="27">
        <f>(IF(M195="WON-EW",((((N195-1)*J195)*'complete results log'!$B$2)+('complete results log'!$B$2*(N195-1))),IF(M195="WON",((((N195-1)*J195)*'complete results log'!$B$2)+('complete results log'!$B$2*(N195-1))),IF(M195="PLACED",((((N195-1)*J195)*'complete results log'!$B$2)-'complete results log'!$B$2),IF(J195=0,-'complete results log'!$B$2,IF(J195=0,-'complete results log'!$B$2,-('complete results log'!$B$2*2)))))))*E195</f>
        <v>0</v>
      </c>
      <c r="Q195" s="27">
        <f>(IF(M195="WON-EW",(((K195-1)*'complete results log'!$B$2)*(1-$B$3))+(((L195-1)*'complete results log'!$B$2)*(1-$B$3)),IF(M195="WON",(((K195-1)*'complete results log'!$B$2)*(1-$B$3)),IF(M195="PLACED",(((L195-1)*'complete results log'!$B$2)*(1-$B$3))-'complete results log'!$B$2,IF(J195=0,-'complete results log'!$B$2,-('complete results log'!$B$2*2))))))*E195</f>
        <v>0</v>
      </c>
      <c r="R195" s="28">
        <f>(IF(M195="WON-EW",((((F195-1)*J195)*'complete results log'!$B$2)+('complete results log'!$B$2*(F195-1))),IF(M195="WON",((((F195-1)*J195)*'complete results log'!$B$2)+('complete results log'!$B$2*(F195-1))),IF(M195="PLACED",((((F195-1)*J195)*'complete results log'!$B$2)-'complete results log'!$B$2),IF(J195=0,-'complete results log'!$B$2,IF(J195=0,-'complete results log'!$B$2,-('complete results log'!$B$2*2)))))))*E195</f>
        <v>0</v>
      </c>
    </row>
    <row r="196" spans="1:18" ht="15" x14ac:dyDescent="0.2">
      <c r="A196" s="56"/>
      <c r="B196" s="21"/>
      <c r="C196" s="16"/>
      <c r="D196" s="16"/>
      <c r="E196" s="49"/>
      <c r="F196" s="22"/>
      <c r="G196" s="52"/>
      <c r="H196" s="22"/>
      <c r="I196" s="22"/>
      <c r="J196" s="22"/>
      <c r="K196" s="22"/>
      <c r="L196" s="16"/>
      <c r="M196" s="17"/>
      <c r="N196" s="26">
        <f>((G196-1)*(1-(IF(H196="no",0,'complete results log'!$B$3)))+1)</f>
        <v>5.0000000000000044E-2</v>
      </c>
      <c r="O196" s="26">
        <f t="shared" si="2"/>
        <v>0</v>
      </c>
      <c r="P196" s="27">
        <f>(IF(M196="WON-EW",((((N196-1)*J196)*'complete results log'!$B$2)+('complete results log'!$B$2*(N196-1))),IF(M196="WON",((((N196-1)*J196)*'complete results log'!$B$2)+('complete results log'!$B$2*(N196-1))),IF(M196="PLACED",((((N196-1)*J196)*'complete results log'!$B$2)-'complete results log'!$B$2),IF(J196=0,-'complete results log'!$B$2,IF(J196=0,-'complete results log'!$B$2,-('complete results log'!$B$2*2)))))))*E196</f>
        <v>0</v>
      </c>
      <c r="Q196" s="27">
        <f>(IF(M196="WON-EW",(((K196-1)*'complete results log'!$B$2)*(1-$B$3))+(((L196-1)*'complete results log'!$B$2)*(1-$B$3)),IF(M196="WON",(((K196-1)*'complete results log'!$B$2)*(1-$B$3)),IF(M196="PLACED",(((L196-1)*'complete results log'!$B$2)*(1-$B$3))-'complete results log'!$B$2,IF(J196=0,-'complete results log'!$B$2,-('complete results log'!$B$2*2))))))*E196</f>
        <v>0</v>
      </c>
      <c r="R196" s="28">
        <f>(IF(M196="WON-EW",((((F196-1)*J196)*'complete results log'!$B$2)+('complete results log'!$B$2*(F196-1))),IF(M196="WON",((((F196-1)*J196)*'complete results log'!$B$2)+('complete results log'!$B$2*(F196-1))),IF(M196="PLACED",((((F196-1)*J196)*'complete results log'!$B$2)-'complete results log'!$B$2),IF(J196=0,-'complete results log'!$B$2,IF(J196=0,-'complete results log'!$B$2,-('complete results log'!$B$2*2)))))))*E196</f>
        <v>0</v>
      </c>
    </row>
    <row r="197" spans="1:18" ht="15" x14ac:dyDescent="0.2">
      <c r="A197" s="56"/>
      <c r="B197" s="21"/>
      <c r="C197" s="16"/>
      <c r="D197" s="16"/>
      <c r="E197" s="49"/>
      <c r="F197" s="22"/>
      <c r="G197" s="52"/>
      <c r="H197" s="22"/>
      <c r="I197" s="22"/>
      <c r="J197" s="22"/>
      <c r="K197" s="22"/>
      <c r="L197" s="16"/>
      <c r="M197" s="17"/>
      <c r="N197" s="26">
        <f>((G197-1)*(1-(IF(H197="no",0,'complete results log'!$B$3)))+1)</f>
        <v>5.0000000000000044E-2</v>
      </c>
      <c r="O197" s="26">
        <f t="shared" si="2"/>
        <v>0</v>
      </c>
      <c r="P197" s="27">
        <f>(IF(M197="WON-EW",((((N197-1)*J197)*'complete results log'!$B$2)+('complete results log'!$B$2*(N197-1))),IF(M197="WON",((((N197-1)*J197)*'complete results log'!$B$2)+('complete results log'!$B$2*(N197-1))),IF(M197="PLACED",((((N197-1)*J197)*'complete results log'!$B$2)-'complete results log'!$B$2),IF(J197=0,-'complete results log'!$B$2,IF(J197=0,-'complete results log'!$B$2,-('complete results log'!$B$2*2)))))))*E197</f>
        <v>0</v>
      </c>
      <c r="Q197" s="27">
        <f>(IF(M197="WON-EW",(((K197-1)*'complete results log'!$B$2)*(1-$B$3))+(((L197-1)*'complete results log'!$B$2)*(1-$B$3)),IF(M197="WON",(((K197-1)*'complete results log'!$B$2)*(1-$B$3)),IF(M197="PLACED",(((L197-1)*'complete results log'!$B$2)*(1-$B$3))-'complete results log'!$B$2,IF(J197=0,-'complete results log'!$B$2,-('complete results log'!$B$2*2))))))*E197</f>
        <v>0</v>
      </c>
      <c r="R197" s="28">
        <f>(IF(M197="WON-EW",((((F197-1)*J197)*'complete results log'!$B$2)+('complete results log'!$B$2*(F197-1))),IF(M197="WON",((((F197-1)*J197)*'complete results log'!$B$2)+('complete results log'!$B$2*(F197-1))),IF(M197="PLACED",((((F197-1)*J197)*'complete results log'!$B$2)-'complete results log'!$B$2),IF(J197=0,-'complete results log'!$B$2,IF(J197=0,-'complete results log'!$B$2,-('complete results log'!$B$2*2)))))))*E197</f>
        <v>0</v>
      </c>
    </row>
    <row r="198" spans="1:18" ht="15" x14ac:dyDescent="0.2">
      <c r="A198" s="56"/>
      <c r="B198" s="21"/>
      <c r="C198" s="16"/>
      <c r="D198" s="16"/>
      <c r="E198" s="49"/>
      <c r="F198" s="22"/>
      <c r="G198" s="52"/>
      <c r="H198" s="22"/>
      <c r="I198" s="22"/>
      <c r="J198" s="22"/>
      <c r="K198" s="22"/>
      <c r="L198" s="16"/>
      <c r="M198" s="17"/>
      <c r="N198" s="26">
        <f>((G198-1)*(1-(IF(H198="no",0,'complete results log'!$B$3)))+1)</f>
        <v>5.0000000000000044E-2</v>
      </c>
      <c r="O198" s="26">
        <f t="shared" ref="O198:O261" si="3">E198*IF(I198="yes",2,1)</f>
        <v>0</v>
      </c>
      <c r="P198" s="27">
        <f>(IF(M198="WON-EW",((((N198-1)*J198)*'complete results log'!$B$2)+('complete results log'!$B$2*(N198-1))),IF(M198="WON",((((N198-1)*J198)*'complete results log'!$B$2)+('complete results log'!$B$2*(N198-1))),IF(M198="PLACED",((((N198-1)*J198)*'complete results log'!$B$2)-'complete results log'!$B$2),IF(J198=0,-'complete results log'!$B$2,IF(J198=0,-'complete results log'!$B$2,-('complete results log'!$B$2*2)))))))*E198</f>
        <v>0</v>
      </c>
      <c r="Q198" s="27">
        <f>(IF(M198="WON-EW",(((K198-1)*'complete results log'!$B$2)*(1-$B$3))+(((L198-1)*'complete results log'!$B$2)*(1-$B$3)),IF(M198="WON",(((K198-1)*'complete results log'!$B$2)*(1-$B$3)),IF(M198="PLACED",(((L198-1)*'complete results log'!$B$2)*(1-$B$3))-'complete results log'!$B$2,IF(J198=0,-'complete results log'!$B$2,-('complete results log'!$B$2*2))))))*E198</f>
        <v>0</v>
      </c>
      <c r="R198" s="28">
        <f>(IF(M198="WON-EW",((((F198-1)*J198)*'complete results log'!$B$2)+('complete results log'!$B$2*(F198-1))),IF(M198="WON",((((F198-1)*J198)*'complete results log'!$B$2)+('complete results log'!$B$2*(F198-1))),IF(M198="PLACED",((((F198-1)*J198)*'complete results log'!$B$2)-'complete results log'!$B$2),IF(J198=0,-'complete results log'!$B$2,IF(J198=0,-'complete results log'!$B$2,-('complete results log'!$B$2*2)))))))*E198</f>
        <v>0</v>
      </c>
    </row>
    <row r="199" spans="1:18" ht="15" x14ac:dyDescent="0.2">
      <c r="A199" s="56"/>
      <c r="B199" s="21"/>
      <c r="C199" s="16"/>
      <c r="D199" s="16"/>
      <c r="E199" s="49"/>
      <c r="F199" s="22"/>
      <c r="G199" s="52"/>
      <c r="H199" s="22"/>
      <c r="I199" s="22"/>
      <c r="J199" s="22"/>
      <c r="K199" s="22"/>
      <c r="L199" s="16"/>
      <c r="M199" s="17"/>
      <c r="N199" s="26">
        <f>((G199-1)*(1-(IF(H199="no",0,'complete results log'!$B$3)))+1)</f>
        <v>5.0000000000000044E-2</v>
      </c>
      <c r="O199" s="26">
        <f t="shared" si="3"/>
        <v>0</v>
      </c>
      <c r="P199" s="27">
        <f>(IF(M199="WON-EW",((((N199-1)*J199)*'complete results log'!$B$2)+('complete results log'!$B$2*(N199-1))),IF(M199="WON",((((N199-1)*J199)*'complete results log'!$B$2)+('complete results log'!$B$2*(N199-1))),IF(M199="PLACED",((((N199-1)*J199)*'complete results log'!$B$2)-'complete results log'!$B$2),IF(J199=0,-'complete results log'!$B$2,IF(J199=0,-'complete results log'!$B$2,-('complete results log'!$B$2*2)))))))*E199</f>
        <v>0</v>
      </c>
      <c r="Q199" s="27">
        <f>(IF(M199="WON-EW",(((K199-1)*'complete results log'!$B$2)*(1-$B$3))+(((L199-1)*'complete results log'!$B$2)*(1-$B$3)),IF(M199="WON",(((K199-1)*'complete results log'!$B$2)*(1-$B$3)),IF(M199="PLACED",(((L199-1)*'complete results log'!$B$2)*(1-$B$3))-'complete results log'!$B$2,IF(J199=0,-'complete results log'!$B$2,-('complete results log'!$B$2*2))))))*E199</f>
        <v>0</v>
      </c>
      <c r="R199" s="28">
        <f>(IF(M199="WON-EW",((((F199-1)*J199)*'complete results log'!$B$2)+('complete results log'!$B$2*(F199-1))),IF(M199="WON",((((F199-1)*J199)*'complete results log'!$B$2)+('complete results log'!$B$2*(F199-1))),IF(M199="PLACED",((((F199-1)*J199)*'complete results log'!$B$2)-'complete results log'!$B$2),IF(J199=0,-'complete results log'!$B$2,IF(J199=0,-'complete results log'!$B$2,-('complete results log'!$B$2*2)))))))*E199</f>
        <v>0</v>
      </c>
    </row>
    <row r="200" spans="1:18" ht="15" x14ac:dyDescent="0.2">
      <c r="A200" s="56"/>
      <c r="B200" s="21"/>
      <c r="C200" s="16"/>
      <c r="D200" s="16"/>
      <c r="E200" s="49"/>
      <c r="F200" s="22"/>
      <c r="G200" s="52"/>
      <c r="H200" s="22"/>
      <c r="I200" s="22"/>
      <c r="J200" s="22"/>
      <c r="K200" s="22"/>
      <c r="L200" s="16"/>
      <c r="M200" s="17"/>
      <c r="N200" s="26">
        <f>((G200-1)*(1-(IF(H200="no",0,'complete results log'!$B$3)))+1)</f>
        <v>5.0000000000000044E-2</v>
      </c>
      <c r="O200" s="26">
        <f t="shared" si="3"/>
        <v>0</v>
      </c>
      <c r="P200" s="27">
        <f>(IF(M200="WON-EW",((((N200-1)*J200)*'complete results log'!$B$2)+('complete results log'!$B$2*(N200-1))),IF(M200="WON",((((N200-1)*J200)*'complete results log'!$B$2)+('complete results log'!$B$2*(N200-1))),IF(M200="PLACED",((((N200-1)*J200)*'complete results log'!$B$2)-'complete results log'!$B$2),IF(J200=0,-'complete results log'!$B$2,IF(J200=0,-'complete results log'!$B$2,-('complete results log'!$B$2*2)))))))*E200</f>
        <v>0</v>
      </c>
      <c r="Q200" s="27">
        <f>(IF(M200="WON-EW",(((K200-1)*'complete results log'!$B$2)*(1-$B$3))+(((L200-1)*'complete results log'!$B$2)*(1-$B$3)),IF(M200="WON",(((K200-1)*'complete results log'!$B$2)*(1-$B$3)),IF(M200="PLACED",(((L200-1)*'complete results log'!$B$2)*(1-$B$3))-'complete results log'!$B$2,IF(J200=0,-'complete results log'!$B$2,-('complete results log'!$B$2*2))))))*E200</f>
        <v>0</v>
      </c>
      <c r="R200" s="28">
        <f>(IF(M200="WON-EW",((((F200-1)*J200)*'complete results log'!$B$2)+('complete results log'!$B$2*(F200-1))),IF(M200="WON",((((F200-1)*J200)*'complete results log'!$B$2)+('complete results log'!$B$2*(F200-1))),IF(M200="PLACED",((((F200-1)*J200)*'complete results log'!$B$2)-'complete results log'!$B$2),IF(J200=0,-'complete results log'!$B$2,IF(J200=0,-'complete results log'!$B$2,-('complete results log'!$B$2*2)))))))*E200</f>
        <v>0</v>
      </c>
    </row>
    <row r="201" spans="1:18" ht="15" x14ac:dyDescent="0.2">
      <c r="A201" s="56"/>
      <c r="B201" s="21"/>
      <c r="C201" s="16"/>
      <c r="D201" s="16"/>
      <c r="E201" s="49"/>
      <c r="F201" s="22"/>
      <c r="G201" s="52"/>
      <c r="H201" s="22"/>
      <c r="I201" s="22"/>
      <c r="J201" s="22"/>
      <c r="K201" s="22"/>
      <c r="L201" s="16"/>
      <c r="M201" s="17"/>
      <c r="N201" s="26">
        <f>((G201-1)*(1-(IF(H201="no",0,'complete results log'!$B$3)))+1)</f>
        <v>5.0000000000000044E-2</v>
      </c>
      <c r="O201" s="26">
        <f t="shared" si="3"/>
        <v>0</v>
      </c>
      <c r="P201" s="27">
        <f>(IF(M201="WON-EW",((((N201-1)*J201)*'complete results log'!$B$2)+('complete results log'!$B$2*(N201-1))),IF(M201="WON",((((N201-1)*J201)*'complete results log'!$B$2)+('complete results log'!$B$2*(N201-1))),IF(M201="PLACED",((((N201-1)*J201)*'complete results log'!$B$2)-'complete results log'!$B$2),IF(J201=0,-'complete results log'!$B$2,IF(J201=0,-'complete results log'!$B$2,-('complete results log'!$B$2*2)))))))*E201</f>
        <v>0</v>
      </c>
      <c r="Q201" s="27">
        <f>(IF(M201="WON-EW",(((K201-1)*'complete results log'!$B$2)*(1-$B$3))+(((L201-1)*'complete results log'!$B$2)*(1-$B$3)),IF(M201="WON",(((K201-1)*'complete results log'!$B$2)*(1-$B$3)),IF(M201="PLACED",(((L201-1)*'complete results log'!$B$2)*(1-$B$3))-'complete results log'!$B$2,IF(J201=0,-'complete results log'!$B$2,-('complete results log'!$B$2*2))))))*E201</f>
        <v>0</v>
      </c>
      <c r="R201" s="28">
        <f>(IF(M201="WON-EW",((((F201-1)*J201)*'complete results log'!$B$2)+('complete results log'!$B$2*(F201-1))),IF(M201="WON",((((F201-1)*J201)*'complete results log'!$B$2)+('complete results log'!$B$2*(F201-1))),IF(M201="PLACED",((((F201-1)*J201)*'complete results log'!$B$2)-'complete results log'!$B$2),IF(J201=0,-'complete results log'!$B$2,IF(J201=0,-'complete results log'!$B$2,-('complete results log'!$B$2*2)))))))*E201</f>
        <v>0</v>
      </c>
    </row>
    <row r="202" spans="1:18" ht="15" x14ac:dyDescent="0.2">
      <c r="A202" s="56"/>
      <c r="B202" s="21"/>
      <c r="C202" s="16"/>
      <c r="D202" s="16"/>
      <c r="E202" s="49"/>
      <c r="F202" s="22"/>
      <c r="G202" s="52"/>
      <c r="H202" s="22"/>
      <c r="I202" s="22"/>
      <c r="J202" s="22"/>
      <c r="K202" s="22"/>
      <c r="L202" s="16"/>
      <c r="M202" s="17"/>
      <c r="N202" s="26">
        <f>((G202-1)*(1-(IF(H202="no",0,'complete results log'!$B$3)))+1)</f>
        <v>5.0000000000000044E-2</v>
      </c>
      <c r="O202" s="26">
        <f t="shared" si="3"/>
        <v>0</v>
      </c>
      <c r="P202" s="27">
        <f>(IF(M202="WON-EW",((((N202-1)*J202)*'complete results log'!$B$2)+('complete results log'!$B$2*(N202-1))),IF(M202="WON",((((N202-1)*J202)*'complete results log'!$B$2)+('complete results log'!$B$2*(N202-1))),IF(M202="PLACED",((((N202-1)*J202)*'complete results log'!$B$2)-'complete results log'!$B$2),IF(J202=0,-'complete results log'!$B$2,IF(J202=0,-'complete results log'!$B$2,-('complete results log'!$B$2*2)))))))*E202</f>
        <v>0</v>
      </c>
      <c r="Q202" s="27">
        <f>(IF(M202="WON-EW",(((K202-1)*'complete results log'!$B$2)*(1-$B$3))+(((L202-1)*'complete results log'!$B$2)*(1-$B$3)),IF(M202="WON",(((K202-1)*'complete results log'!$B$2)*(1-$B$3)),IF(M202="PLACED",(((L202-1)*'complete results log'!$B$2)*(1-$B$3))-'complete results log'!$B$2,IF(J202=0,-'complete results log'!$B$2,-('complete results log'!$B$2*2))))))*E202</f>
        <v>0</v>
      </c>
      <c r="R202" s="28">
        <f>(IF(M202="WON-EW",((((F202-1)*J202)*'complete results log'!$B$2)+('complete results log'!$B$2*(F202-1))),IF(M202="WON",((((F202-1)*J202)*'complete results log'!$B$2)+('complete results log'!$B$2*(F202-1))),IF(M202="PLACED",((((F202-1)*J202)*'complete results log'!$B$2)-'complete results log'!$B$2),IF(J202=0,-'complete results log'!$B$2,IF(J202=0,-'complete results log'!$B$2,-('complete results log'!$B$2*2)))))))*E202</f>
        <v>0</v>
      </c>
    </row>
    <row r="203" spans="1:18" ht="15" x14ac:dyDescent="0.2">
      <c r="A203" s="56"/>
      <c r="B203" s="21"/>
      <c r="C203" s="16"/>
      <c r="D203" s="16"/>
      <c r="E203" s="49"/>
      <c r="F203" s="22"/>
      <c r="G203" s="52"/>
      <c r="H203" s="22"/>
      <c r="I203" s="22"/>
      <c r="J203" s="22"/>
      <c r="K203" s="22"/>
      <c r="L203" s="16"/>
      <c r="M203" s="17"/>
      <c r="N203" s="26">
        <f>((G203-1)*(1-(IF(H203="no",0,'complete results log'!$B$3)))+1)</f>
        <v>5.0000000000000044E-2</v>
      </c>
      <c r="O203" s="26">
        <f t="shared" si="3"/>
        <v>0</v>
      </c>
      <c r="P203" s="27">
        <f>(IF(M203="WON-EW",((((N203-1)*J203)*'complete results log'!$B$2)+('complete results log'!$B$2*(N203-1))),IF(M203="WON",((((N203-1)*J203)*'complete results log'!$B$2)+('complete results log'!$B$2*(N203-1))),IF(M203="PLACED",((((N203-1)*J203)*'complete results log'!$B$2)-'complete results log'!$B$2),IF(J203=0,-'complete results log'!$B$2,IF(J203=0,-'complete results log'!$B$2,-('complete results log'!$B$2*2)))))))*E203</f>
        <v>0</v>
      </c>
      <c r="Q203" s="27">
        <f>(IF(M203="WON-EW",(((K203-1)*'complete results log'!$B$2)*(1-$B$3))+(((L203-1)*'complete results log'!$B$2)*(1-$B$3)),IF(M203="WON",(((K203-1)*'complete results log'!$B$2)*(1-$B$3)),IF(M203="PLACED",(((L203-1)*'complete results log'!$B$2)*(1-$B$3))-'complete results log'!$B$2,IF(J203=0,-'complete results log'!$B$2,-('complete results log'!$B$2*2))))))*E203</f>
        <v>0</v>
      </c>
      <c r="R203" s="28">
        <f>(IF(M203="WON-EW",((((F203-1)*J203)*'complete results log'!$B$2)+('complete results log'!$B$2*(F203-1))),IF(M203="WON",((((F203-1)*J203)*'complete results log'!$B$2)+('complete results log'!$B$2*(F203-1))),IF(M203="PLACED",((((F203-1)*J203)*'complete results log'!$B$2)-'complete results log'!$B$2),IF(J203=0,-'complete results log'!$B$2,IF(J203=0,-'complete results log'!$B$2,-('complete results log'!$B$2*2)))))))*E203</f>
        <v>0</v>
      </c>
    </row>
    <row r="204" spans="1:18" ht="15" x14ac:dyDescent="0.2">
      <c r="A204" s="56"/>
      <c r="B204" s="21"/>
      <c r="C204" s="16"/>
      <c r="D204" s="16"/>
      <c r="E204" s="49"/>
      <c r="F204" s="22"/>
      <c r="G204" s="52"/>
      <c r="H204" s="22"/>
      <c r="I204" s="22"/>
      <c r="J204" s="22"/>
      <c r="K204" s="22"/>
      <c r="L204" s="16"/>
      <c r="M204" s="17"/>
      <c r="N204" s="26">
        <f>((G204-1)*(1-(IF(H204="no",0,'complete results log'!$B$3)))+1)</f>
        <v>5.0000000000000044E-2</v>
      </c>
      <c r="O204" s="26">
        <f t="shared" si="3"/>
        <v>0</v>
      </c>
      <c r="P204" s="27">
        <f>(IF(M204="WON-EW",((((N204-1)*J204)*'complete results log'!$B$2)+('complete results log'!$B$2*(N204-1))),IF(M204="WON",((((N204-1)*J204)*'complete results log'!$B$2)+('complete results log'!$B$2*(N204-1))),IF(M204="PLACED",((((N204-1)*J204)*'complete results log'!$B$2)-'complete results log'!$B$2),IF(J204=0,-'complete results log'!$B$2,IF(J204=0,-'complete results log'!$B$2,-('complete results log'!$B$2*2)))))))*E204</f>
        <v>0</v>
      </c>
      <c r="Q204" s="27">
        <f>(IF(M204="WON-EW",(((K204-1)*'complete results log'!$B$2)*(1-$B$3))+(((L204-1)*'complete results log'!$B$2)*(1-$B$3)),IF(M204="WON",(((K204-1)*'complete results log'!$B$2)*(1-$B$3)),IF(M204="PLACED",(((L204-1)*'complete results log'!$B$2)*(1-$B$3))-'complete results log'!$B$2,IF(J204=0,-'complete results log'!$B$2,-('complete results log'!$B$2*2))))))*E204</f>
        <v>0</v>
      </c>
      <c r="R204" s="28">
        <f>(IF(M204="WON-EW",((((F204-1)*J204)*'complete results log'!$B$2)+('complete results log'!$B$2*(F204-1))),IF(M204="WON",((((F204-1)*J204)*'complete results log'!$B$2)+('complete results log'!$B$2*(F204-1))),IF(M204="PLACED",((((F204-1)*J204)*'complete results log'!$B$2)-'complete results log'!$B$2),IF(J204=0,-'complete results log'!$B$2,IF(J204=0,-'complete results log'!$B$2,-('complete results log'!$B$2*2)))))))*E204</f>
        <v>0</v>
      </c>
    </row>
    <row r="205" spans="1:18" ht="15" x14ac:dyDescent="0.2">
      <c r="A205" s="56"/>
      <c r="B205" s="21"/>
      <c r="C205" s="16"/>
      <c r="D205" s="16"/>
      <c r="E205" s="49"/>
      <c r="F205" s="22"/>
      <c r="G205" s="52"/>
      <c r="H205" s="22"/>
      <c r="I205" s="22"/>
      <c r="J205" s="22"/>
      <c r="K205" s="22"/>
      <c r="L205" s="16"/>
      <c r="M205" s="17"/>
      <c r="N205" s="26">
        <f>((G205-1)*(1-(IF(H205="no",0,'complete results log'!$B$3)))+1)</f>
        <v>5.0000000000000044E-2</v>
      </c>
      <c r="O205" s="26">
        <f t="shared" si="3"/>
        <v>0</v>
      </c>
      <c r="P205" s="27">
        <f>(IF(M205="WON-EW",((((N205-1)*J205)*'complete results log'!$B$2)+('complete results log'!$B$2*(N205-1))),IF(M205="WON",((((N205-1)*J205)*'complete results log'!$B$2)+('complete results log'!$B$2*(N205-1))),IF(M205="PLACED",((((N205-1)*J205)*'complete results log'!$B$2)-'complete results log'!$B$2),IF(J205=0,-'complete results log'!$B$2,IF(J205=0,-'complete results log'!$B$2,-('complete results log'!$B$2*2)))))))*E205</f>
        <v>0</v>
      </c>
      <c r="Q205" s="27">
        <f>(IF(M205="WON-EW",(((K205-1)*'complete results log'!$B$2)*(1-$B$3))+(((L205-1)*'complete results log'!$B$2)*(1-$B$3)),IF(M205="WON",(((K205-1)*'complete results log'!$B$2)*(1-$B$3)),IF(M205="PLACED",(((L205-1)*'complete results log'!$B$2)*(1-$B$3))-'complete results log'!$B$2,IF(J205=0,-'complete results log'!$B$2,-('complete results log'!$B$2*2))))))*E205</f>
        <v>0</v>
      </c>
      <c r="R205" s="28">
        <f>(IF(M205="WON-EW",((((F205-1)*J205)*'complete results log'!$B$2)+('complete results log'!$B$2*(F205-1))),IF(M205="WON",((((F205-1)*J205)*'complete results log'!$B$2)+('complete results log'!$B$2*(F205-1))),IF(M205="PLACED",((((F205-1)*J205)*'complete results log'!$B$2)-'complete results log'!$B$2),IF(J205=0,-'complete results log'!$B$2,IF(J205=0,-'complete results log'!$B$2,-('complete results log'!$B$2*2)))))))*E205</f>
        <v>0</v>
      </c>
    </row>
    <row r="206" spans="1:18" ht="15" x14ac:dyDescent="0.2">
      <c r="A206" s="56"/>
      <c r="B206" s="21"/>
      <c r="C206" s="16"/>
      <c r="D206" s="16"/>
      <c r="E206" s="49"/>
      <c r="F206" s="22"/>
      <c r="G206" s="52"/>
      <c r="H206" s="22"/>
      <c r="I206" s="22"/>
      <c r="J206" s="22"/>
      <c r="K206" s="22"/>
      <c r="L206" s="16"/>
      <c r="M206" s="17"/>
      <c r="N206" s="26">
        <f>((G206-1)*(1-(IF(H206="no",0,'complete results log'!$B$3)))+1)</f>
        <v>5.0000000000000044E-2</v>
      </c>
      <c r="O206" s="26">
        <f t="shared" si="3"/>
        <v>0</v>
      </c>
      <c r="P206" s="27">
        <f>(IF(M206="WON-EW",((((N206-1)*J206)*'complete results log'!$B$2)+('complete results log'!$B$2*(N206-1))),IF(M206="WON",((((N206-1)*J206)*'complete results log'!$B$2)+('complete results log'!$B$2*(N206-1))),IF(M206="PLACED",((((N206-1)*J206)*'complete results log'!$B$2)-'complete results log'!$B$2),IF(J206=0,-'complete results log'!$B$2,IF(J206=0,-'complete results log'!$B$2,-('complete results log'!$B$2*2)))))))*E206</f>
        <v>0</v>
      </c>
      <c r="Q206" s="27">
        <f>(IF(M206="WON-EW",(((K206-1)*'complete results log'!$B$2)*(1-$B$3))+(((L206-1)*'complete results log'!$B$2)*(1-$B$3)),IF(M206="WON",(((K206-1)*'complete results log'!$B$2)*(1-$B$3)),IF(M206="PLACED",(((L206-1)*'complete results log'!$B$2)*(1-$B$3))-'complete results log'!$B$2,IF(J206=0,-'complete results log'!$B$2,-('complete results log'!$B$2*2))))))*E206</f>
        <v>0</v>
      </c>
      <c r="R206" s="28">
        <f>(IF(M206="WON-EW",((((F206-1)*J206)*'complete results log'!$B$2)+('complete results log'!$B$2*(F206-1))),IF(M206="WON",((((F206-1)*J206)*'complete results log'!$B$2)+('complete results log'!$B$2*(F206-1))),IF(M206="PLACED",((((F206-1)*J206)*'complete results log'!$B$2)-'complete results log'!$B$2),IF(J206=0,-'complete results log'!$B$2,IF(J206=0,-'complete results log'!$B$2,-('complete results log'!$B$2*2)))))))*E206</f>
        <v>0</v>
      </c>
    </row>
    <row r="207" spans="1:18" ht="15" x14ac:dyDescent="0.2">
      <c r="A207" s="56"/>
      <c r="B207" s="21"/>
      <c r="C207" s="16"/>
      <c r="D207" s="16"/>
      <c r="E207" s="49"/>
      <c r="F207" s="22"/>
      <c r="G207" s="52"/>
      <c r="H207" s="22"/>
      <c r="I207" s="22"/>
      <c r="J207" s="22"/>
      <c r="K207" s="22"/>
      <c r="L207" s="16"/>
      <c r="M207" s="17"/>
      <c r="N207" s="26">
        <f>((G207-1)*(1-(IF(H207="no",0,'complete results log'!$B$3)))+1)</f>
        <v>5.0000000000000044E-2</v>
      </c>
      <c r="O207" s="26">
        <f t="shared" si="3"/>
        <v>0</v>
      </c>
      <c r="P207" s="27">
        <f>(IF(M207="WON-EW",((((N207-1)*J207)*'complete results log'!$B$2)+('complete results log'!$B$2*(N207-1))),IF(M207="WON",((((N207-1)*J207)*'complete results log'!$B$2)+('complete results log'!$B$2*(N207-1))),IF(M207="PLACED",((((N207-1)*J207)*'complete results log'!$B$2)-'complete results log'!$B$2),IF(J207=0,-'complete results log'!$B$2,IF(J207=0,-'complete results log'!$B$2,-('complete results log'!$B$2*2)))))))*E207</f>
        <v>0</v>
      </c>
      <c r="Q207" s="27">
        <f>(IF(M207="WON-EW",(((K207-1)*'complete results log'!$B$2)*(1-$B$3))+(((L207-1)*'complete results log'!$B$2)*(1-$B$3)),IF(M207="WON",(((K207-1)*'complete results log'!$B$2)*(1-$B$3)),IF(M207="PLACED",(((L207-1)*'complete results log'!$B$2)*(1-$B$3))-'complete results log'!$B$2,IF(J207=0,-'complete results log'!$B$2,-('complete results log'!$B$2*2))))))*E207</f>
        <v>0</v>
      </c>
      <c r="R207" s="28">
        <f>(IF(M207="WON-EW",((((F207-1)*J207)*'complete results log'!$B$2)+('complete results log'!$B$2*(F207-1))),IF(M207="WON",((((F207-1)*J207)*'complete results log'!$B$2)+('complete results log'!$B$2*(F207-1))),IF(M207="PLACED",((((F207-1)*J207)*'complete results log'!$B$2)-'complete results log'!$B$2),IF(J207=0,-'complete results log'!$B$2,IF(J207=0,-'complete results log'!$B$2,-('complete results log'!$B$2*2)))))))*E207</f>
        <v>0</v>
      </c>
    </row>
    <row r="208" spans="1:18" ht="15" x14ac:dyDescent="0.2">
      <c r="A208" s="56"/>
      <c r="B208" s="21"/>
      <c r="C208" s="16"/>
      <c r="D208" s="16"/>
      <c r="E208" s="49"/>
      <c r="F208" s="22"/>
      <c r="G208" s="52"/>
      <c r="H208" s="22"/>
      <c r="I208" s="22"/>
      <c r="J208" s="22"/>
      <c r="K208" s="22"/>
      <c r="L208" s="16"/>
      <c r="M208" s="17"/>
      <c r="N208" s="26">
        <f>((G208-1)*(1-(IF(H208="no",0,'complete results log'!$B$3)))+1)</f>
        <v>5.0000000000000044E-2</v>
      </c>
      <c r="O208" s="26">
        <f t="shared" si="3"/>
        <v>0</v>
      </c>
      <c r="P208" s="27">
        <f>(IF(M208="WON-EW",((((N208-1)*J208)*'complete results log'!$B$2)+('complete results log'!$B$2*(N208-1))),IF(M208="WON",((((N208-1)*J208)*'complete results log'!$B$2)+('complete results log'!$B$2*(N208-1))),IF(M208="PLACED",((((N208-1)*J208)*'complete results log'!$B$2)-'complete results log'!$B$2),IF(J208=0,-'complete results log'!$B$2,IF(J208=0,-'complete results log'!$B$2,-('complete results log'!$B$2*2)))))))*E208</f>
        <v>0</v>
      </c>
      <c r="Q208" s="27">
        <f>(IF(M208="WON-EW",(((K208-1)*'complete results log'!$B$2)*(1-$B$3))+(((L208-1)*'complete results log'!$B$2)*(1-$B$3)),IF(M208="WON",(((K208-1)*'complete results log'!$B$2)*(1-$B$3)),IF(M208="PLACED",(((L208-1)*'complete results log'!$B$2)*(1-$B$3))-'complete results log'!$B$2,IF(J208=0,-'complete results log'!$B$2,-('complete results log'!$B$2*2))))))*E208</f>
        <v>0</v>
      </c>
      <c r="R208" s="28">
        <f>(IF(M208="WON-EW",((((F208-1)*J208)*'complete results log'!$B$2)+('complete results log'!$B$2*(F208-1))),IF(M208="WON",((((F208-1)*J208)*'complete results log'!$B$2)+('complete results log'!$B$2*(F208-1))),IF(M208="PLACED",((((F208-1)*J208)*'complete results log'!$B$2)-'complete results log'!$B$2),IF(J208=0,-'complete results log'!$B$2,IF(J208=0,-'complete results log'!$B$2,-('complete results log'!$B$2*2)))))))*E208</f>
        <v>0</v>
      </c>
    </row>
    <row r="209" spans="1:18" ht="15" x14ac:dyDescent="0.2">
      <c r="A209" s="56"/>
      <c r="B209" s="21"/>
      <c r="C209" s="16"/>
      <c r="D209" s="16"/>
      <c r="E209" s="49"/>
      <c r="F209" s="22"/>
      <c r="G209" s="52"/>
      <c r="H209" s="22"/>
      <c r="I209" s="22"/>
      <c r="J209" s="22"/>
      <c r="K209" s="22"/>
      <c r="L209" s="16"/>
      <c r="M209" s="17"/>
      <c r="N209" s="26">
        <f>((G209-1)*(1-(IF(H209="no",0,'complete results log'!$B$3)))+1)</f>
        <v>5.0000000000000044E-2</v>
      </c>
      <c r="O209" s="26">
        <f t="shared" si="3"/>
        <v>0</v>
      </c>
      <c r="P209" s="27">
        <f>(IF(M209="WON-EW",((((N209-1)*J209)*'complete results log'!$B$2)+('complete results log'!$B$2*(N209-1))),IF(M209="WON",((((N209-1)*J209)*'complete results log'!$B$2)+('complete results log'!$B$2*(N209-1))),IF(M209="PLACED",((((N209-1)*J209)*'complete results log'!$B$2)-'complete results log'!$B$2),IF(J209=0,-'complete results log'!$B$2,IF(J209=0,-'complete results log'!$B$2,-('complete results log'!$B$2*2)))))))*E209</f>
        <v>0</v>
      </c>
      <c r="Q209" s="27">
        <f>(IF(M209="WON-EW",(((K209-1)*'complete results log'!$B$2)*(1-$B$3))+(((L209-1)*'complete results log'!$B$2)*(1-$B$3)),IF(M209="WON",(((K209-1)*'complete results log'!$B$2)*(1-$B$3)),IF(M209="PLACED",(((L209-1)*'complete results log'!$B$2)*(1-$B$3))-'complete results log'!$B$2,IF(J209=0,-'complete results log'!$B$2,-('complete results log'!$B$2*2))))))*E209</f>
        <v>0</v>
      </c>
      <c r="R209" s="28">
        <f>(IF(M209="WON-EW",((((F209-1)*J209)*'complete results log'!$B$2)+('complete results log'!$B$2*(F209-1))),IF(M209="WON",((((F209-1)*J209)*'complete results log'!$B$2)+('complete results log'!$B$2*(F209-1))),IF(M209="PLACED",((((F209-1)*J209)*'complete results log'!$B$2)-'complete results log'!$B$2),IF(J209=0,-'complete results log'!$B$2,IF(J209=0,-'complete results log'!$B$2,-('complete results log'!$B$2*2)))))))*E209</f>
        <v>0</v>
      </c>
    </row>
    <row r="210" spans="1:18" ht="15" x14ac:dyDescent="0.2">
      <c r="A210" s="56"/>
      <c r="B210" s="21"/>
      <c r="C210" s="16"/>
      <c r="D210" s="16"/>
      <c r="E210" s="49"/>
      <c r="F210" s="22"/>
      <c r="G210" s="52"/>
      <c r="H210" s="22"/>
      <c r="I210" s="22"/>
      <c r="J210" s="22"/>
      <c r="K210" s="22"/>
      <c r="L210" s="16"/>
      <c r="M210" s="17"/>
      <c r="N210" s="26">
        <f>((G210-1)*(1-(IF(H210="no",0,'complete results log'!$B$3)))+1)</f>
        <v>5.0000000000000044E-2</v>
      </c>
      <c r="O210" s="26">
        <f t="shared" si="3"/>
        <v>0</v>
      </c>
      <c r="P210" s="27">
        <f>(IF(M210="WON-EW",((((N210-1)*J210)*'complete results log'!$B$2)+('complete results log'!$B$2*(N210-1))),IF(M210="WON",((((N210-1)*J210)*'complete results log'!$B$2)+('complete results log'!$B$2*(N210-1))),IF(M210="PLACED",((((N210-1)*J210)*'complete results log'!$B$2)-'complete results log'!$B$2),IF(J210=0,-'complete results log'!$B$2,IF(J210=0,-'complete results log'!$B$2,-('complete results log'!$B$2*2)))))))*E210</f>
        <v>0</v>
      </c>
      <c r="Q210" s="27">
        <f>(IF(M210="WON-EW",(((K210-1)*'complete results log'!$B$2)*(1-$B$3))+(((L210-1)*'complete results log'!$B$2)*(1-$B$3)),IF(M210="WON",(((K210-1)*'complete results log'!$B$2)*(1-$B$3)),IF(M210="PLACED",(((L210-1)*'complete results log'!$B$2)*(1-$B$3))-'complete results log'!$B$2,IF(J210=0,-'complete results log'!$B$2,-('complete results log'!$B$2*2))))))*E210</f>
        <v>0</v>
      </c>
      <c r="R210" s="28">
        <f>(IF(M210="WON-EW",((((F210-1)*J210)*'complete results log'!$B$2)+('complete results log'!$B$2*(F210-1))),IF(M210="WON",((((F210-1)*J210)*'complete results log'!$B$2)+('complete results log'!$B$2*(F210-1))),IF(M210="PLACED",((((F210-1)*J210)*'complete results log'!$B$2)-'complete results log'!$B$2),IF(J210=0,-'complete results log'!$B$2,IF(J210=0,-'complete results log'!$B$2,-('complete results log'!$B$2*2)))))))*E210</f>
        <v>0</v>
      </c>
    </row>
    <row r="211" spans="1:18" ht="15" x14ac:dyDescent="0.2">
      <c r="A211" s="56"/>
      <c r="B211" s="21"/>
      <c r="C211" s="16"/>
      <c r="D211" s="16"/>
      <c r="E211" s="49"/>
      <c r="F211" s="22"/>
      <c r="G211" s="52"/>
      <c r="H211" s="22"/>
      <c r="I211" s="22"/>
      <c r="J211" s="22"/>
      <c r="K211" s="22"/>
      <c r="L211" s="16"/>
      <c r="M211" s="17"/>
      <c r="N211" s="26">
        <f>((G211-1)*(1-(IF(H211="no",0,'complete results log'!$B$3)))+1)</f>
        <v>5.0000000000000044E-2</v>
      </c>
      <c r="O211" s="26">
        <f t="shared" si="3"/>
        <v>0</v>
      </c>
      <c r="P211" s="27">
        <f>(IF(M211="WON-EW",((((N211-1)*J211)*'complete results log'!$B$2)+('complete results log'!$B$2*(N211-1))),IF(M211="WON",((((N211-1)*J211)*'complete results log'!$B$2)+('complete results log'!$B$2*(N211-1))),IF(M211="PLACED",((((N211-1)*J211)*'complete results log'!$B$2)-'complete results log'!$B$2),IF(J211=0,-'complete results log'!$B$2,IF(J211=0,-'complete results log'!$B$2,-('complete results log'!$B$2*2)))))))*E211</f>
        <v>0</v>
      </c>
      <c r="Q211" s="27">
        <f>(IF(M211="WON-EW",(((K211-1)*'complete results log'!$B$2)*(1-$B$3))+(((L211-1)*'complete results log'!$B$2)*(1-$B$3)),IF(M211="WON",(((K211-1)*'complete results log'!$B$2)*(1-$B$3)),IF(M211="PLACED",(((L211-1)*'complete results log'!$B$2)*(1-$B$3))-'complete results log'!$B$2,IF(J211=0,-'complete results log'!$B$2,-('complete results log'!$B$2*2))))))*E211</f>
        <v>0</v>
      </c>
      <c r="R211" s="28">
        <f>(IF(M211="WON-EW",((((F211-1)*J211)*'complete results log'!$B$2)+('complete results log'!$B$2*(F211-1))),IF(M211="WON",((((F211-1)*J211)*'complete results log'!$B$2)+('complete results log'!$B$2*(F211-1))),IF(M211="PLACED",((((F211-1)*J211)*'complete results log'!$B$2)-'complete results log'!$B$2),IF(J211=0,-'complete results log'!$B$2,IF(J211=0,-'complete results log'!$B$2,-('complete results log'!$B$2*2)))))))*E211</f>
        <v>0</v>
      </c>
    </row>
    <row r="212" spans="1:18" ht="15" x14ac:dyDescent="0.2">
      <c r="A212" s="56"/>
      <c r="B212" s="21"/>
      <c r="C212" s="16"/>
      <c r="D212" s="16"/>
      <c r="E212" s="49"/>
      <c r="F212" s="22"/>
      <c r="G212" s="52"/>
      <c r="H212" s="22"/>
      <c r="I212" s="22"/>
      <c r="J212" s="22"/>
      <c r="K212" s="22"/>
      <c r="L212" s="16"/>
      <c r="M212" s="17"/>
      <c r="N212" s="26">
        <f>((G212-1)*(1-(IF(H212="no",0,'complete results log'!$B$3)))+1)</f>
        <v>5.0000000000000044E-2</v>
      </c>
      <c r="O212" s="26">
        <f t="shared" si="3"/>
        <v>0</v>
      </c>
      <c r="P212" s="27">
        <f>(IF(M212="WON-EW",((((N212-1)*J212)*'complete results log'!$B$2)+('complete results log'!$B$2*(N212-1))),IF(M212="WON",((((N212-1)*J212)*'complete results log'!$B$2)+('complete results log'!$B$2*(N212-1))),IF(M212="PLACED",((((N212-1)*J212)*'complete results log'!$B$2)-'complete results log'!$B$2),IF(J212=0,-'complete results log'!$B$2,IF(J212=0,-'complete results log'!$B$2,-('complete results log'!$B$2*2)))))))*E212</f>
        <v>0</v>
      </c>
      <c r="Q212" s="27">
        <f>(IF(M212="WON-EW",(((K212-1)*'complete results log'!$B$2)*(1-$B$3))+(((L212-1)*'complete results log'!$B$2)*(1-$B$3)),IF(M212="WON",(((K212-1)*'complete results log'!$B$2)*(1-$B$3)),IF(M212="PLACED",(((L212-1)*'complete results log'!$B$2)*(1-$B$3))-'complete results log'!$B$2,IF(J212=0,-'complete results log'!$B$2,-('complete results log'!$B$2*2))))))*E212</f>
        <v>0</v>
      </c>
      <c r="R212" s="28">
        <f>(IF(M212="WON-EW",((((F212-1)*J212)*'complete results log'!$B$2)+('complete results log'!$B$2*(F212-1))),IF(M212="WON",((((F212-1)*J212)*'complete results log'!$B$2)+('complete results log'!$B$2*(F212-1))),IF(M212="PLACED",((((F212-1)*J212)*'complete results log'!$B$2)-'complete results log'!$B$2),IF(J212=0,-'complete results log'!$B$2,IF(J212=0,-'complete results log'!$B$2,-('complete results log'!$B$2*2)))))))*E212</f>
        <v>0</v>
      </c>
    </row>
    <row r="213" spans="1:18" ht="15" x14ac:dyDescent="0.2">
      <c r="A213" s="56"/>
      <c r="B213" s="21"/>
      <c r="C213" s="16"/>
      <c r="D213" s="16"/>
      <c r="E213" s="49"/>
      <c r="F213" s="22"/>
      <c r="G213" s="52"/>
      <c r="H213" s="22"/>
      <c r="I213" s="22"/>
      <c r="J213" s="22"/>
      <c r="K213" s="22"/>
      <c r="L213" s="16"/>
      <c r="M213" s="17"/>
      <c r="N213" s="26">
        <f>((G213-1)*(1-(IF(H213="no",0,'complete results log'!$B$3)))+1)</f>
        <v>5.0000000000000044E-2</v>
      </c>
      <c r="O213" s="26">
        <f t="shared" si="3"/>
        <v>0</v>
      </c>
      <c r="P213" s="27">
        <f>(IF(M213="WON-EW",((((N213-1)*J213)*'complete results log'!$B$2)+('complete results log'!$B$2*(N213-1))),IF(M213="WON",((((N213-1)*J213)*'complete results log'!$B$2)+('complete results log'!$B$2*(N213-1))),IF(M213="PLACED",((((N213-1)*J213)*'complete results log'!$B$2)-'complete results log'!$B$2),IF(J213=0,-'complete results log'!$B$2,IF(J213=0,-'complete results log'!$B$2,-('complete results log'!$B$2*2)))))))*E213</f>
        <v>0</v>
      </c>
      <c r="Q213" s="27">
        <f>(IF(M213="WON-EW",(((K213-1)*'complete results log'!$B$2)*(1-$B$3))+(((L213-1)*'complete results log'!$B$2)*(1-$B$3)),IF(M213="WON",(((K213-1)*'complete results log'!$B$2)*(1-$B$3)),IF(M213="PLACED",(((L213-1)*'complete results log'!$B$2)*(1-$B$3))-'complete results log'!$B$2,IF(J213=0,-'complete results log'!$B$2,-('complete results log'!$B$2*2))))))*E213</f>
        <v>0</v>
      </c>
      <c r="R213" s="28">
        <f>(IF(M213="WON-EW",((((F213-1)*J213)*'complete results log'!$B$2)+('complete results log'!$B$2*(F213-1))),IF(M213="WON",((((F213-1)*J213)*'complete results log'!$B$2)+('complete results log'!$B$2*(F213-1))),IF(M213="PLACED",((((F213-1)*J213)*'complete results log'!$B$2)-'complete results log'!$B$2),IF(J213=0,-'complete results log'!$B$2,IF(J213=0,-'complete results log'!$B$2,-('complete results log'!$B$2*2)))))))*E213</f>
        <v>0</v>
      </c>
    </row>
    <row r="214" spans="1:18" ht="15" x14ac:dyDescent="0.2">
      <c r="A214" s="56"/>
      <c r="B214" s="21"/>
      <c r="C214" s="16"/>
      <c r="D214" s="16"/>
      <c r="E214" s="49"/>
      <c r="F214" s="22"/>
      <c r="G214" s="52"/>
      <c r="H214" s="22"/>
      <c r="I214" s="22"/>
      <c r="J214" s="22"/>
      <c r="K214" s="22"/>
      <c r="L214" s="16"/>
      <c r="M214" s="17"/>
      <c r="N214" s="26">
        <f>((G214-1)*(1-(IF(H214="no",0,'complete results log'!$B$3)))+1)</f>
        <v>5.0000000000000044E-2</v>
      </c>
      <c r="O214" s="26">
        <f t="shared" si="3"/>
        <v>0</v>
      </c>
      <c r="P214" s="27">
        <f>(IF(M214="WON-EW",((((N214-1)*J214)*'complete results log'!$B$2)+('complete results log'!$B$2*(N214-1))),IF(M214="WON",((((N214-1)*J214)*'complete results log'!$B$2)+('complete results log'!$B$2*(N214-1))),IF(M214="PLACED",((((N214-1)*J214)*'complete results log'!$B$2)-'complete results log'!$B$2),IF(J214=0,-'complete results log'!$B$2,IF(J214=0,-'complete results log'!$B$2,-('complete results log'!$B$2*2)))))))*E214</f>
        <v>0</v>
      </c>
      <c r="Q214" s="27">
        <f>(IF(M214="WON-EW",(((K214-1)*'complete results log'!$B$2)*(1-$B$3))+(((L214-1)*'complete results log'!$B$2)*(1-$B$3)),IF(M214="WON",(((K214-1)*'complete results log'!$B$2)*(1-$B$3)),IF(M214="PLACED",(((L214-1)*'complete results log'!$B$2)*(1-$B$3))-'complete results log'!$B$2,IF(J214=0,-'complete results log'!$B$2,-('complete results log'!$B$2*2))))))*E214</f>
        <v>0</v>
      </c>
      <c r="R214" s="28">
        <f>(IF(M214="WON-EW",((((F214-1)*J214)*'complete results log'!$B$2)+('complete results log'!$B$2*(F214-1))),IF(M214="WON",((((F214-1)*J214)*'complete results log'!$B$2)+('complete results log'!$B$2*(F214-1))),IF(M214="PLACED",((((F214-1)*J214)*'complete results log'!$B$2)-'complete results log'!$B$2),IF(J214=0,-'complete results log'!$B$2,IF(J214=0,-'complete results log'!$B$2,-('complete results log'!$B$2*2)))))))*E214</f>
        <v>0</v>
      </c>
    </row>
    <row r="215" spans="1:18" ht="15" x14ac:dyDescent="0.2">
      <c r="A215" s="56"/>
      <c r="B215" s="21"/>
      <c r="C215" s="16"/>
      <c r="D215" s="16"/>
      <c r="E215" s="49"/>
      <c r="F215" s="22"/>
      <c r="G215" s="52"/>
      <c r="H215" s="22"/>
      <c r="I215" s="22"/>
      <c r="J215" s="22"/>
      <c r="K215" s="22"/>
      <c r="L215" s="16"/>
      <c r="M215" s="17"/>
      <c r="N215" s="26">
        <f>((G215-1)*(1-(IF(H215="no",0,'complete results log'!$B$3)))+1)</f>
        <v>5.0000000000000044E-2</v>
      </c>
      <c r="O215" s="26">
        <f t="shared" si="3"/>
        <v>0</v>
      </c>
      <c r="P215" s="27">
        <f>(IF(M215="WON-EW",((((N215-1)*J215)*'complete results log'!$B$2)+('complete results log'!$B$2*(N215-1))),IF(M215="WON",((((N215-1)*J215)*'complete results log'!$B$2)+('complete results log'!$B$2*(N215-1))),IF(M215="PLACED",((((N215-1)*J215)*'complete results log'!$B$2)-'complete results log'!$B$2),IF(J215=0,-'complete results log'!$B$2,IF(J215=0,-'complete results log'!$B$2,-('complete results log'!$B$2*2)))))))*E215</f>
        <v>0</v>
      </c>
      <c r="Q215" s="27">
        <f>(IF(M215="WON-EW",(((K215-1)*'complete results log'!$B$2)*(1-$B$3))+(((L215-1)*'complete results log'!$B$2)*(1-$B$3)),IF(M215="WON",(((K215-1)*'complete results log'!$B$2)*(1-$B$3)),IF(M215="PLACED",(((L215-1)*'complete results log'!$B$2)*(1-$B$3))-'complete results log'!$B$2,IF(J215=0,-'complete results log'!$B$2,-('complete results log'!$B$2*2))))))*E215</f>
        <v>0</v>
      </c>
      <c r="R215" s="28">
        <f>(IF(M215="WON-EW",((((F215-1)*J215)*'complete results log'!$B$2)+('complete results log'!$B$2*(F215-1))),IF(M215="WON",((((F215-1)*J215)*'complete results log'!$B$2)+('complete results log'!$B$2*(F215-1))),IF(M215="PLACED",((((F215-1)*J215)*'complete results log'!$B$2)-'complete results log'!$B$2),IF(J215=0,-'complete results log'!$B$2,IF(J215=0,-'complete results log'!$B$2,-('complete results log'!$B$2*2)))))))*E215</f>
        <v>0</v>
      </c>
    </row>
    <row r="216" spans="1:18" ht="15" x14ac:dyDescent="0.2">
      <c r="A216" s="56"/>
      <c r="B216" s="21"/>
      <c r="C216" s="16"/>
      <c r="D216" s="16"/>
      <c r="E216" s="49"/>
      <c r="F216" s="22"/>
      <c r="G216" s="52"/>
      <c r="H216" s="22"/>
      <c r="I216" s="22"/>
      <c r="J216" s="22"/>
      <c r="K216" s="22"/>
      <c r="L216" s="16"/>
      <c r="M216" s="17"/>
      <c r="N216" s="26">
        <f>((G216-1)*(1-(IF(H216="no",0,'complete results log'!$B$3)))+1)</f>
        <v>5.0000000000000044E-2</v>
      </c>
      <c r="O216" s="26">
        <f t="shared" si="3"/>
        <v>0</v>
      </c>
      <c r="P216" s="27">
        <f>(IF(M216="WON-EW",((((N216-1)*J216)*'complete results log'!$B$2)+('complete results log'!$B$2*(N216-1))),IF(M216="WON",((((N216-1)*J216)*'complete results log'!$B$2)+('complete results log'!$B$2*(N216-1))),IF(M216="PLACED",((((N216-1)*J216)*'complete results log'!$B$2)-'complete results log'!$B$2),IF(J216=0,-'complete results log'!$B$2,IF(J216=0,-'complete results log'!$B$2,-('complete results log'!$B$2*2)))))))*E216</f>
        <v>0</v>
      </c>
      <c r="Q216" s="27">
        <f>(IF(M216="WON-EW",(((K216-1)*'complete results log'!$B$2)*(1-$B$3))+(((L216-1)*'complete results log'!$B$2)*(1-$B$3)),IF(M216="WON",(((K216-1)*'complete results log'!$B$2)*(1-$B$3)),IF(M216="PLACED",(((L216-1)*'complete results log'!$B$2)*(1-$B$3))-'complete results log'!$B$2,IF(J216=0,-'complete results log'!$B$2,-('complete results log'!$B$2*2))))))*E216</f>
        <v>0</v>
      </c>
      <c r="R216" s="28">
        <f>(IF(M216="WON-EW",((((F216-1)*J216)*'complete results log'!$B$2)+('complete results log'!$B$2*(F216-1))),IF(M216="WON",((((F216-1)*J216)*'complete results log'!$B$2)+('complete results log'!$B$2*(F216-1))),IF(M216="PLACED",((((F216-1)*J216)*'complete results log'!$B$2)-'complete results log'!$B$2),IF(J216=0,-'complete results log'!$B$2,IF(J216=0,-'complete results log'!$B$2,-('complete results log'!$B$2*2)))))))*E216</f>
        <v>0</v>
      </c>
    </row>
    <row r="217" spans="1:18" ht="15" x14ac:dyDescent="0.2">
      <c r="A217" s="56"/>
      <c r="B217" s="21"/>
      <c r="C217" s="16"/>
      <c r="D217" s="16"/>
      <c r="E217" s="49"/>
      <c r="F217" s="22"/>
      <c r="G217" s="52"/>
      <c r="H217" s="22"/>
      <c r="I217" s="22"/>
      <c r="J217" s="22"/>
      <c r="K217" s="22"/>
      <c r="L217" s="16"/>
      <c r="M217" s="17"/>
      <c r="N217" s="26">
        <f>((G217-1)*(1-(IF(H217="no",0,'complete results log'!$B$3)))+1)</f>
        <v>5.0000000000000044E-2</v>
      </c>
      <c r="O217" s="26">
        <f t="shared" si="3"/>
        <v>0</v>
      </c>
      <c r="P217" s="27">
        <f>(IF(M217="WON-EW",((((N217-1)*J217)*'complete results log'!$B$2)+('complete results log'!$B$2*(N217-1))),IF(M217="WON",((((N217-1)*J217)*'complete results log'!$B$2)+('complete results log'!$B$2*(N217-1))),IF(M217="PLACED",((((N217-1)*J217)*'complete results log'!$B$2)-'complete results log'!$B$2),IF(J217=0,-'complete results log'!$B$2,IF(J217=0,-'complete results log'!$B$2,-('complete results log'!$B$2*2)))))))*E217</f>
        <v>0</v>
      </c>
      <c r="Q217" s="27">
        <f>(IF(M217="WON-EW",(((K217-1)*'complete results log'!$B$2)*(1-$B$3))+(((L217-1)*'complete results log'!$B$2)*(1-$B$3)),IF(M217="WON",(((K217-1)*'complete results log'!$B$2)*(1-$B$3)),IF(M217="PLACED",(((L217-1)*'complete results log'!$B$2)*(1-$B$3))-'complete results log'!$B$2,IF(J217=0,-'complete results log'!$B$2,-('complete results log'!$B$2*2))))))*E217</f>
        <v>0</v>
      </c>
      <c r="R217" s="28">
        <f>(IF(M217="WON-EW",((((F217-1)*J217)*'complete results log'!$B$2)+('complete results log'!$B$2*(F217-1))),IF(M217="WON",((((F217-1)*J217)*'complete results log'!$B$2)+('complete results log'!$B$2*(F217-1))),IF(M217="PLACED",((((F217-1)*J217)*'complete results log'!$B$2)-'complete results log'!$B$2),IF(J217=0,-'complete results log'!$B$2,IF(J217=0,-'complete results log'!$B$2,-('complete results log'!$B$2*2)))))))*E217</f>
        <v>0</v>
      </c>
    </row>
    <row r="218" spans="1:18" ht="15" x14ac:dyDescent="0.2">
      <c r="A218" s="56"/>
      <c r="B218" s="21"/>
      <c r="C218" s="16"/>
      <c r="D218" s="16"/>
      <c r="E218" s="49"/>
      <c r="F218" s="22"/>
      <c r="G218" s="52"/>
      <c r="H218" s="22"/>
      <c r="I218" s="22"/>
      <c r="J218" s="22"/>
      <c r="K218" s="22"/>
      <c r="L218" s="16"/>
      <c r="M218" s="17"/>
      <c r="N218" s="26">
        <f>((G218-1)*(1-(IF(H218="no",0,'complete results log'!$B$3)))+1)</f>
        <v>5.0000000000000044E-2</v>
      </c>
      <c r="O218" s="26">
        <f t="shared" si="3"/>
        <v>0</v>
      </c>
      <c r="P218" s="27">
        <f>(IF(M218="WON-EW",((((N218-1)*J218)*'complete results log'!$B$2)+('complete results log'!$B$2*(N218-1))),IF(M218="WON",((((N218-1)*J218)*'complete results log'!$B$2)+('complete results log'!$B$2*(N218-1))),IF(M218="PLACED",((((N218-1)*J218)*'complete results log'!$B$2)-'complete results log'!$B$2),IF(J218=0,-'complete results log'!$B$2,IF(J218=0,-'complete results log'!$B$2,-('complete results log'!$B$2*2)))))))*E218</f>
        <v>0</v>
      </c>
      <c r="Q218" s="27">
        <f>(IF(M218="WON-EW",(((K218-1)*'complete results log'!$B$2)*(1-$B$3))+(((L218-1)*'complete results log'!$B$2)*(1-$B$3)),IF(M218="WON",(((K218-1)*'complete results log'!$B$2)*(1-$B$3)),IF(M218="PLACED",(((L218-1)*'complete results log'!$B$2)*(1-$B$3))-'complete results log'!$B$2,IF(J218=0,-'complete results log'!$B$2,-('complete results log'!$B$2*2))))))*E218</f>
        <v>0</v>
      </c>
      <c r="R218" s="28">
        <f>(IF(M218="WON-EW",((((F218-1)*J218)*'complete results log'!$B$2)+('complete results log'!$B$2*(F218-1))),IF(M218="WON",((((F218-1)*J218)*'complete results log'!$B$2)+('complete results log'!$B$2*(F218-1))),IF(M218="PLACED",((((F218-1)*J218)*'complete results log'!$B$2)-'complete results log'!$B$2),IF(J218=0,-'complete results log'!$B$2,IF(J218=0,-'complete results log'!$B$2,-('complete results log'!$B$2*2)))))))*E218</f>
        <v>0</v>
      </c>
    </row>
    <row r="219" spans="1:18" ht="15" x14ac:dyDescent="0.2">
      <c r="A219" s="56"/>
      <c r="B219" s="21"/>
      <c r="C219" s="16"/>
      <c r="D219" s="16"/>
      <c r="E219" s="49"/>
      <c r="F219" s="22"/>
      <c r="G219" s="52"/>
      <c r="H219" s="22"/>
      <c r="I219" s="22"/>
      <c r="J219" s="22"/>
      <c r="K219" s="22"/>
      <c r="L219" s="16"/>
      <c r="M219" s="17"/>
      <c r="N219" s="26">
        <f>((G219-1)*(1-(IF(H219="no",0,'complete results log'!$B$3)))+1)</f>
        <v>5.0000000000000044E-2</v>
      </c>
      <c r="O219" s="26">
        <f t="shared" si="3"/>
        <v>0</v>
      </c>
      <c r="P219" s="27">
        <f>(IF(M219="WON-EW",((((N219-1)*J219)*'complete results log'!$B$2)+('complete results log'!$B$2*(N219-1))),IF(M219="WON",((((N219-1)*J219)*'complete results log'!$B$2)+('complete results log'!$B$2*(N219-1))),IF(M219="PLACED",((((N219-1)*J219)*'complete results log'!$B$2)-'complete results log'!$B$2),IF(J219=0,-'complete results log'!$B$2,IF(J219=0,-'complete results log'!$B$2,-('complete results log'!$B$2*2)))))))*E219</f>
        <v>0</v>
      </c>
      <c r="Q219" s="27">
        <f>(IF(M219="WON-EW",(((K219-1)*'complete results log'!$B$2)*(1-$B$3))+(((L219-1)*'complete results log'!$B$2)*(1-$B$3)),IF(M219="WON",(((K219-1)*'complete results log'!$B$2)*(1-$B$3)),IF(M219="PLACED",(((L219-1)*'complete results log'!$B$2)*(1-$B$3))-'complete results log'!$B$2,IF(J219=0,-'complete results log'!$B$2,-('complete results log'!$B$2*2))))))*E219</f>
        <v>0</v>
      </c>
      <c r="R219" s="28">
        <f>(IF(M219="WON-EW",((((F219-1)*J219)*'complete results log'!$B$2)+('complete results log'!$B$2*(F219-1))),IF(M219="WON",((((F219-1)*J219)*'complete results log'!$B$2)+('complete results log'!$B$2*(F219-1))),IF(M219="PLACED",((((F219-1)*J219)*'complete results log'!$B$2)-'complete results log'!$B$2),IF(J219=0,-'complete results log'!$B$2,IF(J219=0,-'complete results log'!$B$2,-('complete results log'!$B$2*2)))))))*E219</f>
        <v>0</v>
      </c>
    </row>
    <row r="220" spans="1:18" ht="15" x14ac:dyDescent="0.2">
      <c r="A220" s="56"/>
      <c r="B220" s="21"/>
      <c r="C220" s="16"/>
      <c r="D220" s="16"/>
      <c r="E220" s="49"/>
      <c r="F220" s="22"/>
      <c r="G220" s="52"/>
      <c r="H220" s="22"/>
      <c r="I220" s="22"/>
      <c r="J220" s="22"/>
      <c r="K220" s="22"/>
      <c r="L220" s="16"/>
      <c r="M220" s="17"/>
      <c r="N220" s="26">
        <f>((G220-1)*(1-(IF(H220="no",0,'complete results log'!$B$3)))+1)</f>
        <v>5.0000000000000044E-2</v>
      </c>
      <c r="O220" s="26">
        <f t="shared" si="3"/>
        <v>0</v>
      </c>
      <c r="P220" s="27">
        <f>(IF(M220="WON-EW",((((N220-1)*J220)*'complete results log'!$B$2)+('complete results log'!$B$2*(N220-1))),IF(M220="WON",((((N220-1)*J220)*'complete results log'!$B$2)+('complete results log'!$B$2*(N220-1))),IF(M220="PLACED",((((N220-1)*J220)*'complete results log'!$B$2)-'complete results log'!$B$2),IF(J220=0,-'complete results log'!$B$2,IF(J220=0,-'complete results log'!$B$2,-('complete results log'!$B$2*2)))))))*E220</f>
        <v>0</v>
      </c>
      <c r="Q220" s="27">
        <f>(IF(M220="WON-EW",(((K220-1)*'complete results log'!$B$2)*(1-$B$3))+(((L220-1)*'complete results log'!$B$2)*(1-$B$3)),IF(M220="WON",(((K220-1)*'complete results log'!$B$2)*(1-$B$3)),IF(M220="PLACED",(((L220-1)*'complete results log'!$B$2)*(1-$B$3))-'complete results log'!$B$2,IF(J220=0,-'complete results log'!$B$2,-('complete results log'!$B$2*2))))))*E220</f>
        <v>0</v>
      </c>
      <c r="R220" s="28">
        <f>(IF(M220="WON-EW",((((F220-1)*J220)*'complete results log'!$B$2)+('complete results log'!$B$2*(F220-1))),IF(M220="WON",((((F220-1)*J220)*'complete results log'!$B$2)+('complete results log'!$B$2*(F220-1))),IF(M220="PLACED",((((F220-1)*J220)*'complete results log'!$B$2)-'complete results log'!$B$2),IF(J220=0,-'complete results log'!$B$2,IF(J220=0,-'complete results log'!$B$2,-('complete results log'!$B$2*2)))))))*E220</f>
        <v>0</v>
      </c>
    </row>
    <row r="221" spans="1:18" ht="15" x14ac:dyDescent="0.2">
      <c r="A221" s="56"/>
      <c r="B221" s="21"/>
      <c r="C221" s="16"/>
      <c r="D221" s="16"/>
      <c r="E221" s="49"/>
      <c r="F221" s="22"/>
      <c r="G221" s="52"/>
      <c r="H221" s="22"/>
      <c r="I221" s="22"/>
      <c r="J221" s="22"/>
      <c r="K221" s="22"/>
      <c r="L221" s="16"/>
      <c r="M221" s="17"/>
      <c r="N221" s="26">
        <f>((G221-1)*(1-(IF(H221="no",0,'complete results log'!$B$3)))+1)</f>
        <v>5.0000000000000044E-2</v>
      </c>
      <c r="O221" s="26">
        <f t="shared" si="3"/>
        <v>0</v>
      </c>
      <c r="P221" s="27">
        <f>(IF(M221="WON-EW",((((N221-1)*J221)*'complete results log'!$B$2)+('complete results log'!$B$2*(N221-1))),IF(M221="WON",((((N221-1)*J221)*'complete results log'!$B$2)+('complete results log'!$B$2*(N221-1))),IF(M221="PLACED",((((N221-1)*J221)*'complete results log'!$B$2)-'complete results log'!$B$2),IF(J221=0,-'complete results log'!$B$2,IF(J221=0,-'complete results log'!$B$2,-('complete results log'!$B$2*2)))))))*E221</f>
        <v>0</v>
      </c>
      <c r="Q221" s="27">
        <f>(IF(M221="WON-EW",(((K221-1)*'complete results log'!$B$2)*(1-$B$3))+(((L221-1)*'complete results log'!$B$2)*(1-$B$3)),IF(M221="WON",(((K221-1)*'complete results log'!$B$2)*(1-$B$3)),IF(M221="PLACED",(((L221-1)*'complete results log'!$B$2)*(1-$B$3))-'complete results log'!$B$2,IF(J221=0,-'complete results log'!$B$2,-('complete results log'!$B$2*2))))))*E221</f>
        <v>0</v>
      </c>
      <c r="R221" s="28">
        <f>(IF(M221="WON-EW",((((F221-1)*J221)*'complete results log'!$B$2)+('complete results log'!$B$2*(F221-1))),IF(M221="WON",((((F221-1)*J221)*'complete results log'!$B$2)+('complete results log'!$B$2*(F221-1))),IF(M221="PLACED",((((F221-1)*J221)*'complete results log'!$B$2)-'complete results log'!$B$2),IF(J221=0,-'complete results log'!$B$2,IF(J221=0,-'complete results log'!$B$2,-('complete results log'!$B$2*2)))))))*E221</f>
        <v>0</v>
      </c>
    </row>
    <row r="222" spans="1:18" ht="15" x14ac:dyDescent="0.2">
      <c r="A222" s="56"/>
      <c r="B222" s="21"/>
      <c r="C222" s="16"/>
      <c r="D222" s="16"/>
      <c r="E222" s="49"/>
      <c r="F222" s="22"/>
      <c r="G222" s="52"/>
      <c r="H222" s="22"/>
      <c r="I222" s="22"/>
      <c r="J222" s="22"/>
      <c r="K222" s="22"/>
      <c r="L222" s="16"/>
      <c r="M222" s="17"/>
      <c r="N222" s="26">
        <f>((G222-1)*(1-(IF(H222="no",0,'complete results log'!$B$3)))+1)</f>
        <v>5.0000000000000044E-2</v>
      </c>
      <c r="O222" s="26">
        <f t="shared" si="3"/>
        <v>0</v>
      </c>
      <c r="P222" s="27">
        <f>(IF(M222="WON-EW",((((N222-1)*J222)*'complete results log'!$B$2)+('complete results log'!$B$2*(N222-1))),IF(M222="WON",((((N222-1)*J222)*'complete results log'!$B$2)+('complete results log'!$B$2*(N222-1))),IF(M222="PLACED",((((N222-1)*J222)*'complete results log'!$B$2)-'complete results log'!$B$2),IF(J222=0,-'complete results log'!$B$2,IF(J222=0,-'complete results log'!$B$2,-('complete results log'!$B$2*2)))))))*E222</f>
        <v>0</v>
      </c>
      <c r="Q222" s="27">
        <f>(IF(M222="WON-EW",(((K222-1)*'complete results log'!$B$2)*(1-$B$3))+(((L222-1)*'complete results log'!$B$2)*(1-$B$3)),IF(M222="WON",(((K222-1)*'complete results log'!$B$2)*(1-$B$3)),IF(M222="PLACED",(((L222-1)*'complete results log'!$B$2)*(1-$B$3))-'complete results log'!$B$2,IF(J222=0,-'complete results log'!$B$2,-('complete results log'!$B$2*2))))))*E222</f>
        <v>0</v>
      </c>
      <c r="R222" s="28">
        <f>(IF(M222="WON-EW",((((F222-1)*J222)*'complete results log'!$B$2)+('complete results log'!$B$2*(F222-1))),IF(M222="WON",((((F222-1)*J222)*'complete results log'!$B$2)+('complete results log'!$B$2*(F222-1))),IF(M222="PLACED",((((F222-1)*J222)*'complete results log'!$B$2)-'complete results log'!$B$2),IF(J222=0,-'complete results log'!$B$2,IF(J222=0,-'complete results log'!$B$2,-('complete results log'!$B$2*2)))))))*E222</f>
        <v>0</v>
      </c>
    </row>
    <row r="223" spans="1:18" ht="15" x14ac:dyDescent="0.2">
      <c r="A223" s="56"/>
      <c r="B223" s="21"/>
      <c r="C223" s="16"/>
      <c r="D223" s="16"/>
      <c r="E223" s="49"/>
      <c r="F223" s="22"/>
      <c r="G223" s="52"/>
      <c r="H223" s="22"/>
      <c r="I223" s="22"/>
      <c r="J223" s="22"/>
      <c r="K223" s="22"/>
      <c r="L223" s="16"/>
      <c r="M223" s="17"/>
      <c r="N223" s="26">
        <f>((G223-1)*(1-(IF(H223="no",0,'complete results log'!$B$3)))+1)</f>
        <v>5.0000000000000044E-2</v>
      </c>
      <c r="O223" s="26">
        <f t="shared" si="3"/>
        <v>0</v>
      </c>
      <c r="P223" s="27">
        <f>(IF(M223="WON-EW",((((N223-1)*J223)*'complete results log'!$B$2)+('complete results log'!$B$2*(N223-1))),IF(M223="WON",((((N223-1)*J223)*'complete results log'!$B$2)+('complete results log'!$B$2*(N223-1))),IF(M223="PLACED",((((N223-1)*J223)*'complete results log'!$B$2)-'complete results log'!$B$2),IF(J223=0,-'complete results log'!$B$2,IF(J223=0,-'complete results log'!$B$2,-('complete results log'!$B$2*2)))))))*E223</f>
        <v>0</v>
      </c>
      <c r="Q223" s="27">
        <f>(IF(M223="WON-EW",(((K223-1)*'complete results log'!$B$2)*(1-$B$3))+(((L223-1)*'complete results log'!$B$2)*(1-$B$3)),IF(M223="WON",(((K223-1)*'complete results log'!$B$2)*(1-$B$3)),IF(M223="PLACED",(((L223-1)*'complete results log'!$B$2)*(1-$B$3))-'complete results log'!$B$2,IF(J223=0,-'complete results log'!$B$2,-('complete results log'!$B$2*2))))))*E223</f>
        <v>0</v>
      </c>
      <c r="R223" s="28">
        <f>(IF(M223="WON-EW",((((F223-1)*J223)*'complete results log'!$B$2)+('complete results log'!$B$2*(F223-1))),IF(M223="WON",((((F223-1)*J223)*'complete results log'!$B$2)+('complete results log'!$B$2*(F223-1))),IF(M223="PLACED",((((F223-1)*J223)*'complete results log'!$B$2)-'complete results log'!$B$2),IF(J223=0,-'complete results log'!$B$2,IF(J223=0,-'complete results log'!$B$2,-('complete results log'!$B$2*2)))))))*E223</f>
        <v>0</v>
      </c>
    </row>
    <row r="224" spans="1:18" ht="15" x14ac:dyDescent="0.2">
      <c r="A224" s="56"/>
      <c r="B224" s="21"/>
      <c r="C224" s="16"/>
      <c r="D224" s="16"/>
      <c r="E224" s="49"/>
      <c r="F224" s="22"/>
      <c r="G224" s="52"/>
      <c r="H224" s="22"/>
      <c r="I224" s="22"/>
      <c r="J224" s="22"/>
      <c r="K224" s="22"/>
      <c r="L224" s="16"/>
      <c r="M224" s="17"/>
      <c r="N224" s="26">
        <f>((G224-1)*(1-(IF(H224="no",0,'complete results log'!$B$3)))+1)</f>
        <v>5.0000000000000044E-2</v>
      </c>
      <c r="O224" s="26">
        <f t="shared" si="3"/>
        <v>0</v>
      </c>
      <c r="P224" s="27">
        <f>(IF(M224="WON-EW",((((N224-1)*J224)*'complete results log'!$B$2)+('complete results log'!$B$2*(N224-1))),IF(M224="WON",((((N224-1)*J224)*'complete results log'!$B$2)+('complete results log'!$B$2*(N224-1))),IF(M224="PLACED",((((N224-1)*J224)*'complete results log'!$B$2)-'complete results log'!$B$2),IF(J224=0,-'complete results log'!$B$2,IF(J224=0,-'complete results log'!$B$2,-('complete results log'!$B$2*2)))))))*E224</f>
        <v>0</v>
      </c>
      <c r="Q224" s="27">
        <f>(IF(M224="WON-EW",(((K224-1)*'complete results log'!$B$2)*(1-$B$3))+(((L224-1)*'complete results log'!$B$2)*(1-$B$3)),IF(M224="WON",(((K224-1)*'complete results log'!$B$2)*(1-$B$3)),IF(M224="PLACED",(((L224-1)*'complete results log'!$B$2)*(1-$B$3))-'complete results log'!$B$2,IF(J224=0,-'complete results log'!$B$2,-('complete results log'!$B$2*2))))))*E224</f>
        <v>0</v>
      </c>
      <c r="R224" s="28">
        <f>(IF(M224="WON-EW",((((F224-1)*J224)*'complete results log'!$B$2)+('complete results log'!$B$2*(F224-1))),IF(M224="WON",((((F224-1)*J224)*'complete results log'!$B$2)+('complete results log'!$B$2*(F224-1))),IF(M224="PLACED",((((F224-1)*J224)*'complete results log'!$B$2)-'complete results log'!$B$2),IF(J224=0,-'complete results log'!$B$2,IF(J224=0,-'complete results log'!$B$2,-('complete results log'!$B$2*2)))))))*E224</f>
        <v>0</v>
      </c>
    </row>
    <row r="225" spans="1:18" ht="15" x14ac:dyDescent="0.2">
      <c r="A225" s="56"/>
      <c r="B225" s="21"/>
      <c r="C225" s="16"/>
      <c r="D225" s="16"/>
      <c r="E225" s="49"/>
      <c r="F225" s="22"/>
      <c r="G225" s="52"/>
      <c r="H225" s="22"/>
      <c r="I225" s="22"/>
      <c r="J225" s="22"/>
      <c r="K225" s="22"/>
      <c r="L225" s="16"/>
      <c r="M225" s="17"/>
      <c r="N225" s="26">
        <f>((G225-1)*(1-(IF(H225="no",0,'complete results log'!$B$3)))+1)</f>
        <v>5.0000000000000044E-2</v>
      </c>
      <c r="O225" s="26">
        <f t="shared" si="3"/>
        <v>0</v>
      </c>
      <c r="P225" s="27">
        <f>(IF(M225="WON-EW",((((N225-1)*J225)*'complete results log'!$B$2)+('complete results log'!$B$2*(N225-1))),IF(M225="WON",((((N225-1)*J225)*'complete results log'!$B$2)+('complete results log'!$B$2*(N225-1))),IF(M225="PLACED",((((N225-1)*J225)*'complete results log'!$B$2)-'complete results log'!$B$2),IF(J225=0,-'complete results log'!$B$2,IF(J225=0,-'complete results log'!$B$2,-('complete results log'!$B$2*2)))))))*E225</f>
        <v>0</v>
      </c>
      <c r="Q225" s="27">
        <f>(IF(M225="WON-EW",(((K225-1)*'complete results log'!$B$2)*(1-$B$3))+(((L225-1)*'complete results log'!$B$2)*(1-$B$3)),IF(M225="WON",(((K225-1)*'complete results log'!$B$2)*(1-$B$3)),IF(M225="PLACED",(((L225-1)*'complete results log'!$B$2)*(1-$B$3))-'complete results log'!$B$2,IF(J225=0,-'complete results log'!$B$2,-('complete results log'!$B$2*2))))))*E225</f>
        <v>0</v>
      </c>
      <c r="R225" s="28">
        <f>(IF(M225="WON-EW",((((F225-1)*J225)*'complete results log'!$B$2)+('complete results log'!$B$2*(F225-1))),IF(M225="WON",((((F225-1)*J225)*'complete results log'!$B$2)+('complete results log'!$B$2*(F225-1))),IF(M225="PLACED",((((F225-1)*J225)*'complete results log'!$B$2)-'complete results log'!$B$2),IF(J225=0,-'complete results log'!$B$2,IF(J225=0,-'complete results log'!$B$2,-('complete results log'!$B$2*2)))))))*E225</f>
        <v>0</v>
      </c>
    </row>
    <row r="226" spans="1:18" ht="15" x14ac:dyDescent="0.2">
      <c r="A226" s="56"/>
      <c r="B226" s="21"/>
      <c r="C226" s="16"/>
      <c r="D226" s="16"/>
      <c r="E226" s="49"/>
      <c r="F226" s="22"/>
      <c r="G226" s="52"/>
      <c r="H226" s="22"/>
      <c r="I226" s="22"/>
      <c r="J226" s="22"/>
      <c r="K226" s="22"/>
      <c r="L226" s="16"/>
      <c r="M226" s="17"/>
      <c r="N226" s="26">
        <f>((G226-1)*(1-(IF(H226="no",0,'complete results log'!$B$3)))+1)</f>
        <v>5.0000000000000044E-2</v>
      </c>
      <c r="O226" s="26">
        <f t="shared" si="3"/>
        <v>0</v>
      </c>
      <c r="P226" s="27">
        <f>(IF(M226="WON-EW",((((N226-1)*J226)*'complete results log'!$B$2)+('complete results log'!$B$2*(N226-1))),IF(M226="WON",((((N226-1)*J226)*'complete results log'!$B$2)+('complete results log'!$B$2*(N226-1))),IF(M226="PLACED",((((N226-1)*J226)*'complete results log'!$B$2)-'complete results log'!$B$2),IF(J226=0,-'complete results log'!$B$2,IF(J226=0,-'complete results log'!$B$2,-('complete results log'!$B$2*2)))))))*E226</f>
        <v>0</v>
      </c>
      <c r="Q226" s="27">
        <f>(IF(M226="WON-EW",(((K226-1)*'complete results log'!$B$2)*(1-$B$3))+(((L226-1)*'complete results log'!$B$2)*(1-$B$3)),IF(M226="WON",(((K226-1)*'complete results log'!$B$2)*(1-$B$3)),IF(M226="PLACED",(((L226-1)*'complete results log'!$B$2)*(1-$B$3))-'complete results log'!$B$2,IF(J226=0,-'complete results log'!$B$2,-('complete results log'!$B$2*2))))))*E226</f>
        <v>0</v>
      </c>
      <c r="R226" s="28">
        <f>(IF(M226="WON-EW",((((F226-1)*J226)*'complete results log'!$B$2)+('complete results log'!$B$2*(F226-1))),IF(M226="WON",((((F226-1)*J226)*'complete results log'!$B$2)+('complete results log'!$B$2*(F226-1))),IF(M226="PLACED",((((F226-1)*J226)*'complete results log'!$B$2)-'complete results log'!$B$2),IF(J226=0,-'complete results log'!$B$2,IF(J226=0,-'complete results log'!$B$2,-('complete results log'!$B$2*2)))))))*E226</f>
        <v>0</v>
      </c>
    </row>
    <row r="227" spans="1:18" ht="15" x14ac:dyDescent="0.2">
      <c r="A227" s="56"/>
      <c r="B227" s="21"/>
      <c r="C227" s="16"/>
      <c r="D227" s="16"/>
      <c r="E227" s="49"/>
      <c r="F227" s="22"/>
      <c r="G227" s="52"/>
      <c r="H227" s="22"/>
      <c r="I227" s="22"/>
      <c r="J227" s="22"/>
      <c r="K227" s="22"/>
      <c r="L227" s="16"/>
      <c r="M227" s="17"/>
      <c r="N227" s="26">
        <f>((G227-1)*(1-(IF(H227="no",0,'complete results log'!$B$3)))+1)</f>
        <v>5.0000000000000044E-2</v>
      </c>
      <c r="O227" s="26">
        <f t="shared" si="3"/>
        <v>0</v>
      </c>
      <c r="P227" s="27">
        <f>(IF(M227="WON-EW",((((N227-1)*J227)*'complete results log'!$B$2)+('complete results log'!$B$2*(N227-1))),IF(M227="WON",((((N227-1)*J227)*'complete results log'!$B$2)+('complete results log'!$B$2*(N227-1))),IF(M227="PLACED",((((N227-1)*J227)*'complete results log'!$B$2)-'complete results log'!$B$2),IF(J227=0,-'complete results log'!$B$2,IF(J227=0,-'complete results log'!$B$2,-('complete results log'!$B$2*2)))))))*E227</f>
        <v>0</v>
      </c>
      <c r="Q227" s="27">
        <f>(IF(M227="WON-EW",(((K227-1)*'complete results log'!$B$2)*(1-$B$3))+(((L227-1)*'complete results log'!$B$2)*(1-$B$3)),IF(M227="WON",(((K227-1)*'complete results log'!$B$2)*(1-$B$3)),IF(M227="PLACED",(((L227-1)*'complete results log'!$B$2)*(1-$B$3))-'complete results log'!$B$2,IF(J227=0,-'complete results log'!$B$2,-('complete results log'!$B$2*2))))))*E227</f>
        <v>0</v>
      </c>
      <c r="R227" s="28">
        <f>(IF(M227="WON-EW",((((F227-1)*J227)*'complete results log'!$B$2)+('complete results log'!$B$2*(F227-1))),IF(M227="WON",((((F227-1)*J227)*'complete results log'!$B$2)+('complete results log'!$B$2*(F227-1))),IF(M227="PLACED",((((F227-1)*J227)*'complete results log'!$B$2)-'complete results log'!$B$2),IF(J227=0,-'complete results log'!$B$2,IF(J227=0,-'complete results log'!$B$2,-('complete results log'!$B$2*2)))))))*E227</f>
        <v>0</v>
      </c>
    </row>
    <row r="228" spans="1:18" ht="15" x14ac:dyDescent="0.2">
      <c r="A228" s="56"/>
      <c r="B228" s="21"/>
      <c r="C228" s="16"/>
      <c r="D228" s="16"/>
      <c r="E228" s="49"/>
      <c r="F228" s="22"/>
      <c r="G228" s="52"/>
      <c r="H228" s="22"/>
      <c r="I228" s="22"/>
      <c r="J228" s="22"/>
      <c r="K228" s="22"/>
      <c r="L228" s="16"/>
      <c r="M228" s="17"/>
      <c r="N228" s="26">
        <f>((G228-1)*(1-(IF(H228="no",0,'complete results log'!$B$3)))+1)</f>
        <v>5.0000000000000044E-2</v>
      </c>
      <c r="O228" s="26">
        <f t="shared" si="3"/>
        <v>0</v>
      </c>
      <c r="P228" s="27">
        <f>(IF(M228="WON-EW",((((N228-1)*J228)*'complete results log'!$B$2)+('complete results log'!$B$2*(N228-1))),IF(M228="WON",((((N228-1)*J228)*'complete results log'!$B$2)+('complete results log'!$B$2*(N228-1))),IF(M228="PLACED",((((N228-1)*J228)*'complete results log'!$B$2)-'complete results log'!$B$2),IF(J228=0,-'complete results log'!$B$2,IF(J228=0,-'complete results log'!$B$2,-('complete results log'!$B$2*2)))))))*E228</f>
        <v>0</v>
      </c>
      <c r="Q228" s="27">
        <f>(IF(M228="WON-EW",(((K228-1)*'complete results log'!$B$2)*(1-$B$3))+(((L228-1)*'complete results log'!$B$2)*(1-$B$3)),IF(M228="WON",(((K228-1)*'complete results log'!$B$2)*(1-$B$3)),IF(M228="PLACED",(((L228-1)*'complete results log'!$B$2)*(1-$B$3))-'complete results log'!$B$2,IF(J228=0,-'complete results log'!$B$2,-('complete results log'!$B$2*2))))))*E228</f>
        <v>0</v>
      </c>
      <c r="R228" s="28">
        <f>(IF(M228="WON-EW",((((F228-1)*J228)*'complete results log'!$B$2)+('complete results log'!$B$2*(F228-1))),IF(M228="WON",((((F228-1)*J228)*'complete results log'!$B$2)+('complete results log'!$B$2*(F228-1))),IF(M228="PLACED",((((F228-1)*J228)*'complete results log'!$B$2)-'complete results log'!$B$2),IF(J228=0,-'complete results log'!$B$2,IF(J228=0,-'complete results log'!$B$2,-('complete results log'!$B$2*2)))))))*E228</f>
        <v>0</v>
      </c>
    </row>
    <row r="229" spans="1:18" ht="15" x14ac:dyDescent="0.2">
      <c r="A229" s="56"/>
      <c r="B229" s="21"/>
      <c r="C229" s="16"/>
      <c r="D229" s="16"/>
      <c r="E229" s="49"/>
      <c r="F229" s="22"/>
      <c r="G229" s="52"/>
      <c r="H229" s="22"/>
      <c r="I229" s="22"/>
      <c r="J229" s="22"/>
      <c r="K229" s="22"/>
      <c r="L229" s="16"/>
      <c r="M229" s="17"/>
      <c r="N229" s="26">
        <f>((G229-1)*(1-(IF(H229="no",0,'complete results log'!$B$3)))+1)</f>
        <v>5.0000000000000044E-2</v>
      </c>
      <c r="O229" s="26">
        <f t="shared" si="3"/>
        <v>0</v>
      </c>
      <c r="P229" s="27">
        <f>(IF(M229="WON-EW",((((N229-1)*J229)*'complete results log'!$B$2)+('complete results log'!$B$2*(N229-1))),IF(M229="WON",((((N229-1)*J229)*'complete results log'!$B$2)+('complete results log'!$B$2*(N229-1))),IF(M229="PLACED",((((N229-1)*J229)*'complete results log'!$B$2)-'complete results log'!$B$2),IF(J229=0,-'complete results log'!$B$2,IF(J229=0,-'complete results log'!$B$2,-('complete results log'!$B$2*2)))))))*E229</f>
        <v>0</v>
      </c>
      <c r="Q229" s="27">
        <f>(IF(M229="WON-EW",(((K229-1)*'complete results log'!$B$2)*(1-$B$3))+(((L229-1)*'complete results log'!$B$2)*(1-$B$3)),IF(M229="WON",(((K229-1)*'complete results log'!$B$2)*(1-$B$3)),IF(M229="PLACED",(((L229-1)*'complete results log'!$B$2)*(1-$B$3))-'complete results log'!$B$2,IF(J229=0,-'complete results log'!$B$2,-('complete results log'!$B$2*2))))))*E229</f>
        <v>0</v>
      </c>
      <c r="R229" s="28">
        <f>(IF(M229="WON-EW",((((F229-1)*J229)*'complete results log'!$B$2)+('complete results log'!$B$2*(F229-1))),IF(M229="WON",((((F229-1)*J229)*'complete results log'!$B$2)+('complete results log'!$B$2*(F229-1))),IF(M229="PLACED",((((F229-1)*J229)*'complete results log'!$B$2)-'complete results log'!$B$2),IF(J229=0,-'complete results log'!$B$2,IF(J229=0,-'complete results log'!$B$2,-('complete results log'!$B$2*2)))))))*E229</f>
        <v>0</v>
      </c>
    </row>
    <row r="230" spans="1:18" ht="15" x14ac:dyDescent="0.2">
      <c r="A230" s="56"/>
      <c r="B230" s="21"/>
      <c r="C230" s="16"/>
      <c r="D230" s="16"/>
      <c r="E230" s="49"/>
      <c r="F230" s="22"/>
      <c r="G230" s="52"/>
      <c r="H230" s="22"/>
      <c r="I230" s="22"/>
      <c r="J230" s="22"/>
      <c r="K230" s="22"/>
      <c r="L230" s="16"/>
      <c r="M230" s="17"/>
      <c r="N230" s="26">
        <f>((G230-1)*(1-(IF(H230="no",0,'complete results log'!$B$3)))+1)</f>
        <v>5.0000000000000044E-2</v>
      </c>
      <c r="O230" s="26">
        <f t="shared" si="3"/>
        <v>0</v>
      </c>
      <c r="P230" s="27">
        <f>(IF(M230="WON-EW",((((N230-1)*J230)*'complete results log'!$B$2)+('complete results log'!$B$2*(N230-1))),IF(M230="WON",((((N230-1)*J230)*'complete results log'!$B$2)+('complete results log'!$B$2*(N230-1))),IF(M230="PLACED",((((N230-1)*J230)*'complete results log'!$B$2)-'complete results log'!$B$2),IF(J230=0,-'complete results log'!$B$2,IF(J230=0,-'complete results log'!$B$2,-('complete results log'!$B$2*2)))))))*E230</f>
        <v>0</v>
      </c>
      <c r="Q230" s="27">
        <f>(IF(M230="WON-EW",(((K230-1)*'complete results log'!$B$2)*(1-$B$3))+(((L230-1)*'complete results log'!$B$2)*(1-$B$3)),IF(M230="WON",(((K230-1)*'complete results log'!$B$2)*(1-$B$3)),IF(M230="PLACED",(((L230-1)*'complete results log'!$B$2)*(1-$B$3))-'complete results log'!$B$2,IF(J230=0,-'complete results log'!$B$2,-('complete results log'!$B$2*2))))))*E230</f>
        <v>0</v>
      </c>
      <c r="R230" s="28">
        <f>(IF(M230="WON-EW",((((F230-1)*J230)*'complete results log'!$B$2)+('complete results log'!$B$2*(F230-1))),IF(M230="WON",((((F230-1)*J230)*'complete results log'!$B$2)+('complete results log'!$B$2*(F230-1))),IF(M230="PLACED",((((F230-1)*J230)*'complete results log'!$B$2)-'complete results log'!$B$2),IF(J230=0,-'complete results log'!$B$2,IF(J230=0,-'complete results log'!$B$2,-('complete results log'!$B$2*2)))))))*E230</f>
        <v>0</v>
      </c>
    </row>
    <row r="231" spans="1:18" ht="15" x14ac:dyDescent="0.2">
      <c r="A231" s="56"/>
      <c r="B231" s="21"/>
      <c r="C231" s="16"/>
      <c r="D231" s="16"/>
      <c r="E231" s="49"/>
      <c r="F231" s="22"/>
      <c r="G231" s="52"/>
      <c r="H231" s="22"/>
      <c r="I231" s="22"/>
      <c r="J231" s="22"/>
      <c r="K231" s="22"/>
      <c r="L231" s="16"/>
      <c r="M231" s="17"/>
      <c r="N231" s="26">
        <f>((G231-1)*(1-(IF(H231="no",0,'complete results log'!$B$3)))+1)</f>
        <v>5.0000000000000044E-2</v>
      </c>
      <c r="O231" s="26">
        <f t="shared" si="3"/>
        <v>0</v>
      </c>
      <c r="P231" s="27">
        <f>(IF(M231="WON-EW",((((N231-1)*J231)*'complete results log'!$B$2)+('complete results log'!$B$2*(N231-1))),IF(M231="WON",((((N231-1)*J231)*'complete results log'!$B$2)+('complete results log'!$B$2*(N231-1))),IF(M231="PLACED",((((N231-1)*J231)*'complete results log'!$B$2)-'complete results log'!$B$2),IF(J231=0,-'complete results log'!$B$2,IF(J231=0,-'complete results log'!$B$2,-('complete results log'!$B$2*2)))))))*E231</f>
        <v>0</v>
      </c>
      <c r="Q231" s="27">
        <f>(IF(M231="WON-EW",(((K231-1)*'complete results log'!$B$2)*(1-$B$3))+(((L231-1)*'complete results log'!$B$2)*(1-$B$3)),IF(M231="WON",(((K231-1)*'complete results log'!$B$2)*(1-$B$3)),IF(M231="PLACED",(((L231-1)*'complete results log'!$B$2)*(1-$B$3))-'complete results log'!$B$2,IF(J231=0,-'complete results log'!$B$2,-('complete results log'!$B$2*2))))))*E231</f>
        <v>0</v>
      </c>
      <c r="R231" s="28">
        <f>(IF(M231="WON-EW",((((F231-1)*J231)*'complete results log'!$B$2)+('complete results log'!$B$2*(F231-1))),IF(M231="WON",((((F231-1)*J231)*'complete results log'!$B$2)+('complete results log'!$B$2*(F231-1))),IF(M231="PLACED",((((F231-1)*J231)*'complete results log'!$B$2)-'complete results log'!$B$2),IF(J231=0,-'complete results log'!$B$2,IF(J231=0,-'complete results log'!$B$2,-('complete results log'!$B$2*2)))))))*E231</f>
        <v>0</v>
      </c>
    </row>
    <row r="232" spans="1:18" ht="15" x14ac:dyDescent="0.2">
      <c r="A232" s="56"/>
      <c r="B232" s="21"/>
      <c r="C232" s="16"/>
      <c r="D232" s="16"/>
      <c r="E232" s="49"/>
      <c r="F232" s="22"/>
      <c r="G232" s="52"/>
      <c r="H232" s="22"/>
      <c r="I232" s="22"/>
      <c r="J232" s="22"/>
      <c r="K232" s="22"/>
      <c r="L232" s="16"/>
      <c r="M232" s="17"/>
      <c r="N232" s="26">
        <f>((G232-1)*(1-(IF(H232="no",0,'complete results log'!$B$3)))+1)</f>
        <v>5.0000000000000044E-2</v>
      </c>
      <c r="O232" s="26">
        <f t="shared" si="3"/>
        <v>0</v>
      </c>
      <c r="P232" s="27">
        <f>(IF(M232="WON-EW",((((N232-1)*J232)*'complete results log'!$B$2)+('complete results log'!$B$2*(N232-1))),IF(M232="WON",((((N232-1)*J232)*'complete results log'!$B$2)+('complete results log'!$B$2*(N232-1))),IF(M232="PLACED",((((N232-1)*J232)*'complete results log'!$B$2)-'complete results log'!$B$2),IF(J232=0,-'complete results log'!$B$2,IF(J232=0,-'complete results log'!$B$2,-('complete results log'!$B$2*2)))))))*E232</f>
        <v>0</v>
      </c>
      <c r="Q232" s="27">
        <f>(IF(M232="WON-EW",(((K232-1)*'complete results log'!$B$2)*(1-$B$3))+(((L232-1)*'complete results log'!$B$2)*(1-$B$3)),IF(M232="WON",(((K232-1)*'complete results log'!$B$2)*(1-$B$3)),IF(M232="PLACED",(((L232-1)*'complete results log'!$B$2)*(1-$B$3))-'complete results log'!$B$2,IF(J232=0,-'complete results log'!$B$2,-('complete results log'!$B$2*2))))))*E232</f>
        <v>0</v>
      </c>
      <c r="R232" s="28">
        <f>(IF(M232="WON-EW",((((F232-1)*J232)*'complete results log'!$B$2)+('complete results log'!$B$2*(F232-1))),IF(M232="WON",((((F232-1)*J232)*'complete results log'!$B$2)+('complete results log'!$B$2*(F232-1))),IF(M232="PLACED",((((F232-1)*J232)*'complete results log'!$B$2)-'complete results log'!$B$2),IF(J232=0,-'complete results log'!$B$2,IF(J232=0,-'complete results log'!$B$2,-('complete results log'!$B$2*2)))))))*E232</f>
        <v>0</v>
      </c>
    </row>
    <row r="233" spans="1:18" ht="15" x14ac:dyDescent="0.2">
      <c r="A233" s="56"/>
      <c r="B233" s="21"/>
      <c r="C233" s="16"/>
      <c r="D233" s="16"/>
      <c r="E233" s="49"/>
      <c r="F233" s="22"/>
      <c r="G233" s="52"/>
      <c r="H233" s="22"/>
      <c r="I233" s="22"/>
      <c r="J233" s="22"/>
      <c r="K233" s="22"/>
      <c r="L233" s="16"/>
      <c r="M233" s="17"/>
      <c r="N233" s="26">
        <f>((G233-1)*(1-(IF(H233="no",0,'complete results log'!$B$3)))+1)</f>
        <v>5.0000000000000044E-2</v>
      </c>
      <c r="O233" s="26">
        <f t="shared" si="3"/>
        <v>0</v>
      </c>
      <c r="P233" s="27">
        <f>(IF(M233="WON-EW",((((N233-1)*J233)*'complete results log'!$B$2)+('complete results log'!$B$2*(N233-1))),IF(M233="WON",((((N233-1)*J233)*'complete results log'!$B$2)+('complete results log'!$B$2*(N233-1))),IF(M233="PLACED",((((N233-1)*J233)*'complete results log'!$B$2)-'complete results log'!$B$2),IF(J233=0,-'complete results log'!$B$2,IF(J233=0,-'complete results log'!$B$2,-('complete results log'!$B$2*2)))))))*E233</f>
        <v>0</v>
      </c>
      <c r="Q233" s="27">
        <f>(IF(M233="WON-EW",(((K233-1)*'complete results log'!$B$2)*(1-$B$3))+(((L233-1)*'complete results log'!$B$2)*(1-$B$3)),IF(M233="WON",(((K233-1)*'complete results log'!$B$2)*(1-$B$3)),IF(M233="PLACED",(((L233-1)*'complete results log'!$B$2)*(1-$B$3))-'complete results log'!$B$2,IF(J233=0,-'complete results log'!$B$2,-('complete results log'!$B$2*2))))))*E233</f>
        <v>0</v>
      </c>
      <c r="R233" s="28">
        <f>(IF(M233="WON-EW",((((F233-1)*J233)*'complete results log'!$B$2)+('complete results log'!$B$2*(F233-1))),IF(M233="WON",((((F233-1)*J233)*'complete results log'!$B$2)+('complete results log'!$B$2*(F233-1))),IF(M233="PLACED",((((F233-1)*J233)*'complete results log'!$B$2)-'complete results log'!$B$2),IF(J233=0,-'complete results log'!$B$2,IF(J233=0,-'complete results log'!$B$2,-('complete results log'!$B$2*2)))))))*E233</f>
        <v>0</v>
      </c>
    </row>
    <row r="234" spans="1:18" ht="15" x14ac:dyDescent="0.2">
      <c r="A234" s="56"/>
      <c r="B234" s="21"/>
      <c r="C234" s="16"/>
      <c r="D234" s="16"/>
      <c r="E234" s="49"/>
      <c r="F234" s="22"/>
      <c r="G234" s="52"/>
      <c r="H234" s="22"/>
      <c r="I234" s="22"/>
      <c r="J234" s="22"/>
      <c r="K234" s="22"/>
      <c r="L234" s="16"/>
      <c r="M234" s="17"/>
      <c r="N234" s="26">
        <f>((G234-1)*(1-(IF(H234="no",0,'complete results log'!$B$3)))+1)</f>
        <v>5.0000000000000044E-2</v>
      </c>
      <c r="O234" s="26">
        <f t="shared" si="3"/>
        <v>0</v>
      </c>
      <c r="P234" s="27">
        <f>(IF(M234="WON-EW",((((N234-1)*J234)*'complete results log'!$B$2)+('complete results log'!$B$2*(N234-1))),IF(M234="WON",((((N234-1)*J234)*'complete results log'!$B$2)+('complete results log'!$B$2*(N234-1))),IF(M234="PLACED",((((N234-1)*J234)*'complete results log'!$B$2)-'complete results log'!$B$2),IF(J234=0,-'complete results log'!$B$2,IF(J234=0,-'complete results log'!$B$2,-('complete results log'!$B$2*2)))))))*E234</f>
        <v>0</v>
      </c>
      <c r="Q234" s="27">
        <f>(IF(M234="WON-EW",(((K234-1)*'complete results log'!$B$2)*(1-$B$3))+(((L234-1)*'complete results log'!$B$2)*(1-$B$3)),IF(M234="WON",(((K234-1)*'complete results log'!$B$2)*(1-$B$3)),IF(M234="PLACED",(((L234-1)*'complete results log'!$B$2)*(1-$B$3))-'complete results log'!$B$2,IF(J234=0,-'complete results log'!$B$2,-('complete results log'!$B$2*2))))))*E234</f>
        <v>0</v>
      </c>
      <c r="R234" s="28">
        <f>(IF(M234="WON-EW",((((F234-1)*J234)*'complete results log'!$B$2)+('complete results log'!$B$2*(F234-1))),IF(M234="WON",((((F234-1)*J234)*'complete results log'!$B$2)+('complete results log'!$B$2*(F234-1))),IF(M234="PLACED",((((F234-1)*J234)*'complete results log'!$B$2)-'complete results log'!$B$2),IF(J234=0,-'complete results log'!$B$2,IF(J234=0,-'complete results log'!$B$2,-('complete results log'!$B$2*2)))))))*E234</f>
        <v>0</v>
      </c>
    </row>
    <row r="235" spans="1:18" ht="15" x14ac:dyDescent="0.2">
      <c r="A235" s="56"/>
      <c r="B235" s="21"/>
      <c r="C235" s="16"/>
      <c r="D235" s="16"/>
      <c r="E235" s="49"/>
      <c r="F235" s="22"/>
      <c r="G235" s="52"/>
      <c r="H235" s="22"/>
      <c r="I235" s="22"/>
      <c r="J235" s="22"/>
      <c r="K235" s="22"/>
      <c r="L235" s="16"/>
      <c r="M235" s="17"/>
      <c r="N235" s="26">
        <f>((G235-1)*(1-(IF(H235="no",0,'complete results log'!$B$3)))+1)</f>
        <v>5.0000000000000044E-2</v>
      </c>
      <c r="O235" s="26">
        <f t="shared" si="3"/>
        <v>0</v>
      </c>
      <c r="P235" s="27">
        <f>(IF(M235="WON-EW",((((N235-1)*J235)*'complete results log'!$B$2)+('complete results log'!$B$2*(N235-1))),IF(M235="WON",((((N235-1)*J235)*'complete results log'!$B$2)+('complete results log'!$B$2*(N235-1))),IF(M235="PLACED",((((N235-1)*J235)*'complete results log'!$B$2)-'complete results log'!$B$2),IF(J235=0,-'complete results log'!$B$2,IF(J235=0,-'complete results log'!$B$2,-('complete results log'!$B$2*2)))))))*E235</f>
        <v>0</v>
      </c>
      <c r="Q235" s="27">
        <f>(IF(M235="WON-EW",(((K235-1)*'complete results log'!$B$2)*(1-$B$3))+(((L235-1)*'complete results log'!$B$2)*(1-$B$3)),IF(M235="WON",(((K235-1)*'complete results log'!$B$2)*(1-$B$3)),IF(M235="PLACED",(((L235-1)*'complete results log'!$B$2)*(1-$B$3))-'complete results log'!$B$2,IF(J235=0,-'complete results log'!$B$2,-('complete results log'!$B$2*2))))))*E235</f>
        <v>0</v>
      </c>
      <c r="R235" s="28">
        <f>(IF(M235="WON-EW",((((F235-1)*J235)*'complete results log'!$B$2)+('complete results log'!$B$2*(F235-1))),IF(M235="WON",((((F235-1)*J235)*'complete results log'!$B$2)+('complete results log'!$B$2*(F235-1))),IF(M235="PLACED",((((F235-1)*J235)*'complete results log'!$B$2)-'complete results log'!$B$2),IF(J235=0,-'complete results log'!$B$2,IF(J235=0,-'complete results log'!$B$2,-('complete results log'!$B$2*2)))))))*E235</f>
        <v>0</v>
      </c>
    </row>
    <row r="236" spans="1:18" ht="15" x14ac:dyDescent="0.2">
      <c r="A236" s="56"/>
      <c r="B236" s="21"/>
      <c r="C236" s="16"/>
      <c r="D236" s="16"/>
      <c r="E236" s="49"/>
      <c r="F236" s="22"/>
      <c r="G236" s="52"/>
      <c r="H236" s="22"/>
      <c r="I236" s="22"/>
      <c r="J236" s="22"/>
      <c r="K236" s="22"/>
      <c r="L236" s="16"/>
      <c r="M236" s="17"/>
      <c r="N236" s="26">
        <f>((G236-1)*(1-(IF(H236="no",0,'complete results log'!$B$3)))+1)</f>
        <v>5.0000000000000044E-2</v>
      </c>
      <c r="O236" s="26">
        <f t="shared" si="3"/>
        <v>0</v>
      </c>
      <c r="P236" s="27">
        <f>(IF(M236="WON-EW",((((N236-1)*J236)*'complete results log'!$B$2)+('complete results log'!$B$2*(N236-1))),IF(M236="WON",((((N236-1)*J236)*'complete results log'!$B$2)+('complete results log'!$B$2*(N236-1))),IF(M236="PLACED",((((N236-1)*J236)*'complete results log'!$B$2)-'complete results log'!$B$2),IF(J236=0,-'complete results log'!$B$2,IF(J236=0,-'complete results log'!$B$2,-('complete results log'!$B$2*2)))))))*E236</f>
        <v>0</v>
      </c>
      <c r="Q236" s="27">
        <f>(IF(M236="WON-EW",(((K236-1)*'complete results log'!$B$2)*(1-$B$3))+(((L236-1)*'complete results log'!$B$2)*(1-$B$3)),IF(M236="WON",(((K236-1)*'complete results log'!$B$2)*(1-$B$3)),IF(M236="PLACED",(((L236-1)*'complete results log'!$B$2)*(1-$B$3))-'complete results log'!$B$2,IF(J236=0,-'complete results log'!$B$2,-('complete results log'!$B$2*2))))))*E236</f>
        <v>0</v>
      </c>
      <c r="R236" s="28">
        <f>(IF(M236="WON-EW",((((F236-1)*J236)*'complete results log'!$B$2)+('complete results log'!$B$2*(F236-1))),IF(M236="WON",((((F236-1)*J236)*'complete results log'!$B$2)+('complete results log'!$B$2*(F236-1))),IF(M236="PLACED",((((F236-1)*J236)*'complete results log'!$B$2)-'complete results log'!$B$2),IF(J236=0,-'complete results log'!$B$2,IF(J236=0,-'complete results log'!$B$2,-('complete results log'!$B$2*2)))))))*E236</f>
        <v>0</v>
      </c>
    </row>
    <row r="237" spans="1:18" ht="15" x14ac:dyDescent="0.2">
      <c r="A237" s="56"/>
      <c r="B237" s="21"/>
      <c r="C237" s="16"/>
      <c r="D237" s="16"/>
      <c r="E237" s="49"/>
      <c r="F237" s="57"/>
      <c r="G237" s="52"/>
      <c r="H237" s="22"/>
      <c r="I237" s="22"/>
      <c r="J237" s="22"/>
      <c r="K237" s="22"/>
      <c r="L237" s="16"/>
      <c r="M237" s="17"/>
      <c r="N237" s="26">
        <f>((G237-1)*(1-(IF(H237="no",0,'complete results log'!$B$3)))+1)</f>
        <v>5.0000000000000044E-2</v>
      </c>
      <c r="O237" s="26">
        <f t="shared" si="3"/>
        <v>0</v>
      </c>
      <c r="P237" s="27">
        <f>(IF(M237="WON-EW",((((N237-1)*J237)*'complete results log'!$B$2)+('complete results log'!$B$2*(N237-1))),IF(M237="WON",((((N237-1)*J237)*'complete results log'!$B$2)+('complete results log'!$B$2*(N237-1))),IF(M237="PLACED",((((N237-1)*J237)*'complete results log'!$B$2)-'complete results log'!$B$2),IF(J237=0,-'complete results log'!$B$2,IF(J237=0,-'complete results log'!$B$2,-('complete results log'!$B$2*2)))))))*E237</f>
        <v>0</v>
      </c>
      <c r="Q237" s="27">
        <f>(IF(M237="WON-EW",(((K237-1)*'complete results log'!$B$2)*(1-$B$3))+(((L237-1)*'complete results log'!$B$2)*(1-$B$3)),IF(M237="WON",(((K237-1)*'complete results log'!$B$2)*(1-$B$3)),IF(M237="PLACED",(((L237-1)*'complete results log'!$B$2)*(1-$B$3))-'complete results log'!$B$2,IF(J237=0,-'complete results log'!$B$2,-('complete results log'!$B$2*2))))))*E237</f>
        <v>0</v>
      </c>
      <c r="R237" s="28">
        <f>(IF(M237="WON-EW",((((F237-1)*J237)*'complete results log'!$B$2)+('complete results log'!$B$2*(F237-1))),IF(M237="WON",((((F237-1)*J237)*'complete results log'!$B$2)+('complete results log'!$B$2*(F237-1))),IF(M237="PLACED",((((F237-1)*J237)*'complete results log'!$B$2)-'complete results log'!$B$2),IF(J237=0,-'complete results log'!$B$2,IF(J237=0,-'complete results log'!$B$2,-('complete results log'!$B$2*2)))))))*E237</f>
        <v>0</v>
      </c>
    </row>
    <row r="238" spans="1:18" ht="15" x14ac:dyDescent="0.2">
      <c r="A238" s="56"/>
      <c r="B238" s="21"/>
      <c r="C238" s="16"/>
      <c r="D238" s="16"/>
      <c r="E238" s="49"/>
      <c r="F238" s="57"/>
      <c r="G238" s="52"/>
      <c r="H238" s="22"/>
      <c r="I238" s="22"/>
      <c r="J238" s="22"/>
      <c r="K238" s="22"/>
      <c r="L238" s="16"/>
      <c r="M238" s="17"/>
      <c r="N238" s="26">
        <f>((G238-1)*(1-(IF(H238="no",0,'complete results log'!$B$3)))+1)</f>
        <v>5.0000000000000044E-2</v>
      </c>
      <c r="O238" s="26">
        <f t="shared" si="3"/>
        <v>0</v>
      </c>
      <c r="P238" s="27">
        <f>(IF(M238="WON-EW",((((N238-1)*J238)*'complete results log'!$B$2)+('complete results log'!$B$2*(N238-1))),IF(M238="WON",((((N238-1)*J238)*'complete results log'!$B$2)+('complete results log'!$B$2*(N238-1))),IF(M238="PLACED",((((N238-1)*J238)*'complete results log'!$B$2)-'complete results log'!$B$2),IF(J238=0,-'complete results log'!$B$2,IF(J238=0,-'complete results log'!$B$2,-('complete results log'!$B$2*2)))))))*E238</f>
        <v>0</v>
      </c>
      <c r="Q238" s="27">
        <f>(IF(M238="WON-EW",(((K238-1)*'complete results log'!$B$2)*(1-$B$3))+(((L238-1)*'complete results log'!$B$2)*(1-$B$3)),IF(M238="WON",(((K238-1)*'complete results log'!$B$2)*(1-$B$3)),IF(M238="PLACED",(((L238-1)*'complete results log'!$B$2)*(1-$B$3))-'complete results log'!$B$2,IF(J238=0,-'complete results log'!$B$2,-('complete results log'!$B$2*2))))))*E238</f>
        <v>0</v>
      </c>
      <c r="R238" s="28">
        <f>(IF(M238="WON-EW",((((F238-1)*J238)*'complete results log'!$B$2)+('complete results log'!$B$2*(F238-1))),IF(M238="WON",((((F238-1)*J238)*'complete results log'!$B$2)+('complete results log'!$B$2*(F238-1))),IF(M238="PLACED",((((F238-1)*J238)*'complete results log'!$B$2)-'complete results log'!$B$2),IF(J238=0,-'complete results log'!$B$2,IF(J238=0,-'complete results log'!$B$2,-('complete results log'!$B$2*2)))))))*E238</f>
        <v>0</v>
      </c>
    </row>
    <row r="239" spans="1:18" ht="15" x14ac:dyDescent="0.2">
      <c r="A239" s="56"/>
      <c r="B239" s="21"/>
      <c r="C239" s="16"/>
      <c r="D239" s="16"/>
      <c r="E239" s="49"/>
      <c r="F239" s="57"/>
      <c r="G239" s="52"/>
      <c r="H239" s="22"/>
      <c r="I239" s="22"/>
      <c r="J239" s="22"/>
      <c r="K239" s="22"/>
      <c r="L239" s="16"/>
      <c r="M239" s="17"/>
      <c r="N239" s="26">
        <f>((G239-1)*(1-(IF(H239="no",0,'complete results log'!$B$3)))+1)</f>
        <v>5.0000000000000044E-2</v>
      </c>
      <c r="O239" s="26">
        <f t="shared" si="3"/>
        <v>0</v>
      </c>
      <c r="P239" s="27">
        <f>(IF(M239="WON-EW",((((N239-1)*J239)*'complete results log'!$B$2)+('complete results log'!$B$2*(N239-1))),IF(M239="WON",((((N239-1)*J239)*'complete results log'!$B$2)+('complete results log'!$B$2*(N239-1))),IF(M239="PLACED",((((N239-1)*J239)*'complete results log'!$B$2)-'complete results log'!$B$2),IF(J239=0,-'complete results log'!$B$2,IF(J239=0,-'complete results log'!$B$2,-('complete results log'!$B$2*2)))))))*E239</f>
        <v>0</v>
      </c>
      <c r="Q239" s="27">
        <f>(IF(M239="WON-EW",(((K239-1)*'complete results log'!$B$2)*(1-$B$3))+(((L239-1)*'complete results log'!$B$2)*(1-$B$3)),IF(M239="WON",(((K239-1)*'complete results log'!$B$2)*(1-$B$3)),IF(M239="PLACED",(((L239-1)*'complete results log'!$B$2)*(1-$B$3))-'complete results log'!$B$2,IF(J239=0,-'complete results log'!$B$2,-('complete results log'!$B$2*2))))))*E239</f>
        <v>0</v>
      </c>
      <c r="R239" s="28">
        <f>(IF(M239="WON-EW",((((F239-1)*J239)*'complete results log'!$B$2)+('complete results log'!$B$2*(F239-1))),IF(M239="WON",((((F239-1)*J239)*'complete results log'!$B$2)+('complete results log'!$B$2*(F239-1))),IF(M239="PLACED",((((F239-1)*J239)*'complete results log'!$B$2)-'complete results log'!$B$2),IF(J239=0,-'complete results log'!$B$2,IF(J239=0,-'complete results log'!$B$2,-('complete results log'!$B$2*2)))))))*E239</f>
        <v>0</v>
      </c>
    </row>
    <row r="240" spans="1:18" ht="15" x14ac:dyDescent="0.2">
      <c r="A240" s="56"/>
      <c r="B240" s="21"/>
      <c r="C240" s="16"/>
      <c r="D240" s="16"/>
      <c r="E240" s="49"/>
      <c r="F240" s="57"/>
      <c r="G240" s="52"/>
      <c r="H240" s="22"/>
      <c r="I240" s="22"/>
      <c r="J240" s="22"/>
      <c r="K240" s="22"/>
      <c r="L240" s="16"/>
      <c r="M240" s="17"/>
      <c r="N240" s="26">
        <f>((G240-1)*(1-(IF(H240="no",0,'complete results log'!$B$3)))+1)</f>
        <v>5.0000000000000044E-2</v>
      </c>
      <c r="O240" s="26">
        <f t="shared" si="3"/>
        <v>0</v>
      </c>
      <c r="P240" s="27">
        <f>(IF(M240="WON-EW",((((N240-1)*J240)*'complete results log'!$B$2)+('complete results log'!$B$2*(N240-1))),IF(M240="WON",((((N240-1)*J240)*'complete results log'!$B$2)+('complete results log'!$B$2*(N240-1))),IF(M240="PLACED",((((N240-1)*J240)*'complete results log'!$B$2)-'complete results log'!$B$2),IF(J240=0,-'complete results log'!$B$2,IF(J240=0,-'complete results log'!$B$2,-('complete results log'!$B$2*2)))))))*E240</f>
        <v>0</v>
      </c>
      <c r="Q240" s="27">
        <f>(IF(M240="WON-EW",(((K240-1)*'complete results log'!$B$2)*(1-$B$3))+(((L240-1)*'complete results log'!$B$2)*(1-$B$3)),IF(M240="WON",(((K240-1)*'complete results log'!$B$2)*(1-$B$3)),IF(M240="PLACED",(((L240-1)*'complete results log'!$B$2)*(1-$B$3))-'complete results log'!$B$2,IF(J240=0,-'complete results log'!$B$2,-('complete results log'!$B$2*2))))))*E240</f>
        <v>0</v>
      </c>
      <c r="R240" s="28">
        <f>(IF(M240="WON-EW",((((F240-1)*J240)*'complete results log'!$B$2)+('complete results log'!$B$2*(F240-1))),IF(M240="WON",((((F240-1)*J240)*'complete results log'!$B$2)+('complete results log'!$B$2*(F240-1))),IF(M240="PLACED",((((F240-1)*J240)*'complete results log'!$B$2)-'complete results log'!$B$2),IF(J240=0,-'complete results log'!$B$2,IF(J240=0,-'complete results log'!$B$2,-('complete results log'!$B$2*2)))))))*E240</f>
        <v>0</v>
      </c>
    </row>
    <row r="241" spans="1:18" ht="15" x14ac:dyDescent="0.2">
      <c r="A241" s="56"/>
      <c r="B241" s="21"/>
      <c r="C241" s="16"/>
      <c r="D241" s="16"/>
      <c r="E241" s="49"/>
      <c r="F241" s="57"/>
      <c r="G241" s="52"/>
      <c r="H241" s="22"/>
      <c r="I241" s="22"/>
      <c r="J241" s="22"/>
      <c r="K241" s="22"/>
      <c r="L241" s="16"/>
      <c r="M241" s="17"/>
      <c r="N241" s="26">
        <f>((G241-1)*(1-(IF(H241="no",0,'complete results log'!$B$3)))+1)</f>
        <v>5.0000000000000044E-2</v>
      </c>
      <c r="O241" s="26">
        <f t="shared" si="3"/>
        <v>0</v>
      </c>
      <c r="P241" s="27">
        <f>(IF(M241="WON-EW",((((N241-1)*J241)*'complete results log'!$B$2)+('complete results log'!$B$2*(N241-1))),IF(M241="WON",((((N241-1)*J241)*'complete results log'!$B$2)+('complete results log'!$B$2*(N241-1))),IF(M241="PLACED",((((N241-1)*J241)*'complete results log'!$B$2)-'complete results log'!$B$2),IF(J241=0,-'complete results log'!$B$2,IF(J241=0,-'complete results log'!$B$2,-('complete results log'!$B$2*2)))))))*E241</f>
        <v>0</v>
      </c>
      <c r="Q241" s="27">
        <f>(IF(M241="WON-EW",(((K241-1)*'complete results log'!$B$2)*(1-$B$3))+(((L241-1)*'complete results log'!$B$2)*(1-$B$3)),IF(M241="WON",(((K241-1)*'complete results log'!$B$2)*(1-$B$3)),IF(M241="PLACED",(((L241-1)*'complete results log'!$B$2)*(1-$B$3))-'complete results log'!$B$2,IF(J241=0,-'complete results log'!$B$2,-('complete results log'!$B$2*2))))))*E241</f>
        <v>0</v>
      </c>
      <c r="R241" s="28">
        <f>(IF(M241="WON-EW",((((F241-1)*J241)*'complete results log'!$B$2)+('complete results log'!$B$2*(F241-1))),IF(M241="WON",((((F241-1)*J241)*'complete results log'!$B$2)+('complete results log'!$B$2*(F241-1))),IF(M241="PLACED",((((F241-1)*J241)*'complete results log'!$B$2)-'complete results log'!$B$2),IF(J241=0,-'complete results log'!$B$2,IF(J241=0,-'complete results log'!$B$2,-('complete results log'!$B$2*2)))))))*E241</f>
        <v>0</v>
      </c>
    </row>
    <row r="242" spans="1:18" ht="15" x14ac:dyDescent="0.2">
      <c r="A242" s="56"/>
      <c r="B242" s="21"/>
      <c r="C242" s="16"/>
      <c r="D242" s="16"/>
      <c r="E242" s="49"/>
      <c r="F242" s="57"/>
      <c r="G242" s="52"/>
      <c r="H242" s="22"/>
      <c r="I242" s="22"/>
      <c r="J242" s="22"/>
      <c r="K242" s="22"/>
      <c r="L242" s="16"/>
      <c r="M242" s="17"/>
      <c r="N242" s="26">
        <f>((G242-1)*(1-(IF(H242="no",0,'complete results log'!$B$3)))+1)</f>
        <v>5.0000000000000044E-2</v>
      </c>
      <c r="O242" s="26">
        <f t="shared" si="3"/>
        <v>0</v>
      </c>
      <c r="P242" s="27">
        <f>(IF(M242="WON-EW",((((N242-1)*J242)*'complete results log'!$B$2)+('complete results log'!$B$2*(N242-1))),IF(M242="WON",((((N242-1)*J242)*'complete results log'!$B$2)+('complete results log'!$B$2*(N242-1))),IF(M242="PLACED",((((N242-1)*J242)*'complete results log'!$B$2)-'complete results log'!$B$2),IF(J242=0,-'complete results log'!$B$2,IF(J242=0,-'complete results log'!$B$2,-('complete results log'!$B$2*2)))))))*E242</f>
        <v>0</v>
      </c>
      <c r="Q242" s="27">
        <f>(IF(M242="WON-EW",(((K242-1)*'complete results log'!$B$2)*(1-$B$3))+(((L242-1)*'complete results log'!$B$2)*(1-$B$3)),IF(M242="WON",(((K242-1)*'complete results log'!$B$2)*(1-$B$3)),IF(M242="PLACED",(((L242-1)*'complete results log'!$B$2)*(1-$B$3))-'complete results log'!$B$2,IF(J242=0,-'complete results log'!$B$2,-('complete results log'!$B$2*2))))))*E242</f>
        <v>0</v>
      </c>
      <c r="R242" s="28">
        <f>(IF(M242="WON-EW",((((F242-1)*J242)*'complete results log'!$B$2)+('complete results log'!$B$2*(F242-1))),IF(M242="WON",((((F242-1)*J242)*'complete results log'!$B$2)+('complete results log'!$B$2*(F242-1))),IF(M242="PLACED",((((F242-1)*J242)*'complete results log'!$B$2)-'complete results log'!$B$2),IF(J242=0,-'complete results log'!$B$2,IF(J242=0,-'complete results log'!$B$2,-('complete results log'!$B$2*2)))))))*E242</f>
        <v>0</v>
      </c>
    </row>
    <row r="243" spans="1:18" ht="15" x14ac:dyDescent="0.2">
      <c r="A243" s="56"/>
      <c r="B243" s="21"/>
      <c r="C243" s="16"/>
      <c r="D243" s="16"/>
      <c r="E243" s="49"/>
      <c r="F243" s="57"/>
      <c r="G243" s="52"/>
      <c r="H243" s="22"/>
      <c r="I243" s="22"/>
      <c r="J243" s="22"/>
      <c r="K243" s="22"/>
      <c r="L243" s="16"/>
      <c r="M243" s="17"/>
      <c r="N243" s="26">
        <f>((G243-1)*(1-(IF(H243="no",0,'complete results log'!$B$3)))+1)</f>
        <v>5.0000000000000044E-2</v>
      </c>
      <c r="O243" s="26">
        <f t="shared" si="3"/>
        <v>0</v>
      </c>
      <c r="P243" s="27">
        <f>(IF(M243="WON-EW",((((N243-1)*J243)*'complete results log'!$B$2)+('complete results log'!$B$2*(N243-1))),IF(M243="WON",((((N243-1)*J243)*'complete results log'!$B$2)+('complete results log'!$B$2*(N243-1))),IF(M243="PLACED",((((N243-1)*J243)*'complete results log'!$B$2)-'complete results log'!$B$2),IF(J243=0,-'complete results log'!$B$2,IF(J243=0,-'complete results log'!$B$2,-('complete results log'!$B$2*2)))))))*E243</f>
        <v>0</v>
      </c>
      <c r="Q243" s="27">
        <f>(IF(M243="WON-EW",(((K243-1)*'complete results log'!$B$2)*(1-$B$3))+(((L243-1)*'complete results log'!$B$2)*(1-$B$3)),IF(M243="WON",(((K243-1)*'complete results log'!$B$2)*(1-$B$3)),IF(M243="PLACED",(((L243-1)*'complete results log'!$B$2)*(1-$B$3))-'complete results log'!$B$2,IF(J243=0,-'complete results log'!$B$2,-('complete results log'!$B$2*2))))))*E243</f>
        <v>0</v>
      </c>
      <c r="R243" s="28">
        <f>(IF(M243="WON-EW",((((F243-1)*J243)*'complete results log'!$B$2)+('complete results log'!$B$2*(F243-1))),IF(M243="WON",((((F243-1)*J243)*'complete results log'!$B$2)+('complete results log'!$B$2*(F243-1))),IF(M243="PLACED",((((F243-1)*J243)*'complete results log'!$B$2)-'complete results log'!$B$2),IF(J243=0,-'complete results log'!$B$2,IF(J243=0,-'complete results log'!$B$2,-('complete results log'!$B$2*2)))))))*E243</f>
        <v>0</v>
      </c>
    </row>
    <row r="244" spans="1:18" ht="15" x14ac:dyDescent="0.2">
      <c r="A244" s="56"/>
      <c r="B244" s="21"/>
      <c r="C244" s="16"/>
      <c r="D244" s="16"/>
      <c r="E244" s="49"/>
      <c r="F244" s="57"/>
      <c r="G244" s="52"/>
      <c r="H244" s="22"/>
      <c r="I244" s="22"/>
      <c r="J244" s="22"/>
      <c r="K244" s="22"/>
      <c r="L244" s="16"/>
      <c r="M244" s="17"/>
      <c r="N244" s="26">
        <f>((G244-1)*(1-(IF(H244="no",0,'complete results log'!$B$3)))+1)</f>
        <v>5.0000000000000044E-2</v>
      </c>
      <c r="O244" s="26">
        <f t="shared" si="3"/>
        <v>0</v>
      </c>
      <c r="P244" s="27">
        <f>(IF(M244="WON-EW",((((N244-1)*J244)*'complete results log'!$B$2)+('complete results log'!$B$2*(N244-1))),IF(M244="WON",((((N244-1)*J244)*'complete results log'!$B$2)+('complete results log'!$B$2*(N244-1))),IF(M244="PLACED",((((N244-1)*J244)*'complete results log'!$B$2)-'complete results log'!$B$2),IF(J244=0,-'complete results log'!$B$2,IF(J244=0,-'complete results log'!$B$2,-('complete results log'!$B$2*2)))))))*E244</f>
        <v>0</v>
      </c>
      <c r="Q244" s="27">
        <f>(IF(M244="WON-EW",(((K244-1)*'complete results log'!$B$2)*(1-$B$3))+(((L244-1)*'complete results log'!$B$2)*(1-$B$3)),IF(M244="WON",(((K244-1)*'complete results log'!$B$2)*(1-$B$3)),IF(M244="PLACED",(((L244-1)*'complete results log'!$B$2)*(1-$B$3))-'complete results log'!$B$2,IF(J244=0,-'complete results log'!$B$2,-('complete results log'!$B$2*2))))))*E244</f>
        <v>0</v>
      </c>
      <c r="R244" s="28">
        <f>(IF(M244="WON-EW",((((F244-1)*J244)*'complete results log'!$B$2)+('complete results log'!$B$2*(F244-1))),IF(M244="WON",((((F244-1)*J244)*'complete results log'!$B$2)+('complete results log'!$B$2*(F244-1))),IF(M244="PLACED",((((F244-1)*J244)*'complete results log'!$B$2)-'complete results log'!$B$2),IF(J244=0,-'complete results log'!$B$2,IF(J244=0,-'complete results log'!$B$2,-('complete results log'!$B$2*2)))))))*E244</f>
        <v>0</v>
      </c>
    </row>
    <row r="245" spans="1:18" ht="15" x14ac:dyDescent="0.2">
      <c r="A245" s="56"/>
      <c r="B245" s="21"/>
      <c r="C245" s="16"/>
      <c r="D245" s="16"/>
      <c r="E245" s="49"/>
      <c r="F245" s="57"/>
      <c r="G245" s="52"/>
      <c r="H245" s="22"/>
      <c r="I245" s="22"/>
      <c r="J245" s="22"/>
      <c r="K245" s="22"/>
      <c r="L245" s="16"/>
      <c r="M245" s="17"/>
      <c r="N245" s="26">
        <f>((G245-1)*(1-(IF(H245="no",0,'complete results log'!$B$3)))+1)</f>
        <v>5.0000000000000044E-2</v>
      </c>
      <c r="O245" s="26">
        <f t="shared" si="3"/>
        <v>0</v>
      </c>
      <c r="P245" s="27">
        <f>(IF(M245="WON-EW",((((N245-1)*J245)*'complete results log'!$B$2)+('complete results log'!$B$2*(N245-1))),IF(M245="WON",((((N245-1)*J245)*'complete results log'!$B$2)+('complete results log'!$B$2*(N245-1))),IF(M245="PLACED",((((N245-1)*J245)*'complete results log'!$B$2)-'complete results log'!$B$2),IF(J245=0,-'complete results log'!$B$2,IF(J245=0,-'complete results log'!$B$2,-('complete results log'!$B$2*2)))))))*E245</f>
        <v>0</v>
      </c>
      <c r="Q245" s="27">
        <f>(IF(M245="WON-EW",(((K245-1)*'complete results log'!$B$2)*(1-$B$3))+(((L245-1)*'complete results log'!$B$2)*(1-$B$3)),IF(M245="WON",(((K245-1)*'complete results log'!$B$2)*(1-$B$3)),IF(M245="PLACED",(((L245-1)*'complete results log'!$B$2)*(1-$B$3))-'complete results log'!$B$2,IF(J245=0,-'complete results log'!$B$2,-('complete results log'!$B$2*2))))))*E245</f>
        <v>0</v>
      </c>
      <c r="R245" s="28">
        <f>(IF(M245="WON-EW",((((F245-1)*J245)*'complete results log'!$B$2)+('complete results log'!$B$2*(F245-1))),IF(M245="WON",((((F245-1)*J245)*'complete results log'!$B$2)+('complete results log'!$B$2*(F245-1))),IF(M245="PLACED",((((F245-1)*J245)*'complete results log'!$B$2)-'complete results log'!$B$2),IF(J245=0,-'complete results log'!$B$2,IF(J245=0,-'complete results log'!$B$2,-('complete results log'!$B$2*2)))))))*E245</f>
        <v>0</v>
      </c>
    </row>
    <row r="246" spans="1:18" ht="15" x14ac:dyDescent="0.2">
      <c r="A246" s="56"/>
      <c r="B246" s="21"/>
      <c r="C246" s="16"/>
      <c r="D246" s="16"/>
      <c r="E246" s="49"/>
      <c r="F246" s="57"/>
      <c r="G246" s="52"/>
      <c r="H246" s="22"/>
      <c r="I246" s="22"/>
      <c r="J246" s="22"/>
      <c r="K246" s="22"/>
      <c r="L246" s="16"/>
      <c r="M246" s="17"/>
      <c r="N246" s="26">
        <f>((G246-1)*(1-(IF(H246="no",0,'complete results log'!$B$3)))+1)</f>
        <v>5.0000000000000044E-2</v>
      </c>
      <c r="O246" s="26">
        <f t="shared" si="3"/>
        <v>0</v>
      </c>
      <c r="P246" s="27">
        <f>(IF(M246="WON-EW",((((N246-1)*J246)*'complete results log'!$B$2)+('complete results log'!$B$2*(N246-1))),IF(M246="WON",((((N246-1)*J246)*'complete results log'!$B$2)+('complete results log'!$B$2*(N246-1))),IF(M246="PLACED",((((N246-1)*J246)*'complete results log'!$B$2)-'complete results log'!$B$2),IF(J246=0,-'complete results log'!$B$2,IF(J246=0,-'complete results log'!$B$2,-('complete results log'!$B$2*2)))))))*E246</f>
        <v>0</v>
      </c>
      <c r="Q246" s="27">
        <f>(IF(M246="WON-EW",(((K246-1)*'complete results log'!$B$2)*(1-$B$3))+(((L246-1)*'complete results log'!$B$2)*(1-$B$3)),IF(M246="WON",(((K246-1)*'complete results log'!$B$2)*(1-$B$3)),IF(M246="PLACED",(((L246-1)*'complete results log'!$B$2)*(1-$B$3))-'complete results log'!$B$2,IF(J246=0,-'complete results log'!$B$2,-('complete results log'!$B$2*2))))))*E246</f>
        <v>0</v>
      </c>
      <c r="R246" s="28">
        <f>(IF(M246="WON-EW",((((F246-1)*J246)*'complete results log'!$B$2)+('complete results log'!$B$2*(F246-1))),IF(M246="WON",((((F246-1)*J246)*'complete results log'!$B$2)+('complete results log'!$B$2*(F246-1))),IF(M246="PLACED",((((F246-1)*J246)*'complete results log'!$B$2)-'complete results log'!$B$2),IF(J246=0,-'complete results log'!$B$2,IF(J246=0,-'complete results log'!$B$2,-('complete results log'!$B$2*2)))))))*E246</f>
        <v>0</v>
      </c>
    </row>
    <row r="247" spans="1:18" ht="15" x14ac:dyDescent="0.2">
      <c r="A247" s="56"/>
      <c r="B247" s="21"/>
      <c r="C247" s="16"/>
      <c r="D247" s="16"/>
      <c r="E247" s="49"/>
      <c r="F247" s="57"/>
      <c r="G247" s="52"/>
      <c r="H247" s="22"/>
      <c r="I247" s="22"/>
      <c r="J247" s="22"/>
      <c r="K247" s="22"/>
      <c r="L247" s="16"/>
      <c r="M247" s="17"/>
      <c r="N247" s="26">
        <f>((G247-1)*(1-(IF(H247="no",0,'complete results log'!$B$3)))+1)</f>
        <v>5.0000000000000044E-2</v>
      </c>
      <c r="O247" s="26">
        <f t="shared" si="3"/>
        <v>0</v>
      </c>
      <c r="P247" s="27">
        <f>(IF(M247="WON-EW",((((N247-1)*J247)*'complete results log'!$B$2)+('complete results log'!$B$2*(N247-1))),IF(M247="WON",((((N247-1)*J247)*'complete results log'!$B$2)+('complete results log'!$B$2*(N247-1))),IF(M247="PLACED",((((N247-1)*J247)*'complete results log'!$B$2)-'complete results log'!$B$2),IF(J247=0,-'complete results log'!$B$2,IF(J247=0,-'complete results log'!$B$2,-('complete results log'!$B$2*2)))))))*E247</f>
        <v>0</v>
      </c>
      <c r="Q247" s="27">
        <f>(IF(M247="WON-EW",(((K247-1)*'complete results log'!$B$2)*(1-$B$3))+(((L247-1)*'complete results log'!$B$2)*(1-$B$3)),IF(M247="WON",(((K247-1)*'complete results log'!$B$2)*(1-$B$3)),IF(M247="PLACED",(((L247-1)*'complete results log'!$B$2)*(1-$B$3))-'complete results log'!$B$2,IF(J247=0,-'complete results log'!$B$2,-('complete results log'!$B$2*2))))))*E247</f>
        <v>0</v>
      </c>
      <c r="R247" s="28">
        <f>(IF(M247="WON-EW",((((F247-1)*J247)*'complete results log'!$B$2)+('complete results log'!$B$2*(F247-1))),IF(M247="WON",((((F247-1)*J247)*'complete results log'!$B$2)+('complete results log'!$B$2*(F247-1))),IF(M247="PLACED",((((F247-1)*J247)*'complete results log'!$B$2)-'complete results log'!$B$2),IF(J247=0,-'complete results log'!$B$2,IF(J247=0,-'complete results log'!$B$2,-('complete results log'!$B$2*2)))))))*E247</f>
        <v>0</v>
      </c>
    </row>
    <row r="248" spans="1:18" ht="15" x14ac:dyDescent="0.2">
      <c r="A248" s="56"/>
      <c r="B248" s="21"/>
      <c r="C248" s="16"/>
      <c r="D248" s="16"/>
      <c r="E248" s="49"/>
      <c r="F248" s="57"/>
      <c r="G248" s="52"/>
      <c r="H248" s="22"/>
      <c r="I248" s="22"/>
      <c r="J248" s="22"/>
      <c r="K248" s="22"/>
      <c r="L248" s="16"/>
      <c r="M248" s="17"/>
      <c r="N248" s="26">
        <f>((G248-1)*(1-(IF(H248="no",0,'complete results log'!$B$3)))+1)</f>
        <v>5.0000000000000044E-2</v>
      </c>
      <c r="O248" s="26">
        <f t="shared" si="3"/>
        <v>0</v>
      </c>
      <c r="P248" s="27">
        <f>(IF(M248="WON-EW",((((N248-1)*J248)*'complete results log'!$B$2)+('complete results log'!$B$2*(N248-1))),IF(M248="WON",((((N248-1)*J248)*'complete results log'!$B$2)+('complete results log'!$B$2*(N248-1))),IF(M248="PLACED",((((N248-1)*J248)*'complete results log'!$B$2)-'complete results log'!$B$2),IF(J248=0,-'complete results log'!$B$2,IF(J248=0,-'complete results log'!$B$2,-('complete results log'!$B$2*2)))))))*E248</f>
        <v>0</v>
      </c>
      <c r="Q248" s="27">
        <f>(IF(M248="WON-EW",(((K248-1)*'complete results log'!$B$2)*(1-$B$3))+(((L248-1)*'complete results log'!$B$2)*(1-$B$3)),IF(M248="WON",(((K248-1)*'complete results log'!$B$2)*(1-$B$3)),IF(M248="PLACED",(((L248-1)*'complete results log'!$B$2)*(1-$B$3))-'complete results log'!$B$2,IF(J248=0,-'complete results log'!$B$2,-('complete results log'!$B$2*2))))))*E248</f>
        <v>0</v>
      </c>
      <c r="R248" s="28">
        <f>(IF(M248="WON-EW",((((F248-1)*J248)*'complete results log'!$B$2)+('complete results log'!$B$2*(F248-1))),IF(M248="WON",((((F248-1)*J248)*'complete results log'!$B$2)+('complete results log'!$B$2*(F248-1))),IF(M248="PLACED",((((F248-1)*J248)*'complete results log'!$B$2)-'complete results log'!$B$2),IF(J248=0,-'complete results log'!$B$2,IF(J248=0,-'complete results log'!$B$2,-('complete results log'!$B$2*2)))))))*E248</f>
        <v>0</v>
      </c>
    </row>
    <row r="249" spans="1:18" ht="15" x14ac:dyDescent="0.2">
      <c r="A249" s="56"/>
      <c r="B249" s="21"/>
      <c r="C249" s="16"/>
      <c r="D249" s="16"/>
      <c r="E249" s="49"/>
      <c r="F249" s="57"/>
      <c r="G249" s="52"/>
      <c r="H249" s="22"/>
      <c r="I249" s="22"/>
      <c r="J249" s="22"/>
      <c r="K249" s="22"/>
      <c r="L249" s="16"/>
      <c r="M249" s="17"/>
      <c r="N249" s="26">
        <f>((G249-1)*(1-(IF(H249="no",0,'complete results log'!$B$3)))+1)</f>
        <v>5.0000000000000044E-2</v>
      </c>
      <c r="O249" s="26">
        <f t="shared" si="3"/>
        <v>0</v>
      </c>
      <c r="P249" s="27">
        <f>(IF(M249="WON-EW",((((N249-1)*J249)*'complete results log'!$B$2)+('complete results log'!$B$2*(N249-1))),IF(M249="WON",((((N249-1)*J249)*'complete results log'!$B$2)+('complete results log'!$B$2*(N249-1))),IF(M249="PLACED",((((N249-1)*J249)*'complete results log'!$B$2)-'complete results log'!$B$2),IF(J249=0,-'complete results log'!$B$2,IF(J249=0,-'complete results log'!$B$2,-('complete results log'!$B$2*2)))))))*E249</f>
        <v>0</v>
      </c>
      <c r="Q249" s="27">
        <f>(IF(M249="WON-EW",(((K249-1)*'complete results log'!$B$2)*(1-$B$3))+(((L249-1)*'complete results log'!$B$2)*(1-$B$3)),IF(M249="WON",(((K249-1)*'complete results log'!$B$2)*(1-$B$3)),IF(M249="PLACED",(((L249-1)*'complete results log'!$B$2)*(1-$B$3))-'complete results log'!$B$2,IF(J249=0,-'complete results log'!$B$2,-('complete results log'!$B$2*2))))))*E249</f>
        <v>0</v>
      </c>
      <c r="R249" s="28">
        <f>(IF(M249="WON-EW",((((F249-1)*J249)*'complete results log'!$B$2)+('complete results log'!$B$2*(F249-1))),IF(M249="WON",((((F249-1)*J249)*'complete results log'!$B$2)+('complete results log'!$B$2*(F249-1))),IF(M249="PLACED",((((F249-1)*J249)*'complete results log'!$B$2)-'complete results log'!$B$2),IF(J249=0,-'complete results log'!$B$2,IF(J249=0,-'complete results log'!$B$2,-('complete results log'!$B$2*2)))))))*E249</f>
        <v>0</v>
      </c>
    </row>
    <row r="250" spans="1:18" ht="15" x14ac:dyDescent="0.2">
      <c r="A250" s="56"/>
      <c r="B250" s="21"/>
      <c r="C250" s="16"/>
      <c r="D250" s="16"/>
      <c r="E250" s="49"/>
      <c r="F250" s="57"/>
      <c r="G250" s="52"/>
      <c r="H250" s="22"/>
      <c r="I250" s="22"/>
      <c r="J250" s="22"/>
      <c r="K250" s="22"/>
      <c r="L250" s="16"/>
      <c r="M250" s="17"/>
      <c r="N250" s="26">
        <f>((G250-1)*(1-(IF(H250="no",0,'complete results log'!$B$3)))+1)</f>
        <v>5.0000000000000044E-2</v>
      </c>
      <c r="O250" s="26">
        <f t="shared" si="3"/>
        <v>0</v>
      </c>
      <c r="P250" s="27">
        <f>(IF(M250="WON-EW",((((N250-1)*J250)*'complete results log'!$B$2)+('complete results log'!$B$2*(N250-1))),IF(M250="WON",((((N250-1)*J250)*'complete results log'!$B$2)+('complete results log'!$B$2*(N250-1))),IF(M250="PLACED",((((N250-1)*J250)*'complete results log'!$B$2)-'complete results log'!$B$2),IF(J250=0,-'complete results log'!$B$2,IF(J250=0,-'complete results log'!$B$2,-('complete results log'!$B$2*2)))))))*E250</f>
        <v>0</v>
      </c>
      <c r="Q250" s="27">
        <f>(IF(M250="WON-EW",(((K250-1)*'complete results log'!$B$2)*(1-$B$3))+(((L250-1)*'complete results log'!$B$2)*(1-$B$3)),IF(M250="WON",(((K250-1)*'complete results log'!$B$2)*(1-$B$3)),IF(M250="PLACED",(((L250-1)*'complete results log'!$B$2)*(1-$B$3))-'complete results log'!$B$2,IF(J250=0,-'complete results log'!$B$2,-('complete results log'!$B$2*2))))))*E250</f>
        <v>0</v>
      </c>
      <c r="R250" s="28">
        <f>(IF(M250="WON-EW",((((F250-1)*J250)*'complete results log'!$B$2)+('complete results log'!$B$2*(F250-1))),IF(M250="WON",((((F250-1)*J250)*'complete results log'!$B$2)+('complete results log'!$B$2*(F250-1))),IF(M250="PLACED",((((F250-1)*J250)*'complete results log'!$B$2)-'complete results log'!$B$2),IF(J250=0,-'complete results log'!$B$2,IF(J250=0,-'complete results log'!$B$2,-('complete results log'!$B$2*2)))))))*E250</f>
        <v>0</v>
      </c>
    </row>
    <row r="251" spans="1:18" ht="15" x14ac:dyDescent="0.2">
      <c r="A251" s="56"/>
      <c r="B251" s="21"/>
      <c r="C251" s="16"/>
      <c r="D251" s="16"/>
      <c r="E251" s="49"/>
      <c r="F251" s="57"/>
      <c r="G251" s="52"/>
      <c r="H251" s="22"/>
      <c r="I251" s="22"/>
      <c r="J251" s="22"/>
      <c r="K251" s="22"/>
      <c r="L251" s="16"/>
      <c r="M251" s="17"/>
      <c r="N251" s="26">
        <f>((G251-1)*(1-(IF(H251="no",0,'complete results log'!$B$3)))+1)</f>
        <v>5.0000000000000044E-2</v>
      </c>
      <c r="O251" s="26">
        <f t="shared" si="3"/>
        <v>0</v>
      </c>
      <c r="P251" s="27">
        <f>(IF(M251="WON-EW",((((N251-1)*J251)*'complete results log'!$B$2)+('complete results log'!$B$2*(N251-1))),IF(M251="WON",((((N251-1)*J251)*'complete results log'!$B$2)+('complete results log'!$B$2*(N251-1))),IF(M251="PLACED",((((N251-1)*J251)*'complete results log'!$B$2)-'complete results log'!$B$2),IF(J251=0,-'complete results log'!$B$2,IF(J251=0,-'complete results log'!$B$2,-('complete results log'!$B$2*2)))))))*E251</f>
        <v>0</v>
      </c>
      <c r="Q251" s="27">
        <f>(IF(M251="WON-EW",(((K251-1)*'complete results log'!$B$2)*(1-$B$3))+(((L251-1)*'complete results log'!$B$2)*(1-$B$3)),IF(M251="WON",(((K251-1)*'complete results log'!$B$2)*(1-$B$3)),IF(M251="PLACED",(((L251-1)*'complete results log'!$B$2)*(1-$B$3))-'complete results log'!$B$2,IF(J251=0,-'complete results log'!$B$2,-('complete results log'!$B$2*2))))))*E251</f>
        <v>0</v>
      </c>
      <c r="R251" s="28">
        <f>(IF(M251="WON-EW",((((F251-1)*J251)*'complete results log'!$B$2)+('complete results log'!$B$2*(F251-1))),IF(M251="WON",((((F251-1)*J251)*'complete results log'!$B$2)+('complete results log'!$B$2*(F251-1))),IF(M251="PLACED",((((F251-1)*J251)*'complete results log'!$B$2)-'complete results log'!$B$2),IF(J251=0,-'complete results log'!$B$2,IF(J251=0,-'complete results log'!$B$2,-('complete results log'!$B$2*2)))))))*E251</f>
        <v>0</v>
      </c>
    </row>
    <row r="252" spans="1:18" ht="15" x14ac:dyDescent="0.2">
      <c r="E252" s="51"/>
      <c r="F252" s="58"/>
      <c r="G252" s="61"/>
      <c r="H252" s="22"/>
      <c r="I252" s="22"/>
      <c r="J252" s="22"/>
      <c r="K252" s="22"/>
      <c r="M252" s="17"/>
      <c r="N252" s="26">
        <f>((G252-1)*(1-(IF(H252="no",0,'complete results log'!$B$3)))+1)</f>
        <v>5.0000000000000044E-2</v>
      </c>
      <c r="O252" s="26">
        <f t="shared" si="3"/>
        <v>0</v>
      </c>
      <c r="P252" s="27">
        <f>(IF(M252="WON-EW",((((N252-1)*J252)*'complete results log'!$B$2)+('complete results log'!$B$2*(N252-1))),IF(M252="WON",((((N252-1)*J252)*'complete results log'!$B$2)+('complete results log'!$B$2*(N252-1))),IF(M252="PLACED",((((N252-1)*J252)*'complete results log'!$B$2)-'complete results log'!$B$2),IF(J252=0,-'complete results log'!$B$2,IF(J252=0,-'complete results log'!$B$2,-('complete results log'!$B$2*2)))))))*E252</f>
        <v>0</v>
      </c>
      <c r="Q252" s="27">
        <f>(IF(M252="WON-EW",(((K252-1)*'complete results log'!$B$2)*(1-$B$3))+(((L252-1)*'complete results log'!$B$2)*(1-$B$3)),IF(M252="WON",(((K252-1)*'complete results log'!$B$2)*(1-$B$3)),IF(M252="PLACED",(((L252-1)*'complete results log'!$B$2)*(1-$B$3))-'complete results log'!$B$2,IF(J252=0,-'complete results log'!$B$2,-('complete results log'!$B$2*2))))))*E252</f>
        <v>0</v>
      </c>
      <c r="R252" s="28">
        <f>(IF(M252="WON-EW",((((F252-1)*J252)*'complete results log'!$B$2)+('complete results log'!$B$2*(F252-1))),IF(M252="WON",((((F252-1)*J252)*'complete results log'!$B$2)+('complete results log'!$B$2*(F252-1))),IF(M252="PLACED",((((F252-1)*J252)*'complete results log'!$B$2)-'complete results log'!$B$2),IF(J252=0,-'complete results log'!$B$2,IF(J252=0,-'complete results log'!$B$2,-('complete results log'!$B$2*2)))))))*E252</f>
        <v>0</v>
      </c>
    </row>
    <row r="253" spans="1:18" ht="15" x14ac:dyDescent="0.2">
      <c r="E253" s="51"/>
      <c r="F253" s="58"/>
      <c r="G253" s="61"/>
      <c r="H253" s="22"/>
      <c r="I253" s="22"/>
      <c r="J253" s="22"/>
      <c r="K253" s="22"/>
      <c r="M253" s="17"/>
      <c r="N253" s="26">
        <f>((G253-1)*(1-(IF(H253="no",0,'complete results log'!$B$3)))+1)</f>
        <v>5.0000000000000044E-2</v>
      </c>
      <c r="O253" s="26">
        <f t="shared" si="3"/>
        <v>0</v>
      </c>
      <c r="P253" s="27">
        <f>(IF(M253="WON-EW",((((N253-1)*J253)*'complete results log'!$B$2)+('complete results log'!$B$2*(N253-1))),IF(M253="WON",((((N253-1)*J253)*'complete results log'!$B$2)+('complete results log'!$B$2*(N253-1))),IF(M253="PLACED",((((N253-1)*J253)*'complete results log'!$B$2)-'complete results log'!$B$2),IF(J253=0,-'complete results log'!$B$2,IF(J253=0,-'complete results log'!$B$2,-('complete results log'!$B$2*2)))))))*E253</f>
        <v>0</v>
      </c>
      <c r="Q253" s="27">
        <f>(IF(M253="WON-EW",(((K253-1)*'complete results log'!$B$2)*(1-$B$3))+(((L253-1)*'complete results log'!$B$2)*(1-$B$3)),IF(M253="WON",(((K253-1)*'complete results log'!$B$2)*(1-$B$3)),IF(M253="PLACED",(((L253-1)*'complete results log'!$B$2)*(1-$B$3))-'complete results log'!$B$2,IF(J253=0,-'complete results log'!$B$2,-('complete results log'!$B$2*2))))))*E253</f>
        <v>0</v>
      </c>
      <c r="R253" s="28">
        <f>(IF(M253="WON-EW",((((F253-1)*J253)*'complete results log'!$B$2)+('complete results log'!$B$2*(F253-1))),IF(M253="WON",((((F253-1)*J253)*'complete results log'!$B$2)+('complete results log'!$B$2*(F253-1))),IF(M253="PLACED",((((F253-1)*J253)*'complete results log'!$B$2)-'complete results log'!$B$2),IF(J253=0,-'complete results log'!$B$2,IF(J253=0,-'complete results log'!$B$2,-('complete results log'!$B$2*2)))))))*E253</f>
        <v>0</v>
      </c>
    </row>
    <row r="254" spans="1:18" ht="15" x14ac:dyDescent="0.2">
      <c r="E254" s="51"/>
      <c r="F254" s="58"/>
      <c r="G254" s="61"/>
      <c r="H254" s="22"/>
      <c r="I254" s="22"/>
      <c r="J254" s="22"/>
      <c r="K254" s="17"/>
      <c r="M254" s="17"/>
      <c r="N254" s="26">
        <f>((G254-1)*(1-(IF(H254="no",0,'complete results log'!$B$3)))+1)</f>
        <v>5.0000000000000044E-2</v>
      </c>
      <c r="O254" s="26">
        <f t="shared" si="3"/>
        <v>0</v>
      </c>
      <c r="P254" s="27">
        <f>(IF(M254="WON-EW",((((N254-1)*J254)*'complete results log'!$B$2)+('complete results log'!$B$2*(N254-1))),IF(M254="WON",((((N254-1)*J254)*'complete results log'!$B$2)+('complete results log'!$B$2*(N254-1))),IF(M254="PLACED",((((N254-1)*J254)*'complete results log'!$B$2)-'complete results log'!$B$2),IF(J254=0,-'complete results log'!$B$2,IF(J254=0,-'complete results log'!$B$2,-('complete results log'!$B$2*2)))))))*E254</f>
        <v>0</v>
      </c>
      <c r="Q254" s="27">
        <f>(IF(M254="WON-EW",(((K254-1)*'complete results log'!$B$2)*(1-$B$3))+(((L254-1)*'complete results log'!$B$2)*(1-$B$3)),IF(M254="WON",(((K254-1)*'complete results log'!$B$2)*(1-$B$3)),IF(M254="PLACED",(((L254-1)*'complete results log'!$B$2)*(1-$B$3))-'complete results log'!$B$2,IF(J254=0,-'complete results log'!$B$2,-('complete results log'!$B$2*2))))))*E254</f>
        <v>0</v>
      </c>
      <c r="R254" s="28">
        <f>(IF(M254="WON-EW",((((F254-1)*J254)*'complete results log'!$B$2)+('complete results log'!$B$2*(F254-1))),IF(M254="WON",((((F254-1)*J254)*'complete results log'!$B$2)+('complete results log'!$B$2*(F254-1))),IF(M254="PLACED",((((F254-1)*J254)*'complete results log'!$B$2)-'complete results log'!$B$2),IF(J254=0,-'complete results log'!$B$2,IF(J254=0,-'complete results log'!$B$2,-('complete results log'!$B$2*2)))))))*E254</f>
        <v>0</v>
      </c>
    </row>
    <row r="255" spans="1:18" ht="15" x14ac:dyDescent="0.2">
      <c r="E255" s="51"/>
      <c r="F255" s="58"/>
      <c r="G255" s="61"/>
      <c r="H255" s="22"/>
      <c r="I255" s="22"/>
      <c r="J255" s="22"/>
      <c r="M255" s="17"/>
      <c r="N255" s="26">
        <f>((G255-1)*(1-(IF(H255="no",0,'complete results log'!$B$3)))+1)</f>
        <v>5.0000000000000044E-2</v>
      </c>
      <c r="O255" s="26">
        <f t="shared" si="3"/>
        <v>0</v>
      </c>
      <c r="P255" s="27">
        <f>(IF(M255="WON-EW",((((N255-1)*J255)*'complete results log'!$B$2)+('complete results log'!$B$2*(N255-1))),IF(M255="WON",((((N255-1)*J255)*'complete results log'!$B$2)+('complete results log'!$B$2*(N255-1))),IF(M255="PLACED",((((N255-1)*J255)*'complete results log'!$B$2)-'complete results log'!$B$2),IF(J255=0,-'complete results log'!$B$2,IF(J255=0,-'complete results log'!$B$2,-('complete results log'!$B$2*2)))))))*E255</f>
        <v>0</v>
      </c>
      <c r="Q255" s="27">
        <f>(IF(M255="WON-EW",(((K255-1)*'complete results log'!$B$2)*(1-$B$3))+(((L255-1)*'complete results log'!$B$2)*(1-$B$3)),IF(M255="WON",(((K255-1)*'complete results log'!$B$2)*(1-$B$3)),IF(M255="PLACED",(((L255-1)*'complete results log'!$B$2)*(1-$B$3))-'complete results log'!$B$2,IF(J255=0,-'complete results log'!$B$2,-('complete results log'!$B$2*2))))))*E255</f>
        <v>0</v>
      </c>
      <c r="R255" s="28">
        <f>(IF(M255="WON-EW",((((F255-1)*J255)*'complete results log'!$B$2)+('complete results log'!$B$2*(F255-1))),IF(M255="WON",((((F255-1)*J255)*'complete results log'!$B$2)+('complete results log'!$B$2*(F255-1))),IF(M255="PLACED",((((F255-1)*J255)*'complete results log'!$B$2)-'complete results log'!$B$2),IF(J255=0,-'complete results log'!$B$2,IF(J255=0,-'complete results log'!$B$2,-('complete results log'!$B$2*2)))))))*E255</f>
        <v>0</v>
      </c>
    </row>
    <row r="256" spans="1:18" ht="15" x14ac:dyDescent="0.2">
      <c r="E256" s="51"/>
      <c r="F256" s="58"/>
      <c r="G256" s="61"/>
      <c r="H256" s="22"/>
      <c r="I256" s="22"/>
      <c r="J256" s="22"/>
      <c r="M256" s="17"/>
      <c r="N256" s="26">
        <f>((G256-1)*(1-(IF(H256="no",0,'complete results log'!$B$3)))+1)</f>
        <v>5.0000000000000044E-2</v>
      </c>
      <c r="O256" s="26">
        <f t="shared" si="3"/>
        <v>0</v>
      </c>
      <c r="P256" s="27">
        <f>(IF(M256="WON-EW",((((N256-1)*J256)*'complete results log'!$B$2)+('complete results log'!$B$2*(N256-1))),IF(M256="WON",((((N256-1)*J256)*'complete results log'!$B$2)+('complete results log'!$B$2*(N256-1))),IF(M256="PLACED",((((N256-1)*J256)*'complete results log'!$B$2)-'complete results log'!$B$2),IF(J256=0,-'complete results log'!$B$2,IF(J256=0,-'complete results log'!$B$2,-('complete results log'!$B$2*2)))))))*E256</f>
        <v>0</v>
      </c>
      <c r="Q256" s="27">
        <f>(IF(M256="WON-EW",(((K256-1)*'complete results log'!$B$2)*(1-$B$3))+(((L256-1)*'complete results log'!$B$2)*(1-$B$3)),IF(M256="WON",(((K256-1)*'complete results log'!$B$2)*(1-$B$3)),IF(M256="PLACED",(((L256-1)*'complete results log'!$B$2)*(1-$B$3))-'complete results log'!$B$2,IF(J256=0,-'complete results log'!$B$2,-('complete results log'!$B$2*2))))))*E256</f>
        <v>0</v>
      </c>
      <c r="R256" s="28">
        <f>(IF(M256="WON-EW",((((F256-1)*J256)*'complete results log'!$B$2)+('complete results log'!$B$2*(F256-1))),IF(M256="WON",((((F256-1)*J256)*'complete results log'!$B$2)+('complete results log'!$B$2*(F256-1))),IF(M256="PLACED",((((F256-1)*J256)*'complete results log'!$B$2)-'complete results log'!$B$2),IF(J256=0,-'complete results log'!$B$2,IF(J256=0,-'complete results log'!$B$2,-('complete results log'!$B$2*2)))))))*E256</f>
        <v>0</v>
      </c>
    </row>
    <row r="257" spans="6:18" ht="15" x14ac:dyDescent="0.2">
      <c r="F257" s="58"/>
      <c r="G257" s="61"/>
      <c r="H257" s="22"/>
      <c r="I257" s="22"/>
      <c r="J257" s="22"/>
      <c r="M257" s="17"/>
      <c r="N257" s="26">
        <f>((G257-1)*(1-(IF(H257="no",0,'complete results log'!$B$3)))+1)</f>
        <v>5.0000000000000044E-2</v>
      </c>
      <c r="O257" s="26">
        <f t="shared" si="3"/>
        <v>0</v>
      </c>
      <c r="P257" s="27">
        <f>(IF(M257="WON-EW",((((N257-1)*J257)*'complete results log'!$B$2)+('complete results log'!$B$2*(N257-1))),IF(M257="WON",((((N257-1)*J257)*'complete results log'!$B$2)+('complete results log'!$B$2*(N257-1))),IF(M257="PLACED",((((N257-1)*J257)*'complete results log'!$B$2)-'complete results log'!$B$2),IF(J257=0,-'complete results log'!$B$2,IF(J257=0,-'complete results log'!$B$2,-('complete results log'!$B$2*2)))))))*E257</f>
        <v>0</v>
      </c>
      <c r="Q257" s="27">
        <f>(IF(M257="WON-EW",(((K257-1)*'complete results log'!$B$2)*(1-$B$3))+(((L257-1)*'complete results log'!$B$2)*(1-$B$3)),IF(M257="WON",(((K257-1)*'complete results log'!$B$2)*(1-$B$3)),IF(M257="PLACED",(((L257-1)*'complete results log'!$B$2)*(1-$B$3))-'complete results log'!$B$2,IF(J257=0,-'complete results log'!$B$2,-('complete results log'!$B$2*2))))))*E257</f>
        <v>0</v>
      </c>
      <c r="R257" s="28">
        <f>(IF(M257="WON-EW",((((F257-1)*J257)*'complete results log'!$B$2)+('complete results log'!$B$2*(F257-1))),IF(M257="WON",((((F257-1)*J257)*'complete results log'!$B$2)+('complete results log'!$B$2*(F257-1))),IF(M257="PLACED",((((F257-1)*J257)*'complete results log'!$B$2)-'complete results log'!$B$2),IF(J257=0,-'complete results log'!$B$2,IF(J257=0,-'complete results log'!$B$2,-('complete results log'!$B$2*2)))))))*E257</f>
        <v>0</v>
      </c>
    </row>
    <row r="258" spans="6:18" ht="15" x14ac:dyDescent="0.2">
      <c r="F258" s="58"/>
      <c r="G258" s="61"/>
      <c r="H258" s="22"/>
      <c r="I258" s="22"/>
      <c r="J258" s="22"/>
      <c r="M258" s="17"/>
      <c r="N258" s="26">
        <f>((G258-1)*(1-(IF(H258="no",0,'complete results log'!$B$3)))+1)</f>
        <v>5.0000000000000044E-2</v>
      </c>
      <c r="O258" s="26">
        <f t="shared" si="3"/>
        <v>0</v>
      </c>
      <c r="P258" s="27">
        <f>(IF(M258="WON-EW",((((N258-1)*J258)*'complete results log'!$B$2)+('complete results log'!$B$2*(N258-1))),IF(M258="WON",((((N258-1)*J258)*'complete results log'!$B$2)+('complete results log'!$B$2*(N258-1))),IF(M258="PLACED",((((N258-1)*J258)*'complete results log'!$B$2)-'complete results log'!$B$2),IF(J258=0,-'complete results log'!$B$2,IF(J258=0,-'complete results log'!$B$2,-('complete results log'!$B$2*2)))))))*E258</f>
        <v>0</v>
      </c>
      <c r="Q258" s="27">
        <f>(IF(M258="WON-EW",(((K258-1)*'complete results log'!$B$2)*(1-$B$3))+(((L258-1)*'complete results log'!$B$2)*(1-$B$3)),IF(M258="WON",(((K258-1)*'complete results log'!$B$2)*(1-$B$3)),IF(M258="PLACED",(((L258-1)*'complete results log'!$B$2)*(1-$B$3))-'complete results log'!$B$2,IF(J258=0,-'complete results log'!$B$2,-('complete results log'!$B$2*2))))))*E258</f>
        <v>0</v>
      </c>
      <c r="R258" s="28">
        <f>(IF(M258="WON-EW",((((F258-1)*J258)*'complete results log'!$B$2)+('complete results log'!$B$2*(F258-1))),IF(M258="WON",((((F258-1)*J258)*'complete results log'!$B$2)+('complete results log'!$B$2*(F258-1))),IF(M258="PLACED",((((F258-1)*J258)*'complete results log'!$B$2)-'complete results log'!$B$2),IF(J258=0,-'complete results log'!$B$2,IF(J258=0,-'complete results log'!$B$2,-('complete results log'!$B$2*2)))))))*E258</f>
        <v>0</v>
      </c>
    </row>
    <row r="259" spans="6:18" ht="15" x14ac:dyDescent="0.2">
      <c r="F259" s="58"/>
      <c r="G259" s="61"/>
      <c r="H259" s="22"/>
      <c r="I259" s="22"/>
      <c r="J259" s="22"/>
      <c r="M259" s="17"/>
      <c r="N259" s="26">
        <f>((G259-1)*(1-(IF(H259="no",0,'complete results log'!$B$3)))+1)</f>
        <v>5.0000000000000044E-2</v>
      </c>
      <c r="O259" s="26">
        <f t="shared" si="3"/>
        <v>0</v>
      </c>
      <c r="P259" s="27">
        <f>(IF(M259="WON-EW",((((N259-1)*J259)*'complete results log'!$B$2)+('complete results log'!$B$2*(N259-1))),IF(M259="WON",((((N259-1)*J259)*'complete results log'!$B$2)+('complete results log'!$B$2*(N259-1))),IF(M259="PLACED",((((N259-1)*J259)*'complete results log'!$B$2)-'complete results log'!$B$2),IF(J259=0,-'complete results log'!$B$2,IF(J259=0,-'complete results log'!$B$2,-('complete results log'!$B$2*2)))))))*E259</f>
        <v>0</v>
      </c>
      <c r="Q259" s="27">
        <f>(IF(M259="WON-EW",(((K259-1)*'complete results log'!$B$2)*(1-$B$3))+(((L259-1)*'complete results log'!$B$2)*(1-$B$3)),IF(M259="WON",(((K259-1)*'complete results log'!$B$2)*(1-$B$3)),IF(M259="PLACED",(((L259-1)*'complete results log'!$B$2)*(1-$B$3))-'complete results log'!$B$2,IF(J259=0,-'complete results log'!$B$2,-('complete results log'!$B$2*2))))))*E259</f>
        <v>0</v>
      </c>
      <c r="R259" s="28">
        <f>(IF(M259="WON-EW",((((F259-1)*J259)*'complete results log'!$B$2)+('complete results log'!$B$2*(F259-1))),IF(M259="WON",((((F259-1)*J259)*'complete results log'!$B$2)+('complete results log'!$B$2*(F259-1))),IF(M259="PLACED",((((F259-1)*J259)*'complete results log'!$B$2)-'complete results log'!$B$2),IF(J259=0,-'complete results log'!$B$2,IF(J259=0,-'complete results log'!$B$2,-('complete results log'!$B$2*2)))))))*E259</f>
        <v>0</v>
      </c>
    </row>
    <row r="260" spans="6:18" ht="15" x14ac:dyDescent="0.2">
      <c r="F260" s="58"/>
      <c r="G260" s="61"/>
      <c r="H260" s="22"/>
      <c r="I260" s="22"/>
      <c r="J260" s="22"/>
      <c r="M260" s="17"/>
      <c r="N260" s="26">
        <f>((G260-1)*(1-(IF(H260="no",0,'complete results log'!$B$3)))+1)</f>
        <v>5.0000000000000044E-2</v>
      </c>
      <c r="O260" s="26">
        <f t="shared" si="3"/>
        <v>0</v>
      </c>
      <c r="P260" s="27">
        <f>(IF(M260="WON-EW",((((N260-1)*J260)*'complete results log'!$B$2)+('complete results log'!$B$2*(N260-1))),IF(M260="WON",((((N260-1)*J260)*'complete results log'!$B$2)+('complete results log'!$B$2*(N260-1))),IF(M260="PLACED",((((N260-1)*J260)*'complete results log'!$B$2)-'complete results log'!$B$2),IF(J260=0,-'complete results log'!$B$2,IF(J260=0,-'complete results log'!$B$2,-('complete results log'!$B$2*2)))))))*E260</f>
        <v>0</v>
      </c>
      <c r="Q260" s="27">
        <f>(IF(M260="WON-EW",(((K260-1)*'complete results log'!$B$2)*(1-$B$3))+(((L260-1)*'complete results log'!$B$2)*(1-$B$3)),IF(M260="WON",(((K260-1)*'complete results log'!$B$2)*(1-$B$3)),IF(M260="PLACED",(((L260-1)*'complete results log'!$B$2)*(1-$B$3))-'complete results log'!$B$2,IF(J260=0,-'complete results log'!$B$2,-('complete results log'!$B$2*2))))))*E260</f>
        <v>0</v>
      </c>
      <c r="R260" s="28">
        <f>(IF(M260="WON-EW",((((F260-1)*J260)*'complete results log'!$B$2)+('complete results log'!$B$2*(F260-1))),IF(M260="WON",((((F260-1)*J260)*'complete results log'!$B$2)+('complete results log'!$B$2*(F260-1))),IF(M260="PLACED",((((F260-1)*J260)*'complete results log'!$B$2)-'complete results log'!$B$2),IF(J260=0,-'complete results log'!$B$2,IF(J260=0,-'complete results log'!$B$2,-('complete results log'!$B$2*2)))))))*E260</f>
        <v>0</v>
      </c>
    </row>
    <row r="261" spans="6:18" ht="15" x14ac:dyDescent="0.2">
      <c r="F261" s="58"/>
      <c r="G261" s="61"/>
      <c r="H261" s="22"/>
      <c r="I261" s="22"/>
      <c r="J261" s="22"/>
      <c r="M261" s="17"/>
      <c r="N261" s="26">
        <f>((G261-1)*(1-(IF(H261="no",0,'complete results log'!$B$3)))+1)</f>
        <v>5.0000000000000044E-2</v>
      </c>
      <c r="O261" s="26">
        <f t="shared" si="3"/>
        <v>0</v>
      </c>
      <c r="P261" s="27">
        <f>(IF(M261="WON-EW",((((N261-1)*J261)*'complete results log'!$B$2)+('complete results log'!$B$2*(N261-1))),IF(M261="WON",((((N261-1)*J261)*'complete results log'!$B$2)+('complete results log'!$B$2*(N261-1))),IF(M261="PLACED",((((N261-1)*J261)*'complete results log'!$B$2)-'complete results log'!$B$2),IF(J261=0,-'complete results log'!$B$2,IF(J261=0,-'complete results log'!$B$2,-('complete results log'!$B$2*2)))))))*E261</f>
        <v>0</v>
      </c>
      <c r="Q261" s="27">
        <f>(IF(M261="WON-EW",(((K261-1)*'complete results log'!$B$2)*(1-$B$3))+(((L261-1)*'complete results log'!$B$2)*(1-$B$3)),IF(M261="WON",(((K261-1)*'complete results log'!$B$2)*(1-$B$3)),IF(M261="PLACED",(((L261-1)*'complete results log'!$B$2)*(1-$B$3))-'complete results log'!$B$2,IF(J261=0,-'complete results log'!$B$2,-('complete results log'!$B$2*2))))))*E261</f>
        <v>0</v>
      </c>
      <c r="R261" s="28">
        <f>(IF(M261="WON-EW",((((F261-1)*J261)*'complete results log'!$B$2)+('complete results log'!$B$2*(F261-1))),IF(M261="WON",((((F261-1)*J261)*'complete results log'!$B$2)+('complete results log'!$B$2*(F261-1))),IF(M261="PLACED",((((F261-1)*J261)*'complete results log'!$B$2)-'complete results log'!$B$2),IF(J261=0,-'complete results log'!$B$2,IF(J261=0,-'complete results log'!$B$2,-('complete results log'!$B$2*2)))))))*E261</f>
        <v>0</v>
      </c>
    </row>
    <row r="262" spans="6:18" ht="15" x14ac:dyDescent="0.2">
      <c r="F262" s="58"/>
      <c r="G262" s="61"/>
      <c r="H262" s="22"/>
      <c r="I262" s="22"/>
      <c r="J262" s="22"/>
      <c r="M262" s="17"/>
      <c r="N262" s="26">
        <f>((G262-1)*(1-(IF(H262="no",0,'complete results log'!$B$3)))+1)</f>
        <v>5.0000000000000044E-2</v>
      </c>
      <c r="O262" s="26">
        <f t="shared" ref="O262:O325" si="4">E262*IF(I262="yes",2,1)</f>
        <v>0</v>
      </c>
      <c r="P262" s="27">
        <f>(IF(M262="WON-EW",((((N262-1)*J262)*'complete results log'!$B$2)+('complete results log'!$B$2*(N262-1))),IF(M262="WON",((((N262-1)*J262)*'complete results log'!$B$2)+('complete results log'!$B$2*(N262-1))),IF(M262="PLACED",((((N262-1)*J262)*'complete results log'!$B$2)-'complete results log'!$B$2),IF(J262=0,-'complete results log'!$B$2,IF(J262=0,-'complete results log'!$B$2,-('complete results log'!$B$2*2)))))))*E262</f>
        <v>0</v>
      </c>
      <c r="Q262" s="27">
        <f>(IF(M262="WON-EW",(((K262-1)*'complete results log'!$B$2)*(1-$B$3))+(((L262-1)*'complete results log'!$B$2)*(1-$B$3)),IF(M262="WON",(((K262-1)*'complete results log'!$B$2)*(1-$B$3)),IF(M262="PLACED",(((L262-1)*'complete results log'!$B$2)*(1-$B$3))-'complete results log'!$B$2,IF(J262=0,-'complete results log'!$B$2,-('complete results log'!$B$2*2))))))*E262</f>
        <v>0</v>
      </c>
      <c r="R262" s="28">
        <f>(IF(M262="WON-EW",((((F262-1)*J262)*'complete results log'!$B$2)+('complete results log'!$B$2*(F262-1))),IF(M262="WON",((((F262-1)*J262)*'complete results log'!$B$2)+('complete results log'!$B$2*(F262-1))),IF(M262="PLACED",((((F262-1)*J262)*'complete results log'!$B$2)-'complete results log'!$B$2),IF(J262=0,-'complete results log'!$B$2,IF(J262=0,-'complete results log'!$B$2,-('complete results log'!$B$2*2)))))))*E262</f>
        <v>0</v>
      </c>
    </row>
    <row r="263" spans="6:18" ht="15" x14ac:dyDescent="0.2">
      <c r="F263" s="58"/>
      <c r="G263" s="61"/>
      <c r="H263" s="22"/>
      <c r="I263" s="22"/>
      <c r="J263" s="22"/>
      <c r="M263" s="17"/>
      <c r="N263" s="26">
        <f>((G263-1)*(1-(IF(H263="no",0,'complete results log'!$B$3)))+1)</f>
        <v>5.0000000000000044E-2</v>
      </c>
      <c r="O263" s="26">
        <f t="shared" si="4"/>
        <v>0</v>
      </c>
      <c r="P263" s="27">
        <f>(IF(M263="WON-EW",((((N263-1)*J263)*'complete results log'!$B$2)+('complete results log'!$B$2*(N263-1))),IF(M263="WON",((((N263-1)*J263)*'complete results log'!$B$2)+('complete results log'!$B$2*(N263-1))),IF(M263="PLACED",((((N263-1)*J263)*'complete results log'!$B$2)-'complete results log'!$B$2),IF(J263=0,-'complete results log'!$B$2,IF(J263=0,-'complete results log'!$B$2,-('complete results log'!$B$2*2)))))))*E263</f>
        <v>0</v>
      </c>
      <c r="Q263" s="27">
        <f>(IF(M263="WON-EW",(((K263-1)*'complete results log'!$B$2)*(1-$B$3))+(((L263-1)*'complete results log'!$B$2)*(1-$B$3)),IF(M263="WON",(((K263-1)*'complete results log'!$B$2)*(1-$B$3)),IF(M263="PLACED",(((L263-1)*'complete results log'!$B$2)*(1-$B$3))-'complete results log'!$B$2,IF(J263=0,-'complete results log'!$B$2,-('complete results log'!$B$2*2))))))*E263</f>
        <v>0</v>
      </c>
      <c r="R263" s="28">
        <f>(IF(M263="WON-EW",((((F263-1)*J263)*'complete results log'!$B$2)+('complete results log'!$B$2*(F263-1))),IF(M263="WON",((((F263-1)*J263)*'complete results log'!$B$2)+('complete results log'!$B$2*(F263-1))),IF(M263="PLACED",((((F263-1)*J263)*'complete results log'!$B$2)-'complete results log'!$B$2),IF(J263=0,-'complete results log'!$B$2,IF(J263=0,-'complete results log'!$B$2,-('complete results log'!$B$2*2)))))))*E263</f>
        <v>0</v>
      </c>
    </row>
    <row r="264" spans="6:18" ht="15" x14ac:dyDescent="0.2">
      <c r="F264" s="58"/>
      <c r="G264" s="61"/>
      <c r="H264" s="22"/>
      <c r="I264" s="22"/>
      <c r="J264" s="22"/>
      <c r="M264" s="17"/>
      <c r="N264" s="26">
        <f>((G264-1)*(1-(IF(H264="no",0,'complete results log'!$B$3)))+1)</f>
        <v>5.0000000000000044E-2</v>
      </c>
      <c r="O264" s="26">
        <f t="shared" si="4"/>
        <v>0</v>
      </c>
      <c r="P264" s="27">
        <f>(IF(M264="WON-EW",((((N264-1)*J264)*'complete results log'!$B$2)+('complete results log'!$B$2*(N264-1))),IF(M264="WON",((((N264-1)*J264)*'complete results log'!$B$2)+('complete results log'!$B$2*(N264-1))),IF(M264="PLACED",((((N264-1)*J264)*'complete results log'!$B$2)-'complete results log'!$B$2),IF(J264=0,-'complete results log'!$B$2,IF(J264=0,-'complete results log'!$B$2,-('complete results log'!$B$2*2)))))))*E264</f>
        <v>0</v>
      </c>
      <c r="Q264" s="27">
        <f>(IF(M264="WON-EW",(((K264-1)*'complete results log'!$B$2)*(1-$B$3))+(((L264-1)*'complete results log'!$B$2)*(1-$B$3)),IF(M264="WON",(((K264-1)*'complete results log'!$B$2)*(1-$B$3)),IF(M264="PLACED",(((L264-1)*'complete results log'!$B$2)*(1-$B$3))-'complete results log'!$B$2,IF(J264=0,-'complete results log'!$B$2,-('complete results log'!$B$2*2))))))*E264</f>
        <v>0</v>
      </c>
      <c r="R264" s="28">
        <f>(IF(M264="WON-EW",((((F264-1)*J264)*'complete results log'!$B$2)+('complete results log'!$B$2*(F264-1))),IF(M264="WON",((((F264-1)*J264)*'complete results log'!$B$2)+('complete results log'!$B$2*(F264-1))),IF(M264="PLACED",((((F264-1)*J264)*'complete results log'!$B$2)-'complete results log'!$B$2),IF(J264=0,-'complete results log'!$B$2,IF(J264=0,-'complete results log'!$B$2,-('complete results log'!$B$2*2)))))))*E264</f>
        <v>0</v>
      </c>
    </row>
    <row r="265" spans="6:18" ht="15" x14ac:dyDescent="0.2">
      <c r="F265" s="58"/>
      <c r="G265" s="61"/>
      <c r="H265" s="22"/>
      <c r="I265" s="22"/>
      <c r="J265" s="22"/>
      <c r="M265" s="17"/>
      <c r="N265" s="26">
        <f>((G265-1)*(1-(IF(H265="no",0,'complete results log'!$B$3)))+1)</f>
        <v>5.0000000000000044E-2</v>
      </c>
      <c r="O265" s="26">
        <f t="shared" si="4"/>
        <v>0</v>
      </c>
      <c r="P265" s="27">
        <f>(IF(M265="WON-EW",((((N265-1)*J265)*'complete results log'!$B$2)+('complete results log'!$B$2*(N265-1))),IF(M265="WON",((((N265-1)*J265)*'complete results log'!$B$2)+('complete results log'!$B$2*(N265-1))),IF(M265="PLACED",((((N265-1)*J265)*'complete results log'!$B$2)-'complete results log'!$B$2),IF(J265=0,-'complete results log'!$B$2,IF(J265=0,-'complete results log'!$B$2,-('complete results log'!$B$2*2)))))))*E265</f>
        <v>0</v>
      </c>
      <c r="Q265" s="27">
        <f>(IF(M265="WON-EW",(((K265-1)*'complete results log'!$B$2)*(1-$B$3))+(((L265-1)*'complete results log'!$B$2)*(1-$B$3)),IF(M265="WON",(((K265-1)*'complete results log'!$B$2)*(1-$B$3)),IF(M265="PLACED",(((L265-1)*'complete results log'!$B$2)*(1-$B$3))-'complete results log'!$B$2,IF(J265=0,-'complete results log'!$B$2,-('complete results log'!$B$2*2))))))*E265</f>
        <v>0</v>
      </c>
      <c r="R265" s="28">
        <f>(IF(M265="WON-EW",((((F265-1)*J265)*'complete results log'!$B$2)+('complete results log'!$B$2*(F265-1))),IF(M265="WON",((((F265-1)*J265)*'complete results log'!$B$2)+('complete results log'!$B$2*(F265-1))),IF(M265="PLACED",((((F265-1)*J265)*'complete results log'!$B$2)-'complete results log'!$B$2),IF(J265=0,-'complete results log'!$B$2,IF(J265=0,-'complete results log'!$B$2,-('complete results log'!$B$2*2)))))))*E265</f>
        <v>0</v>
      </c>
    </row>
    <row r="266" spans="6:18" ht="15" x14ac:dyDescent="0.2">
      <c r="F266" s="58"/>
      <c r="G266" s="61"/>
      <c r="H266" s="22"/>
      <c r="I266" s="22"/>
      <c r="J266" s="22"/>
      <c r="M266" s="17"/>
      <c r="N266" s="26">
        <f>((G266-1)*(1-(IF(H266="no",0,'complete results log'!$B$3)))+1)</f>
        <v>5.0000000000000044E-2</v>
      </c>
      <c r="O266" s="26">
        <f t="shared" si="4"/>
        <v>0</v>
      </c>
      <c r="P266" s="27">
        <f>(IF(M266="WON-EW",((((N266-1)*J266)*'complete results log'!$B$2)+('complete results log'!$B$2*(N266-1))),IF(M266="WON",((((N266-1)*J266)*'complete results log'!$B$2)+('complete results log'!$B$2*(N266-1))),IF(M266="PLACED",((((N266-1)*J266)*'complete results log'!$B$2)-'complete results log'!$B$2),IF(J266=0,-'complete results log'!$B$2,IF(J266=0,-'complete results log'!$B$2,-('complete results log'!$B$2*2)))))))*E266</f>
        <v>0</v>
      </c>
      <c r="Q266" s="27">
        <f>(IF(M266="WON-EW",(((K266-1)*'complete results log'!$B$2)*(1-$B$3))+(((L266-1)*'complete results log'!$B$2)*(1-$B$3)),IF(M266="WON",(((K266-1)*'complete results log'!$B$2)*(1-$B$3)),IF(M266="PLACED",(((L266-1)*'complete results log'!$B$2)*(1-$B$3))-'complete results log'!$B$2,IF(J266=0,-'complete results log'!$B$2,-('complete results log'!$B$2*2))))))*E266</f>
        <v>0</v>
      </c>
      <c r="R266" s="28">
        <f>(IF(M266="WON-EW",((((F266-1)*J266)*'complete results log'!$B$2)+('complete results log'!$B$2*(F266-1))),IF(M266="WON",((((F266-1)*J266)*'complete results log'!$B$2)+('complete results log'!$B$2*(F266-1))),IF(M266="PLACED",((((F266-1)*J266)*'complete results log'!$B$2)-'complete results log'!$B$2),IF(J266=0,-'complete results log'!$B$2,IF(J266=0,-'complete results log'!$B$2,-('complete results log'!$B$2*2)))))))*E266</f>
        <v>0</v>
      </c>
    </row>
    <row r="267" spans="6:18" ht="15" x14ac:dyDescent="0.2">
      <c r="F267" s="58"/>
      <c r="G267" s="61"/>
      <c r="H267" s="22"/>
      <c r="I267" s="22"/>
      <c r="J267" s="22"/>
      <c r="M267" s="17"/>
      <c r="N267" s="26">
        <f>((G267-1)*(1-(IF(H267="no",0,'complete results log'!$B$3)))+1)</f>
        <v>5.0000000000000044E-2</v>
      </c>
      <c r="O267" s="26">
        <f t="shared" si="4"/>
        <v>0</v>
      </c>
      <c r="P267" s="27">
        <f>(IF(M267="WON-EW",((((N267-1)*J267)*'complete results log'!$B$2)+('complete results log'!$B$2*(N267-1))),IF(M267="WON",((((N267-1)*J267)*'complete results log'!$B$2)+('complete results log'!$B$2*(N267-1))),IF(M267="PLACED",((((N267-1)*J267)*'complete results log'!$B$2)-'complete results log'!$B$2),IF(J267=0,-'complete results log'!$B$2,IF(J267=0,-'complete results log'!$B$2,-('complete results log'!$B$2*2)))))))*E267</f>
        <v>0</v>
      </c>
      <c r="Q267" s="27">
        <f>(IF(M267="WON-EW",(((K267-1)*'complete results log'!$B$2)*(1-$B$3))+(((L267-1)*'complete results log'!$B$2)*(1-$B$3)),IF(M267="WON",(((K267-1)*'complete results log'!$B$2)*(1-$B$3)),IF(M267="PLACED",(((L267-1)*'complete results log'!$B$2)*(1-$B$3))-'complete results log'!$B$2,IF(J267=0,-'complete results log'!$B$2,-('complete results log'!$B$2*2))))))*E267</f>
        <v>0</v>
      </c>
      <c r="R267" s="28">
        <f>(IF(M267="WON-EW",((((F267-1)*J267)*'complete results log'!$B$2)+('complete results log'!$B$2*(F267-1))),IF(M267="WON",((((F267-1)*J267)*'complete results log'!$B$2)+('complete results log'!$B$2*(F267-1))),IF(M267="PLACED",((((F267-1)*J267)*'complete results log'!$B$2)-'complete results log'!$B$2),IF(J267=0,-'complete results log'!$B$2,IF(J267=0,-'complete results log'!$B$2,-('complete results log'!$B$2*2)))))))*E267</f>
        <v>0</v>
      </c>
    </row>
    <row r="268" spans="6:18" ht="15" x14ac:dyDescent="0.2">
      <c r="F268" s="58"/>
      <c r="G268" s="61"/>
      <c r="H268" s="22"/>
      <c r="I268" s="22"/>
      <c r="J268" s="22"/>
      <c r="M268" s="17"/>
      <c r="N268" s="26">
        <f>((G268-1)*(1-(IF(H268="no",0,'complete results log'!$B$3)))+1)</f>
        <v>5.0000000000000044E-2</v>
      </c>
      <c r="O268" s="26">
        <f t="shared" si="4"/>
        <v>0</v>
      </c>
      <c r="P268" s="27">
        <f>(IF(M268="WON-EW",((((N268-1)*J268)*'complete results log'!$B$2)+('complete results log'!$B$2*(N268-1))),IF(M268="WON",((((N268-1)*J268)*'complete results log'!$B$2)+('complete results log'!$B$2*(N268-1))),IF(M268="PLACED",((((N268-1)*J268)*'complete results log'!$B$2)-'complete results log'!$B$2),IF(J268=0,-'complete results log'!$B$2,IF(J268=0,-'complete results log'!$B$2,-('complete results log'!$B$2*2)))))))*E268</f>
        <v>0</v>
      </c>
      <c r="Q268" s="27">
        <f>(IF(M268="WON-EW",(((K268-1)*'complete results log'!$B$2)*(1-$B$3))+(((L268-1)*'complete results log'!$B$2)*(1-$B$3)),IF(M268="WON",(((K268-1)*'complete results log'!$B$2)*(1-$B$3)),IF(M268="PLACED",(((L268-1)*'complete results log'!$B$2)*(1-$B$3))-'complete results log'!$B$2,IF(J268=0,-'complete results log'!$B$2,-('complete results log'!$B$2*2))))))*E268</f>
        <v>0</v>
      </c>
      <c r="R268" s="28">
        <f>(IF(M268="WON-EW",((((F268-1)*J268)*'complete results log'!$B$2)+('complete results log'!$B$2*(F268-1))),IF(M268="WON",((((F268-1)*J268)*'complete results log'!$B$2)+('complete results log'!$B$2*(F268-1))),IF(M268="PLACED",((((F268-1)*J268)*'complete results log'!$B$2)-'complete results log'!$B$2),IF(J268=0,-'complete results log'!$B$2,IF(J268=0,-'complete results log'!$B$2,-('complete results log'!$B$2*2)))))))*E268</f>
        <v>0</v>
      </c>
    </row>
    <row r="269" spans="6:18" ht="15" x14ac:dyDescent="0.2">
      <c r="F269" s="58"/>
      <c r="G269" s="61"/>
      <c r="H269" s="22"/>
      <c r="I269" s="22"/>
      <c r="J269" s="22"/>
      <c r="M269" s="17"/>
      <c r="N269" s="26">
        <f>((G269-1)*(1-(IF(H269="no",0,'complete results log'!$B$3)))+1)</f>
        <v>5.0000000000000044E-2</v>
      </c>
      <c r="O269" s="26">
        <f t="shared" si="4"/>
        <v>0</v>
      </c>
      <c r="P269" s="27">
        <f>(IF(M269="WON-EW",((((N269-1)*J269)*'complete results log'!$B$2)+('complete results log'!$B$2*(N269-1))),IF(M269="WON",((((N269-1)*J269)*'complete results log'!$B$2)+('complete results log'!$B$2*(N269-1))),IF(M269="PLACED",((((N269-1)*J269)*'complete results log'!$B$2)-'complete results log'!$B$2),IF(J269=0,-'complete results log'!$B$2,IF(J269=0,-'complete results log'!$B$2,-('complete results log'!$B$2*2)))))))*E269</f>
        <v>0</v>
      </c>
      <c r="Q269" s="27">
        <f>(IF(M269="WON-EW",(((K269-1)*'complete results log'!$B$2)*(1-$B$3))+(((L269-1)*'complete results log'!$B$2)*(1-$B$3)),IF(M269="WON",(((K269-1)*'complete results log'!$B$2)*(1-$B$3)),IF(M269="PLACED",(((L269-1)*'complete results log'!$B$2)*(1-$B$3))-'complete results log'!$B$2,IF(J269=0,-'complete results log'!$B$2,-('complete results log'!$B$2*2))))))*E269</f>
        <v>0</v>
      </c>
      <c r="R269" s="28">
        <f>(IF(M269="WON-EW",((((F269-1)*J269)*'complete results log'!$B$2)+('complete results log'!$B$2*(F269-1))),IF(M269="WON",((((F269-1)*J269)*'complete results log'!$B$2)+('complete results log'!$B$2*(F269-1))),IF(M269="PLACED",((((F269-1)*J269)*'complete results log'!$B$2)-'complete results log'!$B$2),IF(J269=0,-'complete results log'!$B$2,IF(J269=0,-'complete results log'!$B$2,-('complete results log'!$B$2*2)))))))*E269</f>
        <v>0</v>
      </c>
    </row>
    <row r="270" spans="6:18" ht="15" x14ac:dyDescent="0.2">
      <c r="F270" s="58"/>
      <c r="G270" s="61"/>
      <c r="H270" s="22"/>
      <c r="I270" s="22"/>
      <c r="J270" s="22"/>
      <c r="M270" s="17"/>
      <c r="N270" s="26">
        <f>((G270-1)*(1-(IF(H270="no",0,'complete results log'!$B$3)))+1)</f>
        <v>5.0000000000000044E-2</v>
      </c>
      <c r="O270" s="26">
        <f t="shared" si="4"/>
        <v>0</v>
      </c>
      <c r="P270" s="27">
        <f>(IF(M270="WON-EW",((((N270-1)*J270)*'complete results log'!$B$2)+('complete results log'!$B$2*(N270-1))),IF(M270="WON",((((N270-1)*J270)*'complete results log'!$B$2)+('complete results log'!$B$2*(N270-1))),IF(M270="PLACED",((((N270-1)*J270)*'complete results log'!$B$2)-'complete results log'!$B$2),IF(J270=0,-'complete results log'!$B$2,IF(J270=0,-'complete results log'!$B$2,-('complete results log'!$B$2*2)))))))*E270</f>
        <v>0</v>
      </c>
      <c r="Q270" s="27">
        <f>(IF(M270="WON-EW",(((K270-1)*'complete results log'!$B$2)*(1-$B$3))+(((L270-1)*'complete results log'!$B$2)*(1-$B$3)),IF(M270="WON",(((K270-1)*'complete results log'!$B$2)*(1-$B$3)),IF(M270="PLACED",(((L270-1)*'complete results log'!$B$2)*(1-$B$3))-'complete results log'!$B$2,IF(J270=0,-'complete results log'!$B$2,-('complete results log'!$B$2*2))))))*E270</f>
        <v>0</v>
      </c>
      <c r="R270" s="28">
        <f>(IF(M270="WON-EW",((((F270-1)*J270)*'complete results log'!$B$2)+('complete results log'!$B$2*(F270-1))),IF(M270="WON",((((F270-1)*J270)*'complete results log'!$B$2)+('complete results log'!$B$2*(F270-1))),IF(M270="PLACED",((((F270-1)*J270)*'complete results log'!$B$2)-'complete results log'!$B$2),IF(J270=0,-'complete results log'!$B$2,IF(J270=0,-'complete results log'!$B$2,-('complete results log'!$B$2*2)))))))*E270</f>
        <v>0</v>
      </c>
    </row>
    <row r="271" spans="6:18" ht="15" x14ac:dyDescent="0.2">
      <c r="F271" s="58"/>
      <c r="G271" s="61"/>
      <c r="H271" s="22"/>
      <c r="I271" s="22"/>
      <c r="J271" s="22"/>
      <c r="M271" s="17"/>
      <c r="N271" s="26">
        <f>((G271-1)*(1-(IF(H271="no",0,'complete results log'!$B$3)))+1)</f>
        <v>5.0000000000000044E-2</v>
      </c>
      <c r="O271" s="26">
        <f t="shared" si="4"/>
        <v>0</v>
      </c>
      <c r="P271" s="27">
        <f>(IF(M271="WON-EW",((((N271-1)*J271)*'complete results log'!$B$2)+('complete results log'!$B$2*(N271-1))),IF(M271="WON",((((N271-1)*J271)*'complete results log'!$B$2)+('complete results log'!$B$2*(N271-1))),IF(M271="PLACED",((((N271-1)*J271)*'complete results log'!$B$2)-'complete results log'!$B$2),IF(J271=0,-'complete results log'!$B$2,IF(J271=0,-'complete results log'!$B$2,-('complete results log'!$B$2*2)))))))*E271</f>
        <v>0</v>
      </c>
      <c r="Q271" s="27">
        <f>(IF(M271="WON-EW",(((K271-1)*'complete results log'!$B$2)*(1-$B$3))+(((L271-1)*'complete results log'!$B$2)*(1-$B$3)),IF(M271="WON",(((K271-1)*'complete results log'!$B$2)*(1-$B$3)),IF(M271="PLACED",(((L271-1)*'complete results log'!$B$2)*(1-$B$3))-'complete results log'!$B$2,IF(J271=0,-'complete results log'!$B$2,-('complete results log'!$B$2*2))))))*E271</f>
        <v>0</v>
      </c>
      <c r="R271" s="28">
        <f>(IF(M271="WON-EW",((((F271-1)*J271)*'complete results log'!$B$2)+('complete results log'!$B$2*(F271-1))),IF(M271="WON",((((F271-1)*J271)*'complete results log'!$B$2)+('complete results log'!$B$2*(F271-1))),IF(M271="PLACED",((((F271-1)*J271)*'complete results log'!$B$2)-'complete results log'!$B$2),IF(J271=0,-'complete results log'!$B$2,IF(J271=0,-'complete results log'!$B$2,-('complete results log'!$B$2*2)))))))*E271</f>
        <v>0</v>
      </c>
    </row>
    <row r="272" spans="6:18" ht="15" x14ac:dyDescent="0.2">
      <c r="F272" s="58"/>
      <c r="G272" s="61"/>
      <c r="H272" s="22"/>
      <c r="I272" s="22"/>
      <c r="J272" s="22"/>
      <c r="M272" s="17"/>
      <c r="N272" s="26">
        <f>((G272-1)*(1-(IF(H272="no",0,'complete results log'!$B$3)))+1)</f>
        <v>5.0000000000000044E-2</v>
      </c>
      <c r="O272" s="26">
        <f t="shared" si="4"/>
        <v>0</v>
      </c>
      <c r="P272" s="27">
        <f>(IF(M272="WON-EW",((((N272-1)*J272)*'complete results log'!$B$2)+('complete results log'!$B$2*(N272-1))),IF(M272="WON",((((N272-1)*J272)*'complete results log'!$B$2)+('complete results log'!$B$2*(N272-1))),IF(M272="PLACED",((((N272-1)*J272)*'complete results log'!$B$2)-'complete results log'!$B$2),IF(J272=0,-'complete results log'!$B$2,IF(J272=0,-'complete results log'!$B$2,-('complete results log'!$B$2*2)))))))*E272</f>
        <v>0</v>
      </c>
      <c r="Q272" s="27">
        <f>(IF(M272="WON-EW",(((K272-1)*'complete results log'!$B$2)*(1-$B$3))+(((L272-1)*'complete results log'!$B$2)*(1-$B$3)),IF(M272="WON",(((K272-1)*'complete results log'!$B$2)*(1-$B$3)),IF(M272="PLACED",(((L272-1)*'complete results log'!$B$2)*(1-$B$3))-'complete results log'!$B$2,IF(J272=0,-'complete results log'!$B$2,-('complete results log'!$B$2*2))))))*E272</f>
        <v>0</v>
      </c>
      <c r="R272" s="28">
        <f>(IF(M272="WON-EW",((((F272-1)*J272)*'complete results log'!$B$2)+('complete results log'!$B$2*(F272-1))),IF(M272="WON",((((F272-1)*J272)*'complete results log'!$B$2)+('complete results log'!$B$2*(F272-1))),IF(M272="PLACED",((((F272-1)*J272)*'complete results log'!$B$2)-'complete results log'!$B$2),IF(J272=0,-'complete results log'!$B$2,IF(J272=0,-'complete results log'!$B$2,-('complete results log'!$B$2*2)))))))*E272</f>
        <v>0</v>
      </c>
    </row>
    <row r="273" spans="6:18" ht="15" x14ac:dyDescent="0.2">
      <c r="F273" s="58"/>
      <c r="G273" s="61"/>
      <c r="H273" s="22"/>
      <c r="I273" s="22"/>
      <c r="J273" s="22"/>
      <c r="M273" s="17"/>
      <c r="N273" s="26">
        <f>((G273-1)*(1-(IF(H273="no",0,'complete results log'!$B$3)))+1)</f>
        <v>5.0000000000000044E-2</v>
      </c>
      <c r="O273" s="26">
        <f t="shared" si="4"/>
        <v>0</v>
      </c>
      <c r="P273" s="27">
        <f>(IF(M273="WON-EW",((((N273-1)*J273)*'complete results log'!$B$2)+('complete results log'!$B$2*(N273-1))),IF(M273="WON",((((N273-1)*J273)*'complete results log'!$B$2)+('complete results log'!$B$2*(N273-1))),IF(M273="PLACED",((((N273-1)*J273)*'complete results log'!$B$2)-'complete results log'!$B$2),IF(J273=0,-'complete results log'!$B$2,IF(J273=0,-'complete results log'!$B$2,-('complete results log'!$B$2*2)))))))*E273</f>
        <v>0</v>
      </c>
      <c r="Q273" s="27">
        <f>(IF(M273="WON-EW",(((K273-1)*'complete results log'!$B$2)*(1-$B$3))+(((L273-1)*'complete results log'!$B$2)*(1-$B$3)),IF(M273="WON",(((K273-1)*'complete results log'!$B$2)*(1-$B$3)),IF(M273="PLACED",(((L273-1)*'complete results log'!$B$2)*(1-$B$3))-'complete results log'!$B$2,IF(J273=0,-'complete results log'!$B$2,-('complete results log'!$B$2*2))))))*E273</f>
        <v>0</v>
      </c>
      <c r="R273" s="28">
        <f>(IF(M273="WON-EW",((((F273-1)*J273)*'complete results log'!$B$2)+('complete results log'!$B$2*(F273-1))),IF(M273="WON",((((F273-1)*J273)*'complete results log'!$B$2)+('complete results log'!$B$2*(F273-1))),IF(M273="PLACED",((((F273-1)*J273)*'complete results log'!$B$2)-'complete results log'!$B$2),IF(J273=0,-'complete results log'!$B$2,IF(J273=0,-'complete results log'!$B$2,-('complete results log'!$B$2*2)))))))*E273</f>
        <v>0</v>
      </c>
    </row>
    <row r="274" spans="6:18" ht="15" x14ac:dyDescent="0.2">
      <c r="F274" s="58"/>
      <c r="G274" s="61"/>
      <c r="H274" s="22"/>
      <c r="I274" s="22"/>
      <c r="J274" s="22"/>
      <c r="M274" s="17"/>
      <c r="N274" s="26">
        <f>((G274-1)*(1-(IF(H274="no",0,'complete results log'!$B$3)))+1)</f>
        <v>5.0000000000000044E-2</v>
      </c>
      <c r="O274" s="26">
        <f t="shared" si="4"/>
        <v>0</v>
      </c>
      <c r="P274" s="27">
        <f>(IF(M274="WON-EW",((((N274-1)*J274)*'complete results log'!$B$2)+('complete results log'!$B$2*(N274-1))),IF(M274="WON",((((N274-1)*J274)*'complete results log'!$B$2)+('complete results log'!$B$2*(N274-1))),IF(M274="PLACED",((((N274-1)*J274)*'complete results log'!$B$2)-'complete results log'!$B$2),IF(J274=0,-'complete results log'!$B$2,IF(J274=0,-'complete results log'!$B$2,-('complete results log'!$B$2*2)))))))*E274</f>
        <v>0</v>
      </c>
      <c r="Q274" s="27">
        <f>(IF(M274="WON-EW",(((K274-1)*'complete results log'!$B$2)*(1-$B$3))+(((L274-1)*'complete results log'!$B$2)*(1-$B$3)),IF(M274="WON",(((K274-1)*'complete results log'!$B$2)*(1-$B$3)),IF(M274="PLACED",(((L274-1)*'complete results log'!$B$2)*(1-$B$3))-'complete results log'!$B$2,IF(J274=0,-'complete results log'!$B$2,-('complete results log'!$B$2*2))))))*E274</f>
        <v>0</v>
      </c>
      <c r="R274" s="28">
        <f>(IF(M274="WON-EW",((((F274-1)*J274)*'complete results log'!$B$2)+('complete results log'!$B$2*(F274-1))),IF(M274="WON",((((F274-1)*J274)*'complete results log'!$B$2)+('complete results log'!$B$2*(F274-1))),IF(M274="PLACED",((((F274-1)*J274)*'complete results log'!$B$2)-'complete results log'!$B$2),IF(J274=0,-'complete results log'!$B$2,IF(J274=0,-'complete results log'!$B$2,-('complete results log'!$B$2*2)))))))*E274</f>
        <v>0</v>
      </c>
    </row>
    <row r="275" spans="6:18" ht="15" x14ac:dyDescent="0.2">
      <c r="F275" s="58"/>
      <c r="G275" s="61"/>
      <c r="H275" s="22"/>
      <c r="I275" s="22"/>
      <c r="J275" s="22"/>
      <c r="M275" s="17"/>
      <c r="N275" s="26">
        <f>((G275-1)*(1-(IF(H275="no",0,'complete results log'!$B$3)))+1)</f>
        <v>5.0000000000000044E-2</v>
      </c>
      <c r="O275" s="26">
        <f t="shared" si="4"/>
        <v>0</v>
      </c>
      <c r="P275" s="27">
        <f>(IF(M275="WON-EW",((((N275-1)*J275)*'complete results log'!$B$2)+('complete results log'!$B$2*(N275-1))),IF(M275="WON",((((N275-1)*J275)*'complete results log'!$B$2)+('complete results log'!$B$2*(N275-1))),IF(M275="PLACED",((((N275-1)*J275)*'complete results log'!$B$2)-'complete results log'!$B$2),IF(J275=0,-'complete results log'!$B$2,IF(J275=0,-'complete results log'!$B$2,-('complete results log'!$B$2*2)))))))*E275</f>
        <v>0</v>
      </c>
      <c r="Q275" s="27">
        <f>(IF(M275="WON-EW",(((K275-1)*'complete results log'!$B$2)*(1-$B$3))+(((L275-1)*'complete results log'!$B$2)*(1-$B$3)),IF(M275="WON",(((K275-1)*'complete results log'!$B$2)*(1-$B$3)),IF(M275="PLACED",(((L275-1)*'complete results log'!$B$2)*(1-$B$3))-'complete results log'!$B$2,IF(J275=0,-'complete results log'!$B$2,-('complete results log'!$B$2*2))))))*E275</f>
        <v>0</v>
      </c>
      <c r="R275" s="28">
        <f>(IF(M275="WON-EW",((((F275-1)*J275)*'complete results log'!$B$2)+('complete results log'!$B$2*(F275-1))),IF(M275="WON",((((F275-1)*J275)*'complete results log'!$B$2)+('complete results log'!$B$2*(F275-1))),IF(M275="PLACED",((((F275-1)*J275)*'complete results log'!$B$2)-'complete results log'!$B$2),IF(J275=0,-'complete results log'!$B$2,IF(J275=0,-'complete results log'!$B$2,-('complete results log'!$B$2*2)))))))*E275</f>
        <v>0</v>
      </c>
    </row>
    <row r="276" spans="6:18" ht="15" x14ac:dyDescent="0.2">
      <c r="F276" s="58"/>
      <c r="G276" s="61"/>
      <c r="H276" s="22"/>
      <c r="I276" s="22"/>
      <c r="J276" s="22"/>
      <c r="M276" s="17"/>
      <c r="N276" s="26">
        <f>((G276-1)*(1-(IF(H276="no",0,'complete results log'!$B$3)))+1)</f>
        <v>5.0000000000000044E-2</v>
      </c>
      <c r="O276" s="26">
        <f t="shared" si="4"/>
        <v>0</v>
      </c>
      <c r="P276" s="27">
        <f>(IF(M276="WON-EW",((((N276-1)*J276)*'complete results log'!$B$2)+('complete results log'!$B$2*(N276-1))),IF(M276="WON",((((N276-1)*J276)*'complete results log'!$B$2)+('complete results log'!$B$2*(N276-1))),IF(M276="PLACED",((((N276-1)*J276)*'complete results log'!$B$2)-'complete results log'!$B$2),IF(J276=0,-'complete results log'!$B$2,IF(J276=0,-'complete results log'!$B$2,-('complete results log'!$B$2*2)))))))*E276</f>
        <v>0</v>
      </c>
      <c r="Q276" s="27">
        <f>(IF(M276="WON-EW",(((K276-1)*'complete results log'!$B$2)*(1-$B$3))+(((L276-1)*'complete results log'!$B$2)*(1-$B$3)),IF(M276="WON",(((K276-1)*'complete results log'!$B$2)*(1-$B$3)),IF(M276="PLACED",(((L276-1)*'complete results log'!$B$2)*(1-$B$3))-'complete results log'!$B$2,IF(J276=0,-'complete results log'!$B$2,-('complete results log'!$B$2*2))))))*E276</f>
        <v>0</v>
      </c>
      <c r="R276" s="28">
        <f>(IF(M276="WON-EW",((((F276-1)*J276)*'complete results log'!$B$2)+('complete results log'!$B$2*(F276-1))),IF(M276="WON",((((F276-1)*J276)*'complete results log'!$B$2)+('complete results log'!$B$2*(F276-1))),IF(M276="PLACED",((((F276-1)*J276)*'complete results log'!$B$2)-'complete results log'!$B$2),IF(J276=0,-'complete results log'!$B$2,IF(J276=0,-'complete results log'!$B$2,-('complete results log'!$B$2*2)))))))*E276</f>
        <v>0</v>
      </c>
    </row>
    <row r="277" spans="6:18" ht="15" x14ac:dyDescent="0.2">
      <c r="F277" s="58"/>
      <c r="G277" s="61"/>
      <c r="H277" s="22"/>
      <c r="I277" s="22"/>
      <c r="J277" s="22"/>
      <c r="M277" s="17"/>
      <c r="N277" s="26">
        <f>((G277-1)*(1-(IF(H277="no",0,'complete results log'!$B$3)))+1)</f>
        <v>5.0000000000000044E-2</v>
      </c>
      <c r="O277" s="26">
        <f t="shared" si="4"/>
        <v>0</v>
      </c>
      <c r="P277" s="27">
        <f>(IF(M277="WON-EW",((((N277-1)*J277)*'complete results log'!$B$2)+('complete results log'!$B$2*(N277-1))),IF(M277="WON",((((N277-1)*J277)*'complete results log'!$B$2)+('complete results log'!$B$2*(N277-1))),IF(M277="PLACED",((((N277-1)*J277)*'complete results log'!$B$2)-'complete results log'!$B$2),IF(J277=0,-'complete results log'!$B$2,IF(J277=0,-'complete results log'!$B$2,-('complete results log'!$B$2*2)))))))*E277</f>
        <v>0</v>
      </c>
      <c r="Q277" s="27">
        <f>(IF(M277="WON-EW",(((K277-1)*'complete results log'!$B$2)*(1-$B$3))+(((L277-1)*'complete results log'!$B$2)*(1-$B$3)),IF(M277="WON",(((K277-1)*'complete results log'!$B$2)*(1-$B$3)),IF(M277="PLACED",(((L277-1)*'complete results log'!$B$2)*(1-$B$3))-'complete results log'!$B$2,IF(J277=0,-'complete results log'!$B$2,-('complete results log'!$B$2*2))))))*E277</f>
        <v>0</v>
      </c>
      <c r="R277" s="28">
        <f>(IF(M277="WON-EW",((((F277-1)*J277)*'complete results log'!$B$2)+('complete results log'!$B$2*(F277-1))),IF(M277="WON",((((F277-1)*J277)*'complete results log'!$B$2)+('complete results log'!$B$2*(F277-1))),IF(M277="PLACED",((((F277-1)*J277)*'complete results log'!$B$2)-'complete results log'!$B$2),IF(J277=0,-'complete results log'!$B$2,IF(J277=0,-'complete results log'!$B$2,-('complete results log'!$B$2*2)))))))*E277</f>
        <v>0</v>
      </c>
    </row>
    <row r="278" spans="6:18" ht="15" x14ac:dyDescent="0.2">
      <c r="F278" s="58"/>
      <c r="G278" s="61"/>
      <c r="H278" s="22"/>
      <c r="I278" s="22"/>
      <c r="J278" s="22"/>
      <c r="M278" s="17"/>
      <c r="N278" s="26">
        <f>((G278-1)*(1-(IF(H278="no",0,'complete results log'!$B$3)))+1)</f>
        <v>5.0000000000000044E-2</v>
      </c>
      <c r="O278" s="26">
        <f t="shared" si="4"/>
        <v>0</v>
      </c>
      <c r="P278" s="27">
        <f>(IF(M278="WON-EW",((((N278-1)*J278)*'complete results log'!$B$2)+('complete results log'!$B$2*(N278-1))),IF(M278="WON",((((N278-1)*J278)*'complete results log'!$B$2)+('complete results log'!$B$2*(N278-1))),IF(M278="PLACED",((((N278-1)*J278)*'complete results log'!$B$2)-'complete results log'!$B$2),IF(J278=0,-'complete results log'!$B$2,IF(J278=0,-'complete results log'!$B$2,-('complete results log'!$B$2*2)))))))*E278</f>
        <v>0</v>
      </c>
      <c r="Q278" s="27">
        <f>(IF(M278="WON-EW",(((K278-1)*'complete results log'!$B$2)*(1-$B$3))+(((L278-1)*'complete results log'!$B$2)*(1-$B$3)),IF(M278="WON",(((K278-1)*'complete results log'!$B$2)*(1-$B$3)),IF(M278="PLACED",(((L278-1)*'complete results log'!$B$2)*(1-$B$3))-'complete results log'!$B$2,IF(J278=0,-'complete results log'!$B$2,-('complete results log'!$B$2*2))))))*E278</f>
        <v>0</v>
      </c>
      <c r="R278" s="28">
        <f>(IF(M278="WON-EW",((((F278-1)*J278)*'complete results log'!$B$2)+('complete results log'!$B$2*(F278-1))),IF(M278="WON",((((F278-1)*J278)*'complete results log'!$B$2)+('complete results log'!$B$2*(F278-1))),IF(M278="PLACED",((((F278-1)*J278)*'complete results log'!$B$2)-'complete results log'!$B$2),IF(J278=0,-'complete results log'!$B$2,IF(J278=0,-'complete results log'!$B$2,-('complete results log'!$B$2*2)))))))*E278</f>
        <v>0</v>
      </c>
    </row>
    <row r="279" spans="6:18" ht="15" x14ac:dyDescent="0.2">
      <c r="F279" s="58"/>
      <c r="G279" s="61"/>
      <c r="H279" s="22"/>
      <c r="I279" s="22"/>
      <c r="J279" s="22"/>
      <c r="M279" s="17"/>
      <c r="N279" s="26">
        <f>((G279-1)*(1-(IF(H279="no",0,'complete results log'!$B$3)))+1)</f>
        <v>5.0000000000000044E-2</v>
      </c>
      <c r="O279" s="26">
        <f t="shared" si="4"/>
        <v>0</v>
      </c>
      <c r="P279" s="27">
        <f>(IF(M279="WON-EW",((((N279-1)*J279)*'complete results log'!$B$2)+('complete results log'!$B$2*(N279-1))),IF(M279="WON",((((N279-1)*J279)*'complete results log'!$B$2)+('complete results log'!$B$2*(N279-1))),IF(M279="PLACED",((((N279-1)*J279)*'complete results log'!$B$2)-'complete results log'!$B$2),IF(J279=0,-'complete results log'!$B$2,IF(J279=0,-'complete results log'!$B$2,-('complete results log'!$B$2*2)))))))*E279</f>
        <v>0</v>
      </c>
      <c r="Q279" s="27">
        <f>(IF(M279="WON-EW",(((K279-1)*'complete results log'!$B$2)*(1-$B$3))+(((L279-1)*'complete results log'!$B$2)*(1-$B$3)),IF(M279="WON",(((K279-1)*'complete results log'!$B$2)*(1-$B$3)),IF(M279="PLACED",(((L279-1)*'complete results log'!$B$2)*(1-$B$3))-'complete results log'!$B$2,IF(J279=0,-'complete results log'!$B$2,-('complete results log'!$B$2*2))))))*E279</f>
        <v>0</v>
      </c>
      <c r="R279" s="28">
        <f>(IF(M279="WON-EW",((((F279-1)*J279)*'complete results log'!$B$2)+('complete results log'!$B$2*(F279-1))),IF(M279="WON",((((F279-1)*J279)*'complete results log'!$B$2)+('complete results log'!$B$2*(F279-1))),IF(M279="PLACED",((((F279-1)*J279)*'complete results log'!$B$2)-'complete results log'!$B$2),IF(J279=0,-'complete results log'!$B$2,IF(J279=0,-'complete results log'!$B$2,-('complete results log'!$B$2*2)))))))*E279</f>
        <v>0</v>
      </c>
    </row>
    <row r="280" spans="6:18" ht="15" x14ac:dyDescent="0.2">
      <c r="F280" s="58"/>
      <c r="G280" s="61"/>
      <c r="H280" s="22"/>
      <c r="I280" s="22"/>
      <c r="J280" s="22"/>
      <c r="M280" s="17"/>
      <c r="N280" s="26">
        <f>((G280-1)*(1-(IF(H280="no",0,'complete results log'!$B$3)))+1)</f>
        <v>5.0000000000000044E-2</v>
      </c>
      <c r="O280" s="26">
        <f t="shared" si="4"/>
        <v>0</v>
      </c>
      <c r="P280" s="27">
        <f>(IF(M280="WON-EW",((((N280-1)*J280)*'complete results log'!$B$2)+('complete results log'!$B$2*(N280-1))),IF(M280="WON",((((N280-1)*J280)*'complete results log'!$B$2)+('complete results log'!$B$2*(N280-1))),IF(M280="PLACED",((((N280-1)*J280)*'complete results log'!$B$2)-'complete results log'!$B$2),IF(J280=0,-'complete results log'!$B$2,IF(J280=0,-'complete results log'!$B$2,-('complete results log'!$B$2*2)))))))*E280</f>
        <v>0</v>
      </c>
      <c r="Q280" s="27">
        <f>(IF(M280="WON-EW",(((K280-1)*'complete results log'!$B$2)*(1-$B$3))+(((L280-1)*'complete results log'!$B$2)*(1-$B$3)),IF(M280="WON",(((K280-1)*'complete results log'!$B$2)*(1-$B$3)),IF(M280="PLACED",(((L280-1)*'complete results log'!$B$2)*(1-$B$3))-'complete results log'!$B$2,IF(J280=0,-'complete results log'!$B$2,-('complete results log'!$B$2*2))))))*E280</f>
        <v>0</v>
      </c>
      <c r="R280" s="28">
        <f>(IF(M280="WON-EW",((((F280-1)*J280)*'complete results log'!$B$2)+('complete results log'!$B$2*(F280-1))),IF(M280="WON",((((F280-1)*J280)*'complete results log'!$B$2)+('complete results log'!$B$2*(F280-1))),IF(M280="PLACED",((((F280-1)*J280)*'complete results log'!$B$2)-'complete results log'!$B$2),IF(J280=0,-'complete results log'!$B$2,IF(J280=0,-'complete results log'!$B$2,-('complete results log'!$B$2*2)))))))*E280</f>
        <v>0</v>
      </c>
    </row>
    <row r="281" spans="6:18" ht="15" x14ac:dyDescent="0.2">
      <c r="F281" s="58"/>
      <c r="G281" s="61"/>
      <c r="H281" s="22"/>
      <c r="I281" s="22"/>
      <c r="J281" s="22"/>
      <c r="M281" s="17"/>
      <c r="N281" s="26">
        <f>((G281-1)*(1-(IF(H281="no",0,'complete results log'!$B$3)))+1)</f>
        <v>5.0000000000000044E-2</v>
      </c>
      <c r="O281" s="26">
        <f t="shared" si="4"/>
        <v>0</v>
      </c>
      <c r="P281" s="27">
        <f>(IF(M281="WON-EW",((((N281-1)*J281)*'complete results log'!$B$2)+('complete results log'!$B$2*(N281-1))),IF(M281="WON",((((N281-1)*J281)*'complete results log'!$B$2)+('complete results log'!$B$2*(N281-1))),IF(M281="PLACED",((((N281-1)*J281)*'complete results log'!$B$2)-'complete results log'!$B$2),IF(J281=0,-'complete results log'!$B$2,IF(J281=0,-'complete results log'!$B$2,-('complete results log'!$B$2*2)))))))*E281</f>
        <v>0</v>
      </c>
      <c r="Q281" s="27">
        <f>(IF(M281="WON-EW",(((K281-1)*'complete results log'!$B$2)*(1-$B$3))+(((L281-1)*'complete results log'!$B$2)*(1-$B$3)),IF(M281="WON",(((K281-1)*'complete results log'!$B$2)*(1-$B$3)),IF(M281="PLACED",(((L281-1)*'complete results log'!$B$2)*(1-$B$3))-'complete results log'!$B$2,IF(J281=0,-'complete results log'!$B$2,-('complete results log'!$B$2*2))))))*E281</f>
        <v>0</v>
      </c>
      <c r="R281" s="28">
        <f>(IF(M281="WON-EW",((((F281-1)*J281)*'complete results log'!$B$2)+('complete results log'!$B$2*(F281-1))),IF(M281="WON",((((F281-1)*J281)*'complete results log'!$B$2)+('complete results log'!$B$2*(F281-1))),IF(M281="PLACED",((((F281-1)*J281)*'complete results log'!$B$2)-'complete results log'!$B$2),IF(J281=0,-'complete results log'!$B$2,IF(J281=0,-'complete results log'!$B$2,-('complete results log'!$B$2*2)))))))*E281</f>
        <v>0</v>
      </c>
    </row>
    <row r="282" spans="6:18" ht="15" x14ac:dyDescent="0.2">
      <c r="F282" s="58"/>
      <c r="G282" s="61"/>
      <c r="H282" s="22"/>
      <c r="I282" s="22"/>
      <c r="J282" s="22"/>
      <c r="M282" s="17"/>
      <c r="N282" s="26">
        <f>((G282-1)*(1-(IF(H282="no",0,'complete results log'!$B$3)))+1)</f>
        <v>5.0000000000000044E-2</v>
      </c>
      <c r="O282" s="26">
        <f t="shared" si="4"/>
        <v>0</v>
      </c>
      <c r="P282" s="27">
        <f>(IF(M282="WON-EW",((((N282-1)*J282)*'complete results log'!$B$2)+('complete results log'!$B$2*(N282-1))),IF(M282="WON",((((N282-1)*J282)*'complete results log'!$B$2)+('complete results log'!$B$2*(N282-1))),IF(M282="PLACED",((((N282-1)*J282)*'complete results log'!$B$2)-'complete results log'!$B$2),IF(J282=0,-'complete results log'!$B$2,IF(J282=0,-'complete results log'!$B$2,-('complete results log'!$B$2*2)))))))*E282</f>
        <v>0</v>
      </c>
      <c r="Q282" s="27">
        <f>(IF(M282="WON-EW",(((K282-1)*'complete results log'!$B$2)*(1-$B$3))+(((L282-1)*'complete results log'!$B$2)*(1-$B$3)),IF(M282="WON",(((K282-1)*'complete results log'!$B$2)*(1-$B$3)),IF(M282="PLACED",(((L282-1)*'complete results log'!$B$2)*(1-$B$3))-'complete results log'!$B$2,IF(J282=0,-'complete results log'!$B$2,-('complete results log'!$B$2*2))))))*E282</f>
        <v>0</v>
      </c>
      <c r="R282" s="28">
        <f>(IF(M282="WON-EW",((((F282-1)*J282)*'complete results log'!$B$2)+('complete results log'!$B$2*(F282-1))),IF(M282="WON",((((F282-1)*J282)*'complete results log'!$B$2)+('complete results log'!$B$2*(F282-1))),IF(M282="PLACED",((((F282-1)*J282)*'complete results log'!$B$2)-'complete results log'!$B$2),IF(J282=0,-'complete results log'!$B$2,IF(J282=0,-'complete results log'!$B$2,-('complete results log'!$B$2*2)))))))*E282</f>
        <v>0</v>
      </c>
    </row>
    <row r="283" spans="6:18" ht="15" x14ac:dyDescent="0.2">
      <c r="F283" s="58"/>
      <c r="G283" s="61"/>
      <c r="H283" s="22"/>
      <c r="I283" s="22"/>
      <c r="J283" s="22"/>
      <c r="M283" s="17"/>
      <c r="N283" s="26">
        <f>((G283-1)*(1-(IF(H283="no",0,'complete results log'!$B$3)))+1)</f>
        <v>5.0000000000000044E-2</v>
      </c>
      <c r="O283" s="26">
        <f t="shared" si="4"/>
        <v>0</v>
      </c>
      <c r="P283" s="27">
        <f>(IF(M283="WON-EW",((((N283-1)*J283)*'complete results log'!$B$2)+('complete results log'!$B$2*(N283-1))),IF(M283="WON",((((N283-1)*J283)*'complete results log'!$B$2)+('complete results log'!$B$2*(N283-1))),IF(M283="PLACED",((((N283-1)*J283)*'complete results log'!$B$2)-'complete results log'!$B$2),IF(J283=0,-'complete results log'!$B$2,IF(J283=0,-'complete results log'!$B$2,-('complete results log'!$B$2*2)))))))*E283</f>
        <v>0</v>
      </c>
      <c r="Q283" s="27">
        <f>(IF(M283="WON-EW",(((K283-1)*'complete results log'!$B$2)*(1-$B$3))+(((L283-1)*'complete results log'!$B$2)*(1-$B$3)),IF(M283="WON",(((K283-1)*'complete results log'!$B$2)*(1-$B$3)),IF(M283="PLACED",(((L283-1)*'complete results log'!$B$2)*(1-$B$3))-'complete results log'!$B$2,IF(J283=0,-'complete results log'!$B$2,-('complete results log'!$B$2*2))))))*E283</f>
        <v>0</v>
      </c>
      <c r="R283" s="28">
        <f>(IF(M283="WON-EW",((((F283-1)*J283)*'complete results log'!$B$2)+('complete results log'!$B$2*(F283-1))),IF(M283="WON",((((F283-1)*J283)*'complete results log'!$B$2)+('complete results log'!$B$2*(F283-1))),IF(M283="PLACED",((((F283-1)*J283)*'complete results log'!$B$2)-'complete results log'!$B$2),IF(J283=0,-'complete results log'!$B$2,IF(J283=0,-'complete results log'!$B$2,-('complete results log'!$B$2*2)))))))*E283</f>
        <v>0</v>
      </c>
    </row>
    <row r="284" spans="6:18" ht="15" x14ac:dyDescent="0.2">
      <c r="F284" s="58"/>
      <c r="G284" s="61"/>
      <c r="H284" s="22"/>
      <c r="I284" s="22"/>
      <c r="J284" s="22"/>
      <c r="M284" s="17"/>
      <c r="N284" s="26">
        <f>((G284-1)*(1-(IF(H284="no",0,'complete results log'!$B$3)))+1)</f>
        <v>5.0000000000000044E-2</v>
      </c>
      <c r="O284" s="26">
        <f t="shared" si="4"/>
        <v>0</v>
      </c>
      <c r="P284" s="27">
        <f>(IF(M284="WON-EW",((((N284-1)*J284)*'complete results log'!$B$2)+('complete results log'!$B$2*(N284-1))),IF(M284="WON",((((N284-1)*J284)*'complete results log'!$B$2)+('complete results log'!$B$2*(N284-1))),IF(M284="PLACED",((((N284-1)*J284)*'complete results log'!$B$2)-'complete results log'!$B$2),IF(J284=0,-'complete results log'!$B$2,IF(J284=0,-'complete results log'!$B$2,-('complete results log'!$B$2*2)))))))*E284</f>
        <v>0</v>
      </c>
      <c r="Q284" s="27">
        <f>(IF(M284="WON-EW",(((K284-1)*'complete results log'!$B$2)*(1-$B$3))+(((L284-1)*'complete results log'!$B$2)*(1-$B$3)),IF(M284="WON",(((K284-1)*'complete results log'!$B$2)*(1-$B$3)),IF(M284="PLACED",(((L284-1)*'complete results log'!$B$2)*(1-$B$3))-'complete results log'!$B$2,IF(J284=0,-'complete results log'!$B$2,-('complete results log'!$B$2*2))))))*E284</f>
        <v>0</v>
      </c>
      <c r="R284" s="28">
        <f>(IF(M284="WON-EW",((((F284-1)*J284)*'complete results log'!$B$2)+('complete results log'!$B$2*(F284-1))),IF(M284="WON",((((F284-1)*J284)*'complete results log'!$B$2)+('complete results log'!$B$2*(F284-1))),IF(M284="PLACED",((((F284-1)*J284)*'complete results log'!$B$2)-'complete results log'!$B$2),IF(J284=0,-'complete results log'!$B$2,IF(J284=0,-'complete results log'!$B$2,-('complete results log'!$B$2*2)))))))*E284</f>
        <v>0</v>
      </c>
    </row>
    <row r="285" spans="6:18" ht="15" x14ac:dyDescent="0.2">
      <c r="F285" s="58"/>
      <c r="G285" s="61"/>
      <c r="H285" s="22"/>
      <c r="I285" s="22"/>
      <c r="J285" s="22"/>
      <c r="M285" s="17"/>
      <c r="N285" s="26">
        <f>((G285-1)*(1-(IF(H285="no",0,'complete results log'!$B$3)))+1)</f>
        <v>5.0000000000000044E-2</v>
      </c>
      <c r="O285" s="26">
        <f t="shared" si="4"/>
        <v>0</v>
      </c>
      <c r="P285" s="27">
        <f>(IF(M285="WON-EW",((((N285-1)*J285)*'complete results log'!$B$2)+('complete results log'!$B$2*(N285-1))),IF(M285="WON",((((N285-1)*J285)*'complete results log'!$B$2)+('complete results log'!$B$2*(N285-1))),IF(M285="PLACED",((((N285-1)*J285)*'complete results log'!$B$2)-'complete results log'!$B$2),IF(J285=0,-'complete results log'!$B$2,IF(J285=0,-'complete results log'!$B$2,-('complete results log'!$B$2*2)))))))*E285</f>
        <v>0</v>
      </c>
      <c r="Q285" s="27">
        <f>(IF(M285="WON-EW",(((K285-1)*'complete results log'!$B$2)*(1-$B$3))+(((L285-1)*'complete results log'!$B$2)*(1-$B$3)),IF(M285="WON",(((K285-1)*'complete results log'!$B$2)*(1-$B$3)),IF(M285="PLACED",(((L285-1)*'complete results log'!$B$2)*(1-$B$3))-'complete results log'!$B$2,IF(J285=0,-'complete results log'!$B$2,-('complete results log'!$B$2*2))))))*E285</f>
        <v>0</v>
      </c>
      <c r="R285" s="28">
        <f>(IF(M285="WON-EW",((((F285-1)*J285)*'complete results log'!$B$2)+('complete results log'!$B$2*(F285-1))),IF(M285="WON",((((F285-1)*J285)*'complete results log'!$B$2)+('complete results log'!$B$2*(F285-1))),IF(M285="PLACED",((((F285-1)*J285)*'complete results log'!$B$2)-'complete results log'!$B$2),IF(J285=0,-'complete results log'!$B$2,IF(J285=0,-'complete results log'!$B$2,-('complete results log'!$B$2*2)))))))*E285</f>
        <v>0</v>
      </c>
    </row>
    <row r="286" spans="6:18" ht="15" x14ac:dyDescent="0.2">
      <c r="F286" s="58"/>
      <c r="G286" s="61"/>
      <c r="H286" s="22"/>
      <c r="I286" s="22"/>
      <c r="J286" s="22"/>
      <c r="M286" s="17"/>
      <c r="N286" s="26">
        <f>((G286-1)*(1-(IF(H286="no",0,'complete results log'!$B$3)))+1)</f>
        <v>5.0000000000000044E-2</v>
      </c>
      <c r="O286" s="26">
        <f t="shared" si="4"/>
        <v>0</v>
      </c>
      <c r="P286" s="27">
        <f>(IF(M286="WON-EW",((((N286-1)*J286)*'complete results log'!$B$2)+('complete results log'!$B$2*(N286-1))),IF(M286="WON",((((N286-1)*J286)*'complete results log'!$B$2)+('complete results log'!$B$2*(N286-1))),IF(M286="PLACED",((((N286-1)*J286)*'complete results log'!$B$2)-'complete results log'!$B$2),IF(J286=0,-'complete results log'!$B$2,IF(J286=0,-'complete results log'!$B$2,-('complete results log'!$B$2*2)))))))*E286</f>
        <v>0</v>
      </c>
      <c r="Q286" s="27">
        <f>(IF(M286="WON-EW",(((K286-1)*'complete results log'!$B$2)*(1-$B$3))+(((L286-1)*'complete results log'!$B$2)*(1-$B$3)),IF(M286="WON",(((K286-1)*'complete results log'!$B$2)*(1-$B$3)),IF(M286="PLACED",(((L286-1)*'complete results log'!$B$2)*(1-$B$3))-'complete results log'!$B$2,IF(J286=0,-'complete results log'!$B$2,-('complete results log'!$B$2*2))))))*E286</f>
        <v>0</v>
      </c>
      <c r="R286" s="28">
        <f>(IF(M286="WON-EW",((((F286-1)*J286)*'complete results log'!$B$2)+('complete results log'!$B$2*(F286-1))),IF(M286="WON",((((F286-1)*J286)*'complete results log'!$B$2)+('complete results log'!$B$2*(F286-1))),IF(M286="PLACED",((((F286-1)*J286)*'complete results log'!$B$2)-'complete results log'!$B$2),IF(J286=0,-'complete results log'!$B$2,IF(J286=0,-'complete results log'!$B$2,-('complete results log'!$B$2*2)))))))*E286</f>
        <v>0</v>
      </c>
    </row>
    <row r="287" spans="6:18" ht="15" x14ac:dyDescent="0.2">
      <c r="F287" s="58"/>
      <c r="G287" s="61"/>
      <c r="H287" s="22"/>
      <c r="I287" s="22"/>
      <c r="J287" s="22"/>
      <c r="M287" s="17"/>
      <c r="N287" s="26">
        <f>((G287-1)*(1-(IF(H287="no",0,'complete results log'!$B$3)))+1)</f>
        <v>5.0000000000000044E-2</v>
      </c>
      <c r="O287" s="26">
        <f t="shared" si="4"/>
        <v>0</v>
      </c>
      <c r="P287" s="27">
        <f>(IF(M287="WON-EW",((((N287-1)*J287)*'complete results log'!$B$2)+('complete results log'!$B$2*(N287-1))),IF(M287="WON",((((N287-1)*J287)*'complete results log'!$B$2)+('complete results log'!$B$2*(N287-1))),IF(M287="PLACED",((((N287-1)*J287)*'complete results log'!$B$2)-'complete results log'!$B$2),IF(J287=0,-'complete results log'!$B$2,IF(J287=0,-'complete results log'!$B$2,-('complete results log'!$B$2*2)))))))*E287</f>
        <v>0</v>
      </c>
      <c r="Q287" s="27">
        <f>(IF(M287="WON-EW",(((K287-1)*'complete results log'!$B$2)*(1-$B$3))+(((L287-1)*'complete results log'!$B$2)*(1-$B$3)),IF(M287="WON",(((K287-1)*'complete results log'!$B$2)*(1-$B$3)),IF(M287="PLACED",(((L287-1)*'complete results log'!$B$2)*(1-$B$3))-'complete results log'!$B$2,IF(J287=0,-'complete results log'!$B$2,-('complete results log'!$B$2*2))))))*E287</f>
        <v>0</v>
      </c>
      <c r="R287" s="28">
        <f>(IF(M287="WON-EW",((((F287-1)*J287)*'complete results log'!$B$2)+('complete results log'!$B$2*(F287-1))),IF(M287="WON",((((F287-1)*J287)*'complete results log'!$B$2)+('complete results log'!$B$2*(F287-1))),IF(M287="PLACED",((((F287-1)*J287)*'complete results log'!$B$2)-'complete results log'!$B$2),IF(J287=0,-'complete results log'!$B$2,IF(J287=0,-'complete results log'!$B$2,-('complete results log'!$B$2*2)))))))*E287</f>
        <v>0</v>
      </c>
    </row>
    <row r="288" spans="6:18" ht="15" x14ac:dyDescent="0.2">
      <c r="F288" s="58"/>
      <c r="G288" s="61"/>
      <c r="H288" s="22"/>
      <c r="I288" s="22"/>
      <c r="J288" s="22"/>
      <c r="M288" s="17"/>
      <c r="N288" s="26">
        <f>((G288-1)*(1-(IF(H288="no",0,'complete results log'!$B$3)))+1)</f>
        <v>5.0000000000000044E-2</v>
      </c>
      <c r="O288" s="26">
        <f t="shared" si="4"/>
        <v>0</v>
      </c>
      <c r="P288" s="27">
        <f>(IF(M288="WON-EW",((((N288-1)*J288)*'complete results log'!$B$2)+('complete results log'!$B$2*(N288-1))),IF(M288="WON",((((N288-1)*J288)*'complete results log'!$B$2)+('complete results log'!$B$2*(N288-1))),IF(M288="PLACED",((((N288-1)*J288)*'complete results log'!$B$2)-'complete results log'!$B$2),IF(J288=0,-'complete results log'!$B$2,IF(J288=0,-'complete results log'!$B$2,-('complete results log'!$B$2*2)))))))*E288</f>
        <v>0</v>
      </c>
      <c r="Q288" s="27">
        <f>(IF(M288="WON-EW",(((K288-1)*'complete results log'!$B$2)*(1-$B$3))+(((L288-1)*'complete results log'!$B$2)*(1-$B$3)),IF(M288="WON",(((K288-1)*'complete results log'!$B$2)*(1-$B$3)),IF(M288="PLACED",(((L288-1)*'complete results log'!$B$2)*(1-$B$3))-'complete results log'!$B$2,IF(J288=0,-'complete results log'!$B$2,-('complete results log'!$B$2*2))))))*E288</f>
        <v>0</v>
      </c>
      <c r="R288" s="28">
        <f>(IF(M288="WON-EW",((((F288-1)*J288)*'complete results log'!$B$2)+('complete results log'!$B$2*(F288-1))),IF(M288="WON",((((F288-1)*J288)*'complete results log'!$B$2)+('complete results log'!$B$2*(F288-1))),IF(M288="PLACED",((((F288-1)*J288)*'complete results log'!$B$2)-'complete results log'!$B$2),IF(J288=0,-'complete results log'!$B$2,IF(J288=0,-'complete results log'!$B$2,-('complete results log'!$B$2*2)))))))*E288</f>
        <v>0</v>
      </c>
    </row>
    <row r="289" spans="6:18" ht="15" x14ac:dyDescent="0.2">
      <c r="F289" s="58"/>
      <c r="G289" s="61"/>
      <c r="H289" s="22"/>
      <c r="I289" s="22"/>
      <c r="J289" s="22"/>
      <c r="M289" s="17"/>
      <c r="N289" s="26">
        <f>((G289-1)*(1-(IF(H289="no",0,'complete results log'!$B$3)))+1)</f>
        <v>5.0000000000000044E-2</v>
      </c>
      <c r="O289" s="26">
        <f t="shared" si="4"/>
        <v>0</v>
      </c>
      <c r="P289" s="27">
        <f>(IF(M289="WON-EW",((((N289-1)*J289)*'complete results log'!$B$2)+('complete results log'!$B$2*(N289-1))),IF(M289="WON",((((N289-1)*J289)*'complete results log'!$B$2)+('complete results log'!$B$2*(N289-1))),IF(M289="PLACED",((((N289-1)*J289)*'complete results log'!$B$2)-'complete results log'!$B$2),IF(J289=0,-'complete results log'!$B$2,IF(J289=0,-'complete results log'!$B$2,-('complete results log'!$B$2*2)))))))*E289</f>
        <v>0</v>
      </c>
      <c r="Q289" s="27">
        <f>(IF(M289="WON-EW",(((K289-1)*'complete results log'!$B$2)*(1-$B$3))+(((L289-1)*'complete results log'!$B$2)*(1-$B$3)),IF(M289="WON",(((K289-1)*'complete results log'!$B$2)*(1-$B$3)),IF(M289="PLACED",(((L289-1)*'complete results log'!$B$2)*(1-$B$3))-'complete results log'!$B$2,IF(J289=0,-'complete results log'!$B$2,-('complete results log'!$B$2*2))))))*E289</f>
        <v>0</v>
      </c>
      <c r="R289" s="28">
        <f>(IF(M289="WON-EW",((((F289-1)*J289)*'complete results log'!$B$2)+('complete results log'!$B$2*(F289-1))),IF(M289="WON",((((F289-1)*J289)*'complete results log'!$B$2)+('complete results log'!$B$2*(F289-1))),IF(M289="PLACED",((((F289-1)*J289)*'complete results log'!$B$2)-'complete results log'!$B$2),IF(J289=0,-'complete results log'!$B$2,IF(J289=0,-'complete results log'!$B$2,-('complete results log'!$B$2*2)))))))*E289</f>
        <v>0</v>
      </c>
    </row>
    <row r="290" spans="6:18" ht="15" x14ac:dyDescent="0.2">
      <c r="F290" s="58"/>
      <c r="G290" s="61"/>
      <c r="H290" s="22"/>
      <c r="I290" s="22"/>
      <c r="J290" s="22"/>
      <c r="M290" s="17"/>
      <c r="N290" s="26">
        <f>((G290-1)*(1-(IF(H290="no",0,'complete results log'!$B$3)))+1)</f>
        <v>5.0000000000000044E-2</v>
      </c>
      <c r="O290" s="26">
        <f t="shared" si="4"/>
        <v>0</v>
      </c>
      <c r="P290" s="27">
        <f>(IF(M290="WON-EW",((((N290-1)*J290)*'complete results log'!$B$2)+('complete results log'!$B$2*(N290-1))),IF(M290="WON",((((N290-1)*J290)*'complete results log'!$B$2)+('complete results log'!$B$2*(N290-1))),IF(M290="PLACED",((((N290-1)*J290)*'complete results log'!$B$2)-'complete results log'!$B$2),IF(J290=0,-'complete results log'!$B$2,IF(J290=0,-'complete results log'!$B$2,-('complete results log'!$B$2*2)))))))*E290</f>
        <v>0</v>
      </c>
      <c r="Q290" s="27">
        <f>(IF(M290="WON-EW",(((K290-1)*'complete results log'!$B$2)*(1-$B$3))+(((L290-1)*'complete results log'!$B$2)*(1-$B$3)),IF(M290="WON",(((K290-1)*'complete results log'!$B$2)*(1-$B$3)),IF(M290="PLACED",(((L290-1)*'complete results log'!$B$2)*(1-$B$3))-'complete results log'!$B$2,IF(J290=0,-'complete results log'!$B$2,-('complete results log'!$B$2*2))))))*E290</f>
        <v>0</v>
      </c>
      <c r="R290" s="28">
        <f>(IF(M290="WON-EW",((((F290-1)*J290)*'complete results log'!$B$2)+('complete results log'!$B$2*(F290-1))),IF(M290="WON",((((F290-1)*J290)*'complete results log'!$B$2)+('complete results log'!$B$2*(F290-1))),IF(M290="PLACED",((((F290-1)*J290)*'complete results log'!$B$2)-'complete results log'!$B$2),IF(J290=0,-'complete results log'!$B$2,IF(J290=0,-'complete results log'!$B$2,-('complete results log'!$B$2*2)))))))*E290</f>
        <v>0</v>
      </c>
    </row>
    <row r="291" spans="6:18" ht="15" x14ac:dyDescent="0.2">
      <c r="F291" s="58"/>
      <c r="G291" s="61"/>
      <c r="H291" s="22"/>
      <c r="I291" s="22"/>
      <c r="J291" s="22"/>
      <c r="M291" s="17"/>
      <c r="N291" s="26">
        <f>((G291-1)*(1-(IF(H291="no",0,'complete results log'!$B$3)))+1)</f>
        <v>5.0000000000000044E-2</v>
      </c>
      <c r="O291" s="26">
        <f t="shared" si="4"/>
        <v>0</v>
      </c>
      <c r="P291" s="27">
        <f>(IF(M291="WON-EW",((((N291-1)*J291)*'complete results log'!$B$2)+('complete results log'!$B$2*(N291-1))),IF(M291="WON",((((N291-1)*J291)*'complete results log'!$B$2)+('complete results log'!$B$2*(N291-1))),IF(M291="PLACED",((((N291-1)*J291)*'complete results log'!$B$2)-'complete results log'!$B$2),IF(J291=0,-'complete results log'!$B$2,IF(J291=0,-'complete results log'!$B$2,-('complete results log'!$B$2*2)))))))*E291</f>
        <v>0</v>
      </c>
      <c r="Q291" s="27">
        <f>(IF(M291="WON-EW",(((K291-1)*'complete results log'!$B$2)*(1-$B$3))+(((L291-1)*'complete results log'!$B$2)*(1-$B$3)),IF(M291="WON",(((K291-1)*'complete results log'!$B$2)*(1-$B$3)),IF(M291="PLACED",(((L291-1)*'complete results log'!$B$2)*(1-$B$3))-'complete results log'!$B$2,IF(J291=0,-'complete results log'!$B$2,-('complete results log'!$B$2*2))))))*E291</f>
        <v>0</v>
      </c>
      <c r="R291" s="28">
        <f>(IF(M291="WON-EW",((((F291-1)*J291)*'complete results log'!$B$2)+('complete results log'!$B$2*(F291-1))),IF(M291="WON",((((F291-1)*J291)*'complete results log'!$B$2)+('complete results log'!$B$2*(F291-1))),IF(M291="PLACED",((((F291-1)*J291)*'complete results log'!$B$2)-'complete results log'!$B$2),IF(J291=0,-'complete results log'!$B$2,IF(J291=0,-'complete results log'!$B$2,-('complete results log'!$B$2*2)))))))*E291</f>
        <v>0</v>
      </c>
    </row>
    <row r="292" spans="6:18" ht="15" x14ac:dyDescent="0.2">
      <c r="F292" s="58"/>
      <c r="G292" s="61"/>
      <c r="H292" s="22"/>
      <c r="I292" s="22"/>
      <c r="J292" s="22"/>
      <c r="M292" s="17"/>
      <c r="N292" s="26">
        <f>((G292-1)*(1-(IF(H292="no",0,'complete results log'!$B$3)))+1)</f>
        <v>5.0000000000000044E-2</v>
      </c>
      <c r="O292" s="26">
        <f t="shared" si="4"/>
        <v>0</v>
      </c>
      <c r="P292" s="27">
        <f>(IF(M292="WON-EW",((((N292-1)*J292)*'complete results log'!$B$2)+('complete results log'!$B$2*(N292-1))),IF(M292="WON",((((N292-1)*J292)*'complete results log'!$B$2)+('complete results log'!$B$2*(N292-1))),IF(M292="PLACED",((((N292-1)*J292)*'complete results log'!$B$2)-'complete results log'!$B$2),IF(J292=0,-'complete results log'!$B$2,IF(J292=0,-'complete results log'!$B$2,-('complete results log'!$B$2*2)))))))*E292</f>
        <v>0</v>
      </c>
      <c r="Q292" s="27">
        <f>(IF(M292="WON-EW",(((K292-1)*'complete results log'!$B$2)*(1-$B$3))+(((L292-1)*'complete results log'!$B$2)*(1-$B$3)),IF(M292="WON",(((K292-1)*'complete results log'!$B$2)*(1-$B$3)),IF(M292="PLACED",(((L292-1)*'complete results log'!$B$2)*(1-$B$3))-'complete results log'!$B$2,IF(J292=0,-'complete results log'!$B$2,-('complete results log'!$B$2*2))))))*E292</f>
        <v>0</v>
      </c>
      <c r="R292" s="28">
        <f>(IF(M292="WON-EW",((((F292-1)*J292)*'complete results log'!$B$2)+('complete results log'!$B$2*(F292-1))),IF(M292="WON",((((F292-1)*J292)*'complete results log'!$B$2)+('complete results log'!$B$2*(F292-1))),IF(M292="PLACED",((((F292-1)*J292)*'complete results log'!$B$2)-'complete results log'!$B$2),IF(J292=0,-'complete results log'!$B$2,IF(J292=0,-'complete results log'!$B$2,-('complete results log'!$B$2*2)))))))*E292</f>
        <v>0</v>
      </c>
    </row>
    <row r="293" spans="6:18" ht="15" x14ac:dyDescent="0.2">
      <c r="F293" s="58"/>
      <c r="G293" s="61"/>
      <c r="H293" s="22"/>
      <c r="I293" s="22"/>
      <c r="J293" s="22"/>
      <c r="M293" s="17"/>
      <c r="N293" s="26">
        <f>((G293-1)*(1-(IF(H293="no",0,'complete results log'!$B$3)))+1)</f>
        <v>5.0000000000000044E-2</v>
      </c>
      <c r="O293" s="26">
        <f t="shared" si="4"/>
        <v>0</v>
      </c>
      <c r="P293" s="27">
        <f>(IF(M293="WON-EW",((((N293-1)*J293)*'complete results log'!$B$2)+('complete results log'!$B$2*(N293-1))),IF(M293="WON",((((N293-1)*J293)*'complete results log'!$B$2)+('complete results log'!$B$2*(N293-1))),IF(M293="PLACED",((((N293-1)*J293)*'complete results log'!$B$2)-'complete results log'!$B$2),IF(J293=0,-'complete results log'!$B$2,IF(J293=0,-'complete results log'!$B$2,-('complete results log'!$B$2*2)))))))*E293</f>
        <v>0</v>
      </c>
      <c r="Q293" s="27">
        <f>(IF(M293="WON-EW",(((K293-1)*'complete results log'!$B$2)*(1-$B$3))+(((L293-1)*'complete results log'!$B$2)*(1-$B$3)),IF(M293="WON",(((K293-1)*'complete results log'!$B$2)*(1-$B$3)),IF(M293="PLACED",(((L293-1)*'complete results log'!$B$2)*(1-$B$3))-'complete results log'!$B$2,IF(J293=0,-'complete results log'!$B$2,-('complete results log'!$B$2*2))))))*E293</f>
        <v>0</v>
      </c>
      <c r="R293" s="28">
        <f>(IF(M293="WON-EW",((((F293-1)*J293)*'complete results log'!$B$2)+('complete results log'!$B$2*(F293-1))),IF(M293="WON",((((F293-1)*J293)*'complete results log'!$B$2)+('complete results log'!$B$2*(F293-1))),IF(M293="PLACED",((((F293-1)*J293)*'complete results log'!$B$2)-'complete results log'!$B$2),IF(J293=0,-'complete results log'!$B$2,IF(J293=0,-'complete results log'!$B$2,-('complete results log'!$B$2*2)))))))*E293</f>
        <v>0</v>
      </c>
    </row>
    <row r="294" spans="6:18" ht="15" x14ac:dyDescent="0.2">
      <c r="F294" s="58"/>
      <c r="G294" s="61"/>
      <c r="H294" s="22"/>
      <c r="I294" s="22"/>
      <c r="J294" s="22"/>
      <c r="M294" s="17"/>
      <c r="N294" s="26">
        <f>((G294-1)*(1-(IF(H294="no",0,'complete results log'!$B$3)))+1)</f>
        <v>5.0000000000000044E-2</v>
      </c>
      <c r="O294" s="26">
        <f t="shared" si="4"/>
        <v>0</v>
      </c>
      <c r="P294" s="27">
        <f>(IF(M294="WON-EW",((((N294-1)*J294)*'complete results log'!$B$2)+('complete results log'!$B$2*(N294-1))),IF(M294="WON",((((N294-1)*J294)*'complete results log'!$B$2)+('complete results log'!$B$2*(N294-1))),IF(M294="PLACED",((((N294-1)*J294)*'complete results log'!$B$2)-'complete results log'!$B$2),IF(J294=0,-'complete results log'!$B$2,IF(J294=0,-'complete results log'!$B$2,-('complete results log'!$B$2*2)))))))*E294</f>
        <v>0</v>
      </c>
      <c r="Q294" s="27">
        <f>(IF(M294="WON-EW",(((K294-1)*'complete results log'!$B$2)*(1-$B$3))+(((L294-1)*'complete results log'!$B$2)*(1-$B$3)),IF(M294="WON",(((K294-1)*'complete results log'!$B$2)*(1-$B$3)),IF(M294="PLACED",(((L294-1)*'complete results log'!$B$2)*(1-$B$3))-'complete results log'!$B$2,IF(J294=0,-'complete results log'!$B$2,-('complete results log'!$B$2*2))))))*E294</f>
        <v>0</v>
      </c>
      <c r="R294" s="28">
        <f>(IF(M294="WON-EW",((((F294-1)*J294)*'complete results log'!$B$2)+('complete results log'!$B$2*(F294-1))),IF(M294="WON",((((F294-1)*J294)*'complete results log'!$B$2)+('complete results log'!$B$2*(F294-1))),IF(M294="PLACED",((((F294-1)*J294)*'complete results log'!$B$2)-'complete results log'!$B$2),IF(J294=0,-'complete results log'!$B$2,IF(J294=0,-'complete results log'!$B$2,-('complete results log'!$B$2*2)))))))*E294</f>
        <v>0</v>
      </c>
    </row>
    <row r="295" spans="6:18" ht="15" x14ac:dyDescent="0.2">
      <c r="F295" s="58"/>
      <c r="G295" s="61"/>
      <c r="H295" s="22"/>
      <c r="I295" s="22"/>
      <c r="J295" s="22"/>
      <c r="M295" s="17"/>
      <c r="N295" s="26">
        <f>((G295-1)*(1-(IF(H295="no",0,'complete results log'!$B$3)))+1)</f>
        <v>5.0000000000000044E-2</v>
      </c>
      <c r="O295" s="26">
        <f t="shared" si="4"/>
        <v>0</v>
      </c>
      <c r="P295" s="27">
        <f>(IF(M295="WON-EW",((((N295-1)*J295)*'complete results log'!$B$2)+('complete results log'!$B$2*(N295-1))),IF(M295="WON",((((N295-1)*J295)*'complete results log'!$B$2)+('complete results log'!$B$2*(N295-1))),IF(M295="PLACED",((((N295-1)*J295)*'complete results log'!$B$2)-'complete results log'!$B$2),IF(J295=0,-'complete results log'!$B$2,IF(J295=0,-'complete results log'!$B$2,-('complete results log'!$B$2*2)))))))*E295</f>
        <v>0</v>
      </c>
      <c r="Q295" s="27">
        <f>(IF(M295="WON-EW",(((K295-1)*'complete results log'!$B$2)*(1-$B$3))+(((L295-1)*'complete results log'!$B$2)*(1-$B$3)),IF(M295="WON",(((K295-1)*'complete results log'!$B$2)*(1-$B$3)),IF(M295="PLACED",(((L295-1)*'complete results log'!$B$2)*(1-$B$3))-'complete results log'!$B$2,IF(J295=0,-'complete results log'!$B$2,-('complete results log'!$B$2*2))))))*E295</f>
        <v>0</v>
      </c>
      <c r="R295" s="28">
        <f>(IF(M295="WON-EW",((((F295-1)*J295)*'complete results log'!$B$2)+('complete results log'!$B$2*(F295-1))),IF(M295="WON",((((F295-1)*J295)*'complete results log'!$B$2)+('complete results log'!$B$2*(F295-1))),IF(M295="PLACED",((((F295-1)*J295)*'complete results log'!$B$2)-'complete results log'!$B$2),IF(J295=0,-'complete results log'!$B$2,IF(J295=0,-'complete results log'!$B$2,-('complete results log'!$B$2*2)))))))*E295</f>
        <v>0</v>
      </c>
    </row>
    <row r="296" spans="6:18" ht="15" x14ac:dyDescent="0.2">
      <c r="F296" s="58"/>
      <c r="G296" s="61"/>
      <c r="H296" s="22"/>
      <c r="I296" s="22"/>
      <c r="J296" s="22"/>
      <c r="M296" s="17"/>
      <c r="N296" s="26">
        <f>((G296-1)*(1-(IF(H296="no",0,'complete results log'!$B$3)))+1)</f>
        <v>5.0000000000000044E-2</v>
      </c>
      <c r="O296" s="26">
        <f t="shared" si="4"/>
        <v>0</v>
      </c>
      <c r="P296" s="27">
        <f>(IF(M296="WON-EW",((((N296-1)*J296)*'complete results log'!$B$2)+('complete results log'!$B$2*(N296-1))),IF(M296="WON",((((N296-1)*J296)*'complete results log'!$B$2)+('complete results log'!$B$2*(N296-1))),IF(M296="PLACED",((((N296-1)*J296)*'complete results log'!$B$2)-'complete results log'!$B$2),IF(J296=0,-'complete results log'!$B$2,IF(J296=0,-'complete results log'!$B$2,-('complete results log'!$B$2*2)))))))*E296</f>
        <v>0</v>
      </c>
      <c r="Q296" s="27">
        <f>(IF(M296="WON-EW",(((K296-1)*'complete results log'!$B$2)*(1-$B$3))+(((L296-1)*'complete results log'!$B$2)*(1-$B$3)),IF(M296="WON",(((K296-1)*'complete results log'!$B$2)*(1-$B$3)),IF(M296="PLACED",(((L296-1)*'complete results log'!$B$2)*(1-$B$3))-'complete results log'!$B$2,IF(J296=0,-'complete results log'!$B$2,-('complete results log'!$B$2*2))))))*E296</f>
        <v>0</v>
      </c>
      <c r="R296" s="28">
        <f>(IF(M296="WON-EW",((((F296-1)*J296)*'complete results log'!$B$2)+('complete results log'!$B$2*(F296-1))),IF(M296="WON",((((F296-1)*J296)*'complete results log'!$B$2)+('complete results log'!$B$2*(F296-1))),IF(M296="PLACED",((((F296-1)*J296)*'complete results log'!$B$2)-'complete results log'!$B$2),IF(J296=0,-'complete results log'!$B$2,IF(J296=0,-'complete results log'!$B$2,-('complete results log'!$B$2*2)))))))*E296</f>
        <v>0</v>
      </c>
    </row>
    <row r="297" spans="6:18" ht="15" x14ac:dyDescent="0.2">
      <c r="F297" s="58"/>
      <c r="G297" s="61"/>
      <c r="H297" s="22"/>
      <c r="I297" s="22"/>
      <c r="J297" s="22"/>
      <c r="M297" s="17"/>
      <c r="N297" s="26">
        <f>((G297-1)*(1-(IF(H297="no",0,'complete results log'!$B$3)))+1)</f>
        <v>5.0000000000000044E-2</v>
      </c>
      <c r="O297" s="26">
        <f t="shared" si="4"/>
        <v>0</v>
      </c>
      <c r="P297" s="27">
        <f>(IF(M297="WON-EW",((((N297-1)*J297)*'complete results log'!$B$2)+('complete results log'!$B$2*(N297-1))),IF(M297="WON",((((N297-1)*J297)*'complete results log'!$B$2)+('complete results log'!$B$2*(N297-1))),IF(M297="PLACED",((((N297-1)*J297)*'complete results log'!$B$2)-'complete results log'!$B$2),IF(J297=0,-'complete results log'!$B$2,IF(J297=0,-'complete results log'!$B$2,-('complete results log'!$B$2*2)))))))*E297</f>
        <v>0</v>
      </c>
      <c r="Q297" s="27">
        <f>(IF(M297="WON-EW",(((K297-1)*'complete results log'!$B$2)*(1-$B$3))+(((L297-1)*'complete results log'!$B$2)*(1-$B$3)),IF(M297="WON",(((K297-1)*'complete results log'!$B$2)*(1-$B$3)),IF(M297="PLACED",(((L297-1)*'complete results log'!$B$2)*(1-$B$3))-'complete results log'!$B$2,IF(J297=0,-'complete results log'!$B$2,-('complete results log'!$B$2*2))))))*E297</f>
        <v>0</v>
      </c>
      <c r="R297" s="28">
        <f>(IF(M297="WON-EW",((((F297-1)*J297)*'complete results log'!$B$2)+('complete results log'!$B$2*(F297-1))),IF(M297="WON",((((F297-1)*J297)*'complete results log'!$B$2)+('complete results log'!$B$2*(F297-1))),IF(M297="PLACED",((((F297-1)*J297)*'complete results log'!$B$2)-'complete results log'!$B$2),IF(J297=0,-'complete results log'!$B$2,IF(J297=0,-'complete results log'!$B$2,-('complete results log'!$B$2*2)))))))*E297</f>
        <v>0</v>
      </c>
    </row>
    <row r="298" spans="6:18" ht="15" x14ac:dyDescent="0.2">
      <c r="F298" s="58"/>
      <c r="G298" s="61"/>
      <c r="H298" s="22"/>
      <c r="I298" s="22"/>
      <c r="J298" s="22"/>
      <c r="M298" s="17"/>
      <c r="N298" s="26">
        <f>((G298-1)*(1-(IF(H298="no",0,'complete results log'!$B$3)))+1)</f>
        <v>5.0000000000000044E-2</v>
      </c>
      <c r="O298" s="26">
        <f t="shared" si="4"/>
        <v>0</v>
      </c>
      <c r="P298" s="27">
        <f>(IF(M298="WON-EW",((((N298-1)*J298)*'complete results log'!$B$2)+('complete results log'!$B$2*(N298-1))),IF(M298="WON",((((N298-1)*J298)*'complete results log'!$B$2)+('complete results log'!$B$2*(N298-1))),IF(M298="PLACED",((((N298-1)*J298)*'complete results log'!$B$2)-'complete results log'!$B$2),IF(J298=0,-'complete results log'!$B$2,IF(J298=0,-'complete results log'!$B$2,-('complete results log'!$B$2*2)))))))*E298</f>
        <v>0</v>
      </c>
      <c r="Q298" s="27">
        <f>(IF(M298="WON-EW",(((K298-1)*'complete results log'!$B$2)*(1-$B$3))+(((L298-1)*'complete results log'!$B$2)*(1-$B$3)),IF(M298="WON",(((K298-1)*'complete results log'!$B$2)*(1-$B$3)),IF(M298="PLACED",(((L298-1)*'complete results log'!$B$2)*(1-$B$3))-'complete results log'!$B$2,IF(J298=0,-'complete results log'!$B$2,-('complete results log'!$B$2*2))))))*E298</f>
        <v>0</v>
      </c>
      <c r="R298" s="28">
        <f>(IF(M298="WON-EW",((((F298-1)*J298)*'complete results log'!$B$2)+('complete results log'!$B$2*(F298-1))),IF(M298="WON",((((F298-1)*J298)*'complete results log'!$B$2)+('complete results log'!$B$2*(F298-1))),IF(M298="PLACED",((((F298-1)*J298)*'complete results log'!$B$2)-'complete results log'!$B$2),IF(J298=0,-'complete results log'!$B$2,IF(J298=0,-'complete results log'!$B$2,-('complete results log'!$B$2*2)))))))*E298</f>
        <v>0</v>
      </c>
    </row>
    <row r="299" spans="6:18" ht="15" x14ac:dyDescent="0.2">
      <c r="F299" s="58"/>
      <c r="G299" s="61"/>
      <c r="H299" s="22"/>
      <c r="I299" s="22"/>
      <c r="J299" s="22"/>
      <c r="M299" s="17"/>
      <c r="N299" s="26">
        <f>((G299-1)*(1-(IF(H299="no",0,'complete results log'!$B$3)))+1)</f>
        <v>5.0000000000000044E-2</v>
      </c>
      <c r="O299" s="26">
        <f t="shared" si="4"/>
        <v>0</v>
      </c>
      <c r="P299" s="27">
        <f>(IF(M299="WON-EW",((((N299-1)*J299)*'complete results log'!$B$2)+('complete results log'!$B$2*(N299-1))),IF(M299="WON",((((N299-1)*J299)*'complete results log'!$B$2)+('complete results log'!$B$2*(N299-1))),IF(M299="PLACED",((((N299-1)*J299)*'complete results log'!$B$2)-'complete results log'!$B$2),IF(J299=0,-'complete results log'!$B$2,IF(J299=0,-'complete results log'!$B$2,-('complete results log'!$B$2*2)))))))*E299</f>
        <v>0</v>
      </c>
      <c r="Q299" s="27">
        <f>(IF(M299="WON-EW",(((K299-1)*'complete results log'!$B$2)*(1-$B$3))+(((L299-1)*'complete results log'!$B$2)*(1-$B$3)),IF(M299="WON",(((K299-1)*'complete results log'!$B$2)*(1-$B$3)),IF(M299="PLACED",(((L299-1)*'complete results log'!$B$2)*(1-$B$3))-'complete results log'!$B$2,IF(J299=0,-'complete results log'!$B$2,-('complete results log'!$B$2*2))))))*E299</f>
        <v>0</v>
      </c>
      <c r="R299" s="28">
        <f>(IF(M299="WON-EW",((((F299-1)*J299)*'complete results log'!$B$2)+('complete results log'!$B$2*(F299-1))),IF(M299="WON",((((F299-1)*J299)*'complete results log'!$B$2)+('complete results log'!$B$2*(F299-1))),IF(M299="PLACED",((((F299-1)*J299)*'complete results log'!$B$2)-'complete results log'!$B$2),IF(J299=0,-'complete results log'!$B$2,IF(J299=0,-'complete results log'!$B$2,-('complete results log'!$B$2*2)))))))*E299</f>
        <v>0</v>
      </c>
    </row>
    <row r="300" spans="6:18" ht="15" x14ac:dyDescent="0.2">
      <c r="F300" s="58"/>
      <c r="G300" s="61"/>
      <c r="H300" s="22"/>
      <c r="I300" s="22"/>
      <c r="J300" s="22"/>
      <c r="M300" s="17"/>
      <c r="N300" s="26">
        <f>((G300-1)*(1-(IF(H300="no",0,'complete results log'!$B$3)))+1)</f>
        <v>5.0000000000000044E-2</v>
      </c>
      <c r="O300" s="26">
        <f t="shared" si="4"/>
        <v>0</v>
      </c>
      <c r="P300" s="27">
        <f>(IF(M300="WON-EW",((((N300-1)*J300)*'complete results log'!$B$2)+('complete results log'!$B$2*(N300-1))),IF(M300="WON",((((N300-1)*J300)*'complete results log'!$B$2)+('complete results log'!$B$2*(N300-1))),IF(M300="PLACED",((((N300-1)*J300)*'complete results log'!$B$2)-'complete results log'!$B$2),IF(J300=0,-'complete results log'!$B$2,IF(J300=0,-'complete results log'!$B$2,-('complete results log'!$B$2*2)))))))*E300</f>
        <v>0</v>
      </c>
      <c r="Q300" s="27">
        <f>(IF(M300="WON-EW",(((K300-1)*'complete results log'!$B$2)*(1-$B$3))+(((L300-1)*'complete results log'!$B$2)*(1-$B$3)),IF(M300="WON",(((K300-1)*'complete results log'!$B$2)*(1-$B$3)),IF(M300="PLACED",(((L300-1)*'complete results log'!$B$2)*(1-$B$3))-'complete results log'!$B$2,IF(J300=0,-'complete results log'!$B$2,-('complete results log'!$B$2*2))))))*E300</f>
        <v>0</v>
      </c>
      <c r="R300" s="28">
        <f>(IF(M300="WON-EW",((((F300-1)*J300)*'complete results log'!$B$2)+('complete results log'!$B$2*(F300-1))),IF(M300="WON",((((F300-1)*J300)*'complete results log'!$B$2)+('complete results log'!$B$2*(F300-1))),IF(M300="PLACED",((((F300-1)*J300)*'complete results log'!$B$2)-'complete results log'!$B$2),IF(J300=0,-'complete results log'!$B$2,IF(J300=0,-'complete results log'!$B$2,-('complete results log'!$B$2*2)))))))*E300</f>
        <v>0</v>
      </c>
    </row>
    <row r="301" spans="6:18" ht="15" x14ac:dyDescent="0.2">
      <c r="F301" s="58"/>
      <c r="G301" s="61"/>
      <c r="H301" s="22"/>
      <c r="I301" s="22"/>
      <c r="J301" s="22"/>
      <c r="M301" s="17"/>
      <c r="N301" s="26">
        <f>((G301-1)*(1-(IF(H301="no",0,'complete results log'!$B$3)))+1)</f>
        <v>5.0000000000000044E-2</v>
      </c>
      <c r="O301" s="26">
        <f t="shared" si="4"/>
        <v>0</v>
      </c>
      <c r="P301" s="27">
        <f>(IF(M301="WON-EW",((((N301-1)*J301)*'complete results log'!$B$2)+('complete results log'!$B$2*(N301-1))),IF(M301="WON",((((N301-1)*J301)*'complete results log'!$B$2)+('complete results log'!$B$2*(N301-1))),IF(M301="PLACED",((((N301-1)*J301)*'complete results log'!$B$2)-'complete results log'!$B$2),IF(J301=0,-'complete results log'!$B$2,IF(J301=0,-'complete results log'!$B$2,-('complete results log'!$B$2*2)))))))*E301</f>
        <v>0</v>
      </c>
      <c r="Q301" s="27">
        <f>(IF(M301="WON-EW",(((K301-1)*'complete results log'!$B$2)*(1-$B$3))+(((L301-1)*'complete results log'!$B$2)*(1-$B$3)),IF(M301="WON",(((K301-1)*'complete results log'!$B$2)*(1-$B$3)),IF(M301="PLACED",(((L301-1)*'complete results log'!$B$2)*(1-$B$3))-'complete results log'!$B$2,IF(J301=0,-'complete results log'!$B$2,-('complete results log'!$B$2*2))))))*E301</f>
        <v>0</v>
      </c>
      <c r="R301" s="28">
        <f>(IF(M301="WON-EW",((((F301-1)*J301)*'complete results log'!$B$2)+('complete results log'!$B$2*(F301-1))),IF(M301="WON",((((F301-1)*J301)*'complete results log'!$B$2)+('complete results log'!$B$2*(F301-1))),IF(M301="PLACED",((((F301-1)*J301)*'complete results log'!$B$2)-'complete results log'!$B$2),IF(J301=0,-'complete results log'!$B$2,IF(J301=0,-'complete results log'!$B$2,-('complete results log'!$B$2*2)))))))*E301</f>
        <v>0</v>
      </c>
    </row>
    <row r="302" spans="6:18" ht="15" x14ac:dyDescent="0.2">
      <c r="F302" s="58"/>
      <c r="G302" s="61"/>
      <c r="H302" s="22"/>
      <c r="I302" s="22"/>
      <c r="J302" s="22"/>
      <c r="M302" s="17"/>
      <c r="N302" s="26">
        <f>((G302-1)*(1-(IF(H302="no",0,'complete results log'!$B$3)))+1)</f>
        <v>5.0000000000000044E-2</v>
      </c>
      <c r="O302" s="26">
        <f t="shared" si="4"/>
        <v>0</v>
      </c>
      <c r="P302" s="27">
        <f>(IF(M302="WON-EW",((((N302-1)*J302)*'complete results log'!$B$2)+('complete results log'!$B$2*(N302-1))),IF(M302="WON",((((N302-1)*J302)*'complete results log'!$B$2)+('complete results log'!$B$2*(N302-1))),IF(M302="PLACED",((((N302-1)*J302)*'complete results log'!$B$2)-'complete results log'!$B$2),IF(J302=0,-'complete results log'!$B$2,IF(J302=0,-'complete results log'!$B$2,-('complete results log'!$B$2*2)))))))*E302</f>
        <v>0</v>
      </c>
      <c r="Q302" s="27">
        <f>(IF(M302="WON-EW",(((K302-1)*'complete results log'!$B$2)*(1-$B$3))+(((L302-1)*'complete results log'!$B$2)*(1-$B$3)),IF(M302="WON",(((K302-1)*'complete results log'!$B$2)*(1-$B$3)),IF(M302="PLACED",(((L302-1)*'complete results log'!$B$2)*(1-$B$3))-'complete results log'!$B$2,IF(J302=0,-'complete results log'!$B$2,-('complete results log'!$B$2*2))))))*E302</f>
        <v>0</v>
      </c>
      <c r="R302" s="28">
        <f>(IF(M302="WON-EW",((((F302-1)*J302)*'complete results log'!$B$2)+('complete results log'!$B$2*(F302-1))),IF(M302="WON",((((F302-1)*J302)*'complete results log'!$B$2)+('complete results log'!$B$2*(F302-1))),IF(M302="PLACED",((((F302-1)*J302)*'complete results log'!$B$2)-'complete results log'!$B$2),IF(J302=0,-'complete results log'!$B$2,IF(J302=0,-'complete results log'!$B$2,-('complete results log'!$B$2*2)))))))*E302</f>
        <v>0</v>
      </c>
    </row>
    <row r="303" spans="6:18" ht="15" x14ac:dyDescent="0.2">
      <c r="F303" s="58"/>
      <c r="G303" s="61"/>
      <c r="H303" s="22"/>
      <c r="I303" s="22"/>
      <c r="J303" s="22"/>
      <c r="M303" s="17"/>
      <c r="N303" s="26">
        <f>((G303-1)*(1-(IF(H303="no",0,'complete results log'!$B$3)))+1)</f>
        <v>5.0000000000000044E-2</v>
      </c>
      <c r="O303" s="26">
        <f t="shared" si="4"/>
        <v>0</v>
      </c>
      <c r="P303" s="27">
        <f>(IF(M303="WON-EW",((((N303-1)*J303)*'complete results log'!$B$2)+('complete results log'!$B$2*(N303-1))),IF(M303="WON",((((N303-1)*J303)*'complete results log'!$B$2)+('complete results log'!$B$2*(N303-1))),IF(M303="PLACED",((((N303-1)*J303)*'complete results log'!$B$2)-'complete results log'!$B$2),IF(J303=0,-'complete results log'!$B$2,IF(J303=0,-'complete results log'!$B$2,-('complete results log'!$B$2*2)))))))*E303</f>
        <v>0</v>
      </c>
      <c r="Q303" s="27">
        <f>(IF(M303="WON-EW",(((K303-1)*'complete results log'!$B$2)*(1-$B$3))+(((L303-1)*'complete results log'!$B$2)*(1-$B$3)),IF(M303="WON",(((K303-1)*'complete results log'!$B$2)*(1-$B$3)),IF(M303="PLACED",(((L303-1)*'complete results log'!$B$2)*(1-$B$3))-'complete results log'!$B$2,IF(J303=0,-'complete results log'!$B$2,-('complete results log'!$B$2*2))))))*E303</f>
        <v>0</v>
      </c>
      <c r="R303" s="28">
        <f>(IF(M303="WON-EW",((((F303-1)*J303)*'complete results log'!$B$2)+('complete results log'!$B$2*(F303-1))),IF(M303="WON",((((F303-1)*J303)*'complete results log'!$B$2)+('complete results log'!$B$2*(F303-1))),IF(M303="PLACED",((((F303-1)*J303)*'complete results log'!$B$2)-'complete results log'!$B$2),IF(J303=0,-'complete results log'!$B$2,IF(J303=0,-'complete results log'!$B$2,-('complete results log'!$B$2*2)))))))*E303</f>
        <v>0</v>
      </c>
    </row>
    <row r="304" spans="6:18" ht="15" x14ac:dyDescent="0.2">
      <c r="F304" s="58"/>
      <c r="G304" s="61"/>
      <c r="H304" s="22"/>
      <c r="I304" s="22"/>
      <c r="J304" s="22"/>
      <c r="M304" s="17"/>
      <c r="N304" s="26">
        <f>((G304-1)*(1-(IF(H304="no",0,'complete results log'!$B$3)))+1)</f>
        <v>5.0000000000000044E-2</v>
      </c>
      <c r="O304" s="26">
        <f t="shared" si="4"/>
        <v>0</v>
      </c>
      <c r="P304" s="27">
        <f>(IF(M304="WON-EW",((((N304-1)*J304)*'complete results log'!$B$2)+('complete results log'!$B$2*(N304-1))),IF(M304="WON",((((N304-1)*J304)*'complete results log'!$B$2)+('complete results log'!$B$2*(N304-1))),IF(M304="PLACED",((((N304-1)*J304)*'complete results log'!$B$2)-'complete results log'!$B$2),IF(J304=0,-'complete results log'!$B$2,IF(J304=0,-'complete results log'!$B$2,-('complete results log'!$B$2*2)))))))*E304</f>
        <v>0</v>
      </c>
      <c r="Q304" s="27">
        <f>(IF(M304="WON-EW",(((K304-1)*'complete results log'!$B$2)*(1-$B$3))+(((L304-1)*'complete results log'!$B$2)*(1-$B$3)),IF(M304="WON",(((K304-1)*'complete results log'!$B$2)*(1-$B$3)),IF(M304="PLACED",(((L304-1)*'complete results log'!$B$2)*(1-$B$3))-'complete results log'!$B$2,IF(J304=0,-'complete results log'!$B$2,-('complete results log'!$B$2*2))))))*E304</f>
        <v>0</v>
      </c>
      <c r="R304" s="28">
        <f>(IF(M304="WON-EW",((((F304-1)*J304)*'complete results log'!$B$2)+('complete results log'!$B$2*(F304-1))),IF(M304="WON",((((F304-1)*J304)*'complete results log'!$B$2)+('complete results log'!$B$2*(F304-1))),IF(M304="PLACED",((((F304-1)*J304)*'complete results log'!$B$2)-'complete results log'!$B$2),IF(J304=0,-'complete results log'!$B$2,IF(J304=0,-'complete results log'!$B$2,-('complete results log'!$B$2*2)))))))*E304</f>
        <v>0</v>
      </c>
    </row>
    <row r="305" spans="6:18" ht="15" x14ac:dyDescent="0.2">
      <c r="F305" s="58"/>
      <c r="G305" s="61"/>
      <c r="H305" s="22"/>
      <c r="I305" s="22"/>
      <c r="J305" s="22"/>
      <c r="M305" s="17"/>
      <c r="N305" s="26">
        <f>((G305-1)*(1-(IF(H305="no",0,'complete results log'!$B$3)))+1)</f>
        <v>5.0000000000000044E-2</v>
      </c>
      <c r="O305" s="26">
        <f t="shared" si="4"/>
        <v>0</v>
      </c>
      <c r="P305" s="27">
        <f>(IF(M305="WON-EW",((((N305-1)*J305)*'complete results log'!$B$2)+('complete results log'!$B$2*(N305-1))),IF(M305="WON",((((N305-1)*J305)*'complete results log'!$B$2)+('complete results log'!$B$2*(N305-1))),IF(M305="PLACED",((((N305-1)*J305)*'complete results log'!$B$2)-'complete results log'!$B$2),IF(J305=0,-'complete results log'!$B$2,IF(J305=0,-'complete results log'!$B$2,-('complete results log'!$B$2*2)))))))*E305</f>
        <v>0</v>
      </c>
      <c r="Q305" s="27">
        <f>(IF(M305="WON-EW",(((K305-1)*'complete results log'!$B$2)*(1-$B$3))+(((L305-1)*'complete results log'!$B$2)*(1-$B$3)),IF(M305="WON",(((K305-1)*'complete results log'!$B$2)*(1-$B$3)),IF(M305="PLACED",(((L305-1)*'complete results log'!$B$2)*(1-$B$3))-'complete results log'!$B$2,IF(J305=0,-'complete results log'!$B$2,-('complete results log'!$B$2*2))))))*E305</f>
        <v>0</v>
      </c>
      <c r="R305" s="28">
        <f>(IF(M305="WON-EW",((((F305-1)*J305)*'complete results log'!$B$2)+('complete results log'!$B$2*(F305-1))),IF(M305="WON",((((F305-1)*J305)*'complete results log'!$B$2)+('complete results log'!$B$2*(F305-1))),IF(M305="PLACED",((((F305-1)*J305)*'complete results log'!$B$2)-'complete results log'!$B$2),IF(J305=0,-'complete results log'!$B$2,IF(J305=0,-'complete results log'!$B$2,-('complete results log'!$B$2*2)))))))*E305</f>
        <v>0</v>
      </c>
    </row>
    <row r="306" spans="6:18" ht="15" x14ac:dyDescent="0.2">
      <c r="F306" s="58"/>
      <c r="G306" s="61"/>
      <c r="H306" s="22"/>
      <c r="I306" s="22"/>
      <c r="J306" s="22"/>
      <c r="M306" s="17"/>
      <c r="N306" s="26">
        <f>((G306-1)*(1-(IF(H306="no",0,'complete results log'!$B$3)))+1)</f>
        <v>5.0000000000000044E-2</v>
      </c>
      <c r="O306" s="26">
        <f t="shared" si="4"/>
        <v>0</v>
      </c>
      <c r="P306" s="27">
        <f>(IF(M306="WON-EW",((((N306-1)*J306)*'complete results log'!$B$2)+('complete results log'!$B$2*(N306-1))),IF(M306="WON",((((N306-1)*J306)*'complete results log'!$B$2)+('complete results log'!$B$2*(N306-1))),IF(M306="PLACED",((((N306-1)*J306)*'complete results log'!$B$2)-'complete results log'!$B$2),IF(J306=0,-'complete results log'!$B$2,IF(J306=0,-'complete results log'!$B$2,-('complete results log'!$B$2*2)))))))*E306</f>
        <v>0</v>
      </c>
      <c r="Q306" s="27">
        <f>(IF(M306="WON-EW",(((K306-1)*'complete results log'!$B$2)*(1-$B$3))+(((L306-1)*'complete results log'!$B$2)*(1-$B$3)),IF(M306="WON",(((K306-1)*'complete results log'!$B$2)*(1-$B$3)),IF(M306="PLACED",(((L306-1)*'complete results log'!$B$2)*(1-$B$3))-'complete results log'!$B$2,IF(J306=0,-'complete results log'!$B$2,-('complete results log'!$B$2*2))))))*E306</f>
        <v>0</v>
      </c>
      <c r="R306" s="28">
        <f>(IF(M306="WON-EW",((((F306-1)*J306)*'complete results log'!$B$2)+('complete results log'!$B$2*(F306-1))),IF(M306="WON",((((F306-1)*J306)*'complete results log'!$B$2)+('complete results log'!$B$2*(F306-1))),IF(M306="PLACED",((((F306-1)*J306)*'complete results log'!$B$2)-'complete results log'!$B$2),IF(J306=0,-'complete results log'!$B$2,IF(J306=0,-'complete results log'!$B$2,-('complete results log'!$B$2*2)))))))*E306</f>
        <v>0</v>
      </c>
    </row>
    <row r="307" spans="6:18" ht="15" x14ac:dyDescent="0.2">
      <c r="F307" s="58"/>
      <c r="G307" s="61"/>
      <c r="H307" s="22"/>
      <c r="I307" s="22"/>
      <c r="J307" s="22"/>
      <c r="M307" s="17"/>
      <c r="N307" s="26">
        <f>((G307-1)*(1-(IF(H307="no",0,'complete results log'!$B$3)))+1)</f>
        <v>5.0000000000000044E-2</v>
      </c>
      <c r="O307" s="26">
        <f t="shared" si="4"/>
        <v>0</v>
      </c>
      <c r="P307" s="27">
        <f>(IF(M307="WON-EW",((((N307-1)*J307)*'complete results log'!$B$2)+('complete results log'!$B$2*(N307-1))),IF(M307="WON",((((N307-1)*J307)*'complete results log'!$B$2)+('complete results log'!$B$2*(N307-1))),IF(M307="PLACED",((((N307-1)*J307)*'complete results log'!$B$2)-'complete results log'!$B$2),IF(J307=0,-'complete results log'!$B$2,IF(J307=0,-'complete results log'!$B$2,-('complete results log'!$B$2*2)))))))*E307</f>
        <v>0</v>
      </c>
      <c r="Q307" s="27">
        <f>(IF(M307="WON-EW",(((K307-1)*'complete results log'!$B$2)*(1-$B$3))+(((L307-1)*'complete results log'!$B$2)*(1-$B$3)),IF(M307="WON",(((K307-1)*'complete results log'!$B$2)*(1-$B$3)),IF(M307="PLACED",(((L307-1)*'complete results log'!$B$2)*(1-$B$3))-'complete results log'!$B$2,IF(J307=0,-'complete results log'!$B$2,-('complete results log'!$B$2*2))))))*E307</f>
        <v>0</v>
      </c>
      <c r="R307" s="28">
        <f>(IF(M307="WON-EW",((((F307-1)*J307)*'complete results log'!$B$2)+('complete results log'!$B$2*(F307-1))),IF(M307="WON",((((F307-1)*J307)*'complete results log'!$B$2)+('complete results log'!$B$2*(F307-1))),IF(M307="PLACED",((((F307-1)*J307)*'complete results log'!$B$2)-'complete results log'!$B$2),IF(J307=0,-'complete results log'!$B$2,IF(J307=0,-'complete results log'!$B$2,-('complete results log'!$B$2*2)))))))*E307</f>
        <v>0</v>
      </c>
    </row>
    <row r="308" spans="6:18" ht="15" x14ac:dyDescent="0.2">
      <c r="F308" s="58"/>
      <c r="G308" s="61"/>
      <c r="H308" s="22"/>
      <c r="I308" s="22"/>
      <c r="J308" s="22"/>
      <c r="M308" s="17"/>
      <c r="N308" s="26">
        <f>((G308-1)*(1-(IF(H308="no",0,'complete results log'!$B$3)))+1)</f>
        <v>5.0000000000000044E-2</v>
      </c>
      <c r="O308" s="26">
        <f t="shared" si="4"/>
        <v>0</v>
      </c>
      <c r="P308" s="27">
        <f>(IF(M308="WON-EW",((((N308-1)*J308)*'complete results log'!$B$2)+('complete results log'!$B$2*(N308-1))),IF(M308="WON",((((N308-1)*J308)*'complete results log'!$B$2)+('complete results log'!$B$2*(N308-1))),IF(M308="PLACED",((((N308-1)*J308)*'complete results log'!$B$2)-'complete results log'!$B$2),IF(J308=0,-'complete results log'!$B$2,IF(J308=0,-'complete results log'!$B$2,-('complete results log'!$B$2*2)))))))*E308</f>
        <v>0</v>
      </c>
      <c r="Q308" s="27">
        <f>(IF(M308="WON-EW",(((K308-1)*'complete results log'!$B$2)*(1-$B$3))+(((L308-1)*'complete results log'!$B$2)*(1-$B$3)),IF(M308="WON",(((K308-1)*'complete results log'!$B$2)*(1-$B$3)),IF(M308="PLACED",(((L308-1)*'complete results log'!$B$2)*(1-$B$3))-'complete results log'!$B$2,IF(J308=0,-'complete results log'!$B$2,-('complete results log'!$B$2*2))))))*E308</f>
        <v>0</v>
      </c>
      <c r="R308" s="28">
        <f>(IF(M308="WON-EW",((((F308-1)*J308)*'complete results log'!$B$2)+('complete results log'!$B$2*(F308-1))),IF(M308="WON",((((F308-1)*J308)*'complete results log'!$B$2)+('complete results log'!$B$2*(F308-1))),IF(M308="PLACED",((((F308-1)*J308)*'complete results log'!$B$2)-'complete results log'!$B$2),IF(J308=0,-'complete results log'!$B$2,IF(J308=0,-'complete results log'!$B$2,-('complete results log'!$B$2*2)))))))*E308</f>
        <v>0</v>
      </c>
    </row>
    <row r="309" spans="6:18" ht="15" x14ac:dyDescent="0.2">
      <c r="F309" s="58"/>
      <c r="G309" s="61"/>
      <c r="H309" s="22"/>
      <c r="I309" s="22"/>
      <c r="J309" s="22"/>
      <c r="M309" s="17"/>
      <c r="N309" s="26">
        <f>((G309-1)*(1-(IF(H309="no",0,'complete results log'!$B$3)))+1)</f>
        <v>5.0000000000000044E-2</v>
      </c>
      <c r="O309" s="26">
        <f t="shared" si="4"/>
        <v>0</v>
      </c>
      <c r="P309" s="27">
        <f>(IF(M309="WON-EW",((((N309-1)*J309)*'complete results log'!$B$2)+('complete results log'!$B$2*(N309-1))),IF(M309="WON",((((N309-1)*J309)*'complete results log'!$B$2)+('complete results log'!$B$2*(N309-1))),IF(M309="PLACED",((((N309-1)*J309)*'complete results log'!$B$2)-'complete results log'!$B$2),IF(J309=0,-'complete results log'!$B$2,IF(J309=0,-'complete results log'!$B$2,-('complete results log'!$B$2*2)))))))*E309</f>
        <v>0</v>
      </c>
      <c r="Q309" s="27">
        <f>(IF(M309="WON-EW",(((K309-1)*'complete results log'!$B$2)*(1-$B$3))+(((L309-1)*'complete results log'!$B$2)*(1-$B$3)),IF(M309="WON",(((K309-1)*'complete results log'!$B$2)*(1-$B$3)),IF(M309="PLACED",(((L309-1)*'complete results log'!$B$2)*(1-$B$3))-'complete results log'!$B$2,IF(J309=0,-'complete results log'!$B$2,-('complete results log'!$B$2*2))))))*E309</f>
        <v>0</v>
      </c>
      <c r="R309" s="28">
        <f>(IF(M309="WON-EW",((((F309-1)*J309)*'complete results log'!$B$2)+('complete results log'!$B$2*(F309-1))),IF(M309="WON",((((F309-1)*J309)*'complete results log'!$B$2)+('complete results log'!$B$2*(F309-1))),IF(M309="PLACED",((((F309-1)*J309)*'complete results log'!$B$2)-'complete results log'!$B$2),IF(J309=0,-'complete results log'!$B$2,IF(J309=0,-'complete results log'!$B$2,-('complete results log'!$B$2*2)))))))*E309</f>
        <v>0</v>
      </c>
    </row>
    <row r="310" spans="6:18" ht="15" x14ac:dyDescent="0.2">
      <c r="F310" s="58"/>
      <c r="G310" s="61"/>
      <c r="H310" s="22"/>
      <c r="I310" s="22"/>
      <c r="J310" s="22"/>
      <c r="M310" s="17"/>
      <c r="N310" s="26">
        <f>((G310-1)*(1-(IF(H310="no",0,'complete results log'!$B$3)))+1)</f>
        <v>5.0000000000000044E-2</v>
      </c>
      <c r="O310" s="26">
        <f t="shared" si="4"/>
        <v>0</v>
      </c>
      <c r="P310" s="27">
        <f>(IF(M310="WON-EW",((((N310-1)*J310)*'complete results log'!$B$2)+('complete results log'!$B$2*(N310-1))),IF(M310="WON",((((N310-1)*J310)*'complete results log'!$B$2)+('complete results log'!$B$2*(N310-1))),IF(M310="PLACED",((((N310-1)*J310)*'complete results log'!$B$2)-'complete results log'!$B$2),IF(J310=0,-'complete results log'!$B$2,IF(J310=0,-'complete results log'!$B$2,-('complete results log'!$B$2*2)))))))*E310</f>
        <v>0</v>
      </c>
      <c r="Q310" s="27">
        <f>(IF(M310="WON-EW",(((K310-1)*'complete results log'!$B$2)*(1-$B$3))+(((L310-1)*'complete results log'!$B$2)*(1-$B$3)),IF(M310="WON",(((K310-1)*'complete results log'!$B$2)*(1-$B$3)),IF(M310="PLACED",(((L310-1)*'complete results log'!$B$2)*(1-$B$3))-'complete results log'!$B$2,IF(J310=0,-'complete results log'!$B$2,-('complete results log'!$B$2*2))))))*E310</f>
        <v>0</v>
      </c>
      <c r="R310" s="28">
        <f>(IF(M310="WON-EW",((((F310-1)*J310)*'complete results log'!$B$2)+('complete results log'!$B$2*(F310-1))),IF(M310="WON",((((F310-1)*J310)*'complete results log'!$B$2)+('complete results log'!$B$2*(F310-1))),IF(M310="PLACED",((((F310-1)*J310)*'complete results log'!$B$2)-'complete results log'!$B$2),IF(J310=0,-'complete results log'!$B$2,IF(J310=0,-'complete results log'!$B$2,-('complete results log'!$B$2*2)))))))*E310</f>
        <v>0</v>
      </c>
    </row>
    <row r="311" spans="6:18" ht="15" x14ac:dyDescent="0.2">
      <c r="F311" s="58"/>
      <c r="G311" s="61"/>
      <c r="H311" s="22"/>
      <c r="I311" s="22"/>
      <c r="J311" s="22"/>
      <c r="M311" s="17"/>
      <c r="N311" s="26">
        <f>((G311-1)*(1-(IF(H311="no",0,'complete results log'!$B$3)))+1)</f>
        <v>5.0000000000000044E-2</v>
      </c>
      <c r="O311" s="26">
        <f t="shared" si="4"/>
        <v>0</v>
      </c>
      <c r="P311" s="27">
        <f>(IF(M311="WON-EW",((((N311-1)*J311)*'complete results log'!$B$2)+('complete results log'!$B$2*(N311-1))),IF(M311="WON",((((N311-1)*J311)*'complete results log'!$B$2)+('complete results log'!$B$2*(N311-1))),IF(M311="PLACED",((((N311-1)*J311)*'complete results log'!$B$2)-'complete results log'!$B$2),IF(J311=0,-'complete results log'!$B$2,IF(J311=0,-'complete results log'!$B$2,-('complete results log'!$B$2*2)))))))*E311</f>
        <v>0</v>
      </c>
      <c r="Q311" s="27">
        <f>(IF(M311="WON-EW",(((K311-1)*'complete results log'!$B$2)*(1-$B$3))+(((L311-1)*'complete results log'!$B$2)*(1-$B$3)),IF(M311="WON",(((K311-1)*'complete results log'!$B$2)*(1-$B$3)),IF(M311="PLACED",(((L311-1)*'complete results log'!$B$2)*(1-$B$3))-'complete results log'!$B$2,IF(J311=0,-'complete results log'!$B$2,-('complete results log'!$B$2*2))))))*E311</f>
        <v>0</v>
      </c>
      <c r="R311" s="28">
        <f>(IF(M311="WON-EW",((((F311-1)*J311)*'complete results log'!$B$2)+('complete results log'!$B$2*(F311-1))),IF(M311="WON",((((F311-1)*J311)*'complete results log'!$B$2)+('complete results log'!$B$2*(F311-1))),IF(M311="PLACED",((((F311-1)*J311)*'complete results log'!$B$2)-'complete results log'!$B$2),IF(J311=0,-'complete results log'!$B$2,IF(J311=0,-'complete results log'!$B$2,-('complete results log'!$B$2*2)))))))*E311</f>
        <v>0</v>
      </c>
    </row>
    <row r="312" spans="6:18" ht="15" x14ac:dyDescent="0.2">
      <c r="F312" s="58"/>
      <c r="G312" s="61"/>
      <c r="H312" s="22"/>
      <c r="I312" s="22"/>
      <c r="J312" s="22"/>
      <c r="M312" s="17"/>
      <c r="N312" s="26">
        <f>((G312-1)*(1-(IF(H312="no",0,'complete results log'!$B$3)))+1)</f>
        <v>5.0000000000000044E-2</v>
      </c>
      <c r="O312" s="26">
        <f t="shared" si="4"/>
        <v>0</v>
      </c>
      <c r="P312" s="27">
        <f>(IF(M312="WON-EW",((((N312-1)*J312)*'complete results log'!$B$2)+('complete results log'!$B$2*(N312-1))),IF(M312="WON",((((N312-1)*J312)*'complete results log'!$B$2)+('complete results log'!$B$2*(N312-1))),IF(M312="PLACED",((((N312-1)*J312)*'complete results log'!$B$2)-'complete results log'!$B$2),IF(J312=0,-'complete results log'!$B$2,IF(J312=0,-'complete results log'!$B$2,-('complete results log'!$B$2*2)))))))*E312</f>
        <v>0</v>
      </c>
      <c r="Q312" s="27">
        <f>(IF(M312="WON-EW",(((K312-1)*'complete results log'!$B$2)*(1-$B$3))+(((L312-1)*'complete results log'!$B$2)*(1-$B$3)),IF(M312="WON",(((K312-1)*'complete results log'!$B$2)*(1-$B$3)),IF(M312="PLACED",(((L312-1)*'complete results log'!$B$2)*(1-$B$3))-'complete results log'!$B$2,IF(J312=0,-'complete results log'!$B$2,-('complete results log'!$B$2*2))))))*E312</f>
        <v>0</v>
      </c>
      <c r="R312" s="28">
        <f>(IF(M312="WON-EW",((((F312-1)*J312)*'complete results log'!$B$2)+('complete results log'!$B$2*(F312-1))),IF(M312="WON",((((F312-1)*J312)*'complete results log'!$B$2)+('complete results log'!$B$2*(F312-1))),IF(M312="PLACED",((((F312-1)*J312)*'complete results log'!$B$2)-'complete results log'!$B$2),IF(J312=0,-'complete results log'!$B$2,IF(J312=0,-'complete results log'!$B$2,-('complete results log'!$B$2*2)))))))*E312</f>
        <v>0</v>
      </c>
    </row>
    <row r="313" spans="6:18" ht="15" x14ac:dyDescent="0.2">
      <c r="F313" s="58"/>
      <c r="G313" s="61"/>
      <c r="H313" s="22"/>
      <c r="I313" s="22"/>
      <c r="J313" s="22"/>
      <c r="M313" s="17"/>
      <c r="N313" s="26">
        <f>((G313-1)*(1-(IF(H313="no",0,'complete results log'!$B$3)))+1)</f>
        <v>5.0000000000000044E-2</v>
      </c>
      <c r="O313" s="26">
        <f t="shared" si="4"/>
        <v>0</v>
      </c>
      <c r="P313" s="27">
        <f>(IF(M313="WON-EW",((((N313-1)*J313)*'complete results log'!$B$2)+('complete results log'!$B$2*(N313-1))),IF(M313="WON",((((N313-1)*J313)*'complete results log'!$B$2)+('complete results log'!$B$2*(N313-1))),IF(M313="PLACED",((((N313-1)*J313)*'complete results log'!$B$2)-'complete results log'!$B$2),IF(J313=0,-'complete results log'!$B$2,IF(J313=0,-'complete results log'!$B$2,-('complete results log'!$B$2*2)))))))*E313</f>
        <v>0</v>
      </c>
      <c r="Q313" s="27">
        <f>(IF(M313="WON-EW",(((K313-1)*'complete results log'!$B$2)*(1-$B$3))+(((L313-1)*'complete results log'!$B$2)*(1-$B$3)),IF(M313="WON",(((K313-1)*'complete results log'!$B$2)*(1-$B$3)),IF(M313="PLACED",(((L313-1)*'complete results log'!$B$2)*(1-$B$3))-'complete results log'!$B$2,IF(J313=0,-'complete results log'!$B$2,-('complete results log'!$B$2*2))))))*E313</f>
        <v>0</v>
      </c>
      <c r="R313" s="28">
        <f>(IF(M313="WON-EW",((((F313-1)*J313)*'complete results log'!$B$2)+('complete results log'!$B$2*(F313-1))),IF(M313="WON",((((F313-1)*J313)*'complete results log'!$B$2)+('complete results log'!$B$2*(F313-1))),IF(M313="PLACED",((((F313-1)*J313)*'complete results log'!$B$2)-'complete results log'!$B$2),IF(J313=0,-'complete results log'!$B$2,IF(J313=0,-'complete results log'!$B$2,-('complete results log'!$B$2*2)))))))*E313</f>
        <v>0</v>
      </c>
    </row>
    <row r="314" spans="6:18" ht="15" x14ac:dyDescent="0.2">
      <c r="F314" s="58"/>
      <c r="G314" s="61"/>
      <c r="H314" s="22"/>
      <c r="I314" s="22"/>
      <c r="J314" s="22"/>
      <c r="M314" s="17"/>
      <c r="N314" s="26">
        <f>((G314-1)*(1-(IF(H314="no",0,'complete results log'!$B$3)))+1)</f>
        <v>5.0000000000000044E-2</v>
      </c>
      <c r="O314" s="26">
        <f t="shared" si="4"/>
        <v>0</v>
      </c>
      <c r="P314" s="27">
        <f>(IF(M314="WON-EW",((((N314-1)*J314)*'complete results log'!$B$2)+('complete results log'!$B$2*(N314-1))),IF(M314="WON",((((N314-1)*J314)*'complete results log'!$B$2)+('complete results log'!$B$2*(N314-1))),IF(M314="PLACED",((((N314-1)*J314)*'complete results log'!$B$2)-'complete results log'!$B$2),IF(J314=0,-'complete results log'!$B$2,IF(J314=0,-'complete results log'!$B$2,-('complete results log'!$B$2*2)))))))*E314</f>
        <v>0</v>
      </c>
      <c r="Q314" s="27">
        <f>(IF(M314="WON-EW",(((K314-1)*'complete results log'!$B$2)*(1-$B$3))+(((L314-1)*'complete results log'!$B$2)*(1-$B$3)),IF(M314="WON",(((K314-1)*'complete results log'!$B$2)*(1-$B$3)),IF(M314="PLACED",(((L314-1)*'complete results log'!$B$2)*(1-$B$3))-'complete results log'!$B$2,IF(J314=0,-'complete results log'!$B$2,-('complete results log'!$B$2*2))))))*E314</f>
        <v>0</v>
      </c>
      <c r="R314" s="28">
        <f>(IF(M314="WON-EW",((((F314-1)*J314)*'complete results log'!$B$2)+('complete results log'!$B$2*(F314-1))),IF(M314="WON",((((F314-1)*J314)*'complete results log'!$B$2)+('complete results log'!$B$2*(F314-1))),IF(M314="PLACED",((((F314-1)*J314)*'complete results log'!$B$2)-'complete results log'!$B$2),IF(J314=0,-'complete results log'!$B$2,IF(J314=0,-'complete results log'!$B$2,-('complete results log'!$B$2*2)))))))*E314</f>
        <v>0</v>
      </c>
    </row>
    <row r="315" spans="6:18" ht="15" x14ac:dyDescent="0.2">
      <c r="F315" s="58"/>
      <c r="G315" s="61"/>
      <c r="H315" s="22"/>
      <c r="I315" s="22"/>
      <c r="J315" s="22"/>
      <c r="M315" s="17"/>
      <c r="N315" s="26">
        <f>((G315-1)*(1-(IF(H315="no",0,'complete results log'!$B$3)))+1)</f>
        <v>5.0000000000000044E-2</v>
      </c>
      <c r="O315" s="26">
        <f t="shared" si="4"/>
        <v>0</v>
      </c>
      <c r="P315" s="27">
        <f>(IF(M315="WON-EW",((((N315-1)*J315)*'complete results log'!$B$2)+('complete results log'!$B$2*(N315-1))),IF(M315="WON",((((N315-1)*J315)*'complete results log'!$B$2)+('complete results log'!$B$2*(N315-1))),IF(M315="PLACED",((((N315-1)*J315)*'complete results log'!$B$2)-'complete results log'!$B$2),IF(J315=0,-'complete results log'!$B$2,IF(J315=0,-'complete results log'!$B$2,-('complete results log'!$B$2*2)))))))*E315</f>
        <v>0</v>
      </c>
      <c r="Q315" s="27">
        <f>(IF(M315="WON-EW",(((K315-1)*'complete results log'!$B$2)*(1-$B$3))+(((L315-1)*'complete results log'!$B$2)*(1-$B$3)),IF(M315="WON",(((K315-1)*'complete results log'!$B$2)*(1-$B$3)),IF(M315="PLACED",(((L315-1)*'complete results log'!$B$2)*(1-$B$3))-'complete results log'!$B$2,IF(J315=0,-'complete results log'!$B$2,-('complete results log'!$B$2*2))))))*E315</f>
        <v>0</v>
      </c>
      <c r="R315" s="28">
        <f>(IF(M315="WON-EW",((((F315-1)*J315)*'complete results log'!$B$2)+('complete results log'!$B$2*(F315-1))),IF(M315="WON",((((F315-1)*J315)*'complete results log'!$B$2)+('complete results log'!$B$2*(F315-1))),IF(M315="PLACED",((((F315-1)*J315)*'complete results log'!$B$2)-'complete results log'!$B$2),IF(J315=0,-'complete results log'!$B$2,IF(J315=0,-'complete results log'!$B$2,-('complete results log'!$B$2*2)))))))*E315</f>
        <v>0</v>
      </c>
    </row>
    <row r="316" spans="6:18" ht="15" x14ac:dyDescent="0.2">
      <c r="F316" s="58"/>
      <c r="G316" s="61"/>
      <c r="H316" s="22"/>
      <c r="I316" s="22"/>
      <c r="J316" s="22"/>
      <c r="M316" s="17"/>
      <c r="N316" s="26">
        <f>((G316-1)*(1-(IF(H316="no",0,'complete results log'!$B$3)))+1)</f>
        <v>5.0000000000000044E-2</v>
      </c>
      <c r="O316" s="26">
        <f t="shared" si="4"/>
        <v>0</v>
      </c>
      <c r="P316" s="27">
        <f>(IF(M316="WON-EW",((((N316-1)*J316)*'complete results log'!$B$2)+('complete results log'!$B$2*(N316-1))),IF(M316="WON",((((N316-1)*J316)*'complete results log'!$B$2)+('complete results log'!$B$2*(N316-1))),IF(M316="PLACED",((((N316-1)*J316)*'complete results log'!$B$2)-'complete results log'!$B$2),IF(J316=0,-'complete results log'!$B$2,IF(J316=0,-'complete results log'!$B$2,-('complete results log'!$B$2*2)))))))*E316</f>
        <v>0</v>
      </c>
      <c r="Q316" s="27">
        <f>(IF(M316="WON-EW",(((K316-1)*'complete results log'!$B$2)*(1-$B$3))+(((L316-1)*'complete results log'!$B$2)*(1-$B$3)),IF(M316="WON",(((K316-1)*'complete results log'!$B$2)*(1-$B$3)),IF(M316="PLACED",(((L316-1)*'complete results log'!$B$2)*(1-$B$3))-'complete results log'!$B$2,IF(J316=0,-'complete results log'!$B$2,-('complete results log'!$B$2*2))))))*E316</f>
        <v>0</v>
      </c>
      <c r="R316" s="28">
        <f>(IF(M316="WON-EW",((((F316-1)*J316)*'complete results log'!$B$2)+('complete results log'!$B$2*(F316-1))),IF(M316="WON",((((F316-1)*J316)*'complete results log'!$B$2)+('complete results log'!$B$2*(F316-1))),IF(M316="PLACED",((((F316-1)*J316)*'complete results log'!$B$2)-'complete results log'!$B$2),IF(J316=0,-'complete results log'!$B$2,IF(J316=0,-'complete results log'!$B$2,-('complete results log'!$B$2*2)))))))*E316</f>
        <v>0</v>
      </c>
    </row>
    <row r="317" spans="6:18" ht="15" x14ac:dyDescent="0.2">
      <c r="H317" s="22"/>
      <c r="I317" s="22"/>
      <c r="J317" s="22"/>
      <c r="M317" s="17"/>
      <c r="N317" s="26">
        <f>((G317-1)*(1-(IF(H317="no",0,'complete results log'!$B$3)))+1)</f>
        <v>5.0000000000000044E-2</v>
      </c>
      <c r="O317" s="26">
        <f t="shared" si="4"/>
        <v>0</v>
      </c>
      <c r="P317" s="27">
        <f>(IF(M317="WON-EW",((((N317-1)*J317)*'complete results log'!$B$2)+('complete results log'!$B$2*(N317-1))),IF(M317="WON",((((N317-1)*J317)*'complete results log'!$B$2)+('complete results log'!$B$2*(N317-1))),IF(M317="PLACED",((((N317-1)*J317)*'complete results log'!$B$2)-'complete results log'!$B$2),IF(J317=0,-'complete results log'!$B$2,IF(J317=0,-'complete results log'!$B$2,-('complete results log'!$B$2*2)))))))*E317</f>
        <v>0</v>
      </c>
      <c r="Q317" s="27">
        <f>(IF(M317="WON-EW",(((K317-1)*'complete results log'!$B$2)*(1-$B$3))+(((L317-1)*'complete results log'!$B$2)*(1-$B$3)),IF(M317="WON",(((K317-1)*'complete results log'!$B$2)*(1-$B$3)),IF(M317="PLACED",(((L317-1)*'complete results log'!$B$2)*(1-$B$3))-'complete results log'!$B$2,IF(J317=0,-'complete results log'!$B$2,-('complete results log'!$B$2*2))))))*E317</f>
        <v>0</v>
      </c>
      <c r="R317" s="28">
        <f>(IF(M317="WON-EW",((((F317-1)*J317)*'complete results log'!$B$2)+('complete results log'!$B$2*(F317-1))),IF(M317="WON",((((F317-1)*J317)*'complete results log'!$B$2)+('complete results log'!$B$2*(F317-1))),IF(M317="PLACED",((((F317-1)*J317)*'complete results log'!$B$2)-'complete results log'!$B$2),IF(J317=0,-'complete results log'!$B$2,IF(J317=0,-'complete results log'!$B$2,-('complete results log'!$B$2*2)))))))*E317</f>
        <v>0</v>
      </c>
    </row>
    <row r="318" spans="6:18" ht="15" x14ac:dyDescent="0.2">
      <c r="H318" s="22"/>
      <c r="I318" s="22"/>
      <c r="J318" s="22"/>
      <c r="M318" s="17"/>
      <c r="N318" s="26">
        <f>((G318-1)*(1-(IF(H318="no",0,'complete results log'!$B$3)))+1)</f>
        <v>5.0000000000000044E-2</v>
      </c>
      <c r="O318" s="26">
        <f t="shared" si="4"/>
        <v>0</v>
      </c>
      <c r="P318" s="27">
        <f>(IF(M318="WON-EW",((((N318-1)*J318)*'complete results log'!$B$2)+('complete results log'!$B$2*(N318-1))),IF(M318="WON",((((N318-1)*J318)*'complete results log'!$B$2)+('complete results log'!$B$2*(N318-1))),IF(M318="PLACED",((((N318-1)*J318)*'complete results log'!$B$2)-'complete results log'!$B$2),IF(J318=0,-'complete results log'!$B$2,IF(J318=0,-'complete results log'!$B$2,-('complete results log'!$B$2*2)))))))*E318</f>
        <v>0</v>
      </c>
      <c r="Q318" s="27">
        <f>(IF(M318="WON-EW",(((K318-1)*'complete results log'!$B$2)*(1-$B$3))+(((L318-1)*'complete results log'!$B$2)*(1-$B$3)),IF(M318="WON",(((K318-1)*'complete results log'!$B$2)*(1-$B$3)),IF(M318="PLACED",(((L318-1)*'complete results log'!$B$2)*(1-$B$3))-'complete results log'!$B$2,IF(J318=0,-'complete results log'!$B$2,-('complete results log'!$B$2*2))))))*E318</f>
        <v>0</v>
      </c>
      <c r="R318" s="28">
        <f>(IF(M318="WON-EW",((((F318-1)*J318)*'complete results log'!$B$2)+('complete results log'!$B$2*(F318-1))),IF(M318="WON",((((F318-1)*J318)*'complete results log'!$B$2)+('complete results log'!$B$2*(F318-1))),IF(M318="PLACED",((((F318-1)*J318)*'complete results log'!$B$2)-'complete results log'!$B$2),IF(J318=0,-'complete results log'!$B$2,IF(J318=0,-'complete results log'!$B$2,-('complete results log'!$B$2*2)))))))*E318</f>
        <v>0</v>
      </c>
    </row>
    <row r="319" spans="6:18" ht="15" x14ac:dyDescent="0.2">
      <c r="H319" s="22"/>
      <c r="I319" s="22"/>
      <c r="J319" s="22"/>
      <c r="M319" s="17"/>
      <c r="N319" s="26">
        <f>((G319-1)*(1-(IF(H319="no",0,'complete results log'!$B$3)))+1)</f>
        <v>5.0000000000000044E-2</v>
      </c>
      <c r="O319" s="26">
        <f t="shared" si="4"/>
        <v>0</v>
      </c>
      <c r="P319" s="27">
        <f>(IF(M319="WON-EW",((((N319-1)*J319)*'complete results log'!$B$2)+('complete results log'!$B$2*(N319-1))),IF(M319="WON",((((N319-1)*J319)*'complete results log'!$B$2)+('complete results log'!$B$2*(N319-1))),IF(M319="PLACED",((((N319-1)*J319)*'complete results log'!$B$2)-'complete results log'!$B$2),IF(J319=0,-'complete results log'!$B$2,IF(J319=0,-'complete results log'!$B$2,-('complete results log'!$B$2*2)))))))*E319</f>
        <v>0</v>
      </c>
      <c r="Q319" s="27">
        <f>(IF(M319="WON-EW",(((K319-1)*'complete results log'!$B$2)*(1-$B$3))+(((L319-1)*'complete results log'!$B$2)*(1-$B$3)),IF(M319="WON",(((K319-1)*'complete results log'!$B$2)*(1-$B$3)),IF(M319="PLACED",(((L319-1)*'complete results log'!$B$2)*(1-$B$3))-'complete results log'!$B$2,IF(J319=0,-'complete results log'!$B$2,-('complete results log'!$B$2*2))))))*E319</f>
        <v>0</v>
      </c>
      <c r="R319" s="28">
        <f>(IF(M319="WON-EW",((((F319-1)*J319)*'complete results log'!$B$2)+('complete results log'!$B$2*(F319-1))),IF(M319="WON",((((F319-1)*J319)*'complete results log'!$B$2)+('complete results log'!$B$2*(F319-1))),IF(M319="PLACED",((((F319-1)*J319)*'complete results log'!$B$2)-'complete results log'!$B$2),IF(J319=0,-'complete results log'!$B$2,IF(J319=0,-'complete results log'!$B$2,-('complete results log'!$B$2*2)))))))*E319</f>
        <v>0</v>
      </c>
    </row>
    <row r="320" spans="6:18" ht="15" x14ac:dyDescent="0.2">
      <c r="H320" s="22"/>
      <c r="I320" s="22"/>
      <c r="J320" s="22"/>
      <c r="M320" s="17"/>
      <c r="N320" s="26">
        <f>((G320-1)*(1-(IF(H320="no",0,'complete results log'!$B$3)))+1)</f>
        <v>5.0000000000000044E-2</v>
      </c>
      <c r="O320" s="26">
        <f t="shared" si="4"/>
        <v>0</v>
      </c>
      <c r="P320" s="27">
        <f>(IF(M320="WON-EW",((((N320-1)*J320)*'complete results log'!$B$2)+('complete results log'!$B$2*(N320-1))),IF(M320="WON",((((N320-1)*J320)*'complete results log'!$B$2)+('complete results log'!$B$2*(N320-1))),IF(M320="PLACED",((((N320-1)*J320)*'complete results log'!$B$2)-'complete results log'!$B$2),IF(J320=0,-'complete results log'!$B$2,IF(J320=0,-'complete results log'!$B$2,-('complete results log'!$B$2*2)))))))*E320</f>
        <v>0</v>
      </c>
      <c r="Q320" s="27">
        <f>(IF(M320="WON-EW",(((K320-1)*'complete results log'!$B$2)*(1-$B$3))+(((L320-1)*'complete results log'!$B$2)*(1-$B$3)),IF(M320="WON",(((K320-1)*'complete results log'!$B$2)*(1-$B$3)),IF(M320="PLACED",(((L320-1)*'complete results log'!$B$2)*(1-$B$3))-'complete results log'!$B$2,IF(J320=0,-'complete results log'!$B$2,-('complete results log'!$B$2*2))))))*E320</f>
        <v>0</v>
      </c>
      <c r="R320" s="28">
        <f>(IF(M320="WON-EW",((((F320-1)*J320)*'complete results log'!$B$2)+('complete results log'!$B$2*(F320-1))),IF(M320="WON",((((F320-1)*J320)*'complete results log'!$B$2)+('complete results log'!$B$2*(F320-1))),IF(M320="PLACED",((((F320-1)*J320)*'complete results log'!$B$2)-'complete results log'!$B$2),IF(J320=0,-'complete results log'!$B$2,IF(J320=0,-'complete results log'!$B$2,-('complete results log'!$B$2*2)))))))*E320</f>
        <v>0</v>
      </c>
    </row>
    <row r="321" spans="8:18" ht="15" x14ac:dyDescent="0.2">
      <c r="H321" s="22"/>
      <c r="I321" s="22"/>
      <c r="J321" s="22"/>
      <c r="M321" s="17"/>
      <c r="N321" s="26">
        <f>((G321-1)*(1-(IF(H321="no",0,'complete results log'!$B$3)))+1)</f>
        <v>5.0000000000000044E-2</v>
      </c>
      <c r="O321" s="26">
        <f t="shared" si="4"/>
        <v>0</v>
      </c>
      <c r="P321" s="27">
        <f>(IF(M321="WON-EW",((((N321-1)*J321)*'complete results log'!$B$2)+('complete results log'!$B$2*(N321-1))),IF(M321="WON",((((N321-1)*J321)*'complete results log'!$B$2)+('complete results log'!$B$2*(N321-1))),IF(M321="PLACED",((((N321-1)*J321)*'complete results log'!$B$2)-'complete results log'!$B$2),IF(J321=0,-'complete results log'!$B$2,IF(J321=0,-'complete results log'!$B$2,-('complete results log'!$B$2*2)))))))*E321</f>
        <v>0</v>
      </c>
      <c r="Q321" s="27">
        <f>(IF(M321="WON-EW",(((K321-1)*'complete results log'!$B$2)*(1-$B$3))+(((L321-1)*'complete results log'!$B$2)*(1-$B$3)),IF(M321="WON",(((K321-1)*'complete results log'!$B$2)*(1-$B$3)),IF(M321="PLACED",(((L321-1)*'complete results log'!$B$2)*(1-$B$3))-'complete results log'!$B$2,IF(J321=0,-'complete results log'!$B$2,-('complete results log'!$B$2*2))))))*E321</f>
        <v>0</v>
      </c>
      <c r="R321" s="28">
        <f>(IF(M321="WON-EW",((((F321-1)*J321)*'complete results log'!$B$2)+('complete results log'!$B$2*(F321-1))),IF(M321="WON",((((F321-1)*J321)*'complete results log'!$B$2)+('complete results log'!$B$2*(F321-1))),IF(M321="PLACED",((((F321-1)*J321)*'complete results log'!$B$2)-'complete results log'!$B$2),IF(J321=0,-'complete results log'!$B$2,IF(J321=0,-'complete results log'!$B$2,-('complete results log'!$B$2*2)))))))*E321</f>
        <v>0</v>
      </c>
    </row>
    <row r="322" spans="8:18" ht="15" x14ac:dyDescent="0.2">
      <c r="H322" s="22"/>
      <c r="I322" s="22"/>
      <c r="J322" s="22"/>
      <c r="M322" s="17"/>
      <c r="N322" s="26">
        <f>((G322-1)*(1-(IF(H322="no",0,'complete results log'!$B$3)))+1)</f>
        <v>5.0000000000000044E-2</v>
      </c>
      <c r="O322" s="26">
        <f t="shared" si="4"/>
        <v>0</v>
      </c>
      <c r="P322" s="27">
        <f>(IF(M322="WON-EW",((((N322-1)*J322)*'complete results log'!$B$2)+('complete results log'!$B$2*(N322-1))),IF(M322="WON",((((N322-1)*J322)*'complete results log'!$B$2)+('complete results log'!$B$2*(N322-1))),IF(M322="PLACED",((((N322-1)*J322)*'complete results log'!$B$2)-'complete results log'!$B$2),IF(J322=0,-'complete results log'!$B$2,IF(J322=0,-'complete results log'!$B$2,-('complete results log'!$B$2*2)))))))*E322</f>
        <v>0</v>
      </c>
      <c r="Q322" s="27">
        <f>(IF(M322="WON-EW",(((K322-1)*'complete results log'!$B$2)*(1-$B$3))+(((L322-1)*'complete results log'!$B$2)*(1-$B$3)),IF(M322="WON",(((K322-1)*'complete results log'!$B$2)*(1-$B$3)),IF(M322="PLACED",(((L322-1)*'complete results log'!$B$2)*(1-$B$3))-'complete results log'!$B$2,IF(J322=0,-'complete results log'!$B$2,-('complete results log'!$B$2*2))))))*E322</f>
        <v>0</v>
      </c>
      <c r="R322" s="28">
        <f>(IF(M322="WON-EW",((((F322-1)*J322)*'complete results log'!$B$2)+('complete results log'!$B$2*(F322-1))),IF(M322="WON",((((F322-1)*J322)*'complete results log'!$B$2)+('complete results log'!$B$2*(F322-1))),IF(M322="PLACED",((((F322-1)*J322)*'complete results log'!$B$2)-'complete results log'!$B$2),IF(J322=0,-'complete results log'!$B$2,IF(J322=0,-'complete results log'!$B$2,-('complete results log'!$B$2*2)))))))*E322</f>
        <v>0</v>
      </c>
    </row>
    <row r="323" spans="8:18" ht="15" x14ac:dyDescent="0.2">
      <c r="H323" s="22"/>
      <c r="I323" s="22"/>
      <c r="J323" s="22"/>
      <c r="M323" s="17"/>
      <c r="N323" s="26">
        <f>((G323-1)*(1-(IF(H323="no",0,'complete results log'!$B$3)))+1)</f>
        <v>5.0000000000000044E-2</v>
      </c>
      <c r="O323" s="26">
        <f t="shared" si="4"/>
        <v>0</v>
      </c>
      <c r="P323" s="27">
        <f>(IF(M323="WON-EW",((((N323-1)*J323)*'complete results log'!$B$2)+('complete results log'!$B$2*(N323-1))),IF(M323="WON",((((N323-1)*J323)*'complete results log'!$B$2)+('complete results log'!$B$2*(N323-1))),IF(M323="PLACED",((((N323-1)*J323)*'complete results log'!$B$2)-'complete results log'!$B$2),IF(J323=0,-'complete results log'!$B$2,IF(J323=0,-'complete results log'!$B$2,-('complete results log'!$B$2*2)))))))*E323</f>
        <v>0</v>
      </c>
      <c r="Q323" s="27">
        <f>(IF(M323="WON-EW",(((K323-1)*'complete results log'!$B$2)*(1-$B$3))+(((L323-1)*'complete results log'!$B$2)*(1-$B$3)),IF(M323="WON",(((K323-1)*'complete results log'!$B$2)*(1-$B$3)),IF(M323="PLACED",(((L323-1)*'complete results log'!$B$2)*(1-$B$3))-'complete results log'!$B$2,IF(J323=0,-'complete results log'!$B$2,-('complete results log'!$B$2*2))))))*E323</f>
        <v>0</v>
      </c>
      <c r="R323" s="28">
        <f>(IF(M323="WON-EW",((((F323-1)*J323)*'complete results log'!$B$2)+('complete results log'!$B$2*(F323-1))),IF(M323="WON",((((F323-1)*J323)*'complete results log'!$B$2)+('complete results log'!$B$2*(F323-1))),IF(M323="PLACED",((((F323-1)*J323)*'complete results log'!$B$2)-'complete results log'!$B$2),IF(J323=0,-'complete results log'!$B$2,IF(J323=0,-'complete results log'!$B$2,-('complete results log'!$B$2*2)))))))*E323</f>
        <v>0</v>
      </c>
    </row>
    <row r="324" spans="8:18" ht="15" x14ac:dyDescent="0.2">
      <c r="H324" s="22"/>
      <c r="I324" s="22"/>
      <c r="J324" s="22"/>
      <c r="M324" s="17"/>
      <c r="N324" s="26">
        <f>((G324-1)*(1-(IF(H324="no",0,'complete results log'!$B$3)))+1)</f>
        <v>5.0000000000000044E-2</v>
      </c>
      <c r="O324" s="26">
        <f t="shared" si="4"/>
        <v>0</v>
      </c>
      <c r="P324" s="27">
        <f>(IF(M324="WON-EW",((((N324-1)*J324)*'complete results log'!$B$2)+('complete results log'!$B$2*(N324-1))),IF(M324="WON",((((N324-1)*J324)*'complete results log'!$B$2)+('complete results log'!$B$2*(N324-1))),IF(M324="PLACED",((((N324-1)*J324)*'complete results log'!$B$2)-'complete results log'!$B$2),IF(J324=0,-'complete results log'!$B$2,IF(J324=0,-'complete results log'!$B$2,-('complete results log'!$B$2*2)))))))*E324</f>
        <v>0</v>
      </c>
      <c r="Q324" s="27">
        <f>(IF(M324="WON-EW",(((K324-1)*'complete results log'!$B$2)*(1-$B$3))+(((L324-1)*'complete results log'!$B$2)*(1-$B$3)),IF(M324="WON",(((K324-1)*'complete results log'!$B$2)*(1-$B$3)),IF(M324="PLACED",(((L324-1)*'complete results log'!$B$2)*(1-$B$3))-'complete results log'!$B$2,IF(J324=0,-'complete results log'!$B$2,-('complete results log'!$B$2*2))))))*E324</f>
        <v>0</v>
      </c>
      <c r="R324" s="28">
        <f>(IF(M324="WON-EW",((((F324-1)*J324)*'complete results log'!$B$2)+('complete results log'!$B$2*(F324-1))),IF(M324="WON",((((F324-1)*J324)*'complete results log'!$B$2)+('complete results log'!$B$2*(F324-1))),IF(M324="PLACED",((((F324-1)*J324)*'complete results log'!$B$2)-'complete results log'!$B$2),IF(J324=0,-'complete results log'!$B$2,IF(J324=0,-'complete results log'!$B$2,-('complete results log'!$B$2*2)))))))*E324</f>
        <v>0</v>
      </c>
    </row>
    <row r="325" spans="8:18" ht="15" x14ac:dyDescent="0.2">
      <c r="H325" s="22"/>
      <c r="I325" s="22"/>
      <c r="J325" s="22"/>
      <c r="M325" s="17"/>
      <c r="N325" s="26">
        <f>((G325-1)*(1-(IF(H325="no",0,'complete results log'!$B$3)))+1)</f>
        <v>5.0000000000000044E-2</v>
      </c>
      <c r="O325" s="26">
        <f t="shared" si="4"/>
        <v>0</v>
      </c>
      <c r="P325" s="27">
        <f>(IF(M325="WON-EW",((((N325-1)*J325)*'complete results log'!$B$2)+('complete results log'!$B$2*(N325-1))),IF(M325="WON",((((N325-1)*J325)*'complete results log'!$B$2)+('complete results log'!$B$2*(N325-1))),IF(M325="PLACED",((((N325-1)*J325)*'complete results log'!$B$2)-'complete results log'!$B$2),IF(J325=0,-'complete results log'!$B$2,IF(J325=0,-'complete results log'!$B$2,-('complete results log'!$B$2*2)))))))*E325</f>
        <v>0</v>
      </c>
      <c r="Q325" s="27">
        <f>(IF(M325="WON-EW",(((K325-1)*'complete results log'!$B$2)*(1-$B$3))+(((L325-1)*'complete results log'!$B$2)*(1-$B$3)),IF(M325="WON",(((K325-1)*'complete results log'!$B$2)*(1-$B$3)),IF(M325="PLACED",(((L325-1)*'complete results log'!$B$2)*(1-$B$3))-'complete results log'!$B$2,IF(J325=0,-'complete results log'!$B$2,-('complete results log'!$B$2*2))))))*E325</f>
        <v>0</v>
      </c>
      <c r="R325" s="28">
        <f>(IF(M325="WON-EW",((((F325-1)*J325)*'complete results log'!$B$2)+('complete results log'!$B$2*(F325-1))),IF(M325="WON",((((F325-1)*J325)*'complete results log'!$B$2)+('complete results log'!$B$2*(F325-1))),IF(M325="PLACED",((((F325-1)*J325)*'complete results log'!$B$2)-'complete results log'!$B$2),IF(J325=0,-'complete results log'!$B$2,IF(J325=0,-'complete results log'!$B$2,-('complete results log'!$B$2*2)))))))*E325</f>
        <v>0</v>
      </c>
    </row>
    <row r="326" spans="8:18" ht="15" x14ac:dyDescent="0.2">
      <c r="H326" s="22"/>
      <c r="I326" s="22"/>
      <c r="J326" s="22"/>
      <c r="M326" s="17"/>
      <c r="N326" s="26">
        <f>((G326-1)*(1-(IF(H326="no",0,'complete results log'!$B$3)))+1)</f>
        <v>5.0000000000000044E-2</v>
      </c>
      <c r="O326" s="26">
        <f t="shared" ref="O326:O389" si="5">E326*IF(I326="yes",2,1)</f>
        <v>0</v>
      </c>
      <c r="P326" s="27">
        <f>(IF(M326="WON-EW",((((N326-1)*J326)*'complete results log'!$B$2)+('complete results log'!$B$2*(N326-1))),IF(M326="WON",((((N326-1)*J326)*'complete results log'!$B$2)+('complete results log'!$B$2*(N326-1))),IF(M326="PLACED",((((N326-1)*J326)*'complete results log'!$B$2)-'complete results log'!$B$2),IF(J326=0,-'complete results log'!$B$2,IF(J326=0,-'complete results log'!$B$2,-('complete results log'!$B$2*2)))))))*E326</f>
        <v>0</v>
      </c>
      <c r="Q326" s="27">
        <f>(IF(M326="WON-EW",(((K326-1)*'complete results log'!$B$2)*(1-$B$3))+(((L326-1)*'complete results log'!$B$2)*(1-$B$3)),IF(M326="WON",(((K326-1)*'complete results log'!$B$2)*(1-$B$3)),IF(M326="PLACED",(((L326-1)*'complete results log'!$B$2)*(1-$B$3))-'complete results log'!$B$2,IF(J326=0,-'complete results log'!$B$2,-('complete results log'!$B$2*2))))))*E326</f>
        <v>0</v>
      </c>
      <c r="R326" s="28">
        <f>(IF(M326="WON-EW",((((F326-1)*J326)*'complete results log'!$B$2)+('complete results log'!$B$2*(F326-1))),IF(M326="WON",((((F326-1)*J326)*'complete results log'!$B$2)+('complete results log'!$B$2*(F326-1))),IF(M326="PLACED",((((F326-1)*J326)*'complete results log'!$B$2)-'complete results log'!$B$2),IF(J326=0,-'complete results log'!$B$2,IF(J326=0,-'complete results log'!$B$2,-('complete results log'!$B$2*2)))))))*E326</f>
        <v>0</v>
      </c>
    </row>
    <row r="327" spans="8:18" ht="15" x14ac:dyDescent="0.2">
      <c r="H327" s="22"/>
      <c r="I327" s="22"/>
      <c r="J327" s="22"/>
      <c r="M327" s="17"/>
      <c r="N327" s="26">
        <f>((G327-1)*(1-(IF(H327="no",0,'complete results log'!$B$3)))+1)</f>
        <v>5.0000000000000044E-2</v>
      </c>
      <c r="O327" s="26">
        <f t="shared" si="5"/>
        <v>0</v>
      </c>
      <c r="P327" s="27">
        <f>(IF(M327="WON-EW",((((N327-1)*J327)*'complete results log'!$B$2)+('complete results log'!$B$2*(N327-1))),IF(M327="WON",((((N327-1)*J327)*'complete results log'!$B$2)+('complete results log'!$B$2*(N327-1))),IF(M327="PLACED",((((N327-1)*J327)*'complete results log'!$B$2)-'complete results log'!$B$2),IF(J327=0,-'complete results log'!$B$2,IF(J327=0,-'complete results log'!$B$2,-('complete results log'!$B$2*2)))))))*E327</f>
        <v>0</v>
      </c>
      <c r="Q327" s="27">
        <f>(IF(M327="WON-EW",(((K327-1)*'complete results log'!$B$2)*(1-$B$3))+(((L327-1)*'complete results log'!$B$2)*(1-$B$3)),IF(M327="WON",(((K327-1)*'complete results log'!$B$2)*(1-$B$3)),IF(M327="PLACED",(((L327-1)*'complete results log'!$B$2)*(1-$B$3))-'complete results log'!$B$2,IF(J327=0,-'complete results log'!$B$2,-('complete results log'!$B$2*2))))))*E327</f>
        <v>0</v>
      </c>
      <c r="R327" s="28">
        <f>(IF(M327="WON-EW",((((F327-1)*J327)*'complete results log'!$B$2)+('complete results log'!$B$2*(F327-1))),IF(M327="WON",((((F327-1)*J327)*'complete results log'!$B$2)+('complete results log'!$B$2*(F327-1))),IF(M327="PLACED",((((F327-1)*J327)*'complete results log'!$B$2)-'complete results log'!$B$2),IF(J327=0,-'complete results log'!$B$2,IF(J327=0,-'complete results log'!$B$2,-('complete results log'!$B$2*2)))))))*E327</f>
        <v>0</v>
      </c>
    </row>
    <row r="328" spans="8:18" ht="15" x14ac:dyDescent="0.2">
      <c r="H328" s="22"/>
      <c r="I328" s="22"/>
      <c r="J328" s="22"/>
      <c r="M328" s="17"/>
      <c r="N328" s="26">
        <f>((G328-1)*(1-(IF(H328="no",0,'complete results log'!$B$3)))+1)</f>
        <v>5.0000000000000044E-2</v>
      </c>
      <c r="O328" s="26">
        <f t="shared" si="5"/>
        <v>0</v>
      </c>
      <c r="P328" s="27">
        <f>(IF(M328="WON-EW",((((N328-1)*J328)*'complete results log'!$B$2)+('complete results log'!$B$2*(N328-1))),IF(M328="WON",((((N328-1)*J328)*'complete results log'!$B$2)+('complete results log'!$B$2*(N328-1))),IF(M328="PLACED",((((N328-1)*J328)*'complete results log'!$B$2)-'complete results log'!$B$2),IF(J328=0,-'complete results log'!$B$2,IF(J328=0,-'complete results log'!$B$2,-('complete results log'!$B$2*2)))))))*E328</f>
        <v>0</v>
      </c>
      <c r="Q328" s="27">
        <f>(IF(M328="WON-EW",(((K328-1)*'complete results log'!$B$2)*(1-$B$3))+(((L328-1)*'complete results log'!$B$2)*(1-$B$3)),IF(M328="WON",(((K328-1)*'complete results log'!$B$2)*(1-$B$3)),IF(M328="PLACED",(((L328-1)*'complete results log'!$B$2)*(1-$B$3))-'complete results log'!$B$2,IF(J328=0,-'complete results log'!$B$2,-('complete results log'!$B$2*2))))))*E328</f>
        <v>0</v>
      </c>
      <c r="R328" s="28">
        <f>(IF(M328="WON-EW",((((F328-1)*J328)*'complete results log'!$B$2)+('complete results log'!$B$2*(F328-1))),IF(M328="WON",((((F328-1)*J328)*'complete results log'!$B$2)+('complete results log'!$B$2*(F328-1))),IF(M328="PLACED",((((F328-1)*J328)*'complete results log'!$B$2)-'complete results log'!$B$2),IF(J328=0,-'complete results log'!$B$2,IF(J328=0,-'complete results log'!$B$2,-('complete results log'!$B$2*2)))))))*E328</f>
        <v>0</v>
      </c>
    </row>
    <row r="329" spans="8:18" ht="15" x14ac:dyDescent="0.2">
      <c r="H329" s="22"/>
      <c r="I329" s="22"/>
      <c r="J329" s="22"/>
      <c r="M329" s="17"/>
      <c r="N329" s="26">
        <f>((G329-1)*(1-(IF(H329="no",0,'complete results log'!$B$3)))+1)</f>
        <v>5.0000000000000044E-2</v>
      </c>
      <c r="O329" s="26">
        <f t="shared" si="5"/>
        <v>0</v>
      </c>
      <c r="P329" s="27">
        <f>(IF(M329="WON-EW",((((N329-1)*J329)*'complete results log'!$B$2)+('complete results log'!$B$2*(N329-1))),IF(M329="WON",((((N329-1)*J329)*'complete results log'!$B$2)+('complete results log'!$B$2*(N329-1))),IF(M329="PLACED",((((N329-1)*J329)*'complete results log'!$B$2)-'complete results log'!$B$2),IF(J329=0,-'complete results log'!$B$2,IF(J329=0,-'complete results log'!$B$2,-('complete results log'!$B$2*2)))))))*E329</f>
        <v>0</v>
      </c>
      <c r="Q329" s="27">
        <f>(IF(M329="WON-EW",(((K329-1)*'complete results log'!$B$2)*(1-$B$3))+(((L329-1)*'complete results log'!$B$2)*(1-$B$3)),IF(M329="WON",(((K329-1)*'complete results log'!$B$2)*(1-$B$3)),IF(M329="PLACED",(((L329-1)*'complete results log'!$B$2)*(1-$B$3))-'complete results log'!$B$2,IF(J329=0,-'complete results log'!$B$2,-('complete results log'!$B$2*2))))))*E329</f>
        <v>0</v>
      </c>
      <c r="R329" s="28">
        <f>(IF(M329="WON-EW",((((F329-1)*J329)*'complete results log'!$B$2)+('complete results log'!$B$2*(F329-1))),IF(M329="WON",((((F329-1)*J329)*'complete results log'!$B$2)+('complete results log'!$B$2*(F329-1))),IF(M329="PLACED",((((F329-1)*J329)*'complete results log'!$B$2)-'complete results log'!$B$2),IF(J329=0,-'complete results log'!$B$2,IF(J329=0,-'complete results log'!$B$2,-('complete results log'!$B$2*2)))))))*E329</f>
        <v>0</v>
      </c>
    </row>
    <row r="330" spans="8:18" ht="15" x14ac:dyDescent="0.2">
      <c r="H330" s="22"/>
      <c r="I330" s="22"/>
      <c r="J330" s="22"/>
      <c r="M330" s="17"/>
      <c r="N330" s="26">
        <f>((G330-1)*(1-(IF(H330="no",0,'complete results log'!$B$3)))+1)</f>
        <v>5.0000000000000044E-2</v>
      </c>
      <c r="O330" s="26">
        <f t="shared" si="5"/>
        <v>0</v>
      </c>
      <c r="P330" s="27">
        <f>(IF(M330="WON-EW",((((N330-1)*J330)*'complete results log'!$B$2)+('complete results log'!$B$2*(N330-1))),IF(M330="WON",((((N330-1)*J330)*'complete results log'!$B$2)+('complete results log'!$B$2*(N330-1))),IF(M330="PLACED",((((N330-1)*J330)*'complete results log'!$B$2)-'complete results log'!$B$2),IF(J330=0,-'complete results log'!$B$2,IF(J330=0,-'complete results log'!$B$2,-('complete results log'!$B$2*2)))))))*E330</f>
        <v>0</v>
      </c>
      <c r="Q330" s="27">
        <f>(IF(M330="WON-EW",(((K330-1)*'complete results log'!$B$2)*(1-$B$3))+(((L330-1)*'complete results log'!$B$2)*(1-$B$3)),IF(M330="WON",(((K330-1)*'complete results log'!$B$2)*(1-$B$3)),IF(M330="PLACED",(((L330-1)*'complete results log'!$B$2)*(1-$B$3))-'complete results log'!$B$2,IF(J330=0,-'complete results log'!$B$2,-('complete results log'!$B$2*2))))))*E330</f>
        <v>0</v>
      </c>
      <c r="R330" s="28">
        <f>(IF(M330="WON-EW",((((F330-1)*J330)*'complete results log'!$B$2)+('complete results log'!$B$2*(F330-1))),IF(M330="WON",((((F330-1)*J330)*'complete results log'!$B$2)+('complete results log'!$B$2*(F330-1))),IF(M330="PLACED",((((F330-1)*J330)*'complete results log'!$B$2)-'complete results log'!$B$2),IF(J330=0,-'complete results log'!$B$2,IF(J330=0,-'complete results log'!$B$2,-('complete results log'!$B$2*2)))))))*E330</f>
        <v>0</v>
      </c>
    </row>
    <row r="331" spans="8:18" ht="15" x14ac:dyDescent="0.2">
      <c r="H331" s="22"/>
      <c r="I331" s="22"/>
      <c r="J331" s="22"/>
      <c r="M331" s="17"/>
      <c r="N331" s="26">
        <f>((G331-1)*(1-(IF(H331="no",0,'complete results log'!$B$3)))+1)</f>
        <v>5.0000000000000044E-2</v>
      </c>
      <c r="O331" s="26">
        <f t="shared" si="5"/>
        <v>0</v>
      </c>
      <c r="P331" s="27">
        <f>(IF(M331="WON-EW",((((N331-1)*J331)*'complete results log'!$B$2)+('complete results log'!$B$2*(N331-1))),IF(M331="WON",((((N331-1)*J331)*'complete results log'!$B$2)+('complete results log'!$B$2*(N331-1))),IF(M331="PLACED",((((N331-1)*J331)*'complete results log'!$B$2)-'complete results log'!$B$2),IF(J331=0,-'complete results log'!$B$2,IF(J331=0,-'complete results log'!$B$2,-('complete results log'!$B$2*2)))))))*E331</f>
        <v>0</v>
      </c>
      <c r="Q331" s="27">
        <f>(IF(M331="WON-EW",(((K331-1)*'complete results log'!$B$2)*(1-$B$3))+(((L331-1)*'complete results log'!$B$2)*(1-$B$3)),IF(M331="WON",(((K331-1)*'complete results log'!$B$2)*(1-$B$3)),IF(M331="PLACED",(((L331-1)*'complete results log'!$B$2)*(1-$B$3))-'complete results log'!$B$2,IF(J331=0,-'complete results log'!$B$2,-('complete results log'!$B$2*2))))))*E331</f>
        <v>0</v>
      </c>
      <c r="R331" s="28">
        <f>(IF(M331="WON-EW",((((F331-1)*J331)*'complete results log'!$B$2)+('complete results log'!$B$2*(F331-1))),IF(M331="WON",((((F331-1)*J331)*'complete results log'!$B$2)+('complete results log'!$B$2*(F331-1))),IF(M331="PLACED",((((F331-1)*J331)*'complete results log'!$B$2)-'complete results log'!$B$2),IF(J331=0,-'complete results log'!$B$2,IF(J331=0,-'complete results log'!$B$2,-('complete results log'!$B$2*2)))))))*E331</f>
        <v>0</v>
      </c>
    </row>
    <row r="332" spans="8:18" ht="15" x14ac:dyDescent="0.2">
      <c r="H332" s="22"/>
      <c r="I332" s="22"/>
      <c r="J332" s="22"/>
      <c r="M332" s="17"/>
      <c r="N332" s="26">
        <f>((G332-1)*(1-(IF(H332="no",0,'complete results log'!$B$3)))+1)</f>
        <v>5.0000000000000044E-2</v>
      </c>
      <c r="O332" s="26">
        <f t="shared" si="5"/>
        <v>0</v>
      </c>
      <c r="P332" s="27">
        <f>(IF(M332="WON-EW",((((N332-1)*J332)*'complete results log'!$B$2)+('complete results log'!$B$2*(N332-1))),IF(M332="WON",((((N332-1)*J332)*'complete results log'!$B$2)+('complete results log'!$B$2*(N332-1))),IF(M332="PLACED",((((N332-1)*J332)*'complete results log'!$B$2)-'complete results log'!$B$2),IF(J332=0,-'complete results log'!$B$2,IF(J332=0,-'complete results log'!$B$2,-('complete results log'!$B$2*2)))))))*E332</f>
        <v>0</v>
      </c>
      <c r="Q332" s="27">
        <f>(IF(M332="WON-EW",(((K332-1)*'complete results log'!$B$2)*(1-$B$3))+(((L332-1)*'complete results log'!$B$2)*(1-$B$3)),IF(M332="WON",(((K332-1)*'complete results log'!$B$2)*(1-$B$3)),IF(M332="PLACED",(((L332-1)*'complete results log'!$B$2)*(1-$B$3))-'complete results log'!$B$2,IF(J332=0,-'complete results log'!$B$2,-('complete results log'!$B$2*2))))))*E332</f>
        <v>0</v>
      </c>
      <c r="R332" s="28">
        <f>(IF(M332="WON-EW",((((F332-1)*J332)*'complete results log'!$B$2)+('complete results log'!$B$2*(F332-1))),IF(M332="WON",((((F332-1)*J332)*'complete results log'!$B$2)+('complete results log'!$B$2*(F332-1))),IF(M332="PLACED",((((F332-1)*J332)*'complete results log'!$B$2)-'complete results log'!$B$2),IF(J332=0,-'complete results log'!$B$2,IF(J332=0,-'complete results log'!$B$2,-('complete results log'!$B$2*2)))))))*E332</f>
        <v>0</v>
      </c>
    </row>
    <row r="333" spans="8:18" ht="15" x14ac:dyDescent="0.2">
      <c r="H333" s="22"/>
      <c r="I333" s="22"/>
      <c r="J333" s="22"/>
      <c r="M333" s="17"/>
      <c r="N333" s="26">
        <f>((G333-1)*(1-(IF(H333="no",0,'complete results log'!$B$3)))+1)</f>
        <v>5.0000000000000044E-2</v>
      </c>
      <c r="O333" s="26">
        <f t="shared" si="5"/>
        <v>0</v>
      </c>
      <c r="P333" s="27">
        <f>(IF(M333="WON-EW",((((N333-1)*J333)*'complete results log'!$B$2)+('complete results log'!$B$2*(N333-1))),IF(M333="WON",((((N333-1)*J333)*'complete results log'!$B$2)+('complete results log'!$B$2*(N333-1))),IF(M333="PLACED",((((N333-1)*J333)*'complete results log'!$B$2)-'complete results log'!$B$2),IF(J333=0,-'complete results log'!$B$2,IF(J333=0,-'complete results log'!$B$2,-('complete results log'!$B$2*2)))))))*E333</f>
        <v>0</v>
      </c>
      <c r="Q333" s="27">
        <f>(IF(M333="WON-EW",(((K333-1)*'complete results log'!$B$2)*(1-$B$3))+(((L333-1)*'complete results log'!$B$2)*(1-$B$3)),IF(M333="WON",(((K333-1)*'complete results log'!$B$2)*(1-$B$3)),IF(M333="PLACED",(((L333-1)*'complete results log'!$B$2)*(1-$B$3))-'complete results log'!$B$2,IF(J333=0,-'complete results log'!$B$2,-('complete results log'!$B$2*2))))))*E333</f>
        <v>0</v>
      </c>
      <c r="R333" s="28">
        <f>(IF(M333="WON-EW",((((F333-1)*J333)*'complete results log'!$B$2)+('complete results log'!$B$2*(F333-1))),IF(M333="WON",((((F333-1)*J333)*'complete results log'!$B$2)+('complete results log'!$B$2*(F333-1))),IF(M333="PLACED",((((F333-1)*J333)*'complete results log'!$B$2)-'complete results log'!$B$2),IF(J333=0,-'complete results log'!$B$2,IF(J333=0,-'complete results log'!$B$2,-('complete results log'!$B$2*2)))))))*E333</f>
        <v>0</v>
      </c>
    </row>
    <row r="334" spans="8:18" ht="15" x14ac:dyDescent="0.2">
      <c r="H334" s="22"/>
      <c r="I334" s="22"/>
      <c r="J334" s="22"/>
      <c r="M334" s="17"/>
      <c r="N334" s="26">
        <f>((G334-1)*(1-(IF(H334="no",0,'complete results log'!$B$3)))+1)</f>
        <v>5.0000000000000044E-2</v>
      </c>
      <c r="O334" s="26">
        <f t="shared" si="5"/>
        <v>0</v>
      </c>
      <c r="P334" s="27">
        <f>(IF(M334="WON-EW",((((N334-1)*J334)*'complete results log'!$B$2)+('complete results log'!$B$2*(N334-1))),IF(M334="WON",((((N334-1)*J334)*'complete results log'!$B$2)+('complete results log'!$B$2*(N334-1))),IF(M334="PLACED",((((N334-1)*J334)*'complete results log'!$B$2)-'complete results log'!$B$2),IF(J334=0,-'complete results log'!$B$2,IF(J334=0,-'complete results log'!$B$2,-('complete results log'!$B$2*2)))))))*E334</f>
        <v>0</v>
      </c>
      <c r="Q334" s="27">
        <f>(IF(M334="WON-EW",(((K334-1)*'complete results log'!$B$2)*(1-$B$3))+(((L334-1)*'complete results log'!$B$2)*(1-$B$3)),IF(M334="WON",(((K334-1)*'complete results log'!$B$2)*(1-$B$3)),IF(M334="PLACED",(((L334-1)*'complete results log'!$B$2)*(1-$B$3))-'complete results log'!$B$2,IF(J334=0,-'complete results log'!$B$2,-('complete results log'!$B$2*2))))))*E334</f>
        <v>0</v>
      </c>
      <c r="R334" s="28">
        <f>(IF(M334="WON-EW",((((F334-1)*J334)*'complete results log'!$B$2)+('complete results log'!$B$2*(F334-1))),IF(M334="WON",((((F334-1)*J334)*'complete results log'!$B$2)+('complete results log'!$B$2*(F334-1))),IF(M334="PLACED",((((F334-1)*J334)*'complete results log'!$B$2)-'complete results log'!$B$2),IF(J334=0,-'complete results log'!$B$2,IF(J334=0,-'complete results log'!$B$2,-('complete results log'!$B$2*2)))))))*E334</f>
        <v>0</v>
      </c>
    </row>
    <row r="335" spans="8:18" ht="15" x14ac:dyDescent="0.2">
      <c r="H335" s="22"/>
      <c r="I335" s="22"/>
      <c r="J335" s="22"/>
      <c r="M335" s="17"/>
      <c r="N335" s="26">
        <f>((G335-1)*(1-(IF(H335="no",0,'complete results log'!$B$3)))+1)</f>
        <v>5.0000000000000044E-2</v>
      </c>
      <c r="O335" s="26">
        <f t="shared" si="5"/>
        <v>0</v>
      </c>
      <c r="P335" s="27">
        <f>(IF(M335="WON-EW",((((N335-1)*J335)*'complete results log'!$B$2)+('complete results log'!$B$2*(N335-1))),IF(M335="WON",((((N335-1)*J335)*'complete results log'!$B$2)+('complete results log'!$B$2*(N335-1))),IF(M335="PLACED",((((N335-1)*J335)*'complete results log'!$B$2)-'complete results log'!$B$2),IF(J335=0,-'complete results log'!$B$2,IF(J335=0,-'complete results log'!$B$2,-('complete results log'!$B$2*2)))))))*E335</f>
        <v>0</v>
      </c>
      <c r="Q335" s="27">
        <f>(IF(M335="WON-EW",(((K335-1)*'complete results log'!$B$2)*(1-$B$3))+(((L335-1)*'complete results log'!$B$2)*(1-$B$3)),IF(M335="WON",(((K335-1)*'complete results log'!$B$2)*(1-$B$3)),IF(M335="PLACED",(((L335-1)*'complete results log'!$B$2)*(1-$B$3))-'complete results log'!$B$2,IF(J335=0,-'complete results log'!$B$2,-('complete results log'!$B$2*2))))))*E335</f>
        <v>0</v>
      </c>
      <c r="R335" s="28">
        <f>(IF(M335="WON-EW",((((F335-1)*J335)*'complete results log'!$B$2)+('complete results log'!$B$2*(F335-1))),IF(M335="WON",((((F335-1)*J335)*'complete results log'!$B$2)+('complete results log'!$B$2*(F335-1))),IF(M335="PLACED",((((F335-1)*J335)*'complete results log'!$B$2)-'complete results log'!$B$2),IF(J335=0,-'complete results log'!$B$2,IF(J335=0,-'complete results log'!$B$2,-('complete results log'!$B$2*2)))))))*E335</f>
        <v>0</v>
      </c>
    </row>
    <row r="336" spans="8:18" ht="15" x14ac:dyDescent="0.2">
      <c r="H336" s="22"/>
      <c r="I336" s="22"/>
      <c r="J336" s="22"/>
      <c r="M336" s="17"/>
      <c r="N336" s="26">
        <f>((G336-1)*(1-(IF(H336="no",0,'complete results log'!$B$3)))+1)</f>
        <v>5.0000000000000044E-2</v>
      </c>
      <c r="O336" s="26">
        <f t="shared" si="5"/>
        <v>0</v>
      </c>
      <c r="P336" s="27">
        <f>(IF(M336="WON-EW",((((N336-1)*J336)*'complete results log'!$B$2)+('complete results log'!$B$2*(N336-1))),IF(M336="WON",((((N336-1)*J336)*'complete results log'!$B$2)+('complete results log'!$B$2*(N336-1))),IF(M336="PLACED",((((N336-1)*J336)*'complete results log'!$B$2)-'complete results log'!$B$2),IF(J336=0,-'complete results log'!$B$2,IF(J336=0,-'complete results log'!$B$2,-('complete results log'!$B$2*2)))))))*E336</f>
        <v>0</v>
      </c>
      <c r="Q336" s="27">
        <f>(IF(M336="WON-EW",(((K336-1)*'complete results log'!$B$2)*(1-$B$3))+(((L336-1)*'complete results log'!$B$2)*(1-$B$3)),IF(M336="WON",(((K336-1)*'complete results log'!$B$2)*(1-$B$3)),IF(M336="PLACED",(((L336-1)*'complete results log'!$B$2)*(1-$B$3))-'complete results log'!$B$2,IF(J336=0,-'complete results log'!$B$2,-('complete results log'!$B$2*2))))))*E336</f>
        <v>0</v>
      </c>
      <c r="R336" s="28">
        <f>(IF(M336="WON-EW",((((F336-1)*J336)*'complete results log'!$B$2)+('complete results log'!$B$2*(F336-1))),IF(M336="WON",((((F336-1)*J336)*'complete results log'!$B$2)+('complete results log'!$B$2*(F336-1))),IF(M336="PLACED",((((F336-1)*J336)*'complete results log'!$B$2)-'complete results log'!$B$2),IF(J336=0,-'complete results log'!$B$2,IF(J336=0,-'complete results log'!$B$2,-('complete results log'!$B$2*2)))))))*E336</f>
        <v>0</v>
      </c>
    </row>
    <row r="337" spans="8:18" ht="15" x14ac:dyDescent="0.2">
      <c r="H337" s="22"/>
      <c r="I337" s="22"/>
      <c r="J337" s="22"/>
      <c r="M337" s="17"/>
      <c r="N337" s="26">
        <f>((G337-1)*(1-(IF(H337="no",0,'complete results log'!$B$3)))+1)</f>
        <v>5.0000000000000044E-2</v>
      </c>
      <c r="O337" s="26">
        <f t="shared" si="5"/>
        <v>0</v>
      </c>
      <c r="P337" s="27">
        <f>(IF(M337="WON-EW",((((N337-1)*J337)*'complete results log'!$B$2)+('complete results log'!$B$2*(N337-1))),IF(M337="WON",((((N337-1)*J337)*'complete results log'!$B$2)+('complete results log'!$B$2*(N337-1))),IF(M337="PLACED",((((N337-1)*J337)*'complete results log'!$B$2)-'complete results log'!$B$2),IF(J337=0,-'complete results log'!$B$2,IF(J337=0,-'complete results log'!$B$2,-('complete results log'!$B$2*2)))))))*E337</f>
        <v>0</v>
      </c>
      <c r="Q337" s="27">
        <f>(IF(M337="WON-EW",(((K337-1)*'complete results log'!$B$2)*(1-$B$3))+(((L337-1)*'complete results log'!$B$2)*(1-$B$3)),IF(M337="WON",(((K337-1)*'complete results log'!$B$2)*(1-$B$3)),IF(M337="PLACED",(((L337-1)*'complete results log'!$B$2)*(1-$B$3))-'complete results log'!$B$2,IF(J337=0,-'complete results log'!$B$2,-('complete results log'!$B$2*2))))))*E337</f>
        <v>0</v>
      </c>
      <c r="R337" s="28">
        <f>(IF(M337="WON-EW",((((F337-1)*J337)*'complete results log'!$B$2)+('complete results log'!$B$2*(F337-1))),IF(M337="WON",((((F337-1)*J337)*'complete results log'!$B$2)+('complete results log'!$B$2*(F337-1))),IF(M337="PLACED",((((F337-1)*J337)*'complete results log'!$B$2)-'complete results log'!$B$2),IF(J337=0,-'complete results log'!$B$2,IF(J337=0,-'complete results log'!$B$2,-('complete results log'!$B$2*2)))))))*E337</f>
        <v>0</v>
      </c>
    </row>
    <row r="338" spans="8:18" ht="15" x14ac:dyDescent="0.2">
      <c r="H338" s="22"/>
      <c r="I338" s="22"/>
      <c r="J338" s="22"/>
      <c r="M338" s="17"/>
      <c r="N338" s="26">
        <f>((G338-1)*(1-(IF(H338="no",0,'complete results log'!$B$3)))+1)</f>
        <v>5.0000000000000044E-2</v>
      </c>
      <c r="O338" s="26">
        <f t="shared" si="5"/>
        <v>0</v>
      </c>
      <c r="P338" s="27">
        <f>(IF(M338="WON-EW",((((N338-1)*J338)*'complete results log'!$B$2)+('complete results log'!$B$2*(N338-1))),IF(M338="WON",((((N338-1)*J338)*'complete results log'!$B$2)+('complete results log'!$B$2*(N338-1))),IF(M338="PLACED",((((N338-1)*J338)*'complete results log'!$B$2)-'complete results log'!$B$2),IF(J338=0,-'complete results log'!$B$2,IF(J338=0,-'complete results log'!$B$2,-('complete results log'!$B$2*2)))))))*E338</f>
        <v>0</v>
      </c>
      <c r="Q338" s="27">
        <f>(IF(M338="WON-EW",(((K338-1)*'complete results log'!$B$2)*(1-$B$3))+(((L338-1)*'complete results log'!$B$2)*(1-$B$3)),IF(M338="WON",(((K338-1)*'complete results log'!$B$2)*(1-$B$3)),IF(M338="PLACED",(((L338-1)*'complete results log'!$B$2)*(1-$B$3))-'complete results log'!$B$2,IF(J338=0,-'complete results log'!$B$2,-('complete results log'!$B$2*2))))))*E338</f>
        <v>0</v>
      </c>
      <c r="R338" s="28">
        <f>(IF(M338="WON-EW",((((F338-1)*J338)*'complete results log'!$B$2)+('complete results log'!$B$2*(F338-1))),IF(M338="WON",((((F338-1)*J338)*'complete results log'!$B$2)+('complete results log'!$B$2*(F338-1))),IF(M338="PLACED",((((F338-1)*J338)*'complete results log'!$B$2)-'complete results log'!$B$2),IF(J338=0,-'complete results log'!$B$2,IF(J338=0,-'complete results log'!$B$2,-('complete results log'!$B$2*2)))))))*E338</f>
        <v>0</v>
      </c>
    </row>
    <row r="339" spans="8:18" ht="15" x14ac:dyDescent="0.2">
      <c r="H339" s="22"/>
      <c r="I339" s="22"/>
      <c r="J339" s="22"/>
      <c r="M339" s="17"/>
      <c r="N339" s="26">
        <f>((G339-1)*(1-(IF(H339="no",0,'complete results log'!$B$3)))+1)</f>
        <v>5.0000000000000044E-2</v>
      </c>
      <c r="O339" s="26">
        <f t="shared" si="5"/>
        <v>0</v>
      </c>
      <c r="P339" s="27">
        <f>(IF(M339="WON-EW",((((N339-1)*J339)*'complete results log'!$B$2)+('complete results log'!$B$2*(N339-1))),IF(M339="WON",((((N339-1)*J339)*'complete results log'!$B$2)+('complete results log'!$B$2*(N339-1))),IF(M339="PLACED",((((N339-1)*J339)*'complete results log'!$B$2)-'complete results log'!$B$2),IF(J339=0,-'complete results log'!$B$2,IF(J339=0,-'complete results log'!$B$2,-('complete results log'!$B$2*2)))))))*E339</f>
        <v>0</v>
      </c>
      <c r="Q339" s="27">
        <f>(IF(M339="WON-EW",(((K339-1)*'complete results log'!$B$2)*(1-$B$3))+(((L339-1)*'complete results log'!$B$2)*(1-$B$3)),IF(M339="WON",(((K339-1)*'complete results log'!$B$2)*(1-$B$3)),IF(M339="PLACED",(((L339-1)*'complete results log'!$B$2)*(1-$B$3))-'complete results log'!$B$2,IF(J339=0,-'complete results log'!$B$2,-('complete results log'!$B$2*2))))))*E339</f>
        <v>0</v>
      </c>
      <c r="R339" s="28">
        <f>(IF(M339="WON-EW",((((F339-1)*J339)*'complete results log'!$B$2)+('complete results log'!$B$2*(F339-1))),IF(M339="WON",((((F339-1)*J339)*'complete results log'!$B$2)+('complete results log'!$B$2*(F339-1))),IF(M339="PLACED",((((F339-1)*J339)*'complete results log'!$B$2)-'complete results log'!$B$2),IF(J339=0,-'complete results log'!$B$2,IF(J339=0,-'complete results log'!$B$2,-('complete results log'!$B$2*2)))))))*E339</f>
        <v>0</v>
      </c>
    </row>
    <row r="340" spans="8:18" ht="15" x14ac:dyDescent="0.2">
      <c r="H340" s="22"/>
      <c r="I340" s="22"/>
      <c r="J340" s="22"/>
      <c r="M340" s="17"/>
      <c r="N340" s="26">
        <f>((G340-1)*(1-(IF(H340="no",0,'complete results log'!$B$3)))+1)</f>
        <v>5.0000000000000044E-2</v>
      </c>
      <c r="O340" s="26">
        <f t="shared" si="5"/>
        <v>0</v>
      </c>
      <c r="P340" s="27">
        <f>(IF(M340="WON-EW",((((N340-1)*J340)*'complete results log'!$B$2)+('complete results log'!$B$2*(N340-1))),IF(M340="WON",((((N340-1)*J340)*'complete results log'!$B$2)+('complete results log'!$B$2*(N340-1))),IF(M340="PLACED",((((N340-1)*J340)*'complete results log'!$B$2)-'complete results log'!$B$2),IF(J340=0,-'complete results log'!$B$2,IF(J340=0,-'complete results log'!$B$2,-('complete results log'!$B$2*2)))))))*E340</f>
        <v>0</v>
      </c>
      <c r="Q340" s="27">
        <f>(IF(M340="WON-EW",(((K340-1)*'complete results log'!$B$2)*(1-$B$3))+(((L340-1)*'complete results log'!$B$2)*(1-$B$3)),IF(M340="WON",(((K340-1)*'complete results log'!$B$2)*(1-$B$3)),IF(M340="PLACED",(((L340-1)*'complete results log'!$B$2)*(1-$B$3))-'complete results log'!$B$2,IF(J340=0,-'complete results log'!$B$2,-('complete results log'!$B$2*2))))))*E340</f>
        <v>0</v>
      </c>
      <c r="R340" s="28">
        <f>(IF(M340="WON-EW",((((F340-1)*J340)*'complete results log'!$B$2)+('complete results log'!$B$2*(F340-1))),IF(M340="WON",((((F340-1)*J340)*'complete results log'!$B$2)+('complete results log'!$B$2*(F340-1))),IF(M340="PLACED",((((F340-1)*J340)*'complete results log'!$B$2)-'complete results log'!$B$2),IF(J340=0,-'complete results log'!$B$2,IF(J340=0,-'complete results log'!$B$2,-('complete results log'!$B$2*2)))))))*E340</f>
        <v>0</v>
      </c>
    </row>
    <row r="341" spans="8:18" ht="15" x14ac:dyDescent="0.2">
      <c r="H341" s="22"/>
      <c r="I341" s="22"/>
      <c r="J341" s="22"/>
      <c r="M341" s="17"/>
      <c r="N341" s="26">
        <f>((G341-1)*(1-(IF(H341="no",0,'complete results log'!$B$3)))+1)</f>
        <v>5.0000000000000044E-2</v>
      </c>
      <c r="O341" s="26">
        <f t="shared" si="5"/>
        <v>0</v>
      </c>
      <c r="P341" s="27">
        <f>(IF(M341="WON-EW",((((N341-1)*J341)*'complete results log'!$B$2)+('complete results log'!$B$2*(N341-1))),IF(M341="WON",((((N341-1)*J341)*'complete results log'!$B$2)+('complete results log'!$B$2*(N341-1))),IF(M341="PLACED",((((N341-1)*J341)*'complete results log'!$B$2)-'complete results log'!$B$2),IF(J341=0,-'complete results log'!$B$2,IF(J341=0,-'complete results log'!$B$2,-('complete results log'!$B$2*2)))))))*E341</f>
        <v>0</v>
      </c>
      <c r="Q341" s="27">
        <f>(IF(M341="WON-EW",(((K341-1)*'complete results log'!$B$2)*(1-$B$3))+(((L341-1)*'complete results log'!$B$2)*(1-$B$3)),IF(M341="WON",(((K341-1)*'complete results log'!$B$2)*(1-$B$3)),IF(M341="PLACED",(((L341-1)*'complete results log'!$B$2)*(1-$B$3))-'complete results log'!$B$2,IF(J341=0,-'complete results log'!$B$2,-('complete results log'!$B$2*2))))))*E341</f>
        <v>0</v>
      </c>
      <c r="R341" s="28">
        <f>(IF(M341="WON-EW",((((F341-1)*J341)*'complete results log'!$B$2)+('complete results log'!$B$2*(F341-1))),IF(M341="WON",((((F341-1)*J341)*'complete results log'!$B$2)+('complete results log'!$B$2*(F341-1))),IF(M341="PLACED",((((F341-1)*J341)*'complete results log'!$B$2)-'complete results log'!$B$2),IF(J341=0,-'complete results log'!$B$2,IF(J341=0,-'complete results log'!$B$2,-('complete results log'!$B$2*2)))))))*E341</f>
        <v>0</v>
      </c>
    </row>
    <row r="342" spans="8:18" ht="15" x14ac:dyDescent="0.2">
      <c r="H342" s="22"/>
      <c r="I342" s="22"/>
      <c r="J342" s="22"/>
      <c r="M342" s="17"/>
      <c r="N342" s="26">
        <f>((G342-1)*(1-(IF(H342="no",0,'complete results log'!$B$3)))+1)</f>
        <v>5.0000000000000044E-2</v>
      </c>
      <c r="O342" s="26">
        <f t="shared" si="5"/>
        <v>0</v>
      </c>
      <c r="P342" s="27">
        <f>(IF(M342="WON-EW",((((N342-1)*J342)*'complete results log'!$B$2)+('complete results log'!$B$2*(N342-1))),IF(M342="WON",((((N342-1)*J342)*'complete results log'!$B$2)+('complete results log'!$B$2*(N342-1))),IF(M342="PLACED",((((N342-1)*J342)*'complete results log'!$B$2)-'complete results log'!$B$2),IF(J342=0,-'complete results log'!$B$2,IF(J342=0,-'complete results log'!$B$2,-('complete results log'!$B$2*2)))))))*E342</f>
        <v>0</v>
      </c>
      <c r="Q342" s="27">
        <f>(IF(M342="WON-EW",(((K342-1)*'complete results log'!$B$2)*(1-$B$3))+(((L342-1)*'complete results log'!$B$2)*(1-$B$3)),IF(M342="WON",(((K342-1)*'complete results log'!$B$2)*(1-$B$3)),IF(M342="PLACED",(((L342-1)*'complete results log'!$B$2)*(1-$B$3))-'complete results log'!$B$2,IF(J342=0,-'complete results log'!$B$2,-('complete results log'!$B$2*2))))))*E342</f>
        <v>0</v>
      </c>
      <c r="R342" s="28">
        <f>(IF(M342="WON-EW",((((F342-1)*J342)*'complete results log'!$B$2)+('complete results log'!$B$2*(F342-1))),IF(M342="WON",((((F342-1)*J342)*'complete results log'!$B$2)+('complete results log'!$B$2*(F342-1))),IF(M342="PLACED",((((F342-1)*J342)*'complete results log'!$B$2)-'complete results log'!$B$2),IF(J342=0,-'complete results log'!$B$2,IF(J342=0,-'complete results log'!$B$2,-('complete results log'!$B$2*2)))))))*E342</f>
        <v>0</v>
      </c>
    </row>
    <row r="343" spans="8:18" ht="15" x14ac:dyDescent="0.2">
      <c r="H343" s="22"/>
      <c r="I343" s="22"/>
      <c r="J343" s="22"/>
      <c r="M343" s="17"/>
      <c r="N343" s="26">
        <f>((G343-1)*(1-(IF(H343="no",0,'complete results log'!$B$3)))+1)</f>
        <v>5.0000000000000044E-2</v>
      </c>
      <c r="O343" s="26">
        <f t="shared" si="5"/>
        <v>0</v>
      </c>
      <c r="P343" s="27">
        <f>(IF(M343="WON-EW",((((N343-1)*J343)*'complete results log'!$B$2)+('complete results log'!$B$2*(N343-1))),IF(M343="WON",((((N343-1)*J343)*'complete results log'!$B$2)+('complete results log'!$B$2*(N343-1))),IF(M343="PLACED",((((N343-1)*J343)*'complete results log'!$B$2)-'complete results log'!$B$2),IF(J343=0,-'complete results log'!$B$2,IF(J343=0,-'complete results log'!$B$2,-('complete results log'!$B$2*2)))))))*E343</f>
        <v>0</v>
      </c>
      <c r="Q343" s="27">
        <f>(IF(M343="WON-EW",(((K343-1)*'complete results log'!$B$2)*(1-$B$3))+(((L343-1)*'complete results log'!$B$2)*(1-$B$3)),IF(M343="WON",(((K343-1)*'complete results log'!$B$2)*(1-$B$3)),IF(M343="PLACED",(((L343-1)*'complete results log'!$B$2)*(1-$B$3))-'complete results log'!$B$2,IF(J343=0,-'complete results log'!$B$2,-('complete results log'!$B$2*2))))))*E343</f>
        <v>0</v>
      </c>
      <c r="R343" s="28">
        <f>(IF(M343="WON-EW",((((F343-1)*J343)*'complete results log'!$B$2)+('complete results log'!$B$2*(F343-1))),IF(M343="WON",((((F343-1)*J343)*'complete results log'!$B$2)+('complete results log'!$B$2*(F343-1))),IF(M343="PLACED",((((F343-1)*J343)*'complete results log'!$B$2)-'complete results log'!$B$2),IF(J343=0,-'complete results log'!$B$2,IF(J343=0,-'complete results log'!$B$2,-('complete results log'!$B$2*2)))))))*E343</f>
        <v>0</v>
      </c>
    </row>
    <row r="344" spans="8:18" ht="15" x14ac:dyDescent="0.2">
      <c r="H344" s="22"/>
      <c r="I344" s="22"/>
      <c r="J344" s="22"/>
      <c r="M344" s="17"/>
      <c r="N344" s="26">
        <f>((G344-1)*(1-(IF(H344="no",0,'complete results log'!$B$3)))+1)</f>
        <v>5.0000000000000044E-2</v>
      </c>
      <c r="O344" s="26">
        <f t="shared" si="5"/>
        <v>0</v>
      </c>
      <c r="P344" s="27">
        <f>(IF(M344="WON-EW",((((N344-1)*J344)*'complete results log'!$B$2)+('complete results log'!$B$2*(N344-1))),IF(M344="WON",((((N344-1)*J344)*'complete results log'!$B$2)+('complete results log'!$B$2*(N344-1))),IF(M344="PLACED",((((N344-1)*J344)*'complete results log'!$B$2)-'complete results log'!$B$2),IF(J344=0,-'complete results log'!$B$2,IF(J344=0,-'complete results log'!$B$2,-('complete results log'!$B$2*2)))))))*E344</f>
        <v>0</v>
      </c>
      <c r="Q344" s="27">
        <f>(IF(M344="WON-EW",(((K344-1)*'complete results log'!$B$2)*(1-$B$3))+(((L344-1)*'complete results log'!$B$2)*(1-$B$3)),IF(M344="WON",(((K344-1)*'complete results log'!$B$2)*(1-$B$3)),IF(M344="PLACED",(((L344-1)*'complete results log'!$B$2)*(1-$B$3))-'complete results log'!$B$2,IF(J344=0,-'complete results log'!$B$2,-('complete results log'!$B$2*2))))))*E344</f>
        <v>0</v>
      </c>
      <c r="R344" s="28">
        <f>(IF(M344="WON-EW",((((F344-1)*J344)*'complete results log'!$B$2)+('complete results log'!$B$2*(F344-1))),IF(M344="WON",((((F344-1)*J344)*'complete results log'!$B$2)+('complete results log'!$B$2*(F344-1))),IF(M344="PLACED",((((F344-1)*J344)*'complete results log'!$B$2)-'complete results log'!$B$2),IF(J344=0,-'complete results log'!$B$2,IF(J344=0,-'complete results log'!$B$2,-('complete results log'!$B$2*2)))))))*E344</f>
        <v>0</v>
      </c>
    </row>
    <row r="345" spans="8:18" ht="15" x14ac:dyDescent="0.2">
      <c r="H345" s="22"/>
      <c r="I345" s="22"/>
      <c r="J345" s="22"/>
      <c r="M345" s="17"/>
      <c r="N345" s="26">
        <f>((G345-1)*(1-(IF(H345="no",0,'complete results log'!$B$3)))+1)</f>
        <v>5.0000000000000044E-2</v>
      </c>
      <c r="O345" s="26">
        <f t="shared" si="5"/>
        <v>0</v>
      </c>
      <c r="P345" s="27">
        <f>(IF(M345="WON-EW",((((N345-1)*J345)*'complete results log'!$B$2)+('complete results log'!$B$2*(N345-1))),IF(M345="WON",((((N345-1)*J345)*'complete results log'!$B$2)+('complete results log'!$B$2*(N345-1))),IF(M345="PLACED",((((N345-1)*J345)*'complete results log'!$B$2)-'complete results log'!$B$2),IF(J345=0,-'complete results log'!$B$2,IF(J345=0,-'complete results log'!$B$2,-('complete results log'!$B$2*2)))))))*E345</f>
        <v>0</v>
      </c>
      <c r="Q345" s="27">
        <f>(IF(M345="WON-EW",(((K345-1)*'complete results log'!$B$2)*(1-$B$3))+(((L345-1)*'complete results log'!$B$2)*(1-$B$3)),IF(M345="WON",(((K345-1)*'complete results log'!$B$2)*(1-$B$3)),IF(M345="PLACED",(((L345-1)*'complete results log'!$B$2)*(1-$B$3))-'complete results log'!$B$2,IF(J345=0,-'complete results log'!$B$2,-('complete results log'!$B$2*2))))))*E345</f>
        <v>0</v>
      </c>
      <c r="R345" s="28">
        <f>(IF(M345="WON-EW",((((F345-1)*J345)*'complete results log'!$B$2)+('complete results log'!$B$2*(F345-1))),IF(M345="WON",((((F345-1)*J345)*'complete results log'!$B$2)+('complete results log'!$B$2*(F345-1))),IF(M345="PLACED",((((F345-1)*J345)*'complete results log'!$B$2)-'complete results log'!$B$2),IF(J345=0,-'complete results log'!$B$2,IF(J345=0,-'complete results log'!$B$2,-('complete results log'!$B$2*2)))))))*E345</f>
        <v>0</v>
      </c>
    </row>
    <row r="346" spans="8:18" ht="15" x14ac:dyDescent="0.2">
      <c r="H346" s="22"/>
      <c r="I346" s="22"/>
      <c r="J346" s="22"/>
      <c r="M346" s="17"/>
      <c r="N346" s="26">
        <f>((G346-1)*(1-(IF(H346="no",0,'complete results log'!$B$3)))+1)</f>
        <v>5.0000000000000044E-2</v>
      </c>
      <c r="O346" s="26">
        <f t="shared" si="5"/>
        <v>0</v>
      </c>
      <c r="P346" s="27">
        <f>(IF(M346="WON-EW",((((N346-1)*J346)*'complete results log'!$B$2)+('complete results log'!$B$2*(N346-1))),IF(M346="WON",((((N346-1)*J346)*'complete results log'!$B$2)+('complete results log'!$B$2*(N346-1))),IF(M346="PLACED",((((N346-1)*J346)*'complete results log'!$B$2)-'complete results log'!$B$2),IF(J346=0,-'complete results log'!$B$2,IF(J346=0,-'complete results log'!$B$2,-('complete results log'!$B$2*2)))))))*E346</f>
        <v>0</v>
      </c>
      <c r="Q346" s="27">
        <f>(IF(M346="WON-EW",(((K346-1)*'complete results log'!$B$2)*(1-$B$3))+(((L346-1)*'complete results log'!$B$2)*(1-$B$3)),IF(M346="WON",(((K346-1)*'complete results log'!$B$2)*(1-$B$3)),IF(M346="PLACED",(((L346-1)*'complete results log'!$B$2)*(1-$B$3))-'complete results log'!$B$2,IF(J346=0,-'complete results log'!$B$2,-('complete results log'!$B$2*2))))))*E346</f>
        <v>0</v>
      </c>
      <c r="R346" s="28">
        <f>(IF(M346="WON-EW",((((F346-1)*J346)*'complete results log'!$B$2)+('complete results log'!$B$2*(F346-1))),IF(M346="WON",((((F346-1)*J346)*'complete results log'!$B$2)+('complete results log'!$B$2*(F346-1))),IF(M346="PLACED",((((F346-1)*J346)*'complete results log'!$B$2)-'complete results log'!$B$2),IF(J346=0,-'complete results log'!$B$2,IF(J346=0,-'complete results log'!$B$2,-('complete results log'!$B$2*2)))))))*E346</f>
        <v>0</v>
      </c>
    </row>
    <row r="347" spans="8:18" ht="15" x14ac:dyDescent="0.2">
      <c r="H347" s="22"/>
      <c r="I347" s="22"/>
      <c r="J347" s="22"/>
      <c r="M347" s="17"/>
      <c r="N347" s="26">
        <f>((G347-1)*(1-(IF(H347="no",0,'complete results log'!$B$3)))+1)</f>
        <v>5.0000000000000044E-2</v>
      </c>
      <c r="O347" s="26">
        <f t="shared" si="5"/>
        <v>0</v>
      </c>
      <c r="P347" s="27">
        <f>(IF(M347="WON-EW",((((N347-1)*J347)*'complete results log'!$B$2)+('complete results log'!$B$2*(N347-1))),IF(M347="WON",((((N347-1)*J347)*'complete results log'!$B$2)+('complete results log'!$B$2*(N347-1))),IF(M347="PLACED",((((N347-1)*J347)*'complete results log'!$B$2)-'complete results log'!$B$2),IF(J347=0,-'complete results log'!$B$2,IF(J347=0,-'complete results log'!$B$2,-('complete results log'!$B$2*2)))))))*E347</f>
        <v>0</v>
      </c>
      <c r="Q347" s="27">
        <f>(IF(M347="WON-EW",(((K347-1)*'complete results log'!$B$2)*(1-$B$3))+(((L347-1)*'complete results log'!$B$2)*(1-$B$3)),IF(M347="WON",(((K347-1)*'complete results log'!$B$2)*(1-$B$3)),IF(M347="PLACED",(((L347-1)*'complete results log'!$B$2)*(1-$B$3))-'complete results log'!$B$2,IF(J347=0,-'complete results log'!$B$2,-('complete results log'!$B$2*2))))))*E347</f>
        <v>0</v>
      </c>
      <c r="R347" s="28">
        <f>(IF(M347="WON-EW",((((F347-1)*J347)*'complete results log'!$B$2)+('complete results log'!$B$2*(F347-1))),IF(M347="WON",((((F347-1)*J347)*'complete results log'!$B$2)+('complete results log'!$B$2*(F347-1))),IF(M347="PLACED",((((F347-1)*J347)*'complete results log'!$B$2)-'complete results log'!$B$2),IF(J347=0,-'complete results log'!$B$2,IF(J347=0,-'complete results log'!$B$2,-('complete results log'!$B$2*2)))))))*E347</f>
        <v>0</v>
      </c>
    </row>
    <row r="348" spans="8:18" ht="15" x14ac:dyDescent="0.2">
      <c r="H348" s="22"/>
      <c r="I348" s="22"/>
      <c r="J348" s="22"/>
      <c r="M348" s="17"/>
      <c r="N348" s="26">
        <f>((G348-1)*(1-(IF(H348="no",0,'complete results log'!$B$3)))+1)</f>
        <v>5.0000000000000044E-2</v>
      </c>
      <c r="O348" s="26">
        <f t="shared" si="5"/>
        <v>0</v>
      </c>
      <c r="P348" s="27">
        <f>(IF(M348="WON-EW",((((N348-1)*J348)*'complete results log'!$B$2)+('complete results log'!$B$2*(N348-1))),IF(M348="WON",((((N348-1)*J348)*'complete results log'!$B$2)+('complete results log'!$B$2*(N348-1))),IF(M348="PLACED",((((N348-1)*J348)*'complete results log'!$B$2)-'complete results log'!$B$2),IF(J348=0,-'complete results log'!$B$2,IF(J348=0,-'complete results log'!$B$2,-('complete results log'!$B$2*2)))))))*E348</f>
        <v>0</v>
      </c>
      <c r="Q348" s="27">
        <f>(IF(M348="WON-EW",(((K348-1)*'complete results log'!$B$2)*(1-$B$3))+(((L348-1)*'complete results log'!$B$2)*(1-$B$3)),IF(M348="WON",(((K348-1)*'complete results log'!$B$2)*(1-$B$3)),IF(M348="PLACED",(((L348-1)*'complete results log'!$B$2)*(1-$B$3))-'complete results log'!$B$2,IF(J348=0,-'complete results log'!$B$2,-('complete results log'!$B$2*2))))))*E348</f>
        <v>0</v>
      </c>
      <c r="R348" s="28">
        <f>(IF(M348="WON-EW",((((F348-1)*J348)*'complete results log'!$B$2)+('complete results log'!$B$2*(F348-1))),IF(M348="WON",((((F348-1)*J348)*'complete results log'!$B$2)+('complete results log'!$B$2*(F348-1))),IF(M348="PLACED",((((F348-1)*J348)*'complete results log'!$B$2)-'complete results log'!$B$2),IF(J348=0,-'complete results log'!$B$2,IF(J348=0,-'complete results log'!$B$2,-('complete results log'!$B$2*2)))))))*E348</f>
        <v>0</v>
      </c>
    </row>
    <row r="349" spans="8:18" ht="15" x14ac:dyDescent="0.2">
      <c r="H349" s="22"/>
      <c r="I349" s="22"/>
      <c r="J349" s="22"/>
      <c r="M349" s="17"/>
      <c r="N349" s="26">
        <f>((G349-1)*(1-(IF(H349="no",0,'complete results log'!$B$3)))+1)</f>
        <v>5.0000000000000044E-2</v>
      </c>
      <c r="O349" s="26">
        <f t="shared" si="5"/>
        <v>0</v>
      </c>
      <c r="P349" s="27">
        <f>(IF(M349="WON-EW",((((N349-1)*J349)*'complete results log'!$B$2)+('complete results log'!$B$2*(N349-1))),IF(M349="WON",((((N349-1)*J349)*'complete results log'!$B$2)+('complete results log'!$B$2*(N349-1))),IF(M349="PLACED",((((N349-1)*J349)*'complete results log'!$B$2)-'complete results log'!$B$2),IF(J349=0,-'complete results log'!$B$2,IF(J349=0,-'complete results log'!$B$2,-('complete results log'!$B$2*2)))))))*E349</f>
        <v>0</v>
      </c>
      <c r="Q349" s="27">
        <f>(IF(M349="WON-EW",(((K349-1)*'complete results log'!$B$2)*(1-$B$3))+(((L349-1)*'complete results log'!$B$2)*(1-$B$3)),IF(M349="WON",(((K349-1)*'complete results log'!$B$2)*(1-$B$3)),IF(M349="PLACED",(((L349-1)*'complete results log'!$B$2)*(1-$B$3))-'complete results log'!$B$2,IF(J349=0,-'complete results log'!$B$2,-('complete results log'!$B$2*2))))))*E349</f>
        <v>0</v>
      </c>
      <c r="R349" s="28">
        <f>(IF(M349="WON-EW",((((F349-1)*J349)*'complete results log'!$B$2)+('complete results log'!$B$2*(F349-1))),IF(M349="WON",((((F349-1)*J349)*'complete results log'!$B$2)+('complete results log'!$B$2*(F349-1))),IF(M349="PLACED",((((F349-1)*J349)*'complete results log'!$B$2)-'complete results log'!$B$2),IF(J349=0,-'complete results log'!$B$2,IF(J349=0,-'complete results log'!$B$2,-('complete results log'!$B$2*2)))))))*E349</f>
        <v>0</v>
      </c>
    </row>
    <row r="350" spans="8:18" ht="15" x14ac:dyDescent="0.2">
      <c r="H350" s="22"/>
      <c r="I350" s="22"/>
      <c r="J350" s="22"/>
      <c r="M350" s="17"/>
      <c r="N350" s="26">
        <f>((G350-1)*(1-(IF(H350="no",0,'complete results log'!$B$3)))+1)</f>
        <v>5.0000000000000044E-2</v>
      </c>
      <c r="O350" s="26">
        <f t="shared" si="5"/>
        <v>0</v>
      </c>
      <c r="P350" s="27">
        <f>(IF(M350="WON-EW",((((N350-1)*J350)*'complete results log'!$B$2)+('complete results log'!$B$2*(N350-1))),IF(M350="WON",((((N350-1)*J350)*'complete results log'!$B$2)+('complete results log'!$B$2*(N350-1))),IF(M350="PLACED",((((N350-1)*J350)*'complete results log'!$B$2)-'complete results log'!$B$2),IF(J350=0,-'complete results log'!$B$2,IF(J350=0,-'complete results log'!$B$2,-('complete results log'!$B$2*2)))))))*E350</f>
        <v>0</v>
      </c>
      <c r="Q350" s="27">
        <f>(IF(M350="WON-EW",(((K350-1)*'complete results log'!$B$2)*(1-$B$3))+(((L350-1)*'complete results log'!$B$2)*(1-$B$3)),IF(M350="WON",(((K350-1)*'complete results log'!$B$2)*(1-$B$3)),IF(M350="PLACED",(((L350-1)*'complete results log'!$B$2)*(1-$B$3))-'complete results log'!$B$2,IF(J350=0,-'complete results log'!$B$2,-('complete results log'!$B$2*2))))))*E350</f>
        <v>0</v>
      </c>
      <c r="R350" s="28">
        <f>(IF(M350="WON-EW",((((F350-1)*J350)*'complete results log'!$B$2)+('complete results log'!$B$2*(F350-1))),IF(M350="WON",((((F350-1)*J350)*'complete results log'!$B$2)+('complete results log'!$B$2*(F350-1))),IF(M350="PLACED",((((F350-1)*J350)*'complete results log'!$B$2)-'complete results log'!$B$2),IF(J350=0,-'complete results log'!$B$2,IF(J350=0,-'complete results log'!$B$2,-('complete results log'!$B$2*2)))))))*E350</f>
        <v>0</v>
      </c>
    </row>
    <row r="351" spans="8:18" ht="15" x14ac:dyDescent="0.2">
      <c r="H351" s="22"/>
      <c r="I351" s="22"/>
      <c r="J351" s="22"/>
      <c r="M351" s="17"/>
      <c r="N351" s="26">
        <f>((G351-1)*(1-(IF(H351="no",0,'complete results log'!$B$3)))+1)</f>
        <v>5.0000000000000044E-2</v>
      </c>
      <c r="O351" s="26">
        <f t="shared" si="5"/>
        <v>0</v>
      </c>
      <c r="P351" s="27">
        <f>(IF(M351="WON-EW",((((N351-1)*J351)*'complete results log'!$B$2)+('complete results log'!$B$2*(N351-1))),IF(M351="WON",((((N351-1)*J351)*'complete results log'!$B$2)+('complete results log'!$B$2*(N351-1))),IF(M351="PLACED",((((N351-1)*J351)*'complete results log'!$B$2)-'complete results log'!$B$2),IF(J351=0,-'complete results log'!$B$2,IF(J351=0,-'complete results log'!$B$2,-('complete results log'!$B$2*2)))))))*E351</f>
        <v>0</v>
      </c>
      <c r="Q351" s="27">
        <f>(IF(M351="WON-EW",(((K351-1)*'complete results log'!$B$2)*(1-$B$3))+(((L351-1)*'complete results log'!$B$2)*(1-$B$3)),IF(M351="WON",(((K351-1)*'complete results log'!$B$2)*(1-$B$3)),IF(M351="PLACED",(((L351-1)*'complete results log'!$B$2)*(1-$B$3))-'complete results log'!$B$2,IF(J351=0,-'complete results log'!$B$2,-('complete results log'!$B$2*2))))))*E351</f>
        <v>0</v>
      </c>
      <c r="R351" s="28">
        <f>(IF(M351="WON-EW",((((F351-1)*J351)*'complete results log'!$B$2)+('complete results log'!$B$2*(F351-1))),IF(M351="WON",((((F351-1)*J351)*'complete results log'!$B$2)+('complete results log'!$B$2*(F351-1))),IF(M351="PLACED",((((F351-1)*J351)*'complete results log'!$B$2)-'complete results log'!$B$2),IF(J351=0,-'complete results log'!$B$2,IF(J351=0,-'complete results log'!$B$2,-('complete results log'!$B$2*2)))))))*E351</f>
        <v>0</v>
      </c>
    </row>
    <row r="352" spans="8:18" ht="15" x14ac:dyDescent="0.2">
      <c r="H352" s="22"/>
      <c r="I352" s="22"/>
      <c r="J352" s="22"/>
      <c r="M352" s="17"/>
      <c r="N352" s="26">
        <f>((G352-1)*(1-(IF(H352="no",0,'complete results log'!$B$3)))+1)</f>
        <v>5.0000000000000044E-2</v>
      </c>
      <c r="O352" s="26">
        <f t="shared" si="5"/>
        <v>0</v>
      </c>
      <c r="P352" s="27">
        <f>(IF(M352="WON-EW",((((N352-1)*J352)*'complete results log'!$B$2)+('complete results log'!$B$2*(N352-1))),IF(M352="WON",((((N352-1)*J352)*'complete results log'!$B$2)+('complete results log'!$B$2*(N352-1))),IF(M352="PLACED",((((N352-1)*J352)*'complete results log'!$B$2)-'complete results log'!$B$2),IF(J352=0,-'complete results log'!$B$2,IF(J352=0,-'complete results log'!$B$2,-('complete results log'!$B$2*2)))))))*E352</f>
        <v>0</v>
      </c>
      <c r="Q352" s="27">
        <f>(IF(M352="WON-EW",(((K352-1)*'complete results log'!$B$2)*(1-$B$3))+(((L352-1)*'complete results log'!$B$2)*(1-$B$3)),IF(M352="WON",(((K352-1)*'complete results log'!$B$2)*(1-$B$3)),IF(M352="PLACED",(((L352-1)*'complete results log'!$B$2)*(1-$B$3))-'complete results log'!$B$2,IF(J352=0,-'complete results log'!$B$2,-('complete results log'!$B$2*2))))))*E352</f>
        <v>0</v>
      </c>
      <c r="R352" s="28">
        <f>(IF(M352="WON-EW",((((F352-1)*J352)*'complete results log'!$B$2)+('complete results log'!$B$2*(F352-1))),IF(M352="WON",((((F352-1)*J352)*'complete results log'!$B$2)+('complete results log'!$B$2*(F352-1))),IF(M352="PLACED",((((F352-1)*J352)*'complete results log'!$B$2)-'complete results log'!$B$2),IF(J352=0,-'complete results log'!$B$2,IF(J352=0,-'complete results log'!$B$2,-('complete results log'!$B$2*2)))))))*E352</f>
        <v>0</v>
      </c>
    </row>
    <row r="353" spans="8:18" ht="15" x14ac:dyDescent="0.2">
      <c r="H353" s="22"/>
      <c r="I353" s="22"/>
      <c r="J353" s="22"/>
      <c r="M353" s="17"/>
      <c r="N353" s="26">
        <f>((G353-1)*(1-(IF(H353="no",0,'complete results log'!$B$3)))+1)</f>
        <v>5.0000000000000044E-2</v>
      </c>
      <c r="O353" s="26">
        <f t="shared" si="5"/>
        <v>0</v>
      </c>
      <c r="P353" s="27">
        <f>(IF(M353="WON-EW",((((N353-1)*J353)*'complete results log'!$B$2)+('complete results log'!$B$2*(N353-1))),IF(M353="WON",((((N353-1)*J353)*'complete results log'!$B$2)+('complete results log'!$B$2*(N353-1))),IF(M353="PLACED",((((N353-1)*J353)*'complete results log'!$B$2)-'complete results log'!$B$2),IF(J353=0,-'complete results log'!$B$2,IF(J353=0,-'complete results log'!$B$2,-('complete results log'!$B$2*2)))))))*E353</f>
        <v>0</v>
      </c>
      <c r="Q353" s="27">
        <f>(IF(M353="WON-EW",(((K353-1)*'complete results log'!$B$2)*(1-$B$3))+(((L353-1)*'complete results log'!$B$2)*(1-$B$3)),IF(M353="WON",(((K353-1)*'complete results log'!$B$2)*(1-$B$3)),IF(M353="PLACED",(((L353-1)*'complete results log'!$B$2)*(1-$B$3))-'complete results log'!$B$2,IF(J353=0,-'complete results log'!$B$2,-('complete results log'!$B$2*2))))))*E353</f>
        <v>0</v>
      </c>
      <c r="R353" s="28">
        <f>(IF(M353="WON-EW",((((F353-1)*J353)*'complete results log'!$B$2)+('complete results log'!$B$2*(F353-1))),IF(M353="WON",((((F353-1)*J353)*'complete results log'!$B$2)+('complete results log'!$B$2*(F353-1))),IF(M353="PLACED",((((F353-1)*J353)*'complete results log'!$B$2)-'complete results log'!$B$2),IF(J353=0,-'complete results log'!$B$2,IF(J353=0,-'complete results log'!$B$2,-('complete results log'!$B$2*2)))))))*E353</f>
        <v>0</v>
      </c>
    </row>
    <row r="354" spans="8:18" ht="15" x14ac:dyDescent="0.2">
      <c r="H354" s="22"/>
      <c r="I354" s="22"/>
      <c r="J354" s="22"/>
      <c r="M354" s="17"/>
      <c r="N354" s="26">
        <f>((G354-1)*(1-(IF(H354="no",0,'complete results log'!$B$3)))+1)</f>
        <v>5.0000000000000044E-2</v>
      </c>
      <c r="O354" s="26">
        <f t="shared" si="5"/>
        <v>0</v>
      </c>
      <c r="P354" s="27">
        <f>(IF(M354="WON-EW",((((N354-1)*J354)*'complete results log'!$B$2)+('complete results log'!$B$2*(N354-1))),IF(M354="WON",((((N354-1)*J354)*'complete results log'!$B$2)+('complete results log'!$B$2*(N354-1))),IF(M354="PLACED",((((N354-1)*J354)*'complete results log'!$B$2)-'complete results log'!$B$2),IF(J354=0,-'complete results log'!$B$2,IF(J354=0,-'complete results log'!$B$2,-('complete results log'!$B$2*2)))))))*E354</f>
        <v>0</v>
      </c>
      <c r="Q354" s="27">
        <f>(IF(M354="WON-EW",(((K354-1)*'complete results log'!$B$2)*(1-$B$3))+(((L354-1)*'complete results log'!$B$2)*(1-$B$3)),IF(M354="WON",(((K354-1)*'complete results log'!$B$2)*(1-$B$3)),IF(M354="PLACED",(((L354-1)*'complete results log'!$B$2)*(1-$B$3))-'complete results log'!$B$2,IF(J354=0,-'complete results log'!$B$2,-('complete results log'!$B$2*2))))))*E354</f>
        <v>0</v>
      </c>
      <c r="R354" s="28">
        <f>(IF(M354="WON-EW",((((F354-1)*J354)*'complete results log'!$B$2)+('complete results log'!$B$2*(F354-1))),IF(M354="WON",((((F354-1)*J354)*'complete results log'!$B$2)+('complete results log'!$B$2*(F354-1))),IF(M354="PLACED",((((F354-1)*J354)*'complete results log'!$B$2)-'complete results log'!$B$2),IF(J354=0,-'complete results log'!$B$2,IF(J354=0,-'complete results log'!$B$2,-('complete results log'!$B$2*2)))))))*E354</f>
        <v>0</v>
      </c>
    </row>
    <row r="355" spans="8:18" ht="15" x14ac:dyDescent="0.2">
      <c r="H355" s="22"/>
      <c r="I355" s="22"/>
      <c r="J355" s="22"/>
      <c r="M355" s="17"/>
      <c r="N355" s="26">
        <f>((G355-1)*(1-(IF(H355="no",0,'complete results log'!$B$3)))+1)</f>
        <v>5.0000000000000044E-2</v>
      </c>
      <c r="O355" s="26">
        <f t="shared" si="5"/>
        <v>0</v>
      </c>
      <c r="P355" s="27">
        <f>(IF(M355="WON-EW",((((N355-1)*J355)*'complete results log'!$B$2)+('complete results log'!$B$2*(N355-1))),IF(M355="WON",((((N355-1)*J355)*'complete results log'!$B$2)+('complete results log'!$B$2*(N355-1))),IF(M355="PLACED",((((N355-1)*J355)*'complete results log'!$B$2)-'complete results log'!$B$2),IF(J355=0,-'complete results log'!$B$2,IF(J355=0,-'complete results log'!$B$2,-('complete results log'!$B$2*2)))))))*E355</f>
        <v>0</v>
      </c>
      <c r="Q355" s="27">
        <f>(IF(M355="WON-EW",(((K355-1)*'complete results log'!$B$2)*(1-$B$3))+(((L355-1)*'complete results log'!$B$2)*(1-$B$3)),IF(M355="WON",(((K355-1)*'complete results log'!$B$2)*(1-$B$3)),IF(M355="PLACED",(((L355-1)*'complete results log'!$B$2)*(1-$B$3))-'complete results log'!$B$2,IF(J355=0,-'complete results log'!$B$2,-('complete results log'!$B$2*2))))))*E355</f>
        <v>0</v>
      </c>
      <c r="R355" s="28">
        <f>(IF(M355="WON-EW",((((F355-1)*J355)*'complete results log'!$B$2)+('complete results log'!$B$2*(F355-1))),IF(M355="WON",((((F355-1)*J355)*'complete results log'!$B$2)+('complete results log'!$B$2*(F355-1))),IF(M355="PLACED",((((F355-1)*J355)*'complete results log'!$B$2)-'complete results log'!$B$2),IF(J355=0,-'complete results log'!$B$2,IF(J355=0,-'complete results log'!$B$2,-('complete results log'!$B$2*2)))))))*E355</f>
        <v>0</v>
      </c>
    </row>
    <row r="356" spans="8:18" ht="15" x14ac:dyDescent="0.2">
      <c r="H356" s="22"/>
      <c r="I356" s="22"/>
      <c r="J356" s="22"/>
      <c r="M356" s="17"/>
      <c r="N356" s="26">
        <f>((G356-1)*(1-(IF(H356="no",0,'complete results log'!$B$3)))+1)</f>
        <v>5.0000000000000044E-2</v>
      </c>
      <c r="O356" s="26">
        <f t="shared" si="5"/>
        <v>0</v>
      </c>
      <c r="P356" s="27">
        <f>(IF(M356="WON-EW",((((N356-1)*J356)*'complete results log'!$B$2)+('complete results log'!$B$2*(N356-1))),IF(M356="WON",((((N356-1)*J356)*'complete results log'!$B$2)+('complete results log'!$B$2*(N356-1))),IF(M356="PLACED",((((N356-1)*J356)*'complete results log'!$B$2)-'complete results log'!$B$2),IF(J356=0,-'complete results log'!$B$2,IF(J356=0,-'complete results log'!$B$2,-('complete results log'!$B$2*2)))))))*E356</f>
        <v>0</v>
      </c>
      <c r="Q356" s="27">
        <f>(IF(M356="WON-EW",(((K356-1)*'complete results log'!$B$2)*(1-$B$3))+(((L356-1)*'complete results log'!$B$2)*(1-$B$3)),IF(M356="WON",(((K356-1)*'complete results log'!$B$2)*(1-$B$3)),IF(M356="PLACED",(((L356-1)*'complete results log'!$B$2)*(1-$B$3))-'complete results log'!$B$2,IF(J356=0,-'complete results log'!$B$2,-('complete results log'!$B$2*2))))))*E356</f>
        <v>0</v>
      </c>
      <c r="R356" s="28">
        <f>(IF(M356="WON-EW",((((F356-1)*J356)*'complete results log'!$B$2)+('complete results log'!$B$2*(F356-1))),IF(M356="WON",((((F356-1)*J356)*'complete results log'!$B$2)+('complete results log'!$B$2*(F356-1))),IF(M356="PLACED",((((F356-1)*J356)*'complete results log'!$B$2)-'complete results log'!$B$2),IF(J356=0,-'complete results log'!$B$2,IF(J356=0,-'complete results log'!$B$2,-('complete results log'!$B$2*2)))))))*E356</f>
        <v>0</v>
      </c>
    </row>
    <row r="357" spans="8:18" ht="15" x14ac:dyDescent="0.2">
      <c r="H357" s="22"/>
      <c r="I357" s="22"/>
      <c r="J357" s="22"/>
      <c r="M357" s="17"/>
      <c r="N357" s="26">
        <f>((G357-1)*(1-(IF(H357="no",0,'complete results log'!$B$3)))+1)</f>
        <v>5.0000000000000044E-2</v>
      </c>
      <c r="O357" s="26">
        <f t="shared" si="5"/>
        <v>0</v>
      </c>
      <c r="P357" s="27">
        <f>(IF(M357="WON-EW",((((N357-1)*J357)*'complete results log'!$B$2)+('complete results log'!$B$2*(N357-1))),IF(M357="WON",((((N357-1)*J357)*'complete results log'!$B$2)+('complete results log'!$B$2*(N357-1))),IF(M357="PLACED",((((N357-1)*J357)*'complete results log'!$B$2)-'complete results log'!$B$2),IF(J357=0,-'complete results log'!$B$2,IF(J357=0,-'complete results log'!$B$2,-('complete results log'!$B$2*2)))))))*E357</f>
        <v>0</v>
      </c>
      <c r="Q357" s="27">
        <f>(IF(M357="WON-EW",(((K357-1)*'complete results log'!$B$2)*(1-$B$3))+(((L357-1)*'complete results log'!$B$2)*(1-$B$3)),IF(M357="WON",(((K357-1)*'complete results log'!$B$2)*(1-$B$3)),IF(M357="PLACED",(((L357-1)*'complete results log'!$B$2)*(1-$B$3))-'complete results log'!$B$2,IF(J357=0,-'complete results log'!$B$2,-('complete results log'!$B$2*2))))))*E357</f>
        <v>0</v>
      </c>
      <c r="R357" s="28">
        <f>(IF(M357="WON-EW",((((F357-1)*J357)*'complete results log'!$B$2)+('complete results log'!$B$2*(F357-1))),IF(M357="WON",((((F357-1)*J357)*'complete results log'!$B$2)+('complete results log'!$B$2*(F357-1))),IF(M357="PLACED",((((F357-1)*J357)*'complete results log'!$B$2)-'complete results log'!$B$2),IF(J357=0,-'complete results log'!$B$2,IF(J357=0,-'complete results log'!$B$2,-('complete results log'!$B$2*2)))))))*E357</f>
        <v>0</v>
      </c>
    </row>
    <row r="358" spans="8:18" ht="15" x14ac:dyDescent="0.2">
      <c r="H358" s="22"/>
      <c r="I358" s="22"/>
      <c r="J358" s="22"/>
      <c r="M358" s="17"/>
      <c r="N358" s="26">
        <f>((G358-1)*(1-(IF(H358="no",0,'complete results log'!$B$3)))+1)</f>
        <v>5.0000000000000044E-2</v>
      </c>
      <c r="O358" s="26">
        <f t="shared" si="5"/>
        <v>0</v>
      </c>
      <c r="P358" s="27">
        <f>(IF(M358="WON-EW",((((N358-1)*J358)*'complete results log'!$B$2)+('complete results log'!$B$2*(N358-1))),IF(M358="WON",((((N358-1)*J358)*'complete results log'!$B$2)+('complete results log'!$B$2*(N358-1))),IF(M358="PLACED",((((N358-1)*J358)*'complete results log'!$B$2)-'complete results log'!$B$2),IF(J358=0,-'complete results log'!$B$2,IF(J358=0,-'complete results log'!$B$2,-('complete results log'!$B$2*2)))))))*E358</f>
        <v>0</v>
      </c>
      <c r="Q358" s="27">
        <f>(IF(M358="WON-EW",(((K358-1)*'complete results log'!$B$2)*(1-$B$3))+(((L358-1)*'complete results log'!$B$2)*(1-$B$3)),IF(M358="WON",(((K358-1)*'complete results log'!$B$2)*(1-$B$3)),IF(M358="PLACED",(((L358-1)*'complete results log'!$B$2)*(1-$B$3))-'complete results log'!$B$2,IF(J358=0,-'complete results log'!$B$2,-('complete results log'!$B$2*2))))))*E358</f>
        <v>0</v>
      </c>
      <c r="R358" s="28">
        <f>(IF(M358="WON-EW",((((F358-1)*J358)*'complete results log'!$B$2)+('complete results log'!$B$2*(F358-1))),IF(M358="WON",((((F358-1)*J358)*'complete results log'!$B$2)+('complete results log'!$B$2*(F358-1))),IF(M358="PLACED",((((F358-1)*J358)*'complete results log'!$B$2)-'complete results log'!$B$2),IF(J358=0,-'complete results log'!$B$2,IF(J358=0,-'complete results log'!$B$2,-('complete results log'!$B$2*2)))))))*E358</f>
        <v>0</v>
      </c>
    </row>
    <row r="359" spans="8:18" ht="15" x14ac:dyDescent="0.2">
      <c r="H359" s="22"/>
      <c r="I359" s="22"/>
      <c r="J359" s="22"/>
      <c r="M359" s="17"/>
      <c r="N359" s="26">
        <f>((G359-1)*(1-(IF(H359="no",0,'complete results log'!$B$3)))+1)</f>
        <v>5.0000000000000044E-2</v>
      </c>
      <c r="O359" s="26">
        <f t="shared" si="5"/>
        <v>0</v>
      </c>
      <c r="P359" s="27">
        <f>(IF(M359="WON-EW",((((N359-1)*J359)*'complete results log'!$B$2)+('complete results log'!$B$2*(N359-1))),IF(M359="WON",((((N359-1)*J359)*'complete results log'!$B$2)+('complete results log'!$B$2*(N359-1))),IF(M359="PLACED",((((N359-1)*J359)*'complete results log'!$B$2)-'complete results log'!$B$2),IF(J359=0,-'complete results log'!$B$2,IF(J359=0,-'complete results log'!$B$2,-('complete results log'!$B$2*2)))))))*E359</f>
        <v>0</v>
      </c>
      <c r="Q359" s="27">
        <f>(IF(M359="WON-EW",(((K359-1)*'complete results log'!$B$2)*(1-$B$3))+(((L359-1)*'complete results log'!$B$2)*(1-$B$3)),IF(M359="WON",(((K359-1)*'complete results log'!$B$2)*(1-$B$3)),IF(M359="PLACED",(((L359-1)*'complete results log'!$B$2)*(1-$B$3))-'complete results log'!$B$2,IF(J359=0,-'complete results log'!$B$2,-('complete results log'!$B$2*2))))))*E359</f>
        <v>0</v>
      </c>
      <c r="R359" s="28">
        <f>(IF(M359="WON-EW",((((F359-1)*J359)*'complete results log'!$B$2)+('complete results log'!$B$2*(F359-1))),IF(M359="WON",((((F359-1)*J359)*'complete results log'!$B$2)+('complete results log'!$B$2*(F359-1))),IF(M359="PLACED",((((F359-1)*J359)*'complete results log'!$B$2)-'complete results log'!$B$2),IF(J359=0,-'complete results log'!$B$2,IF(J359=0,-'complete results log'!$B$2,-('complete results log'!$B$2*2)))))))*E359</f>
        <v>0</v>
      </c>
    </row>
    <row r="360" spans="8:18" ht="15" x14ac:dyDescent="0.2">
      <c r="H360" s="22"/>
      <c r="I360" s="22"/>
      <c r="J360" s="22"/>
      <c r="M360" s="17"/>
      <c r="N360" s="26">
        <f>((G360-1)*(1-(IF(H360="no",0,'complete results log'!$B$3)))+1)</f>
        <v>5.0000000000000044E-2</v>
      </c>
      <c r="O360" s="26">
        <f t="shared" si="5"/>
        <v>0</v>
      </c>
      <c r="P360" s="27">
        <f>(IF(M360="WON-EW",((((N360-1)*J360)*'complete results log'!$B$2)+('complete results log'!$B$2*(N360-1))),IF(M360="WON",((((N360-1)*J360)*'complete results log'!$B$2)+('complete results log'!$B$2*(N360-1))),IF(M360="PLACED",((((N360-1)*J360)*'complete results log'!$B$2)-'complete results log'!$B$2),IF(J360=0,-'complete results log'!$B$2,IF(J360=0,-'complete results log'!$B$2,-('complete results log'!$B$2*2)))))))*E360</f>
        <v>0</v>
      </c>
      <c r="Q360" s="27">
        <f>(IF(M360="WON-EW",(((K360-1)*'complete results log'!$B$2)*(1-$B$3))+(((L360-1)*'complete results log'!$B$2)*(1-$B$3)),IF(M360="WON",(((K360-1)*'complete results log'!$B$2)*(1-$B$3)),IF(M360="PLACED",(((L360-1)*'complete results log'!$B$2)*(1-$B$3))-'complete results log'!$B$2,IF(J360=0,-'complete results log'!$B$2,-('complete results log'!$B$2*2))))))*E360</f>
        <v>0</v>
      </c>
      <c r="R360" s="28">
        <f>(IF(M360="WON-EW",((((F360-1)*J360)*'complete results log'!$B$2)+('complete results log'!$B$2*(F360-1))),IF(M360="WON",((((F360-1)*J360)*'complete results log'!$B$2)+('complete results log'!$B$2*(F360-1))),IF(M360="PLACED",((((F360-1)*J360)*'complete results log'!$B$2)-'complete results log'!$B$2),IF(J360=0,-'complete results log'!$B$2,IF(J360=0,-'complete results log'!$B$2,-('complete results log'!$B$2*2)))))))*E360</f>
        <v>0</v>
      </c>
    </row>
    <row r="361" spans="8:18" ht="15" x14ac:dyDescent="0.2">
      <c r="H361" s="22"/>
      <c r="I361" s="22"/>
      <c r="J361" s="22"/>
      <c r="M361" s="17"/>
      <c r="N361" s="26">
        <f>((G361-1)*(1-(IF(H361="no",0,'complete results log'!$B$3)))+1)</f>
        <v>5.0000000000000044E-2</v>
      </c>
      <c r="O361" s="26">
        <f t="shared" si="5"/>
        <v>0</v>
      </c>
      <c r="P361" s="27">
        <f>(IF(M361="WON-EW",((((N361-1)*J361)*'complete results log'!$B$2)+('complete results log'!$B$2*(N361-1))),IF(M361="WON",((((N361-1)*J361)*'complete results log'!$B$2)+('complete results log'!$B$2*(N361-1))),IF(M361="PLACED",((((N361-1)*J361)*'complete results log'!$B$2)-'complete results log'!$B$2),IF(J361=0,-'complete results log'!$B$2,IF(J361=0,-'complete results log'!$B$2,-('complete results log'!$B$2*2)))))))*E361</f>
        <v>0</v>
      </c>
      <c r="Q361" s="27">
        <f>(IF(M361="WON-EW",(((K361-1)*'complete results log'!$B$2)*(1-$B$3))+(((L361-1)*'complete results log'!$B$2)*(1-$B$3)),IF(M361="WON",(((K361-1)*'complete results log'!$B$2)*(1-$B$3)),IF(M361="PLACED",(((L361-1)*'complete results log'!$B$2)*(1-$B$3))-'complete results log'!$B$2,IF(J361=0,-'complete results log'!$B$2,-('complete results log'!$B$2*2))))))*E361</f>
        <v>0</v>
      </c>
      <c r="R361" s="28">
        <f>(IF(M361="WON-EW",((((F361-1)*J361)*'complete results log'!$B$2)+('complete results log'!$B$2*(F361-1))),IF(M361="WON",((((F361-1)*J361)*'complete results log'!$B$2)+('complete results log'!$B$2*(F361-1))),IF(M361="PLACED",((((F361-1)*J361)*'complete results log'!$B$2)-'complete results log'!$B$2),IF(J361=0,-'complete results log'!$B$2,IF(J361=0,-'complete results log'!$B$2,-('complete results log'!$B$2*2)))))))*E361</f>
        <v>0</v>
      </c>
    </row>
    <row r="362" spans="8:18" ht="15" x14ac:dyDescent="0.2">
      <c r="H362" s="22"/>
      <c r="I362" s="22"/>
      <c r="J362" s="22"/>
      <c r="M362" s="17"/>
      <c r="N362" s="26">
        <f>((G362-1)*(1-(IF(H362="no",0,'complete results log'!$B$3)))+1)</f>
        <v>5.0000000000000044E-2</v>
      </c>
      <c r="O362" s="26">
        <f t="shared" si="5"/>
        <v>0</v>
      </c>
      <c r="P362" s="27">
        <f>(IF(M362="WON-EW",((((N362-1)*J362)*'complete results log'!$B$2)+('complete results log'!$B$2*(N362-1))),IF(M362="WON",((((N362-1)*J362)*'complete results log'!$B$2)+('complete results log'!$B$2*(N362-1))),IF(M362="PLACED",((((N362-1)*J362)*'complete results log'!$B$2)-'complete results log'!$B$2),IF(J362=0,-'complete results log'!$B$2,IF(J362=0,-'complete results log'!$B$2,-('complete results log'!$B$2*2)))))))*E362</f>
        <v>0</v>
      </c>
      <c r="Q362" s="27">
        <f>(IF(M362="WON-EW",(((K362-1)*'complete results log'!$B$2)*(1-$B$3))+(((L362-1)*'complete results log'!$B$2)*(1-$B$3)),IF(M362="WON",(((K362-1)*'complete results log'!$B$2)*(1-$B$3)),IF(M362="PLACED",(((L362-1)*'complete results log'!$B$2)*(1-$B$3))-'complete results log'!$B$2,IF(J362=0,-'complete results log'!$B$2,-('complete results log'!$B$2*2))))))*E362</f>
        <v>0</v>
      </c>
      <c r="R362" s="28">
        <f>(IF(M362="WON-EW",((((F362-1)*J362)*'complete results log'!$B$2)+('complete results log'!$B$2*(F362-1))),IF(M362="WON",((((F362-1)*J362)*'complete results log'!$B$2)+('complete results log'!$B$2*(F362-1))),IF(M362="PLACED",((((F362-1)*J362)*'complete results log'!$B$2)-'complete results log'!$B$2),IF(J362=0,-'complete results log'!$B$2,IF(J362=0,-'complete results log'!$B$2,-('complete results log'!$B$2*2)))))))*E362</f>
        <v>0</v>
      </c>
    </row>
    <row r="363" spans="8:18" ht="15" x14ac:dyDescent="0.2">
      <c r="H363" s="22"/>
      <c r="I363" s="22"/>
      <c r="J363" s="22"/>
      <c r="M363" s="17"/>
      <c r="N363" s="26">
        <f>((G363-1)*(1-(IF(H363="no",0,'complete results log'!$B$3)))+1)</f>
        <v>5.0000000000000044E-2</v>
      </c>
      <c r="O363" s="26">
        <f t="shared" si="5"/>
        <v>0</v>
      </c>
      <c r="P363" s="27">
        <f>(IF(M363="WON-EW",((((N363-1)*J363)*'complete results log'!$B$2)+('complete results log'!$B$2*(N363-1))),IF(M363="WON",((((N363-1)*J363)*'complete results log'!$B$2)+('complete results log'!$B$2*(N363-1))),IF(M363="PLACED",((((N363-1)*J363)*'complete results log'!$B$2)-'complete results log'!$B$2),IF(J363=0,-'complete results log'!$B$2,IF(J363=0,-'complete results log'!$B$2,-('complete results log'!$B$2*2)))))))*E363</f>
        <v>0</v>
      </c>
      <c r="Q363" s="27">
        <f>(IF(M363="WON-EW",(((K363-1)*'complete results log'!$B$2)*(1-$B$3))+(((L363-1)*'complete results log'!$B$2)*(1-$B$3)),IF(M363="WON",(((K363-1)*'complete results log'!$B$2)*(1-$B$3)),IF(M363="PLACED",(((L363-1)*'complete results log'!$B$2)*(1-$B$3))-'complete results log'!$B$2,IF(J363=0,-'complete results log'!$B$2,-('complete results log'!$B$2*2))))))*E363</f>
        <v>0</v>
      </c>
      <c r="R363" s="28">
        <f>(IF(M363="WON-EW",((((F363-1)*J363)*'complete results log'!$B$2)+('complete results log'!$B$2*(F363-1))),IF(M363="WON",((((F363-1)*J363)*'complete results log'!$B$2)+('complete results log'!$B$2*(F363-1))),IF(M363="PLACED",((((F363-1)*J363)*'complete results log'!$B$2)-'complete results log'!$B$2),IF(J363=0,-'complete results log'!$B$2,IF(J363=0,-'complete results log'!$B$2,-('complete results log'!$B$2*2)))))))*E363</f>
        <v>0</v>
      </c>
    </row>
    <row r="364" spans="8:18" ht="15" x14ac:dyDescent="0.2">
      <c r="H364" s="22"/>
      <c r="I364" s="22"/>
      <c r="J364" s="22"/>
      <c r="M364" s="17"/>
      <c r="N364" s="26">
        <f>((G364-1)*(1-(IF(H364="no",0,'complete results log'!$B$3)))+1)</f>
        <v>5.0000000000000044E-2</v>
      </c>
      <c r="O364" s="26">
        <f t="shared" si="5"/>
        <v>0</v>
      </c>
      <c r="P364" s="27">
        <f>(IF(M364="WON-EW",((((N364-1)*J364)*'complete results log'!$B$2)+('complete results log'!$B$2*(N364-1))),IF(M364="WON",((((N364-1)*J364)*'complete results log'!$B$2)+('complete results log'!$B$2*(N364-1))),IF(M364="PLACED",((((N364-1)*J364)*'complete results log'!$B$2)-'complete results log'!$B$2),IF(J364=0,-'complete results log'!$B$2,IF(J364=0,-'complete results log'!$B$2,-('complete results log'!$B$2*2)))))))*E364</f>
        <v>0</v>
      </c>
      <c r="Q364" s="27">
        <f>(IF(M364="WON-EW",(((K364-1)*'complete results log'!$B$2)*(1-$B$3))+(((L364-1)*'complete results log'!$B$2)*(1-$B$3)),IF(M364="WON",(((K364-1)*'complete results log'!$B$2)*(1-$B$3)),IF(M364="PLACED",(((L364-1)*'complete results log'!$B$2)*(1-$B$3))-'complete results log'!$B$2,IF(J364=0,-'complete results log'!$B$2,-('complete results log'!$B$2*2))))))*E364</f>
        <v>0</v>
      </c>
      <c r="R364" s="28">
        <f>(IF(M364="WON-EW",((((F364-1)*J364)*'complete results log'!$B$2)+('complete results log'!$B$2*(F364-1))),IF(M364="WON",((((F364-1)*J364)*'complete results log'!$B$2)+('complete results log'!$B$2*(F364-1))),IF(M364="PLACED",((((F364-1)*J364)*'complete results log'!$B$2)-'complete results log'!$B$2),IF(J364=0,-'complete results log'!$B$2,IF(J364=0,-'complete results log'!$B$2,-('complete results log'!$B$2*2)))))))*E364</f>
        <v>0</v>
      </c>
    </row>
    <row r="365" spans="8:18" ht="15" x14ac:dyDescent="0.2">
      <c r="H365" s="22"/>
      <c r="I365" s="22"/>
      <c r="J365" s="22"/>
      <c r="M365" s="17"/>
      <c r="N365" s="26">
        <f>((G365-1)*(1-(IF(H365="no",0,'complete results log'!$B$3)))+1)</f>
        <v>5.0000000000000044E-2</v>
      </c>
      <c r="O365" s="26">
        <f t="shared" si="5"/>
        <v>0</v>
      </c>
      <c r="P365" s="27">
        <f>(IF(M365="WON-EW",((((N365-1)*J365)*'complete results log'!$B$2)+('complete results log'!$B$2*(N365-1))),IF(M365="WON",((((N365-1)*J365)*'complete results log'!$B$2)+('complete results log'!$B$2*(N365-1))),IF(M365="PLACED",((((N365-1)*J365)*'complete results log'!$B$2)-'complete results log'!$B$2),IF(J365=0,-'complete results log'!$B$2,IF(J365=0,-'complete results log'!$B$2,-('complete results log'!$B$2*2)))))))*E365</f>
        <v>0</v>
      </c>
      <c r="Q365" s="27">
        <f>(IF(M365="WON-EW",(((K365-1)*'complete results log'!$B$2)*(1-$B$3))+(((L365-1)*'complete results log'!$B$2)*(1-$B$3)),IF(M365="WON",(((K365-1)*'complete results log'!$B$2)*(1-$B$3)),IF(M365="PLACED",(((L365-1)*'complete results log'!$B$2)*(1-$B$3))-'complete results log'!$B$2,IF(J365=0,-'complete results log'!$B$2,-('complete results log'!$B$2*2))))))*E365</f>
        <v>0</v>
      </c>
      <c r="R365" s="28">
        <f>(IF(M365="WON-EW",((((F365-1)*J365)*'complete results log'!$B$2)+('complete results log'!$B$2*(F365-1))),IF(M365="WON",((((F365-1)*J365)*'complete results log'!$B$2)+('complete results log'!$B$2*(F365-1))),IF(M365="PLACED",((((F365-1)*J365)*'complete results log'!$B$2)-'complete results log'!$B$2),IF(J365=0,-'complete results log'!$B$2,IF(J365=0,-'complete results log'!$B$2,-('complete results log'!$B$2*2)))))))*E365</f>
        <v>0</v>
      </c>
    </row>
    <row r="366" spans="8:18" ht="15" x14ac:dyDescent="0.2">
      <c r="H366" s="22"/>
      <c r="I366" s="22"/>
      <c r="J366" s="22"/>
      <c r="M366" s="17"/>
      <c r="N366" s="26">
        <f>((G366-1)*(1-(IF(H366="no",0,'complete results log'!$B$3)))+1)</f>
        <v>5.0000000000000044E-2</v>
      </c>
      <c r="O366" s="26">
        <f t="shared" si="5"/>
        <v>0</v>
      </c>
      <c r="P366" s="27">
        <f>(IF(M366="WON-EW",((((N366-1)*J366)*'complete results log'!$B$2)+('complete results log'!$B$2*(N366-1))),IF(M366="WON",((((N366-1)*J366)*'complete results log'!$B$2)+('complete results log'!$B$2*(N366-1))),IF(M366="PLACED",((((N366-1)*J366)*'complete results log'!$B$2)-'complete results log'!$B$2),IF(J366=0,-'complete results log'!$B$2,IF(J366=0,-'complete results log'!$B$2,-('complete results log'!$B$2*2)))))))*E366</f>
        <v>0</v>
      </c>
      <c r="Q366" s="27">
        <f>(IF(M366="WON-EW",(((K366-1)*'complete results log'!$B$2)*(1-$B$3))+(((L366-1)*'complete results log'!$B$2)*(1-$B$3)),IF(M366="WON",(((K366-1)*'complete results log'!$B$2)*(1-$B$3)),IF(M366="PLACED",(((L366-1)*'complete results log'!$B$2)*(1-$B$3))-'complete results log'!$B$2,IF(J366=0,-'complete results log'!$B$2,-('complete results log'!$B$2*2))))))*E366</f>
        <v>0</v>
      </c>
      <c r="R366" s="28">
        <f>(IF(M366="WON-EW",((((F366-1)*J366)*'complete results log'!$B$2)+('complete results log'!$B$2*(F366-1))),IF(M366="WON",((((F366-1)*J366)*'complete results log'!$B$2)+('complete results log'!$B$2*(F366-1))),IF(M366="PLACED",((((F366-1)*J366)*'complete results log'!$B$2)-'complete results log'!$B$2),IF(J366=0,-'complete results log'!$B$2,IF(J366=0,-'complete results log'!$B$2,-('complete results log'!$B$2*2)))))))*E366</f>
        <v>0</v>
      </c>
    </row>
    <row r="367" spans="8:18" ht="15" x14ac:dyDescent="0.2">
      <c r="H367" s="22"/>
      <c r="I367" s="22"/>
      <c r="J367" s="22"/>
      <c r="M367" s="17"/>
      <c r="N367" s="26">
        <f>((G367-1)*(1-(IF(H367="no",0,'complete results log'!$B$3)))+1)</f>
        <v>5.0000000000000044E-2</v>
      </c>
      <c r="O367" s="26">
        <f t="shared" si="5"/>
        <v>0</v>
      </c>
      <c r="P367" s="27">
        <f>(IF(M367="WON-EW",((((N367-1)*J367)*'complete results log'!$B$2)+('complete results log'!$B$2*(N367-1))),IF(M367="WON",((((N367-1)*J367)*'complete results log'!$B$2)+('complete results log'!$B$2*(N367-1))),IF(M367="PLACED",((((N367-1)*J367)*'complete results log'!$B$2)-'complete results log'!$B$2),IF(J367=0,-'complete results log'!$B$2,IF(J367=0,-'complete results log'!$B$2,-('complete results log'!$B$2*2)))))))*E367</f>
        <v>0</v>
      </c>
      <c r="Q367" s="27">
        <f>(IF(M367="WON-EW",(((K367-1)*'complete results log'!$B$2)*(1-$B$3))+(((L367-1)*'complete results log'!$B$2)*(1-$B$3)),IF(M367="WON",(((K367-1)*'complete results log'!$B$2)*(1-$B$3)),IF(M367="PLACED",(((L367-1)*'complete results log'!$B$2)*(1-$B$3))-'complete results log'!$B$2,IF(J367=0,-'complete results log'!$B$2,-('complete results log'!$B$2*2))))))*E367</f>
        <v>0</v>
      </c>
      <c r="R367" s="28">
        <f>(IF(M367="WON-EW",((((F367-1)*J367)*'complete results log'!$B$2)+('complete results log'!$B$2*(F367-1))),IF(M367="WON",((((F367-1)*J367)*'complete results log'!$B$2)+('complete results log'!$B$2*(F367-1))),IF(M367="PLACED",((((F367-1)*J367)*'complete results log'!$B$2)-'complete results log'!$B$2),IF(J367=0,-'complete results log'!$B$2,IF(J367=0,-'complete results log'!$B$2,-('complete results log'!$B$2*2)))))))*E367</f>
        <v>0</v>
      </c>
    </row>
    <row r="368" spans="8:18" ht="15" x14ac:dyDescent="0.2">
      <c r="H368" s="22"/>
      <c r="I368" s="22"/>
      <c r="J368" s="22"/>
      <c r="M368" s="17"/>
      <c r="N368" s="26">
        <f>((G368-1)*(1-(IF(H368="no",0,'complete results log'!$B$3)))+1)</f>
        <v>5.0000000000000044E-2</v>
      </c>
      <c r="O368" s="26">
        <f t="shared" si="5"/>
        <v>0</v>
      </c>
      <c r="P368" s="27">
        <f>(IF(M368="WON-EW",((((N368-1)*J368)*'complete results log'!$B$2)+('complete results log'!$B$2*(N368-1))),IF(M368="WON",((((N368-1)*J368)*'complete results log'!$B$2)+('complete results log'!$B$2*(N368-1))),IF(M368="PLACED",((((N368-1)*J368)*'complete results log'!$B$2)-'complete results log'!$B$2),IF(J368=0,-'complete results log'!$B$2,IF(J368=0,-'complete results log'!$B$2,-('complete results log'!$B$2*2)))))))*E368</f>
        <v>0</v>
      </c>
      <c r="Q368" s="27">
        <f>(IF(M368="WON-EW",(((K368-1)*'complete results log'!$B$2)*(1-$B$3))+(((L368-1)*'complete results log'!$B$2)*(1-$B$3)),IF(M368="WON",(((K368-1)*'complete results log'!$B$2)*(1-$B$3)),IF(M368="PLACED",(((L368-1)*'complete results log'!$B$2)*(1-$B$3))-'complete results log'!$B$2,IF(J368=0,-'complete results log'!$B$2,-('complete results log'!$B$2*2))))))*E368</f>
        <v>0</v>
      </c>
      <c r="R368" s="28">
        <f>(IF(M368="WON-EW",((((F368-1)*J368)*'complete results log'!$B$2)+('complete results log'!$B$2*(F368-1))),IF(M368="WON",((((F368-1)*J368)*'complete results log'!$B$2)+('complete results log'!$B$2*(F368-1))),IF(M368="PLACED",((((F368-1)*J368)*'complete results log'!$B$2)-'complete results log'!$B$2),IF(J368=0,-'complete results log'!$B$2,IF(J368=0,-'complete results log'!$B$2,-('complete results log'!$B$2*2)))))))*E368</f>
        <v>0</v>
      </c>
    </row>
    <row r="369" spans="8:18" ht="15" x14ac:dyDescent="0.2">
      <c r="H369" s="22"/>
      <c r="I369" s="22"/>
      <c r="J369" s="22"/>
      <c r="M369" s="17"/>
      <c r="N369" s="26">
        <f>((G369-1)*(1-(IF(H369="no",0,'complete results log'!$B$3)))+1)</f>
        <v>5.0000000000000044E-2</v>
      </c>
      <c r="O369" s="26">
        <f t="shared" si="5"/>
        <v>0</v>
      </c>
      <c r="P369" s="27">
        <f>(IF(M369="WON-EW",((((N369-1)*J369)*'complete results log'!$B$2)+('complete results log'!$B$2*(N369-1))),IF(M369="WON",((((N369-1)*J369)*'complete results log'!$B$2)+('complete results log'!$B$2*(N369-1))),IF(M369="PLACED",((((N369-1)*J369)*'complete results log'!$B$2)-'complete results log'!$B$2),IF(J369=0,-'complete results log'!$B$2,IF(J369=0,-'complete results log'!$B$2,-('complete results log'!$B$2*2)))))))*E369</f>
        <v>0</v>
      </c>
      <c r="Q369" s="27">
        <f>(IF(M369="WON-EW",(((K369-1)*'complete results log'!$B$2)*(1-$B$3))+(((L369-1)*'complete results log'!$B$2)*(1-$B$3)),IF(M369="WON",(((K369-1)*'complete results log'!$B$2)*(1-$B$3)),IF(M369="PLACED",(((L369-1)*'complete results log'!$B$2)*(1-$B$3))-'complete results log'!$B$2,IF(J369=0,-'complete results log'!$B$2,-('complete results log'!$B$2*2))))))*E369</f>
        <v>0</v>
      </c>
      <c r="R369" s="28">
        <f>(IF(M369="WON-EW",((((F369-1)*J369)*'complete results log'!$B$2)+('complete results log'!$B$2*(F369-1))),IF(M369="WON",((((F369-1)*J369)*'complete results log'!$B$2)+('complete results log'!$B$2*(F369-1))),IF(M369="PLACED",((((F369-1)*J369)*'complete results log'!$B$2)-'complete results log'!$B$2),IF(J369=0,-'complete results log'!$B$2,IF(J369=0,-'complete results log'!$B$2,-('complete results log'!$B$2*2)))))))*E369</f>
        <v>0</v>
      </c>
    </row>
    <row r="370" spans="8:18" ht="15" x14ac:dyDescent="0.2">
      <c r="H370" s="22"/>
      <c r="I370" s="22"/>
      <c r="J370" s="22"/>
      <c r="M370" s="17"/>
      <c r="N370" s="26">
        <f>((G370-1)*(1-(IF(H370="no",0,'complete results log'!$B$3)))+1)</f>
        <v>5.0000000000000044E-2</v>
      </c>
      <c r="O370" s="26">
        <f t="shared" si="5"/>
        <v>0</v>
      </c>
      <c r="P370" s="27">
        <f>(IF(M370="WON-EW",((((N370-1)*J370)*'complete results log'!$B$2)+('complete results log'!$B$2*(N370-1))),IF(M370="WON",((((N370-1)*J370)*'complete results log'!$B$2)+('complete results log'!$B$2*(N370-1))),IF(M370="PLACED",((((N370-1)*J370)*'complete results log'!$B$2)-'complete results log'!$B$2),IF(J370=0,-'complete results log'!$B$2,IF(J370=0,-'complete results log'!$B$2,-('complete results log'!$B$2*2)))))))*E370</f>
        <v>0</v>
      </c>
      <c r="Q370" s="27">
        <f>(IF(M370="WON-EW",(((K370-1)*'complete results log'!$B$2)*(1-$B$3))+(((L370-1)*'complete results log'!$B$2)*(1-$B$3)),IF(M370="WON",(((K370-1)*'complete results log'!$B$2)*(1-$B$3)),IF(M370="PLACED",(((L370-1)*'complete results log'!$B$2)*(1-$B$3))-'complete results log'!$B$2,IF(J370=0,-'complete results log'!$B$2,-('complete results log'!$B$2*2))))))*E370</f>
        <v>0</v>
      </c>
      <c r="R370" s="28">
        <f>(IF(M370="WON-EW",((((F370-1)*J370)*'complete results log'!$B$2)+('complete results log'!$B$2*(F370-1))),IF(M370="WON",((((F370-1)*J370)*'complete results log'!$B$2)+('complete results log'!$B$2*(F370-1))),IF(M370="PLACED",((((F370-1)*J370)*'complete results log'!$B$2)-'complete results log'!$B$2),IF(J370=0,-'complete results log'!$B$2,IF(J370=0,-'complete results log'!$B$2,-('complete results log'!$B$2*2)))))))*E370</f>
        <v>0</v>
      </c>
    </row>
    <row r="371" spans="8:18" ht="15" x14ac:dyDescent="0.2">
      <c r="H371" s="22"/>
      <c r="I371" s="22"/>
      <c r="J371" s="22"/>
      <c r="M371" s="17"/>
      <c r="N371" s="26">
        <f>((G371-1)*(1-(IF(H371="no",0,'complete results log'!$B$3)))+1)</f>
        <v>5.0000000000000044E-2</v>
      </c>
      <c r="O371" s="26">
        <f t="shared" si="5"/>
        <v>0</v>
      </c>
      <c r="P371" s="27">
        <f>(IF(M371="WON-EW",((((N371-1)*J371)*'complete results log'!$B$2)+('complete results log'!$B$2*(N371-1))),IF(M371="WON",((((N371-1)*J371)*'complete results log'!$B$2)+('complete results log'!$B$2*(N371-1))),IF(M371="PLACED",((((N371-1)*J371)*'complete results log'!$B$2)-'complete results log'!$B$2),IF(J371=0,-'complete results log'!$B$2,IF(J371=0,-'complete results log'!$B$2,-('complete results log'!$B$2*2)))))))*E371</f>
        <v>0</v>
      </c>
      <c r="Q371" s="27">
        <f>(IF(M371="WON-EW",(((K371-1)*'complete results log'!$B$2)*(1-$B$3))+(((L371-1)*'complete results log'!$B$2)*(1-$B$3)),IF(M371="WON",(((K371-1)*'complete results log'!$B$2)*(1-$B$3)),IF(M371="PLACED",(((L371-1)*'complete results log'!$B$2)*(1-$B$3))-'complete results log'!$B$2,IF(J371=0,-'complete results log'!$B$2,-('complete results log'!$B$2*2))))))*E371</f>
        <v>0</v>
      </c>
      <c r="R371" s="28">
        <f>(IF(M371="WON-EW",((((F371-1)*J371)*'complete results log'!$B$2)+('complete results log'!$B$2*(F371-1))),IF(M371="WON",((((F371-1)*J371)*'complete results log'!$B$2)+('complete results log'!$B$2*(F371-1))),IF(M371="PLACED",((((F371-1)*J371)*'complete results log'!$B$2)-'complete results log'!$B$2),IF(J371=0,-'complete results log'!$B$2,IF(J371=0,-'complete results log'!$B$2,-('complete results log'!$B$2*2)))))))*E371</f>
        <v>0</v>
      </c>
    </row>
    <row r="372" spans="8:18" ht="15" x14ac:dyDescent="0.2">
      <c r="H372" s="22"/>
      <c r="I372" s="22"/>
      <c r="J372" s="22"/>
      <c r="M372" s="17"/>
      <c r="N372" s="26">
        <f>((G372-1)*(1-(IF(H372="no",0,'complete results log'!$B$3)))+1)</f>
        <v>5.0000000000000044E-2</v>
      </c>
      <c r="O372" s="26">
        <f t="shared" si="5"/>
        <v>0</v>
      </c>
      <c r="P372" s="27">
        <f>(IF(M372="WON-EW",((((N372-1)*J372)*'complete results log'!$B$2)+('complete results log'!$B$2*(N372-1))),IF(M372="WON",((((N372-1)*J372)*'complete results log'!$B$2)+('complete results log'!$B$2*(N372-1))),IF(M372="PLACED",((((N372-1)*J372)*'complete results log'!$B$2)-'complete results log'!$B$2),IF(J372=0,-'complete results log'!$B$2,IF(J372=0,-'complete results log'!$B$2,-('complete results log'!$B$2*2)))))))*E372</f>
        <v>0</v>
      </c>
      <c r="Q372" s="27">
        <f>(IF(M372="WON-EW",(((K372-1)*'complete results log'!$B$2)*(1-$B$3))+(((L372-1)*'complete results log'!$B$2)*(1-$B$3)),IF(M372="WON",(((K372-1)*'complete results log'!$B$2)*(1-$B$3)),IF(M372="PLACED",(((L372-1)*'complete results log'!$B$2)*(1-$B$3))-'complete results log'!$B$2,IF(J372=0,-'complete results log'!$B$2,-('complete results log'!$B$2*2))))))*E372</f>
        <v>0</v>
      </c>
      <c r="R372" s="28">
        <f>(IF(M372="WON-EW",((((F372-1)*J372)*'complete results log'!$B$2)+('complete results log'!$B$2*(F372-1))),IF(M372="WON",((((F372-1)*J372)*'complete results log'!$B$2)+('complete results log'!$B$2*(F372-1))),IF(M372="PLACED",((((F372-1)*J372)*'complete results log'!$B$2)-'complete results log'!$B$2),IF(J372=0,-'complete results log'!$B$2,IF(J372=0,-'complete results log'!$B$2,-('complete results log'!$B$2*2)))))))*E372</f>
        <v>0</v>
      </c>
    </row>
    <row r="373" spans="8:18" ht="15" x14ac:dyDescent="0.2">
      <c r="H373" s="22"/>
      <c r="I373" s="22"/>
      <c r="J373" s="22"/>
      <c r="M373" s="17"/>
      <c r="N373" s="26">
        <f>((G373-1)*(1-(IF(H373="no",0,'complete results log'!$B$3)))+1)</f>
        <v>5.0000000000000044E-2</v>
      </c>
      <c r="O373" s="26">
        <f t="shared" si="5"/>
        <v>0</v>
      </c>
      <c r="P373" s="27">
        <f>(IF(M373="WON-EW",((((N373-1)*J373)*'complete results log'!$B$2)+('complete results log'!$B$2*(N373-1))),IF(M373="WON",((((N373-1)*J373)*'complete results log'!$B$2)+('complete results log'!$B$2*(N373-1))),IF(M373="PLACED",((((N373-1)*J373)*'complete results log'!$B$2)-'complete results log'!$B$2),IF(J373=0,-'complete results log'!$B$2,IF(J373=0,-'complete results log'!$B$2,-('complete results log'!$B$2*2)))))))*E373</f>
        <v>0</v>
      </c>
      <c r="Q373" s="27">
        <f>(IF(M373="WON-EW",(((K373-1)*'complete results log'!$B$2)*(1-$B$3))+(((L373-1)*'complete results log'!$B$2)*(1-$B$3)),IF(M373="WON",(((K373-1)*'complete results log'!$B$2)*(1-$B$3)),IF(M373="PLACED",(((L373-1)*'complete results log'!$B$2)*(1-$B$3))-'complete results log'!$B$2,IF(J373=0,-'complete results log'!$B$2,-('complete results log'!$B$2*2))))))*E373</f>
        <v>0</v>
      </c>
      <c r="R373" s="28">
        <f>(IF(M373="WON-EW",((((F373-1)*J373)*'complete results log'!$B$2)+('complete results log'!$B$2*(F373-1))),IF(M373="WON",((((F373-1)*J373)*'complete results log'!$B$2)+('complete results log'!$B$2*(F373-1))),IF(M373="PLACED",((((F373-1)*J373)*'complete results log'!$B$2)-'complete results log'!$B$2),IF(J373=0,-'complete results log'!$B$2,IF(J373=0,-'complete results log'!$B$2,-('complete results log'!$B$2*2)))))))*E373</f>
        <v>0</v>
      </c>
    </row>
    <row r="374" spans="8:18" ht="15" x14ac:dyDescent="0.2">
      <c r="H374" s="22"/>
      <c r="I374" s="22"/>
      <c r="J374" s="22"/>
      <c r="M374" s="17"/>
      <c r="N374" s="26">
        <f>((G374-1)*(1-(IF(H374="no",0,'complete results log'!$B$3)))+1)</f>
        <v>5.0000000000000044E-2</v>
      </c>
      <c r="O374" s="26">
        <f t="shared" si="5"/>
        <v>0</v>
      </c>
      <c r="P374" s="27">
        <f>(IF(M374="WON-EW",((((N374-1)*J374)*'complete results log'!$B$2)+('complete results log'!$B$2*(N374-1))),IF(M374="WON",((((N374-1)*J374)*'complete results log'!$B$2)+('complete results log'!$B$2*(N374-1))),IF(M374="PLACED",((((N374-1)*J374)*'complete results log'!$B$2)-'complete results log'!$B$2),IF(J374=0,-'complete results log'!$B$2,IF(J374=0,-'complete results log'!$B$2,-('complete results log'!$B$2*2)))))))*E374</f>
        <v>0</v>
      </c>
      <c r="Q374" s="27">
        <f>(IF(M374="WON-EW",(((K374-1)*'complete results log'!$B$2)*(1-$B$3))+(((L374-1)*'complete results log'!$B$2)*(1-$B$3)),IF(M374="WON",(((K374-1)*'complete results log'!$B$2)*(1-$B$3)),IF(M374="PLACED",(((L374-1)*'complete results log'!$B$2)*(1-$B$3))-'complete results log'!$B$2,IF(J374=0,-'complete results log'!$B$2,-('complete results log'!$B$2*2))))))*E374</f>
        <v>0</v>
      </c>
      <c r="R374" s="28">
        <f>(IF(M374="WON-EW",((((F374-1)*J374)*'complete results log'!$B$2)+('complete results log'!$B$2*(F374-1))),IF(M374="WON",((((F374-1)*J374)*'complete results log'!$B$2)+('complete results log'!$B$2*(F374-1))),IF(M374="PLACED",((((F374-1)*J374)*'complete results log'!$B$2)-'complete results log'!$B$2),IF(J374=0,-'complete results log'!$B$2,IF(J374=0,-'complete results log'!$B$2,-('complete results log'!$B$2*2)))))))*E374</f>
        <v>0</v>
      </c>
    </row>
    <row r="375" spans="8:18" ht="15" x14ac:dyDescent="0.2">
      <c r="H375" s="22"/>
      <c r="I375" s="22"/>
      <c r="J375" s="22"/>
      <c r="M375" s="17"/>
      <c r="N375" s="26">
        <f>((G375-1)*(1-(IF(H375="no",0,'complete results log'!$B$3)))+1)</f>
        <v>5.0000000000000044E-2</v>
      </c>
      <c r="O375" s="26">
        <f t="shared" si="5"/>
        <v>0</v>
      </c>
      <c r="P375" s="27">
        <f>(IF(M375="WON-EW",((((N375-1)*J375)*'complete results log'!$B$2)+('complete results log'!$B$2*(N375-1))),IF(M375="WON",((((N375-1)*J375)*'complete results log'!$B$2)+('complete results log'!$B$2*(N375-1))),IF(M375="PLACED",((((N375-1)*J375)*'complete results log'!$B$2)-'complete results log'!$B$2),IF(J375=0,-'complete results log'!$B$2,IF(J375=0,-'complete results log'!$B$2,-('complete results log'!$B$2*2)))))))*E375</f>
        <v>0</v>
      </c>
      <c r="Q375" s="27">
        <f>(IF(M375="WON-EW",(((K375-1)*'complete results log'!$B$2)*(1-$B$3))+(((L375-1)*'complete results log'!$B$2)*(1-$B$3)),IF(M375="WON",(((K375-1)*'complete results log'!$B$2)*(1-$B$3)),IF(M375="PLACED",(((L375-1)*'complete results log'!$B$2)*(1-$B$3))-'complete results log'!$B$2,IF(J375=0,-'complete results log'!$B$2,-('complete results log'!$B$2*2))))))*E375</f>
        <v>0</v>
      </c>
      <c r="R375" s="28">
        <f>(IF(M375="WON-EW",((((F375-1)*J375)*'complete results log'!$B$2)+('complete results log'!$B$2*(F375-1))),IF(M375="WON",((((F375-1)*J375)*'complete results log'!$B$2)+('complete results log'!$B$2*(F375-1))),IF(M375="PLACED",((((F375-1)*J375)*'complete results log'!$B$2)-'complete results log'!$B$2),IF(J375=0,-'complete results log'!$B$2,IF(J375=0,-'complete results log'!$B$2,-('complete results log'!$B$2*2)))))))*E375</f>
        <v>0</v>
      </c>
    </row>
    <row r="376" spans="8:18" ht="15" x14ac:dyDescent="0.2">
      <c r="H376" s="22"/>
      <c r="I376" s="22"/>
      <c r="J376" s="22"/>
      <c r="M376" s="17"/>
      <c r="N376" s="26">
        <f>((G376-1)*(1-(IF(H376="no",0,'complete results log'!$B$3)))+1)</f>
        <v>5.0000000000000044E-2</v>
      </c>
      <c r="O376" s="26">
        <f t="shared" si="5"/>
        <v>0</v>
      </c>
      <c r="P376" s="27">
        <f>(IF(M376="WON-EW",((((N376-1)*J376)*'complete results log'!$B$2)+('complete results log'!$B$2*(N376-1))),IF(M376="WON",((((N376-1)*J376)*'complete results log'!$B$2)+('complete results log'!$B$2*(N376-1))),IF(M376="PLACED",((((N376-1)*J376)*'complete results log'!$B$2)-'complete results log'!$B$2),IF(J376=0,-'complete results log'!$B$2,IF(J376=0,-'complete results log'!$B$2,-('complete results log'!$B$2*2)))))))*E376</f>
        <v>0</v>
      </c>
      <c r="Q376" s="27">
        <f>(IF(M376="WON-EW",(((K376-1)*'complete results log'!$B$2)*(1-$B$3))+(((L376-1)*'complete results log'!$B$2)*(1-$B$3)),IF(M376="WON",(((K376-1)*'complete results log'!$B$2)*(1-$B$3)),IF(M376="PLACED",(((L376-1)*'complete results log'!$B$2)*(1-$B$3))-'complete results log'!$B$2,IF(J376=0,-'complete results log'!$B$2,-('complete results log'!$B$2*2))))))*E376</f>
        <v>0</v>
      </c>
      <c r="R376" s="28">
        <f>(IF(M376="WON-EW",((((F376-1)*J376)*'complete results log'!$B$2)+('complete results log'!$B$2*(F376-1))),IF(M376="WON",((((F376-1)*J376)*'complete results log'!$B$2)+('complete results log'!$B$2*(F376-1))),IF(M376="PLACED",((((F376-1)*J376)*'complete results log'!$B$2)-'complete results log'!$B$2),IF(J376=0,-'complete results log'!$B$2,IF(J376=0,-'complete results log'!$B$2,-('complete results log'!$B$2*2)))))))*E376</f>
        <v>0</v>
      </c>
    </row>
    <row r="377" spans="8:18" ht="15" x14ac:dyDescent="0.2">
      <c r="H377" s="22"/>
      <c r="I377" s="22"/>
      <c r="J377" s="22"/>
      <c r="M377" s="17"/>
      <c r="N377" s="26">
        <f>((G377-1)*(1-(IF(H377="no",0,'complete results log'!$B$3)))+1)</f>
        <v>5.0000000000000044E-2</v>
      </c>
      <c r="O377" s="26">
        <f t="shared" si="5"/>
        <v>0</v>
      </c>
      <c r="P377" s="27">
        <f>(IF(M377="WON-EW",((((N377-1)*J377)*'complete results log'!$B$2)+('complete results log'!$B$2*(N377-1))),IF(M377="WON",((((N377-1)*J377)*'complete results log'!$B$2)+('complete results log'!$B$2*(N377-1))),IF(M377="PLACED",((((N377-1)*J377)*'complete results log'!$B$2)-'complete results log'!$B$2),IF(J377=0,-'complete results log'!$B$2,IF(J377=0,-'complete results log'!$B$2,-('complete results log'!$B$2*2)))))))*E377</f>
        <v>0</v>
      </c>
      <c r="Q377" s="27">
        <f>(IF(M377="WON-EW",(((K377-1)*'complete results log'!$B$2)*(1-$B$3))+(((L377-1)*'complete results log'!$B$2)*(1-$B$3)),IF(M377="WON",(((K377-1)*'complete results log'!$B$2)*(1-$B$3)),IF(M377="PLACED",(((L377-1)*'complete results log'!$B$2)*(1-$B$3))-'complete results log'!$B$2,IF(J377=0,-'complete results log'!$B$2,-('complete results log'!$B$2*2))))))*E377</f>
        <v>0</v>
      </c>
      <c r="R377" s="28">
        <f>(IF(M377="WON-EW",((((F377-1)*J377)*'complete results log'!$B$2)+('complete results log'!$B$2*(F377-1))),IF(M377="WON",((((F377-1)*J377)*'complete results log'!$B$2)+('complete results log'!$B$2*(F377-1))),IF(M377="PLACED",((((F377-1)*J377)*'complete results log'!$B$2)-'complete results log'!$B$2),IF(J377=0,-'complete results log'!$B$2,IF(J377=0,-'complete results log'!$B$2,-('complete results log'!$B$2*2)))))))*E377</f>
        <v>0</v>
      </c>
    </row>
    <row r="378" spans="8:18" ht="15" x14ac:dyDescent="0.2">
      <c r="H378" s="22"/>
      <c r="I378" s="22"/>
      <c r="J378" s="22"/>
      <c r="M378" s="17"/>
      <c r="N378" s="26">
        <f>((G378-1)*(1-(IF(H378="no",0,'complete results log'!$B$3)))+1)</f>
        <v>5.0000000000000044E-2</v>
      </c>
      <c r="O378" s="26">
        <f t="shared" si="5"/>
        <v>0</v>
      </c>
      <c r="P378" s="27">
        <f>(IF(M378="WON-EW",((((N378-1)*J378)*'complete results log'!$B$2)+('complete results log'!$B$2*(N378-1))),IF(M378="WON",((((N378-1)*J378)*'complete results log'!$B$2)+('complete results log'!$B$2*(N378-1))),IF(M378="PLACED",((((N378-1)*J378)*'complete results log'!$B$2)-'complete results log'!$B$2),IF(J378=0,-'complete results log'!$B$2,IF(J378=0,-'complete results log'!$B$2,-('complete results log'!$B$2*2)))))))*E378</f>
        <v>0</v>
      </c>
      <c r="Q378" s="27">
        <f>(IF(M378="WON-EW",(((K378-1)*'complete results log'!$B$2)*(1-$B$3))+(((L378-1)*'complete results log'!$B$2)*(1-$B$3)),IF(M378="WON",(((K378-1)*'complete results log'!$B$2)*(1-$B$3)),IF(M378="PLACED",(((L378-1)*'complete results log'!$B$2)*(1-$B$3))-'complete results log'!$B$2,IF(J378=0,-'complete results log'!$B$2,-('complete results log'!$B$2*2))))))*E378</f>
        <v>0</v>
      </c>
      <c r="R378" s="28">
        <f>(IF(M378="WON-EW",((((F378-1)*J378)*'complete results log'!$B$2)+('complete results log'!$B$2*(F378-1))),IF(M378="WON",((((F378-1)*J378)*'complete results log'!$B$2)+('complete results log'!$B$2*(F378-1))),IF(M378="PLACED",((((F378-1)*J378)*'complete results log'!$B$2)-'complete results log'!$B$2),IF(J378=0,-'complete results log'!$B$2,IF(J378=0,-'complete results log'!$B$2,-('complete results log'!$B$2*2)))))))*E378</f>
        <v>0</v>
      </c>
    </row>
    <row r="379" spans="8:18" ht="15" x14ac:dyDescent="0.2">
      <c r="H379" s="22"/>
      <c r="I379" s="22"/>
      <c r="J379" s="22"/>
      <c r="M379" s="17"/>
      <c r="N379" s="26">
        <f>((G379-1)*(1-(IF(H379="no",0,'complete results log'!$B$3)))+1)</f>
        <v>5.0000000000000044E-2</v>
      </c>
      <c r="O379" s="26">
        <f t="shared" si="5"/>
        <v>0</v>
      </c>
      <c r="P379" s="27">
        <f>(IF(M379="WON-EW",((((N379-1)*J379)*'complete results log'!$B$2)+('complete results log'!$B$2*(N379-1))),IF(M379="WON",((((N379-1)*J379)*'complete results log'!$B$2)+('complete results log'!$B$2*(N379-1))),IF(M379="PLACED",((((N379-1)*J379)*'complete results log'!$B$2)-'complete results log'!$B$2),IF(J379=0,-'complete results log'!$B$2,IF(J379=0,-'complete results log'!$B$2,-('complete results log'!$B$2*2)))))))*E379</f>
        <v>0</v>
      </c>
      <c r="Q379" s="27">
        <f>(IF(M379="WON-EW",(((K379-1)*'complete results log'!$B$2)*(1-$B$3))+(((L379-1)*'complete results log'!$B$2)*(1-$B$3)),IF(M379="WON",(((K379-1)*'complete results log'!$B$2)*(1-$B$3)),IF(M379="PLACED",(((L379-1)*'complete results log'!$B$2)*(1-$B$3))-'complete results log'!$B$2,IF(J379=0,-'complete results log'!$B$2,-('complete results log'!$B$2*2))))))*E379</f>
        <v>0</v>
      </c>
      <c r="R379" s="28">
        <f>(IF(M379="WON-EW",((((F379-1)*J379)*'complete results log'!$B$2)+('complete results log'!$B$2*(F379-1))),IF(M379="WON",((((F379-1)*J379)*'complete results log'!$B$2)+('complete results log'!$B$2*(F379-1))),IF(M379="PLACED",((((F379-1)*J379)*'complete results log'!$B$2)-'complete results log'!$B$2),IF(J379=0,-'complete results log'!$B$2,IF(J379=0,-'complete results log'!$B$2,-('complete results log'!$B$2*2)))))))*E379</f>
        <v>0</v>
      </c>
    </row>
    <row r="380" spans="8:18" ht="15" x14ac:dyDescent="0.2">
      <c r="H380" s="22"/>
      <c r="I380" s="22"/>
      <c r="J380" s="22"/>
      <c r="M380" s="17"/>
      <c r="N380" s="26">
        <f>((G380-1)*(1-(IF(H380="no",0,'complete results log'!$B$3)))+1)</f>
        <v>5.0000000000000044E-2</v>
      </c>
      <c r="O380" s="26">
        <f t="shared" si="5"/>
        <v>0</v>
      </c>
      <c r="P380" s="27">
        <f>(IF(M380="WON-EW",((((N380-1)*J380)*'complete results log'!$B$2)+('complete results log'!$B$2*(N380-1))),IF(M380="WON",((((N380-1)*J380)*'complete results log'!$B$2)+('complete results log'!$B$2*(N380-1))),IF(M380="PLACED",((((N380-1)*J380)*'complete results log'!$B$2)-'complete results log'!$B$2),IF(J380=0,-'complete results log'!$B$2,IF(J380=0,-'complete results log'!$B$2,-('complete results log'!$B$2*2)))))))*E380</f>
        <v>0</v>
      </c>
      <c r="Q380" s="27">
        <f>(IF(M380="WON-EW",(((K380-1)*'complete results log'!$B$2)*(1-$B$3))+(((L380-1)*'complete results log'!$B$2)*(1-$B$3)),IF(M380="WON",(((K380-1)*'complete results log'!$B$2)*(1-$B$3)),IF(M380="PLACED",(((L380-1)*'complete results log'!$B$2)*(1-$B$3))-'complete results log'!$B$2,IF(J380=0,-'complete results log'!$B$2,-('complete results log'!$B$2*2))))))*E380</f>
        <v>0</v>
      </c>
      <c r="R380" s="28">
        <f>(IF(M380="WON-EW",((((F380-1)*J380)*'complete results log'!$B$2)+('complete results log'!$B$2*(F380-1))),IF(M380="WON",((((F380-1)*J380)*'complete results log'!$B$2)+('complete results log'!$B$2*(F380-1))),IF(M380="PLACED",((((F380-1)*J380)*'complete results log'!$B$2)-'complete results log'!$B$2),IF(J380=0,-'complete results log'!$B$2,IF(J380=0,-'complete results log'!$B$2,-('complete results log'!$B$2*2)))))))*E380</f>
        <v>0</v>
      </c>
    </row>
    <row r="381" spans="8:18" ht="15" x14ac:dyDescent="0.2">
      <c r="H381" s="22"/>
      <c r="I381" s="22"/>
      <c r="J381" s="22"/>
      <c r="M381" s="17"/>
      <c r="N381" s="26">
        <f>((G381-1)*(1-(IF(H381="no",0,'complete results log'!$B$3)))+1)</f>
        <v>5.0000000000000044E-2</v>
      </c>
      <c r="O381" s="26">
        <f t="shared" si="5"/>
        <v>0</v>
      </c>
      <c r="P381" s="27">
        <f>(IF(M381="WON-EW",((((N381-1)*J381)*'complete results log'!$B$2)+('complete results log'!$B$2*(N381-1))),IF(M381="WON",((((N381-1)*J381)*'complete results log'!$B$2)+('complete results log'!$B$2*(N381-1))),IF(M381="PLACED",((((N381-1)*J381)*'complete results log'!$B$2)-'complete results log'!$B$2),IF(J381=0,-'complete results log'!$B$2,IF(J381=0,-'complete results log'!$B$2,-('complete results log'!$B$2*2)))))))*E381</f>
        <v>0</v>
      </c>
      <c r="Q381" s="27">
        <f>(IF(M381="WON-EW",(((K381-1)*'complete results log'!$B$2)*(1-$B$3))+(((L381-1)*'complete results log'!$B$2)*(1-$B$3)),IF(M381="WON",(((K381-1)*'complete results log'!$B$2)*(1-$B$3)),IF(M381="PLACED",(((L381-1)*'complete results log'!$B$2)*(1-$B$3))-'complete results log'!$B$2,IF(J381=0,-'complete results log'!$B$2,-('complete results log'!$B$2*2))))))*E381</f>
        <v>0</v>
      </c>
      <c r="R381" s="28">
        <f>(IF(M381="WON-EW",((((F381-1)*J381)*'complete results log'!$B$2)+('complete results log'!$B$2*(F381-1))),IF(M381="WON",((((F381-1)*J381)*'complete results log'!$B$2)+('complete results log'!$B$2*(F381-1))),IF(M381="PLACED",((((F381-1)*J381)*'complete results log'!$B$2)-'complete results log'!$B$2),IF(J381=0,-'complete results log'!$B$2,IF(J381=0,-'complete results log'!$B$2,-('complete results log'!$B$2*2)))))))*E381</f>
        <v>0</v>
      </c>
    </row>
    <row r="382" spans="8:18" ht="15" x14ac:dyDescent="0.2">
      <c r="H382" s="22"/>
      <c r="I382" s="22"/>
      <c r="J382" s="22"/>
      <c r="M382" s="17"/>
      <c r="N382" s="26">
        <f>((G382-1)*(1-(IF(H382="no",0,'complete results log'!$B$3)))+1)</f>
        <v>5.0000000000000044E-2</v>
      </c>
      <c r="O382" s="26">
        <f t="shared" si="5"/>
        <v>0</v>
      </c>
      <c r="P382" s="27">
        <f>(IF(M382="WON-EW",((((N382-1)*J382)*'complete results log'!$B$2)+('complete results log'!$B$2*(N382-1))),IF(M382="WON",((((N382-1)*J382)*'complete results log'!$B$2)+('complete results log'!$B$2*(N382-1))),IF(M382="PLACED",((((N382-1)*J382)*'complete results log'!$B$2)-'complete results log'!$B$2),IF(J382=0,-'complete results log'!$B$2,IF(J382=0,-'complete results log'!$B$2,-('complete results log'!$B$2*2)))))))*E382</f>
        <v>0</v>
      </c>
      <c r="Q382" s="27">
        <f>(IF(M382="WON-EW",(((K382-1)*'complete results log'!$B$2)*(1-$B$3))+(((L382-1)*'complete results log'!$B$2)*(1-$B$3)),IF(M382="WON",(((K382-1)*'complete results log'!$B$2)*(1-$B$3)),IF(M382="PLACED",(((L382-1)*'complete results log'!$B$2)*(1-$B$3))-'complete results log'!$B$2,IF(J382=0,-'complete results log'!$B$2,-('complete results log'!$B$2*2))))))*E382</f>
        <v>0</v>
      </c>
      <c r="R382" s="28">
        <f>(IF(M382="WON-EW",((((F382-1)*J382)*'complete results log'!$B$2)+('complete results log'!$B$2*(F382-1))),IF(M382="WON",((((F382-1)*J382)*'complete results log'!$B$2)+('complete results log'!$B$2*(F382-1))),IF(M382="PLACED",((((F382-1)*J382)*'complete results log'!$B$2)-'complete results log'!$B$2),IF(J382=0,-'complete results log'!$B$2,IF(J382=0,-'complete results log'!$B$2,-('complete results log'!$B$2*2)))))))*E382</f>
        <v>0</v>
      </c>
    </row>
    <row r="383" spans="8:18" ht="15" x14ac:dyDescent="0.2">
      <c r="H383" s="22"/>
      <c r="I383" s="22"/>
      <c r="J383" s="22"/>
      <c r="M383" s="17"/>
      <c r="N383" s="26">
        <f>((G383-1)*(1-(IF(H383="no",0,'complete results log'!$B$3)))+1)</f>
        <v>5.0000000000000044E-2</v>
      </c>
      <c r="O383" s="26">
        <f t="shared" si="5"/>
        <v>0</v>
      </c>
      <c r="P383" s="27">
        <f>(IF(M383="WON-EW",((((N383-1)*J383)*'complete results log'!$B$2)+('complete results log'!$B$2*(N383-1))),IF(M383="WON",((((N383-1)*J383)*'complete results log'!$B$2)+('complete results log'!$B$2*(N383-1))),IF(M383="PLACED",((((N383-1)*J383)*'complete results log'!$B$2)-'complete results log'!$B$2),IF(J383=0,-'complete results log'!$B$2,IF(J383=0,-'complete results log'!$B$2,-('complete results log'!$B$2*2)))))))*E383</f>
        <v>0</v>
      </c>
      <c r="Q383" s="27">
        <f>(IF(M383="WON-EW",(((K383-1)*'complete results log'!$B$2)*(1-$B$3))+(((L383-1)*'complete results log'!$B$2)*(1-$B$3)),IF(M383="WON",(((K383-1)*'complete results log'!$B$2)*(1-$B$3)),IF(M383="PLACED",(((L383-1)*'complete results log'!$B$2)*(1-$B$3))-'complete results log'!$B$2,IF(J383=0,-'complete results log'!$B$2,-('complete results log'!$B$2*2))))))*E383</f>
        <v>0</v>
      </c>
      <c r="R383" s="28">
        <f>(IF(M383="WON-EW",((((F383-1)*J383)*'complete results log'!$B$2)+('complete results log'!$B$2*(F383-1))),IF(M383="WON",((((F383-1)*J383)*'complete results log'!$B$2)+('complete results log'!$B$2*(F383-1))),IF(M383="PLACED",((((F383-1)*J383)*'complete results log'!$B$2)-'complete results log'!$B$2),IF(J383=0,-'complete results log'!$B$2,IF(J383=0,-'complete results log'!$B$2,-('complete results log'!$B$2*2)))))))*E383</f>
        <v>0</v>
      </c>
    </row>
    <row r="384" spans="8:18" ht="15" x14ac:dyDescent="0.2">
      <c r="H384" s="22"/>
      <c r="I384" s="22"/>
      <c r="J384" s="22"/>
      <c r="M384" s="17"/>
      <c r="N384" s="26">
        <f>((G384-1)*(1-(IF(H384="no",0,'complete results log'!$B$3)))+1)</f>
        <v>5.0000000000000044E-2</v>
      </c>
      <c r="O384" s="26">
        <f t="shared" si="5"/>
        <v>0</v>
      </c>
      <c r="P384" s="27">
        <f>(IF(M384="WON-EW",((((N384-1)*J384)*'complete results log'!$B$2)+('complete results log'!$B$2*(N384-1))),IF(M384="WON",((((N384-1)*J384)*'complete results log'!$B$2)+('complete results log'!$B$2*(N384-1))),IF(M384="PLACED",((((N384-1)*J384)*'complete results log'!$B$2)-'complete results log'!$B$2),IF(J384=0,-'complete results log'!$B$2,IF(J384=0,-'complete results log'!$B$2,-('complete results log'!$B$2*2)))))))*E384</f>
        <v>0</v>
      </c>
      <c r="Q384" s="27">
        <f>(IF(M384="WON-EW",(((K384-1)*'complete results log'!$B$2)*(1-$B$3))+(((L384-1)*'complete results log'!$B$2)*(1-$B$3)),IF(M384="WON",(((K384-1)*'complete results log'!$B$2)*(1-$B$3)),IF(M384="PLACED",(((L384-1)*'complete results log'!$B$2)*(1-$B$3))-'complete results log'!$B$2,IF(J384=0,-'complete results log'!$B$2,-('complete results log'!$B$2*2))))))*E384</f>
        <v>0</v>
      </c>
      <c r="R384" s="28">
        <f>(IF(M384="WON-EW",((((F384-1)*J384)*'complete results log'!$B$2)+('complete results log'!$B$2*(F384-1))),IF(M384="WON",((((F384-1)*J384)*'complete results log'!$B$2)+('complete results log'!$B$2*(F384-1))),IF(M384="PLACED",((((F384-1)*J384)*'complete results log'!$B$2)-'complete results log'!$B$2),IF(J384=0,-'complete results log'!$B$2,IF(J384=0,-'complete results log'!$B$2,-('complete results log'!$B$2*2)))))))*E384</f>
        <v>0</v>
      </c>
    </row>
    <row r="385" spans="8:18" ht="15" x14ac:dyDescent="0.2">
      <c r="H385" s="22"/>
      <c r="I385" s="22"/>
      <c r="J385" s="22"/>
      <c r="M385" s="17"/>
      <c r="N385" s="26">
        <f>((G385-1)*(1-(IF(H385="no",0,'complete results log'!$B$3)))+1)</f>
        <v>5.0000000000000044E-2</v>
      </c>
      <c r="O385" s="26">
        <f t="shared" si="5"/>
        <v>0</v>
      </c>
      <c r="P385" s="27">
        <f>(IF(M385="WON-EW",((((N385-1)*J385)*'complete results log'!$B$2)+('complete results log'!$B$2*(N385-1))),IF(M385="WON",((((N385-1)*J385)*'complete results log'!$B$2)+('complete results log'!$B$2*(N385-1))),IF(M385="PLACED",((((N385-1)*J385)*'complete results log'!$B$2)-'complete results log'!$B$2),IF(J385=0,-'complete results log'!$B$2,IF(J385=0,-'complete results log'!$B$2,-('complete results log'!$B$2*2)))))))*E385</f>
        <v>0</v>
      </c>
      <c r="Q385" s="27">
        <f>(IF(M385="WON-EW",(((K385-1)*'complete results log'!$B$2)*(1-$B$3))+(((L385-1)*'complete results log'!$B$2)*(1-$B$3)),IF(M385="WON",(((K385-1)*'complete results log'!$B$2)*(1-$B$3)),IF(M385="PLACED",(((L385-1)*'complete results log'!$B$2)*(1-$B$3))-'complete results log'!$B$2,IF(J385=0,-'complete results log'!$B$2,-('complete results log'!$B$2*2))))))*E385</f>
        <v>0</v>
      </c>
      <c r="R385" s="28">
        <f>(IF(M385="WON-EW",((((F385-1)*J385)*'complete results log'!$B$2)+('complete results log'!$B$2*(F385-1))),IF(M385="WON",((((F385-1)*J385)*'complete results log'!$B$2)+('complete results log'!$B$2*(F385-1))),IF(M385="PLACED",((((F385-1)*J385)*'complete results log'!$B$2)-'complete results log'!$B$2),IF(J385=0,-'complete results log'!$B$2,IF(J385=0,-'complete results log'!$B$2,-('complete results log'!$B$2*2)))))))*E385</f>
        <v>0</v>
      </c>
    </row>
    <row r="386" spans="8:18" ht="15" x14ac:dyDescent="0.2">
      <c r="H386" s="22"/>
      <c r="I386" s="22"/>
      <c r="J386" s="22"/>
      <c r="M386" s="17"/>
      <c r="N386" s="26">
        <f>((G386-1)*(1-(IF(H386="no",0,'complete results log'!$B$3)))+1)</f>
        <v>5.0000000000000044E-2</v>
      </c>
      <c r="O386" s="26">
        <f t="shared" si="5"/>
        <v>0</v>
      </c>
      <c r="P386" s="27">
        <f>(IF(M386="WON-EW",((((N386-1)*J386)*'complete results log'!$B$2)+('complete results log'!$B$2*(N386-1))),IF(M386="WON",((((N386-1)*J386)*'complete results log'!$B$2)+('complete results log'!$B$2*(N386-1))),IF(M386="PLACED",((((N386-1)*J386)*'complete results log'!$B$2)-'complete results log'!$B$2),IF(J386=0,-'complete results log'!$B$2,IF(J386=0,-'complete results log'!$B$2,-('complete results log'!$B$2*2)))))))*E386</f>
        <v>0</v>
      </c>
      <c r="Q386" s="27">
        <f>(IF(M386="WON-EW",(((K386-1)*'complete results log'!$B$2)*(1-$B$3))+(((L386-1)*'complete results log'!$B$2)*(1-$B$3)),IF(M386="WON",(((K386-1)*'complete results log'!$B$2)*(1-$B$3)),IF(M386="PLACED",(((L386-1)*'complete results log'!$B$2)*(1-$B$3))-'complete results log'!$B$2,IF(J386=0,-'complete results log'!$B$2,-('complete results log'!$B$2*2))))))*E386</f>
        <v>0</v>
      </c>
      <c r="R386" s="28">
        <f>(IF(M386="WON-EW",((((F386-1)*J386)*'complete results log'!$B$2)+('complete results log'!$B$2*(F386-1))),IF(M386="WON",((((F386-1)*J386)*'complete results log'!$B$2)+('complete results log'!$B$2*(F386-1))),IF(M386="PLACED",((((F386-1)*J386)*'complete results log'!$B$2)-'complete results log'!$B$2),IF(J386=0,-'complete results log'!$B$2,IF(J386=0,-'complete results log'!$B$2,-('complete results log'!$B$2*2)))))))*E386</f>
        <v>0</v>
      </c>
    </row>
    <row r="387" spans="8:18" ht="15" x14ac:dyDescent="0.2">
      <c r="H387" s="22"/>
      <c r="I387" s="22"/>
      <c r="J387" s="22"/>
      <c r="M387" s="17"/>
      <c r="N387" s="26">
        <f>((G387-1)*(1-(IF(H387="no",0,'complete results log'!$B$3)))+1)</f>
        <v>5.0000000000000044E-2</v>
      </c>
      <c r="O387" s="26">
        <f t="shared" si="5"/>
        <v>0</v>
      </c>
      <c r="P387" s="27">
        <f>(IF(M387="WON-EW",((((N387-1)*J387)*'complete results log'!$B$2)+('complete results log'!$B$2*(N387-1))),IF(M387="WON",((((N387-1)*J387)*'complete results log'!$B$2)+('complete results log'!$B$2*(N387-1))),IF(M387="PLACED",((((N387-1)*J387)*'complete results log'!$B$2)-'complete results log'!$B$2),IF(J387=0,-'complete results log'!$B$2,IF(J387=0,-'complete results log'!$B$2,-('complete results log'!$B$2*2)))))))*E387</f>
        <v>0</v>
      </c>
      <c r="Q387" s="27">
        <f>(IF(M387="WON-EW",(((K387-1)*'complete results log'!$B$2)*(1-$B$3))+(((L387-1)*'complete results log'!$B$2)*(1-$B$3)),IF(M387="WON",(((K387-1)*'complete results log'!$B$2)*(1-$B$3)),IF(M387="PLACED",(((L387-1)*'complete results log'!$B$2)*(1-$B$3))-'complete results log'!$B$2,IF(J387=0,-'complete results log'!$B$2,-('complete results log'!$B$2*2))))))*E387</f>
        <v>0</v>
      </c>
      <c r="R387" s="28">
        <f>(IF(M387="WON-EW",((((F387-1)*J387)*'complete results log'!$B$2)+('complete results log'!$B$2*(F387-1))),IF(M387="WON",((((F387-1)*J387)*'complete results log'!$B$2)+('complete results log'!$B$2*(F387-1))),IF(M387="PLACED",((((F387-1)*J387)*'complete results log'!$B$2)-'complete results log'!$B$2),IF(J387=0,-'complete results log'!$B$2,IF(J387=0,-'complete results log'!$B$2,-('complete results log'!$B$2*2)))))))*E387</f>
        <v>0</v>
      </c>
    </row>
    <row r="388" spans="8:18" ht="15" x14ac:dyDescent="0.2">
      <c r="H388" s="22"/>
      <c r="I388" s="22"/>
      <c r="J388" s="22"/>
      <c r="M388" s="17"/>
      <c r="N388" s="26">
        <f>((G388-1)*(1-(IF(H388="no",0,'complete results log'!$B$3)))+1)</f>
        <v>5.0000000000000044E-2</v>
      </c>
      <c r="O388" s="26">
        <f t="shared" si="5"/>
        <v>0</v>
      </c>
      <c r="P388" s="27">
        <f>(IF(M388="WON-EW",((((N388-1)*J388)*'complete results log'!$B$2)+('complete results log'!$B$2*(N388-1))),IF(M388="WON",((((N388-1)*J388)*'complete results log'!$B$2)+('complete results log'!$B$2*(N388-1))),IF(M388="PLACED",((((N388-1)*J388)*'complete results log'!$B$2)-'complete results log'!$B$2),IF(J388=0,-'complete results log'!$B$2,IF(J388=0,-'complete results log'!$B$2,-('complete results log'!$B$2*2)))))))*E388</f>
        <v>0</v>
      </c>
      <c r="Q388" s="27">
        <f>(IF(M388="WON-EW",(((K388-1)*'complete results log'!$B$2)*(1-$B$3))+(((L388-1)*'complete results log'!$B$2)*(1-$B$3)),IF(M388="WON",(((K388-1)*'complete results log'!$B$2)*(1-$B$3)),IF(M388="PLACED",(((L388-1)*'complete results log'!$B$2)*(1-$B$3))-'complete results log'!$B$2,IF(J388=0,-'complete results log'!$B$2,-('complete results log'!$B$2*2))))))*E388</f>
        <v>0</v>
      </c>
      <c r="R388" s="28">
        <f>(IF(M388="WON-EW",((((F388-1)*J388)*'complete results log'!$B$2)+('complete results log'!$B$2*(F388-1))),IF(M388="WON",((((F388-1)*J388)*'complete results log'!$B$2)+('complete results log'!$B$2*(F388-1))),IF(M388="PLACED",((((F388-1)*J388)*'complete results log'!$B$2)-'complete results log'!$B$2),IF(J388=0,-'complete results log'!$B$2,IF(J388=0,-'complete results log'!$B$2,-('complete results log'!$B$2*2)))))))*E388</f>
        <v>0</v>
      </c>
    </row>
    <row r="389" spans="8:18" ht="15" x14ac:dyDescent="0.2">
      <c r="H389" s="22"/>
      <c r="I389" s="22"/>
      <c r="J389" s="22"/>
      <c r="M389" s="17"/>
      <c r="N389" s="26">
        <f>((G389-1)*(1-(IF(H389="no",0,'complete results log'!$B$3)))+1)</f>
        <v>5.0000000000000044E-2</v>
      </c>
      <c r="O389" s="26">
        <f t="shared" si="5"/>
        <v>0</v>
      </c>
      <c r="P389" s="27">
        <f>(IF(M389="WON-EW",((((N389-1)*J389)*'complete results log'!$B$2)+('complete results log'!$B$2*(N389-1))),IF(M389="WON",((((N389-1)*J389)*'complete results log'!$B$2)+('complete results log'!$B$2*(N389-1))),IF(M389="PLACED",((((N389-1)*J389)*'complete results log'!$B$2)-'complete results log'!$B$2),IF(J389=0,-'complete results log'!$B$2,IF(J389=0,-'complete results log'!$B$2,-('complete results log'!$B$2*2)))))))*E389</f>
        <v>0</v>
      </c>
      <c r="Q389" s="27">
        <f>(IF(M389="WON-EW",(((K389-1)*'complete results log'!$B$2)*(1-$B$3))+(((L389-1)*'complete results log'!$B$2)*(1-$B$3)),IF(M389="WON",(((K389-1)*'complete results log'!$B$2)*(1-$B$3)),IF(M389="PLACED",(((L389-1)*'complete results log'!$B$2)*(1-$B$3))-'complete results log'!$B$2,IF(J389=0,-'complete results log'!$B$2,-('complete results log'!$B$2*2))))))*E389</f>
        <v>0</v>
      </c>
      <c r="R389" s="28">
        <f>(IF(M389="WON-EW",((((F389-1)*J389)*'complete results log'!$B$2)+('complete results log'!$B$2*(F389-1))),IF(M389="WON",((((F389-1)*J389)*'complete results log'!$B$2)+('complete results log'!$B$2*(F389-1))),IF(M389="PLACED",((((F389-1)*J389)*'complete results log'!$B$2)-'complete results log'!$B$2),IF(J389=0,-'complete results log'!$B$2,IF(J389=0,-'complete results log'!$B$2,-('complete results log'!$B$2*2)))))))*E389</f>
        <v>0</v>
      </c>
    </row>
    <row r="390" spans="8:18" ht="15" x14ac:dyDescent="0.2">
      <c r="H390" s="22"/>
      <c r="I390" s="22"/>
      <c r="J390" s="22"/>
      <c r="M390" s="17"/>
      <c r="N390" s="26">
        <f>((G390-1)*(1-(IF(H390="no",0,'complete results log'!$B$3)))+1)</f>
        <v>5.0000000000000044E-2</v>
      </c>
      <c r="O390" s="26">
        <f t="shared" ref="O390:O453" si="6">E390*IF(I390="yes",2,1)</f>
        <v>0</v>
      </c>
      <c r="P390" s="27">
        <f>(IF(M390="WON-EW",((((N390-1)*J390)*'complete results log'!$B$2)+('complete results log'!$B$2*(N390-1))),IF(M390="WON",((((N390-1)*J390)*'complete results log'!$B$2)+('complete results log'!$B$2*(N390-1))),IF(M390="PLACED",((((N390-1)*J390)*'complete results log'!$B$2)-'complete results log'!$B$2),IF(J390=0,-'complete results log'!$B$2,IF(J390=0,-'complete results log'!$B$2,-('complete results log'!$B$2*2)))))))*E390</f>
        <v>0</v>
      </c>
      <c r="Q390" s="27">
        <f>(IF(M390="WON-EW",(((K390-1)*'complete results log'!$B$2)*(1-$B$3))+(((L390-1)*'complete results log'!$B$2)*(1-$B$3)),IF(M390="WON",(((K390-1)*'complete results log'!$B$2)*(1-$B$3)),IF(M390="PLACED",(((L390-1)*'complete results log'!$B$2)*(1-$B$3))-'complete results log'!$B$2,IF(J390=0,-'complete results log'!$B$2,-('complete results log'!$B$2*2))))))*E390</f>
        <v>0</v>
      </c>
      <c r="R390" s="28">
        <f>(IF(M390="WON-EW",((((F390-1)*J390)*'complete results log'!$B$2)+('complete results log'!$B$2*(F390-1))),IF(M390="WON",((((F390-1)*J390)*'complete results log'!$B$2)+('complete results log'!$B$2*(F390-1))),IF(M390="PLACED",((((F390-1)*J390)*'complete results log'!$B$2)-'complete results log'!$B$2),IF(J390=0,-'complete results log'!$B$2,IF(J390=0,-'complete results log'!$B$2,-('complete results log'!$B$2*2)))))))*E390</f>
        <v>0</v>
      </c>
    </row>
    <row r="391" spans="8:18" ht="15" x14ac:dyDescent="0.2">
      <c r="H391" s="22"/>
      <c r="I391" s="22"/>
      <c r="J391" s="22"/>
      <c r="M391" s="17"/>
      <c r="N391" s="26">
        <f>((G391-1)*(1-(IF(H391="no",0,'complete results log'!$B$3)))+1)</f>
        <v>5.0000000000000044E-2</v>
      </c>
      <c r="O391" s="26">
        <f t="shared" si="6"/>
        <v>0</v>
      </c>
      <c r="P391" s="27">
        <f>(IF(M391="WON-EW",((((N391-1)*J391)*'complete results log'!$B$2)+('complete results log'!$B$2*(N391-1))),IF(M391="WON",((((N391-1)*J391)*'complete results log'!$B$2)+('complete results log'!$B$2*(N391-1))),IF(M391="PLACED",((((N391-1)*J391)*'complete results log'!$B$2)-'complete results log'!$B$2),IF(J391=0,-'complete results log'!$B$2,IF(J391=0,-'complete results log'!$B$2,-('complete results log'!$B$2*2)))))))*E391</f>
        <v>0</v>
      </c>
      <c r="Q391" s="27">
        <f>(IF(M391="WON-EW",(((K391-1)*'complete results log'!$B$2)*(1-$B$3))+(((L391-1)*'complete results log'!$B$2)*(1-$B$3)),IF(M391="WON",(((K391-1)*'complete results log'!$B$2)*(1-$B$3)),IF(M391="PLACED",(((L391-1)*'complete results log'!$B$2)*(1-$B$3))-'complete results log'!$B$2,IF(J391=0,-'complete results log'!$B$2,-('complete results log'!$B$2*2))))))*E391</f>
        <v>0</v>
      </c>
      <c r="R391" s="28">
        <f>(IF(M391="WON-EW",((((F391-1)*J391)*'complete results log'!$B$2)+('complete results log'!$B$2*(F391-1))),IF(M391="WON",((((F391-1)*J391)*'complete results log'!$B$2)+('complete results log'!$B$2*(F391-1))),IF(M391="PLACED",((((F391-1)*J391)*'complete results log'!$B$2)-'complete results log'!$B$2),IF(J391=0,-'complete results log'!$B$2,IF(J391=0,-'complete results log'!$B$2,-('complete results log'!$B$2*2)))))))*E391</f>
        <v>0</v>
      </c>
    </row>
    <row r="392" spans="8:18" ht="15" x14ac:dyDescent="0.2">
      <c r="H392" s="22"/>
      <c r="I392" s="22"/>
      <c r="J392" s="22"/>
      <c r="M392" s="17"/>
      <c r="N392" s="26">
        <f>((G392-1)*(1-(IF(H392="no",0,'complete results log'!$B$3)))+1)</f>
        <v>5.0000000000000044E-2</v>
      </c>
      <c r="O392" s="26">
        <f t="shared" si="6"/>
        <v>0</v>
      </c>
      <c r="P392" s="27">
        <f>(IF(M392="WON-EW",((((N392-1)*J392)*'complete results log'!$B$2)+('complete results log'!$B$2*(N392-1))),IF(M392="WON",((((N392-1)*J392)*'complete results log'!$B$2)+('complete results log'!$B$2*(N392-1))),IF(M392="PLACED",((((N392-1)*J392)*'complete results log'!$B$2)-'complete results log'!$B$2),IF(J392=0,-'complete results log'!$B$2,IF(J392=0,-'complete results log'!$B$2,-('complete results log'!$B$2*2)))))))*E392</f>
        <v>0</v>
      </c>
      <c r="Q392" s="27">
        <f>(IF(M392="WON-EW",(((K392-1)*'complete results log'!$B$2)*(1-$B$3))+(((L392-1)*'complete results log'!$B$2)*(1-$B$3)),IF(M392="WON",(((K392-1)*'complete results log'!$B$2)*(1-$B$3)),IF(M392="PLACED",(((L392-1)*'complete results log'!$B$2)*(1-$B$3))-'complete results log'!$B$2,IF(J392=0,-'complete results log'!$B$2,-('complete results log'!$B$2*2))))))*E392</f>
        <v>0</v>
      </c>
      <c r="R392" s="28">
        <f>(IF(M392="WON-EW",((((F392-1)*J392)*'complete results log'!$B$2)+('complete results log'!$B$2*(F392-1))),IF(M392="WON",((((F392-1)*J392)*'complete results log'!$B$2)+('complete results log'!$B$2*(F392-1))),IF(M392="PLACED",((((F392-1)*J392)*'complete results log'!$B$2)-'complete results log'!$B$2),IF(J392=0,-'complete results log'!$B$2,IF(J392=0,-'complete results log'!$B$2,-('complete results log'!$B$2*2)))))))*E392</f>
        <v>0</v>
      </c>
    </row>
    <row r="393" spans="8:18" ht="15" x14ac:dyDescent="0.2">
      <c r="H393" s="22"/>
      <c r="I393" s="22"/>
      <c r="J393" s="22"/>
      <c r="M393" s="17"/>
      <c r="N393" s="26">
        <f>((G393-1)*(1-(IF(H393="no",0,'complete results log'!$B$3)))+1)</f>
        <v>5.0000000000000044E-2</v>
      </c>
      <c r="O393" s="26">
        <f t="shared" si="6"/>
        <v>0</v>
      </c>
      <c r="P393" s="27">
        <f>(IF(M393="WON-EW",((((N393-1)*J393)*'complete results log'!$B$2)+('complete results log'!$B$2*(N393-1))),IF(M393="WON",((((N393-1)*J393)*'complete results log'!$B$2)+('complete results log'!$B$2*(N393-1))),IF(M393="PLACED",((((N393-1)*J393)*'complete results log'!$B$2)-'complete results log'!$B$2),IF(J393=0,-'complete results log'!$B$2,IF(J393=0,-'complete results log'!$B$2,-('complete results log'!$B$2*2)))))))*E393</f>
        <v>0</v>
      </c>
      <c r="Q393" s="27">
        <f>(IF(M393="WON-EW",(((K393-1)*'complete results log'!$B$2)*(1-$B$3))+(((L393-1)*'complete results log'!$B$2)*(1-$B$3)),IF(M393="WON",(((K393-1)*'complete results log'!$B$2)*(1-$B$3)),IF(M393="PLACED",(((L393-1)*'complete results log'!$B$2)*(1-$B$3))-'complete results log'!$B$2,IF(J393=0,-'complete results log'!$B$2,-('complete results log'!$B$2*2))))))*E393</f>
        <v>0</v>
      </c>
      <c r="R393" s="28">
        <f>(IF(M393="WON-EW",((((F393-1)*J393)*'complete results log'!$B$2)+('complete results log'!$B$2*(F393-1))),IF(M393="WON",((((F393-1)*J393)*'complete results log'!$B$2)+('complete results log'!$B$2*(F393-1))),IF(M393="PLACED",((((F393-1)*J393)*'complete results log'!$B$2)-'complete results log'!$B$2),IF(J393=0,-'complete results log'!$B$2,IF(J393=0,-'complete results log'!$B$2,-('complete results log'!$B$2*2)))))))*E393</f>
        <v>0</v>
      </c>
    </row>
    <row r="394" spans="8:18" ht="15" x14ac:dyDescent="0.2">
      <c r="H394" s="22"/>
      <c r="I394" s="22"/>
      <c r="J394" s="22"/>
      <c r="M394" s="17"/>
      <c r="N394" s="26">
        <f>((G394-1)*(1-(IF(H394="no",0,'complete results log'!$B$3)))+1)</f>
        <v>5.0000000000000044E-2</v>
      </c>
      <c r="O394" s="26">
        <f t="shared" si="6"/>
        <v>0</v>
      </c>
      <c r="P394" s="27">
        <f>(IF(M394="WON-EW",((((N394-1)*J394)*'complete results log'!$B$2)+('complete results log'!$B$2*(N394-1))),IF(M394="WON",((((N394-1)*J394)*'complete results log'!$B$2)+('complete results log'!$B$2*(N394-1))),IF(M394="PLACED",((((N394-1)*J394)*'complete results log'!$B$2)-'complete results log'!$B$2),IF(J394=0,-'complete results log'!$B$2,IF(J394=0,-'complete results log'!$B$2,-('complete results log'!$B$2*2)))))))*E394</f>
        <v>0</v>
      </c>
      <c r="Q394" s="27">
        <f>(IF(M394="WON-EW",(((K394-1)*'complete results log'!$B$2)*(1-$B$3))+(((L394-1)*'complete results log'!$B$2)*(1-$B$3)),IF(M394="WON",(((K394-1)*'complete results log'!$B$2)*(1-$B$3)),IF(M394="PLACED",(((L394-1)*'complete results log'!$B$2)*(1-$B$3))-'complete results log'!$B$2,IF(J394=0,-'complete results log'!$B$2,-('complete results log'!$B$2*2))))))*E394</f>
        <v>0</v>
      </c>
      <c r="R394" s="28">
        <f>(IF(M394="WON-EW",((((F394-1)*J394)*'complete results log'!$B$2)+('complete results log'!$B$2*(F394-1))),IF(M394="WON",((((F394-1)*J394)*'complete results log'!$B$2)+('complete results log'!$B$2*(F394-1))),IF(M394="PLACED",((((F394-1)*J394)*'complete results log'!$B$2)-'complete results log'!$B$2),IF(J394=0,-'complete results log'!$B$2,IF(J394=0,-'complete results log'!$B$2,-('complete results log'!$B$2*2)))))))*E394</f>
        <v>0</v>
      </c>
    </row>
    <row r="395" spans="8:18" ht="15" x14ac:dyDescent="0.2">
      <c r="H395" s="22"/>
      <c r="I395" s="22"/>
      <c r="J395" s="22"/>
      <c r="M395" s="17"/>
      <c r="N395" s="26">
        <f>((G395-1)*(1-(IF(H395="no",0,'complete results log'!$B$3)))+1)</f>
        <v>5.0000000000000044E-2</v>
      </c>
      <c r="O395" s="26">
        <f t="shared" si="6"/>
        <v>0</v>
      </c>
      <c r="P395" s="27">
        <f>(IF(M395="WON-EW",((((N395-1)*J395)*'complete results log'!$B$2)+('complete results log'!$B$2*(N395-1))),IF(M395="WON",((((N395-1)*J395)*'complete results log'!$B$2)+('complete results log'!$B$2*(N395-1))),IF(M395="PLACED",((((N395-1)*J395)*'complete results log'!$B$2)-'complete results log'!$B$2),IF(J395=0,-'complete results log'!$B$2,IF(J395=0,-'complete results log'!$B$2,-('complete results log'!$B$2*2)))))))*E395</f>
        <v>0</v>
      </c>
      <c r="Q395" s="27">
        <f>(IF(M395="WON-EW",(((K395-1)*'complete results log'!$B$2)*(1-$B$3))+(((L395-1)*'complete results log'!$B$2)*(1-$B$3)),IF(M395="WON",(((K395-1)*'complete results log'!$B$2)*(1-$B$3)),IF(M395="PLACED",(((L395-1)*'complete results log'!$B$2)*(1-$B$3))-'complete results log'!$B$2,IF(J395=0,-'complete results log'!$B$2,-('complete results log'!$B$2*2))))))*E395</f>
        <v>0</v>
      </c>
      <c r="R395" s="28">
        <f>(IF(M395="WON-EW",((((F395-1)*J395)*'complete results log'!$B$2)+('complete results log'!$B$2*(F395-1))),IF(M395="WON",((((F395-1)*J395)*'complete results log'!$B$2)+('complete results log'!$B$2*(F395-1))),IF(M395="PLACED",((((F395-1)*J395)*'complete results log'!$B$2)-'complete results log'!$B$2),IF(J395=0,-'complete results log'!$B$2,IF(J395=0,-'complete results log'!$B$2,-('complete results log'!$B$2*2)))))))*E395</f>
        <v>0</v>
      </c>
    </row>
    <row r="396" spans="8:18" ht="15" x14ac:dyDescent="0.2">
      <c r="H396" s="22"/>
      <c r="I396" s="22"/>
      <c r="J396" s="22"/>
      <c r="M396" s="17"/>
      <c r="N396" s="26">
        <f>((G396-1)*(1-(IF(H396="no",0,'complete results log'!$B$3)))+1)</f>
        <v>5.0000000000000044E-2</v>
      </c>
      <c r="O396" s="26">
        <f t="shared" si="6"/>
        <v>0</v>
      </c>
      <c r="P396" s="27">
        <f>(IF(M396="WON-EW",((((N396-1)*J396)*'complete results log'!$B$2)+('complete results log'!$B$2*(N396-1))),IF(M396="WON",((((N396-1)*J396)*'complete results log'!$B$2)+('complete results log'!$B$2*(N396-1))),IF(M396="PLACED",((((N396-1)*J396)*'complete results log'!$B$2)-'complete results log'!$B$2),IF(J396=0,-'complete results log'!$B$2,IF(J396=0,-'complete results log'!$B$2,-('complete results log'!$B$2*2)))))))*E396</f>
        <v>0</v>
      </c>
      <c r="Q396" s="27">
        <f>(IF(M396="WON-EW",(((K396-1)*'complete results log'!$B$2)*(1-$B$3))+(((L396-1)*'complete results log'!$B$2)*(1-$B$3)),IF(M396="WON",(((K396-1)*'complete results log'!$B$2)*(1-$B$3)),IF(M396="PLACED",(((L396-1)*'complete results log'!$B$2)*(1-$B$3))-'complete results log'!$B$2,IF(J396=0,-'complete results log'!$B$2,-('complete results log'!$B$2*2))))))*E396</f>
        <v>0</v>
      </c>
      <c r="R396" s="28">
        <f>(IF(M396="WON-EW",((((F396-1)*J396)*'complete results log'!$B$2)+('complete results log'!$B$2*(F396-1))),IF(M396="WON",((((F396-1)*J396)*'complete results log'!$B$2)+('complete results log'!$B$2*(F396-1))),IF(M396="PLACED",((((F396-1)*J396)*'complete results log'!$B$2)-'complete results log'!$B$2),IF(J396=0,-'complete results log'!$B$2,IF(J396=0,-'complete results log'!$B$2,-('complete results log'!$B$2*2)))))))*E396</f>
        <v>0</v>
      </c>
    </row>
    <row r="397" spans="8:18" ht="15" x14ac:dyDescent="0.2">
      <c r="H397" s="22"/>
      <c r="I397" s="22"/>
      <c r="J397" s="22"/>
      <c r="M397" s="17"/>
      <c r="N397" s="26">
        <f>((G397-1)*(1-(IF(H397="no",0,'complete results log'!$B$3)))+1)</f>
        <v>5.0000000000000044E-2</v>
      </c>
      <c r="O397" s="26">
        <f t="shared" si="6"/>
        <v>0</v>
      </c>
      <c r="P397" s="27">
        <f>(IF(M397="WON-EW",((((N397-1)*J397)*'complete results log'!$B$2)+('complete results log'!$B$2*(N397-1))),IF(M397="WON",((((N397-1)*J397)*'complete results log'!$B$2)+('complete results log'!$B$2*(N397-1))),IF(M397="PLACED",((((N397-1)*J397)*'complete results log'!$B$2)-'complete results log'!$B$2),IF(J397=0,-'complete results log'!$B$2,IF(J397=0,-'complete results log'!$B$2,-('complete results log'!$B$2*2)))))))*E397</f>
        <v>0</v>
      </c>
      <c r="Q397" s="27">
        <f>(IF(M397="WON-EW",(((K397-1)*'complete results log'!$B$2)*(1-$B$3))+(((L397-1)*'complete results log'!$B$2)*(1-$B$3)),IF(M397="WON",(((K397-1)*'complete results log'!$B$2)*(1-$B$3)),IF(M397="PLACED",(((L397-1)*'complete results log'!$B$2)*(1-$B$3))-'complete results log'!$B$2,IF(J397=0,-'complete results log'!$B$2,-('complete results log'!$B$2*2))))))*E397</f>
        <v>0</v>
      </c>
      <c r="R397" s="28">
        <f>(IF(M397="WON-EW",((((F397-1)*J397)*'complete results log'!$B$2)+('complete results log'!$B$2*(F397-1))),IF(M397="WON",((((F397-1)*J397)*'complete results log'!$B$2)+('complete results log'!$B$2*(F397-1))),IF(M397="PLACED",((((F397-1)*J397)*'complete results log'!$B$2)-'complete results log'!$B$2),IF(J397=0,-'complete results log'!$B$2,IF(J397=0,-'complete results log'!$B$2,-('complete results log'!$B$2*2)))))))*E397</f>
        <v>0</v>
      </c>
    </row>
    <row r="398" spans="8:18" ht="15" x14ac:dyDescent="0.2">
      <c r="H398" s="22"/>
      <c r="I398" s="22"/>
      <c r="J398" s="22"/>
      <c r="M398" s="17"/>
      <c r="N398" s="26">
        <f>((G398-1)*(1-(IF(H398="no",0,'complete results log'!$B$3)))+1)</f>
        <v>5.0000000000000044E-2</v>
      </c>
      <c r="O398" s="26">
        <f t="shared" si="6"/>
        <v>0</v>
      </c>
      <c r="P398" s="27">
        <f>(IF(M398="WON-EW",((((N398-1)*J398)*'complete results log'!$B$2)+('complete results log'!$B$2*(N398-1))),IF(M398="WON",((((N398-1)*J398)*'complete results log'!$B$2)+('complete results log'!$B$2*(N398-1))),IF(M398="PLACED",((((N398-1)*J398)*'complete results log'!$B$2)-'complete results log'!$B$2),IF(J398=0,-'complete results log'!$B$2,IF(J398=0,-'complete results log'!$B$2,-('complete results log'!$B$2*2)))))))*E398</f>
        <v>0</v>
      </c>
      <c r="Q398" s="27">
        <f>(IF(M398="WON-EW",(((K398-1)*'complete results log'!$B$2)*(1-$B$3))+(((L398-1)*'complete results log'!$B$2)*(1-$B$3)),IF(M398="WON",(((K398-1)*'complete results log'!$B$2)*(1-$B$3)),IF(M398="PLACED",(((L398-1)*'complete results log'!$B$2)*(1-$B$3))-'complete results log'!$B$2,IF(J398=0,-'complete results log'!$B$2,-('complete results log'!$B$2*2))))))*E398</f>
        <v>0</v>
      </c>
      <c r="R398" s="28">
        <f>(IF(M398="WON-EW",((((F398-1)*J398)*'complete results log'!$B$2)+('complete results log'!$B$2*(F398-1))),IF(M398="WON",((((F398-1)*J398)*'complete results log'!$B$2)+('complete results log'!$B$2*(F398-1))),IF(M398="PLACED",((((F398-1)*J398)*'complete results log'!$B$2)-'complete results log'!$B$2),IF(J398=0,-'complete results log'!$B$2,IF(J398=0,-'complete results log'!$B$2,-('complete results log'!$B$2*2)))))))*E398</f>
        <v>0</v>
      </c>
    </row>
    <row r="399" spans="8:18" ht="15" x14ac:dyDescent="0.2">
      <c r="H399" s="22"/>
      <c r="I399" s="22"/>
      <c r="J399" s="22"/>
      <c r="M399" s="17"/>
      <c r="N399" s="26">
        <f>((G399-1)*(1-(IF(H399="no",0,'complete results log'!$B$3)))+1)</f>
        <v>5.0000000000000044E-2</v>
      </c>
      <c r="O399" s="26">
        <f t="shared" si="6"/>
        <v>0</v>
      </c>
      <c r="P399" s="27">
        <f>(IF(M399="WON-EW",((((N399-1)*J399)*'complete results log'!$B$2)+('complete results log'!$B$2*(N399-1))),IF(M399="WON",((((N399-1)*J399)*'complete results log'!$B$2)+('complete results log'!$B$2*(N399-1))),IF(M399="PLACED",((((N399-1)*J399)*'complete results log'!$B$2)-'complete results log'!$B$2),IF(J399=0,-'complete results log'!$B$2,IF(J399=0,-'complete results log'!$B$2,-('complete results log'!$B$2*2)))))))*E399</f>
        <v>0</v>
      </c>
      <c r="Q399" s="27">
        <f>(IF(M399="WON-EW",(((K399-1)*'complete results log'!$B$2)*(1-$B$3))+(((L399-1)*'complete results log'!$B$2)*(1-$B$3)),IF(M399="WON",(((K399-1)*'complete results log'!$B$2)*(1-$B$3)),IF(M399="PLACED",(((L399-1)*'complete results log'!$B$2)*(1-$B$3))-'complete results log'!$B$2,IF(J399=0,-'complete results log'!$B$2,-('complete results log'!$B$2*2))))))*E399</f>
        <v>0</v>
      </c>
      <c r="R399" s="28">
        <f>(IF(M399="WON-EW",((((F399-1)*J399)*'complete results log'!$B$2)+('complete results log'!$B$2*(F399-1))),IF(M399="WON",((((F399-1)*J399)*'complete results log'!$B$2)+('complete results log'!$B$2*(F399-1))),IF(M399="PLACED",((((F399-1)*J399)*'complete results log'!$B$2)-'complete results log'!$B$2),IF(J399=0,-'complete results log'!$B$2,IF(J399=0,-'complete results log'!$B$2,-('complete results log'!$B$2*2)))))))*E399</f>
        <v>0</v>
      </c>
    </row>
    <row r="400" spans="8:18" ht="15" x14ac:dyDescent="0.2">
      <c r="H400" s="22"/>
      <c r="I400" s="22"/>
      <c r="J400" s="22"/>
      <c r="M400" s="17"/>
      <c r="N400" s="26">
        <f>((G400-1)*(1-(IF(H400="no",0,'complete results log'!$B$3)))+1)</f>
        <v>5.0000000000000044E-2</v>
      </c>
      <c r="O400" s="26">
        <f t="shared" si="6"/>
        <v>0</v>
      </c>
      <c r="P400" s="27">
        <f>(IF(M400="WON-EW",((((N400-1)*J400)*'complete results log'!$B$2)+('complete results log'!$B$2*(N400-1))),IF(M400="WON",((((N400-1)*J400)*'complete results log'!$B$2)+('complete results log'!$B$2*(N400-1))),IF(M400="PLACED",((((N400-1)*J400)*'complete results log'!$B$2)-'complete results log'!$B$2),IF(J400=0,-'complete results log'!$B$2,IF(J400=0,-'complete results log'!$B$2,-('complete results log'!$B$2*2)))))))*E400</f>
        <v>0</v>
      </c>
      <c r="Q400" s="27">
        <f>(IF(M400="WON-EW",(((K400-1)*'complete results log'!$B$2)*(1-$B$3))+(((L400-1)*'complete results log'!$B$2)*(1-$B$3)),IF(M400="WON",(((K400-1)*'complete results log'!$B$2)*(1-$B$3)),IF(M400="PLACED",(((L400-1)*'complete results log'!$B$2)*(1-$B$3))-'complete results log'!$B$2,IF(J400=0,-'complete results log'!$B$2,-('complete results log'!$B$2*2))))))*E400</f>
        <v>0</v>
      </c>
      <c r="R400" s="28">
        <f>(IF(M400="WON-EW",((((F400-1)*J400)*'complete results log'!$B$2)+('complete results log'!$B$2*(F400-1))),IF(M400="WON",((((F400-1)*J400)*'complete results log'!$B$2)+('complete results log'!$B$2*(F400-1))),IF(M400="PLACED",((((F400-1)*J400)*'complete results log'!$B$2)-'complete results log'!$B$2),IF(J400=0,-'complete results log'!$B$2,IF(J400=0,-'complete results log'!$B$2,-('complete results log'!$B$2*2)))))))*E400</f>
        <v>0</v>
      </c>
    </row>
    <row r="401" spans="8:18" ht="15" x14ac:dyDescent="0.2">
      <c r="H401" s="22"/>
      <c r="I401" s="22"/>
      <c r="J401" s="22"/>
      <c r="M401" s="17"/>
      <c r="N401" s="26">
        <f>((G401-1)*(1-(IF(H401="no",0,'complete results log'!$B$3)))+1)</f>
        <v>5.0000000000000044E-2</v>
      </c>
      <c r="O401" s="26">
        <f t="shared" si="6"/>
        <v>0</v>
      </c>
      <c r="P401" s="27">
        <f>(IF(M401="WON-EW",((((N401-1)*J401)*'complete results log'!$B$2)+('complete results log'!$B$2*(N401-1))),IF(M401="WON",((((N401-1)*J401)*'complete results log'!$B$2)+('complete results log'!$B$2*(N401-1))),IF(M401="PLACED",((((N401-1)*J401)*'complete results log'!$B$2)-'complete results log'!$B$2),IF(J401=0,-'complete results log'!$B$2,IF(J401=0,-'complete results log'!$B$2,-('complete results log'!$B$2*2)))))))*E401</f>
        <v>0</v>
      </c>
      <c r="Q401" s="27">
        <f>(IF(M401="WON-EW",(((K401-1)*'complete results log'!$B$2)*(1-$B$3))+(((L401-1)*'complete results log'!$B$2)*(1-$B$3)),IF(M401="WON",(((K401-1)*'complete results log'!$B$2)*(1-$B$3)),IF(M401="PLACED",(((L401-1)*'complete results log'!$B$2)*(1-$B$3))-'complete results log'!$B$2,IF(J401=0,-'complete results log'!$B$2,-('complete results log'!$B$2*2))))))*E401</f>
        <v>0</v>
      </c>
      <c r="R401" s="28">
        <f>(IF(M401="WON-EW",((((F401-1)*J401)*'complete results log'!$B$2)+('complete results log'!$B$2*(F401-1))),IF(M401="WON",((((F401-1)*J401)*'complete results log'!$B$2)+('complete results log'!$B$2*(F401-1))),IF(M401="PLACED",((((F401-1)*J401)*'complete results log'!$B$2)-'complete results log'!$B$2),IF(J401=0,-'complete results log'!$B$2,IF(J401=0,-'complete results log'!$B$2,-('complete results log'!$B$2*2)))))))*E401</f>
        <v>0</v>
      </c>
    </row>
    <row r="402" spans="8:18" ht="15" x14ac:dyDescent="0.2">
      <c r="H402" s="22"/>
      <c r="I402" s="22"/>
      <c r="J402" s="22"/>
      <c r="M402" s="17"/>
      <c r="N402" s="26">
        <f>((G402-1)*(1-(IF(H402="no",0,'complete results log'!$B$3)))+1)</f>
        <v>5.0000000000000044E-2</v>
      </c>
      <c r="O402" s="26">
        <f t="shared" si="6"/>
        <v>0</v>
      </c>
      <c r="P402" s="27">
        <f>(IF(M402="WON-EW",((((N402-1)*J402)*'complete results log'!$B$2)+('complete results log'!$B$2*(N402-1))),IF(M402="WON",((((N402-1)*J402)*'complete results log'!$B$2)+('complete results log'!$B$2*(N402-1))),IF(M402="PLACED",((((N402-1)*J402)*'complete results log'!$B$2)-'complete results log'!$B$2),IF(J402=0,-'complete results log'!$B$2,IF(J402=0,-'complete results log'!$B$2,-('complete results log'!$B$2*2)))))))*E402</f>
        <v>0</v>
      </c>
      <c r="Q402" s="27">
        <f>(IF(M402="WON-EW",(((K402-1)*'complete results log'!$B$2)*(1-$B$3))+(((L402-1)*'complete results log'!$B$2)*(1-$B$3)),IF(M402="WON",(((K402-1)*'complete results log'!$B$2)*(1-$B$3)),IF(M402="PLACED",(((L402-1)*'complete results log'!$B$2)*(1-$B$3))-'complete results log'!$B$2,IF(J402=0,-'complete results log'!$B$2,-('complete results log'!$B$2*2))))))*E402</f>
        <v>0</v>
      </c>
      <c r="R402" s="28">
        <f>(IF(M402="WON-EW",((((F402-1)*J402)*'complete results log'!$B$2)+('complete results log'!$B$2*(F402-1))),IF(M402="WON",((((F402-1)*J402)*'complete results log'!$B$2)+('complete results log'!$B$2*(F402-1))),IF(M402="PLACED",((((F402-1)*J402)*'complete results log'!$B$2)-'complete results log'!$B$2),IF(J402=0,-'complete results log'!$B$2,IF(J402=0,-'complete results log'!$B$2,-('complete results log'!$B$2*2)))))))*E402</f>
        <v>0</v>
      </c>
    </row>
    <row r="403" spans="8:18" ht="15" x14ac:dyDescent="0.2">
      <c r="H403" s="22"/>
      <c r="I403" s="22"/>
      <c r="J403" s="22"/>
      <c r="M403" s="17"/>
      <c r="N403" s="26">
        <f>((G403-1)*(1-(IF(H403="no",0,'complete results log'!$B$3)))+1)</f>
        <v>5.0000000000000044E-2</v>
      </c>
      <c r="O403" s="26">
        <f t="shared" si="6"/>
        <v>0</v>
      </c>
      <c r="P403" s="27">
        <f>(IF(M403="WON-EW",((((N403-1)*J403)*'complete results log'!$B$2)+('complete results log'!$B$2*(N403-1))),IF(M403="WON",((((N403-1)*J403)*'complete results log'!$B$2)+('complete results log'!$B$2*(N403-1))),IF(M403="PLACED",((((N403-1)*J403)*'complete results log'!$B$2)-'complete results log'!$B$2),IF(J403=0,-'complete results log'!$B$2,IF(J403=0,-'complete results log'!$B$2,-('complete results log'!$B$2*2)))))))*E403</f>
        <v>0</v>
      </c>
      <c r="Q403" s="27">
        <f>(IF(M403="WON-EW",(((K403-1)*'complete results log'!$B$2)*(1-$B$3))+(((L403-1)*'complete results log'!$B$2)*(1-$B$3)),IF(M403="WON",(((K403-1)*'complete results log'!$B$2)*(1-$B$3)),IF(M403="PLACED",(((L403-1)*'complete results log'!$B$2)*(1-$B$3))-'complete results log'!$B$2,IF(J403=0,-'complete results log'!$B$2,-('complete results log'!$B$2*2))))))*E403</f>
        <v>0</v>
      </c>
      <c r="R403" s="28">
        <f>(IF(M403="WON-EW",((((F403-1)*J403)*'complete results log'!$B$2)+('complete results log'!$B$2*(F403-1))),IF(M403="WON",((((F403-1)*J403)*'complete results log'!$B$2)+('complete results log'!$B$2*(F403-1))),IF(M403="PLACED",((((F403-1)*J403)*'complete results log'!$B$2)-'complete results log'!$B$2),IF(J403=0,-'complete results log'!$B$2,IF(J403=0,-'complete results log'!$B$2,-('complete results log'!$B$2*2)))))))*E403</f>
        <v>0</v>
      </c>
    </row>
    <row r="404" spans="8:18" ht="15" x14ac:dyDescent="0.2">
      <c r="H404" s="22"/>
      <c r="I404" s="22"/>
      <c r="J404" s="22"/>
      <c r="M404" s="17"/>
      <c r="N404" s="26">
        <f>((G404-1)*(1-(IF(H404="no",0,'complete results log'!$B$3)))+1)</f>
        <v>5.0000000000000044E-2</v>
      </c>
      <c r="O404" s="26">
        <f t="shared" si="6"/>
        <v>0</v>
      </c>
      <c r="P404" s="27">
        <f>(IF(M404="WON-EW",((((N404-1)*J404)*'complete results log'!$B$2)+('complete results log'!$B$2*(N404-1))),IF(M404="WON",((((N404-1)*J404)*'complete results log'!$B$2)+('complete results log'!$B$2*(N404-1))),IF(M404="PLACED",((((N404-1)*J404)*'complete results log'!$B$2)-'complete results log'!$B$2),IF(J404=0,-'complete results log'!$B$2,IF(J404=0,-'complete results log'!$B$2,-('complete results log'!$B$2*2)))))))*E404</f>
        <v>0</v>
      </c>
      <c r="Q404" s="27">
        <f>(IF(M404="WON-EW",(((K404-1)*'complete results log'!$B$2)*(1-$B$3))+(((L404-1)*'complete results log'!$B$2)*(1-$B$3)),IF(M404="WON",(((K404-1)*'complete results log'!$B$2)*(1-$B$3)),IF(M404="PLACED",(((L404-1)*'complete results log'!$B$2)*(1-$B$3))-'complete results log'!$B$2,IF(J404=0,-'complete results log'!$B$2,-('complete results log'!$B$2*2))))))*E404</f>
        <v>0</v>
      </c>
      <c r="R404" s="28">
        <f>(IF(M404="WON-EW",((((F404-1)*J404)*'complete results log'!$B$2)+('complete results log'!$B$2*(F404-1))),IF(M404="WON",((((F404-1)*J404)*'complete results log'!$B$2)+('complete results log'!$B$2*(F404-1))),IF(M404="PLACED",((((F404-1)*J404)*'complete results log'!$B$2)-'complete results log'!$B$2),IF(J404=0,-'complete results log'!$B$2,IF(J404=0,-'complete results log'!$B$2,-('complete results log'!$B$2*2)))))))*E404</f>
        <v>0</v>
      </c>
    </row>
    <row r="405" spans="8:18" ht="15" x14ac:dyDescent="0.2">
      <c r="H405" s="22"/>
      <c r="I405" s="22"/>
      <c r="J405" s="22"/>
      <c r="M405" s="17"/>
      <c r="N405" s="26">
        <f>((G405-1)*(1-(IF(H405="no",0,'complete results log'!$B$3)))+1)</f>
        <v>5.0000000000000044E-2</v>
      </c>
      <c r="O405" s="26">
        <f t="shared" si="6"/>
        <v>0</v>
      </c>
      <c r="P405" s="27">
        <f>(IF(M405="WON-EW",((((N405-1)*J405)*'complete results log'!$B$2)+('complete results log'!$B$2*(N405-1))),IF(M405="WON",((((N405-1)*J405)*'complete results log'!$B$2)+('complete results log'!$B$2*(N405-1))),IF(M405="PLACED",((((N405-1)*J405)*'complete results log'!$B$2)-'complete results log'!$B$2),IF(J405=0,-'complete results log'!$B$2,IF(J405=0,-'complete results log'!$B$2,-('complete results log'!$B$2*2)))))))*E405</f>
        <v>0</v>
      </c>
      <c r="Q405" s="27">
        <f>(IF(M405="WON-EW",(((K405-1)*'complete results log'!$B$2)*(1-$B$3))+(((L405-1)*'complete results log'!$B$2)*(1-$B$3)),IF(M405="WON",(((K405-1)*'complete results log'!$B$2)*(1-$B$3)),IF(M405="PLACED",(((L405-1)*'complete results log'!$B$2)*(1-$B$3))-'complete results log'!$B$2,IF(J405=0,-'complete results log'!$B$2,-('complete results log'!$B$2*2))))))*E405</f>
        <v>0</v>
      </c>
      <c r="R405" s="28">
        <f>(IF(M405="WON-EW",((((F405-1)*J405)*'complete results log'!$B$2)+('complete results log'!$B$2*(F405-1))),IF(M405="WON",((((F405-1)*J405)*'complete results log'!$B$2)+('complete results log'!$B$2*(F405-1))),IF(M405="PLACED",((((F405-1)*J405)*'complete results log'!$B$2)-'complete results log'!$B$2),IF(J405=0,-'complete results log'!$B$2,IF(J405=0,-'complete results log'!$B$2,-('complete results log'!$B$2*2)))))))*E405</f>
        <v>0</v>
      </c>
    </row>
    <row r="406" spans="8:18" ht="15" x14ac:dyDescent="0.2">
      <c r="H406" s="22"/>
      <c r="I406" s="22"/>
      <c r="J406" s="22"/>
      <c r="M406" s="17"/>
      <c r="N406" s="26">
        <f>((G406-1)*(1-(IF(H406="no",0,'complete results log'!$B$3)))+1)</f>
        <v>5.0000000000000044E-2</v>
      </c>
      <c r="O406" s="26">
        <f t="shared" si="6"/>
        <v>0</v>
      </c>
      <c r="P406" s="27">
        <f>(IF(M406="WON-EW",((((N406-1)*J406)*'complete results log'!$B$2)+('complete results log'!$B$2*(N406-1))),IF(M406="WON",((((N406-1)*J406)*'complete results log'!$B$2)+('complete results log'!$B$2*(N406-1))),IF(M406="PLACED",((((N406-1)*J406)*'complete results log'!$B$2)-'complete results log'!$B$2),IF(J406=0,-'complete results log'!$B$2,IF(J406=0,-'complete results log'!$B$2,-('complete results log'!$B$2*2)))))))*E406</f>
        <v>0</v>
      </c>
      <c r="Q406" s="27">
        <f>(IF(M406="WON-EW",(((K406-1)*'complete results log'!$B$2)*(1-$B$3))+(((L406-1)*'complete results log'!$B$2)*(1-$B$3)),IF(M406="WON",(((K406-1)*'complete results log'!$B$2)*(1-$B$3)),IF(M406="PLACED",(((L406-1)*'complete results log'!$B$2)*(1-$B$3))-'complete results log'!$B$2,IF(J406=0,-'complete results log'!$B$2,-('complete results log'!$B$2*2))))))*E406</f>
        <v>0</v>
      </c>
      <c r="R406" s="28">
        <f>(IF(M406="WON-EW",((((F406-1)*J406)*'complete results log'!$B$2)+('complete results log'!$B$2*(F406-1))),IF(M406="WON",((((F406-1)*J406)*'complete results log'!$B$2)+('complete results log'!$B$2*(F406-1))),IF(M406="PLACED",((((F406-1)*J406)*'complete results log'!$B$2)-'complete results log'!$B$2),IF(J406=0,-'complete results log'!$B$2,IF(J406=0,-'complete results log'!$B$2,-('complete results log'!$B$2*2)))))))*E406</f>
        <v>0</v>
      </c>
    </row>
    <row r="407" spans="8:18" ht="15" x14ac:dyDescent="0.2">
      <c r="H407" s="22"/>
      <c r="I407" s="22"/>
      <c r="J407" s="22"/>
      <c r="M407" s="17"/>
      <c r="N407" s="26">
        <f>((G407-1)*(1-(IF(H407="no",0,'complete results log'!$B$3)))+1)</f>
        <v>5.0000000000000044E-2</v>
      </c>
      <c r="O407" s="26">
        <f t="shared" si="6"/>
        <v>0</v>
      </c>
      <c r="P407" s="27">
        <f>(IF(M407="WON-EW",((((N407-1)*J407)*'complete results log'!$B$2)+('complete results log'!$B$2*(N407-1))),IF(M407="WON",((((N407-1)*J407)*'complete results log'!$B$2)+('complete results log'!$B$2*(N407-1))),IF(M407="PLACED",((((N407-1)*J407)*'complete results log'!$B$2)-'complete results log'!$B$2),IF(J407=0,-'complete results log'!$B$2,IF(J407=0,-'complete results log'!$B$2,-('complete results log'!$B$2*2)))))))*E407</f>
        <v>0</v>
      </c>
      <c r="Q407" s="27">
        <f>(IF(M407="WON-EW",(((K407-1)*'complete results log'!$B$2)*(1-$B$3))+(((L407-1)*'complete results log'!$B$2)*(1-$B$3)),IF(M407="WON",(((K407-1)*'complete results log'!$B$2)*(1-$B$3)),IF(M407="PLACED",(((L407-1)*'complete results log'!$B$2)*(1-$B$3))-'complete results log'!$B$2,IF(J407=0,-'complete results log'!$B$2,-('complete results log'!$B$2*2))))))*E407</f>
        <v>0</v>
      </c>
      <c r="R407" s="28">
        <f>(IF(M407="WON-EW",((((F407-1)*J407)*'complete results log'!$B$2)+('complete results log'!$B$2*(F407-1))),IF(M407="WON",((((F407-1)*J407)*'complete results log'!$B$2)+('complete results log'!$B$2*(F407-1))),IF(M407="PLACED",((((F407-1)*J407)*'complete results log'!$B$2)-'complete results log'!$B$2),IF(J407=0,-'complete results log'!$B$2,IF(J407=0,-'complete results log'!$B$2,-('complete results log'!$B$2*2)))))))*E407</f>
        <v>0</v>
      </c>
    </row>
    <row r="408" spans="8:18" ht="15" x14ac:dyDescent="0.2">
      <c r="H408" s="22"/>
      <c r="I408" s="22"/>
      <c r="J408" s="22"/>
      <c r="M408" s="17"/>
      <c r="N408" s="26">
        <f>((G408-1)*(1-(IF(H408="no",0,'complete results log'!$B$3)))+1)</f>
        <v>5.0000000000000044E-2</v>
      </c>
      <c r="O408" s="26">
        <f t="shared" si="6"/>
        <v>0</v>
      </c>
      <c r="P408" s="27">
        <f>(IF(M408="WON-EW",((((N408-1)*J408)*'complete results log'!$B$2)+('complete results log'!$B$2*(N408-1))),IF(M408="WON",((((N408-1)*J408)*'complete results log'!$B$2)+('complete results log'!$B$2*(N408-1))),IF(M408="PLACED",((((N408-1)*J408)*'complete results log'!$B$2)-'complete results log'!$B$2),IF(J408=0,-'complete results log'!$B$2,IF(J408=0,-'complete results log'!$B$2,-('complete results log'!$B$2*2)))))))*E408</f>
        <v>0</v>
      </c>
      <c r="Q408" s="27">
        <f>(IF(M408="WON-EW",(((K408-1)*'complete results log'!$B$2)*(1-$B$3))+(((L408-1)*'complete results log'!$B$2)*(1-$B$3)),IF(M408="WON",(((K408-1)*'complete results log'!$B$2)*(1-$B$3)),IF(M408="PLACED",(((L408-1)*'complete results log'!$B$2)*(1-$B$3))-'complete results log'!$B$2,IF(J408=0,-'complete results log'!$B$2,-('complete results log'!$B$2*2))))))*E408</f>
        <v>0</v>
      </c>
      <c r="R408" s="28">
        <f>(IF(M408="WON-EW",((((F408-1)*J408)*'complete results log'!$B$2)+('complete results log'!$B$2*(F408-1))),IF(M408="WON",((((F408-1)*J408)*'complete results log'!$B$2)+('complete results log'!$B$2*(F408-1))),IF(M408="PLACED",((((F408-1)*J408)*'complete results log'!$B$2)-'complete results log'!$B$2),IF(J408=0,-'complete results log'!$B$2,IF(J408=0,-'complete results log'!$B$2,-('complete results log'!$B$2*2)))))))*E408</f>
        <v>0</v>
      </c>
    </row>
    <row r="409" spans="8:18" ht="15" x14ac:dyDescent="0.2">
      <c r="H409" s="22"/>
      <c r="I409" s="22"/>
      <c r="J409" s="22"/>
      <c r="M409" s="17"/>
      <c r="N409" s="26">
        <f>((G409-1)*(1-(IF(H409="no",0,'complete results log'!$B$3)))+1)</f>
        <v>5.0000000000000044E-2</v>
      </c>
      <c r="O409" s="26">
        <f t="shared" si="6"/>
        <v>0</v>
      </c>
      <c r="P409" s="27">
        <f>(IF(M409="WON-EW",((((N409-1)*J409)*'complete results log'!$B$2)+('complete results log'!$B$2*(N409-1))),IF(M409="WON",((((N409-1)*J409)*'complete results log'!$B$2)+('complete results log'!$B$2*(N409-1))),IF(M409="PLACED",((((N409-1)*J409)*'complete results log'!$B$2)-'complete results log'!$B$2),IF(J409=0,-'complete results log'!$B$2,IF(J409=0,-'complete results log'!$B$2,-('complete results log'!$B$2*2)))))))*E409</f>
        <v>0</v>
      </c>
      <c r="Q409" s="27">
        <f>(IF(M409="WON-EW",(((K409-1)*'complete results log'!$B$2)*(1-$B$3))+(((L409-1)*'complete results log'!$B$2)*(1-$B$3)),IF(M409="WON",(((K409-1)*'complete results log'!$B$2)*(1-$B$3)),IF(M409="PLACED",(((L409-1)*'complete results log'!$B$2)*(1-$B$3))-'complete results log'!$B$2,IF(J409=0,-'complete results log'!$B$2,-('complete results log'!$B$2*2))))))*E409</f>
        <v>0</v>
      </c>
      <c r="R409" s="28">
        <f>(IF(M409="WON-EW",((((F409-1)*J409)*'complete results log'!$B$2)+('complete results log'!$B$2*(F409-1))),IF(M409="WON",((((F409-1)*J409)*'complete results log'!$B$2)+('complete results log'!$B$2*(F409-1))),IF(M409="PLACED",((((F409-1)*J409)*'complete results log'!$B$2)-'complete results log'!$B$2),IF(J409=0,-'complete results log'!$B$2,IF(J409=0,-'complete results log'!$B$2,-('complete results log'!$B$2*2)))))))*E409</f>
        <v>0</v>
      </c>
    </row>
    <row r="410" spans="8:18" ht="15" x14ac:dyDescent="0.2">
      <c r="H410" s="22"/>
      <c r="I410" s="22"/>
      <c r="J410" s="22"/>
      <c r="M410" s="17"/>
      <c r="N410" s="26">
        <f>((G410-1)*(1-(IF(H410="no",0,'complete results log'!$B$3)))+1)</f>
        <v>5.0000000000000044E-2</v>
      </c>
      <c r="O410" s="26">
        <f t="shared" si="6"/>
        <v>0</v>
      </c>
      <c r="P410" s="27">
        <f>(IF(M410="WON-EW",((((N410-1)*J410)*'complete results log'!$B$2)+('complete results log'!$B$2*(N410-1))),IF(M410="WON",((((N410-1)*J410)*'complete results log'!$B$2)+('complete results log'!$B$2*(N410-1))),IF(M410="PLACED",((((N410-1)*J410)*'complete results log'!$B$2)-'complete results log'!$B$2),IF(J410=0,-'complete results log'!$B$2,IF(J410=0,-'complete results log'!$B$2,-('complete results log'!$B$2*2)))))))*E410</f>
        <v>0</v>
      </c>
      <c r="Q410" s="27">
        <f>(IF(M410="WON-EW",(((K410-1)*'complete results log'!$B$2)*(1-$B$3))+(((L410-1)*'complete results log'!$B$2)*(1-$B$3)),IF(M410="WON",(((K410-1)*'complete results log'!$B$2)*(1-$B$3)),IF(M410="PLACED",(((L410-1)*'complete results log'!$B$2)*(1-$B$3))-'complete results log'!$B$2,IF(J410=0,-'complete results log'!$B$2,-('complete results log'!$B$2*2))))))*E410</f>
        <v>0</v>
      </c>
      <c r="R410" s="28">
        <f>(IF(M410="WON-EW",((((F410-1)*J410)*'complete results log'!$B$2)+('complete results log'!$B$2*(F410-1))),IF(M410="WON",((((F410-1)*J410)*'complete results log'!$B$2)+('complete results log'!$B$2*(F410-1))),IF(M410="PLACED",((((F410-1)*J410)*'complete results log'!$B$2)-'complete results log'!$B$2),IF(J410=0,-'complete results log'!$B$2,IF(J410=0,-'complete results log'!$B$2,-('complete results log'!$B$2*2)))))))*E410</f>
        <v>0</v>
      </c>
    </row>
    <row r="411" spans="8:18" ht="15" x14ac:dyDescent="0.2">
      <c r="H411" s="22"/>
      <c r="I411" s="22"/>
      <c r="J411" s="22"/>
      <c r="M411" s="17"/>
      <c r="N411" s="26">
        <f>((G411-1)*(1-(IF(H411="no",0,'complete results log'!$B$3)))+1)</f>
        <v>5.0000000000000044E-2</v>
      </c>
      <c r="O411" s="26">
        <f t="shared" si="6"/>
        <v>0</v>
      </c>
      <c r="P411" s="27">
        <f>(IF(M411="WON-EW",((((N411-1)*J411)*'complete results log'!$B$2)+('complete results log'!$B$2*(N411-1))),IF(M411="WON",((((N411-1)*J411)*'complete results log'!$B$2)+('complete results log'!$B$2*(N411-1))),IF(M411="PLACED",((((N411-1)*J411)*'complete results log'!$B$2)-'complete results log'!$B$2),IF(J411=0,-'complete results log'!$B$2,IF(J411=0,-'complete results log'!$B$2,-('complete results log'!$B$2*2)))))))*E411</f>
        <v>0</v>
      </c>
      <c r="Q411" s="27">
        <f>(IF(M411="WON-EW",(((K411-1)*'complete results log'!$B$2)*(1-$B$3))+(((L411-1)*'complete results log'!$B$2)*(1-$B$3)),IF(M411="WON",(((K411-1)*'complete results log'!$B$2)*(1-$B$3)),IF(M411="PLACED",(((L411-1)*'complete results log'!$B$2)*(1-$B$3))-'complete results log'!$B$2,IF(J411=0,-'complete results log'!$B$2,-('complete results log'!$B$2*2))))))*E411</f>
        <v>0</v>
      </c>
      <c r="R411" s="28">
        <f>(IF(M411="WON-EW",((((F411-1)*J411)*'complete results log'!$B$2)+('complete results log'!$B$2*(F411-1))),IF(M411="WON",((((F411-1)*J411)*'complete results log'!$B$2)+('complete results log'!$B$2*(F411-1))),IF(M411="PLACED",((((F411-1)*J411)*'complete results log'!$B$2)-'complete results log'!$B$2),IF(J411=0,-'complete results log'!$B$2,IF(J411=0,-'complete results log'!$B$2,-('complete results log'!$B$2*2)))))))*E411</f>
        <v>0</v>
      </c>
    </row>
    <row r="412" spans="8:18" ht="15" x14ac:dyDescent="0.2">
      <c r="H412" s="22"/>
      <c r="I412" s="22"/>
      <c r="J412" s="22"/>
      <c r="M412" s="17"/>
      <c r="N412" s="26">
        <f>((G412-1)*(1-(IF(H412="no",0,'complete results log'!$B$3)))+1)</f>
        <v>5.0000000000000044E-2</v>
      </c>
      <c r="O412" s="26">
        <f t="shared" si="6"/>
        <v>0</v>
      </c>
      <c r="P412" s="27">
        <f>(IF(M412="WON-EW",((((N412-1)*J412)*'complete results log'!$B$2)+('complete results log'!$B$2*(N412-1))),IF(M412="WON",((((N412-1)*J412)*'complete results log'!$B$2)+('complete results log'!$B$2*(N412-1))),IF(M412="PLACED",((((N412-1)*J412)*'complete results log'!$B$2)-'complete results log'!$B$2),IF(J412=0,-'complete results log'!$B$2,IF(J412=0,-'complete results log'!$B$2,-('complete results log'!$B$2*2)))))))*E412</f>
        <v>0</v>
      </c>
      <c r="Q412" s="27">
        <f>(IF(M412="WON-EW",(((K412-1)*'complete results log'!$B$2)*(1-$B$3))+(((L412-1)*'complete results log'!$B$2)*(1-$B$3)),IF(M412="WON",(((K412-1)*'complete results log'!$B$2)*(1-$B$3)),IF(M412="PLACED",(((L412-1)*'complete results log'!$B$2)*(1-$B$3))-'complete results log'!$B$2,IF(J412=0,-'complete results log'!$B$2,-('complete results log'!$B$2*2))))))*E412</f>
        <v>0</v>
      </c>
      <c r="R412" s="28">
        <f>(IF(M412="WON-EW",((((F412-1)*J412)*'complete results log'!$B$2)+('complete results log'!$B$2*(F412-1))),IF(M412="WON",((((F412-1)*J412)*'complete results log'!$B$2)+('complete results log'!$B$2*(F412-1))),IF(M412="PLACED",((((F412-1)*J412)*'complete results log'!$B$2)-'complete results log'!$B$2),IF(J412=0,-'complete results log'!$B$2,IF(J412=0,-'complete results log'!$B$2,-('complete results log'!$B$2*2)))))))*E412</f>
        <v>0</v>
      </c>
    </row>
    <row r="413" spans="8:18" ht="15" x14ac:dyDescent="0.2">
      <c r="H413" s="22"/>
      <c r="I413" s="22"/>
      <c r="J413" s="22"/>
      <c r="M413" s="17"/>
      <c r="N413" s="26">
        <f>((G413-1)*(1-(IF(H413="no",0,'complete results log'!$B$3)))+1)</f>
        <v>5.0000000000000044E-2</v>
      </c>
      <c r="O413" s="26">
        <f t="shared" si="6"/>
        <v>0</v>
      </c>
      <c r="P413" s="27">
        <f>(IF(M413="WON-EW",((((N413-1)*J413)*'complete results log'!$B$2)+('complete results log'!$B$2*(N413-1))),IF(M413="WON",((((N413-1)*J413)*'complete results log'!$B$2)+('complete results log'!$B$2*(N413-1))),IF(M413="PLACED",((((N413-1)*J413)*'complete results log'!$B$2)-'complete results log'!$B$2),IF(J413=0,-'complete results log'!$B$2,IF(J413=0,-'complete results log'!$B$2,-('complete results log'!$B$2*2)))))))*E413</f>
        <v>0</v>
      </c>
      <c r="Q413" s="27">
        <f>(IF(M413="WON-EW",(((K413-1)*'complete results log'!$B$2)*(1-$B$3))+(((L413-1)*'complete results log'!$B$2)*(1-$B$3)),IF(M413="WON",(((K413-1)*'complete results log'!$B$2)*(1-$B$3)),IF(M413="PLACED",(((L413-1)*'complete results log'!$B$2)*(1-$B$3))-'complete results log'!$B$2,IF(J413=0,-'complete results log'!$B$2,-('complete results log'!$B$2*2))))))*E413</f>
        <v>0</v>
      </c>
      <c r="R413" s="28">
        <f>(IF(M413="WON-EW",((((F413-1)*J413)*'complete results log'!$B$2)+('complete results log'!$B$2*(F413-1))),IF(M413="WON",((((F413-1)*J413)*'complete results log'!$B$2)+('complete results log'!$B$2*(F413-1))),IF(M413="PLACED",((((F413-1)*J413)*'complete results log'!$B$2)-'complete results log'!$B$2),IF(J413=0,-'complete results log'!$B$2,IF(J413=0,-'complete results log'!$B$2,-('complete results log'!$B$2*2)))))))*E413</f>
        <v>0</v>
      </c>
    </row>
    <row r="414" spans="8:18" ht="15" x14ac:dyDescent="0.2">
      <c r="H414" s="22"/>
      <c r="I414" s="22"/>
      <c r="J414" s="22"/>
      <c r="M414" s="17"/>
      <c r="N414" s="26">
        <f>((G414-1)*(1-(IF(H414="no",0,'complete results log'!$B$3)))+1)</f>
        <v>5.0000000000000044E-2</v>
      </c>
      <c r="O414" s="26">
        <f t="shared" si="6"/>
        <v>0</v>
      </c>
      <c r="P414" s="27">
        <f>(IF(M414="WON-EW",((((N414-1)*J414)*'complete results log'!$B$2)+('complete results log'!$B$2*(N414-1))),IF(M414="WON",((((N414-1)*J414)*'complete results log'!$B$2)+('complete results log'!$B$2*(N414-1))),IF(M414="PLACED",((((N414-1)*J414)*'complete results log'!$B$2)-'complete results log'!$B$2),IF(J414=0,-'complete results log'!$B$2,IF(J414=0,-'complete results log'!$B$2,-('complete results log'!$B$2*2)))))))*E414</f>
        <v>0</v>
      </c>
      <c r="Q414" s="27">
        <f>(IF(M414="WON-EW",(((K414-1)*'complete results log'!$B$2)*(1-$B$3))+(((L414-1)*'complete results log'!$B$2)*(1-$B$3)),IF(M414="WON",(((K414-1)*'complete results log'!$B$2)*(1-$B$3)),IF(M414="PLACED",(((L414-1)*'complete results log'!$B$2)*(1-$B$3))-'complete results log'!$B$2,IF(J414=0,-'complete results log'!$B$2,-('complete results log'!$B$2*2))))))*E414</f>
        <v>0</v>
      </c>
      <c r="R414" s="28">
        <f>(IF(M414="WON-EW",((((F414-1)*J414)*'complete results log'!$B$2)+('complete results log'!$B$2*(F414-1))),IF(M414="WON",((((F414-1)*J414)*'complete results log'!$B$2)+('complete results log'!$B$2*(F414-1))),IF(M414="PLACED",((((F414-1)*J414)*'complete results log'!$B$2)-'complete results log'!$B$2),IF(J414=0,-'complete results log'!$B$2,IF(J414=0,-'complete results log'!$B$2,-('complete results log'!$B$2*2)))))))*E414</f>
        <v>0</v>
      </c>
    </row>
    <row r="415" spans="8:18" ht="15" x14ac:dyDescent="0.2">
      <c r="H415" s="22"/>
      <c r="I415" s="22"/>
      <c r="J415" s="22"/>
      <c r="M415" s="17"/>
      <c r="N415" s="26">
        <f>((G415-1)*(1-(IF(H415="no",0,'complete results log'!$B$3)))+1)</f>
        <v>5.0000000000000044E-2</v>
      </c>
      <c r="O415" s="26">
        <f t="shared" si="6"/>
        <v>0</v>
      </c>
      <c r="P415" s="27">
        <f>(IF(M415="WON-EW",((((N415-1)*J415)*'complete results log'!$B$2)+('complete results log'!$B$2*(N415-1))),IF(M415="WON",((((N415-1)*J415)*'complete results log'!$B$2)+('complete results log'!$B$2*(N415-1))),IF(M415="PLACED",((((N415-1)*J415)*'complete results log'!$B$2)-'complete results log'!$B$2),IF(J415=0,-'complete results log'!$B$2,IF(J415=0,-'complete results log'!$B$2,-('complete results log'!$B$2*2)))))))*E415</f>
        <v>0</v>
      </c>
      <c r="Q415" s="27">
        <f>(IF(M415="WON-EW",(((K415-1)*'complete results log'!$B$2)*(1-$B$3))+(((L415-1)*'complete results log'!$B$2)*(1-$B$3)),IF(M415="WON",(((K415-1)*'complete results log'!$B$2)*(1-$B$3)),IF(M415="PLACED",(((L415-1)*'complete results log'!$B$2)*(1-$B$3))-'complete results log'!$B$2,IF(J415=0,-'complete results log'!$B$2,-('complete results log'!$B$2*2))))))*E415</f>
        <v>0</v>
      </c>
      <c r="R415" s="28">
        <f>(IF(M415="WON-EW",((((F415-1)*J415)*'complete results log'!$B$2)+('complete results log'!$B$2*(F415-1))),IF(M415="WON",((((F415-1)*J415)*'complete results log'!$B$2)+('complete results log'!$B$2*(F415-1))),IF(M415="PLACED",((((F415-1)*J415)*'complete results log'!$B$2)-'complete results log'!$B$2),IF(J415=0,-'complete results log'!$B$2,IF(J415=0,-'complete results log'!$B$2,-('complete results log'!$B$2*2)))))))*E415</f>
        <v>0</v>
      </c>
    </row>
    <row r="416" spans="8:18" ht="15" x14ac:dyDescent="0.2">
      <c r="H416" s="22"/>
      <c r="I416" s="22"/>
      <c r="J416" s="22"/>
      <c r="M416" s="17"/>
      <c r="N416" s="26">
        <f>((G416-1)*(1-(IF(H416="no",0,'complete results log'!$B$3)))+1)</f>
        <v>5.0000000000000044E-2</v>
      </c>
      <c r="O416" s="26">
        <f t="shared" si="6"/>
        <v>0</v>
      </c>
      <c r="P416" s="27">
        <f>(IF(M416="WON-EW",((((N416-1)*J416)*'complete results log'!$B$2)+('complete results log'!$B$2*(N416-1))),IF(M416="WON",((((N416-1)*J416)*'complete results log'!$B$2)+('complete results log'!$B$2*(N416-1))),IF(M416="PLACED",((((N416-1)*J416)*'complete results log'!$B$2)-'complete results log'!$B$2),IF(J416=0,-'complete results log'!$B$2,IF(J416=0,-'complete results log'!$B$2,-('complete results log'!$B$2*2)))))))*E416</f>
        <v>0</v>
      </c>
      <c r="Q416" s="27">
        <f>(IF(M416="WON-EW",(((K416-1)*'complete results log'!$B$2)*(1-$B$3))+(((L416-1)*'complete results log'!$B$2)*(1-$B$3)),IF(M416="WON",(((K416-1)*'complete results log'!$B$2)*(1-$B$3)),IF(M416="PLACED",(((L416-1)*'complete results log'!$B$2)*(1-$B$3))-'complete results log'!$B$2,IF(J416=0,-'complete results log'!$B$2,-('complete results log'!$B$2*2))))))*E416</f>
        <v>0</v>
      </c>
      <c r="R416" s="28">
        <f>(IF(M416="WON-EW",((((F416-1)*J416)*'complete results log'!$B$2)+('complete results log'!$B$2*(F416-1))),IF(M416="WON",((((F416-1)*J416)*'complete results log'!$B$2)+('complete results log'!$B$2*(F416-1))),IF(M416="PLACED",((((F416-1)*J416)*'complete results log'!$B$2)-'complete results log'!$B$2),IF(J416=0,-'complete results log'!$B$2,IF(J416=0,-'complete results log'!$B$2,-('complete results log'!$B$2*2)))))))*E416</f>
        <v>0</v>
      </c>
    </row>
    <row r="417" spans="8:18" ht="15" x14ac:dyDescent="0.2">
      <c r="H417" s="22"/>
      <c r="I417" s="22"/>
      <c r="J417" s="22"/>
      <c r="M417" s="17"/>
      <c r="N417" s="26">
        <f>((G417-1)*(1-(IF(H417="no",0,'complete results log'!$B$3)))+1)</f>
        <v>5.0000000000000044E-2</v>
      </c>
      <c r="O417" s="26">
        <f t="shared" si="6"/>
        <v>0</v>
      </c>
      <c r="P417" s="27">
        <f>(IF(M417="WON-EW",((((N417-1)*J417)*'complete results log'!$B$2)+('complete results log'!$B$2*(N417-1))),IF(M417="WON",((((N417-1)*J417)*'complete results log'!$B$2)+('complete results log'!$B$2*(N417-1))),IF(M417="PLACED",((((N417-1)*J417)*'complete results log'!$B$2)-'complete results log'!$B$2),IF(J417=0,-'complete results log'!$B$2,IF(J417=0,-'complete results log'!$B$2,-('complete results log'!$B$2*2)))))))*E417</f>
        <v>0</v>
      </c>
      <c r="Q417" s="27">
        <f>(IF(M417="WON-EW",(((K417-1)*'complete results log'!$B$2)*(1-$B$3))+(((L417-1)*'complete results log'!$B$2)*(1-$B$3)),IF(M417="WON",(((K417-1)*'complete results log'!$B$2)*(1-$B$3)),IF(M417="PLACED",(((L417-1)*'complete results log'!$B$2)*(1-$B$3))-'complete results log'!$B$2,IF(J417=0,-'complete results log'!$B$2,-('complete results log'!$B$2*2))))))*E417</f>
        <v>0</v>
      </c>
      <c r="R417" s="28">
        <f>(IF(M417="WON-EW",((((F417-1)*J417)*'complete results log'!$B$2)+('complete results log'!$B$2*(F417-1))),IF(M417="WON",((((F417-1)*J417)*'complete results log'!$B$2)+('complete results log'!$B$2*(F417-1))),IF(M417="PLACED",((((F417-1)*J417)*'complete results log'!$B$2)-'complete results log'!$B$2),IF(J417=0,-'complete results log'!$B$2,IF(J417=0,-'complete results log'!$B$2,-('complete results log'!$B$2*2)))))))*E417</f>
        <v>0</v>
      </c>
    </row>
    <row r="418" spans="8:18" ht="15" x14ac:dyDescent="0.2">
      <c r="H418" s="22"/>
      <c r="I418" s="22"/>
      <c r="J418" s="22"/>
      <c r="M418" s="17"/>
      <c r="N418" s="26">
        <f>((G418-1)*(1-(IF(H418="no",0,'complete results log'!$B$3)))+1)</f>
        <v>5.0000000000000044E-2</v>
      </c>
      <c r="O418" s="26">
        <f t="shared" si="6"/>
        <v>0</v>
      </c>
      <c r="P418" s="27">
        <f>(IF(M418="WON-EW",((((N418-1)*J418)*'complete results log'!$B$2)+('complete results log'!$B$2*(N418-1))),IF(M418="WON",((((N418-1)*J418)*'complete results log'!$B$2)+('complete results log'!$B$2*(N418-1))),IF(M418="PLACED",((((N418-1)*J418)*'complete results log'!$B$2)-'complete results log'!$B$2),IF(J418=0,-'complete results log'!$B$2,IF(J418=0,-'complete results log'!$B$2,-('complete results log'!$B$2*2)))))))*E418</f>
        <v>0</v>
      </c>
      <c r="Q418" s="27">
        <f>(IF(M418="WON-EW",(((K418-1)*'complete results log'!$B$2)*(1-$B$3))+(((L418-1)*'complete results log'!$B$2)*(1-$B$3)),IF(M418="WON",(((K418-1)*'complete results log'!$B$2)*(1-$B$3)),IF(M418="PLACED",(((L418-1)*'complete results log'!$B$2)*(1-$B$3))-'complete results log'!$B$2,IF(J418=0,-'complete results log'!$B$2,-('complete results log'!$B$2*2))))))*E418</f>
        <v>0</v>
      </c>
      <c r="R418" s="28">
        <f>(IF(M418="WON-EW",((((F418-1)*J418)*'complete results log'!$B$2)+('complete results log'!$B$2*(F418-1))),IF(M418="WON",((((F418-1)*J418)*'complete results log'!$B$2)+('complete results log'!$B$2*(F418-1))),IF(M418="PLACED",((((F418-1)*J418)*'complete results log'!$B$2)-'complete results log'!$B$2),IF(J418=0,-'complete results log'!$B$2,IF(J418=0,-'complete results log'!$B$2,-('complete results log'!$B$2*2)))))))*E418</f>
        <v>0</v>
      </c>
    </row>
    <row r="419" spans="8:18" ht="15" x14ac:dyDescent="0.2">
      <c r="H419" s="22"/>
      <c r="I419" s="22"/>
      <c r="J419" s="22"/>
      <c r="M419" s="17"/>
      <c r="N419" s="26">
        <f>((G419-1)*(1-(IF(H419="no",0,'complete results log'!$B$3)))+1)</f>
        <v>5.0000000000000044E-2</v>
      </c>
      <c r="O419" s="26">
        <f t="shared" si="6"/>
        <v>0</v>
      </c>
      <c r="P419" s="27">
        <f>(IF(M419="WON-EW",((((N419-1)*J419)*'complete results log'!$B$2)+('complete results log'!$B$2*(N419-1))),IF(M419="WON",((((N419-1)*J419)*'complete results log'!$B$2)+('complete results log'!$B$2*(N419-1))),IF(M419="PLACED",((((N419-1)*J419)*'complete results log'!$B$2)-'complete results log'!$B$2),IF(J419=0,-'complete results log'!$B$2,IF(J419=0,-'complete results log'!$B$2,-('complete results log'!$B$2*2)))))))*E419</f>
        <v>0</v>
      </c>
      <c r="Q419" s="27">
        <f>(IF(M419="WON-EW",(((K419-1)*'complete results log'!$B$2)*(1-$B$3))+(((L419-1)*'complete results log'!$B$2)*(1-$B$3)),IF(M419="WON",(((K419-1)*'complete results log'!$B$2)*(1-$B$3)),IF(M419="PLACED",(((L419-1)*'complete results log'!$B$2)*(1-$B$3))-'complete results log'!$B$2,IF(J419=0,-'complete results log'!$B$2,-('complete results log'!$B$2*2))))))*E419</f>
        <v>0</v>
      </c>
      <c r="R419" s="28">
        <f>(IF(M419="WON-EW",((((F419-1)*J419)*'complete results log'!$B$2)+('complete results log'!$B$2*(F419-1))),IF(M419="WON",((((F419-1)*J419)*'complete results log'!$B$2)+('complete results log'!$B$2*(F419-1))),IF(M419="PLACED",((((F419-1)*J419)*'complete results log'!$B$2)-'complete results log'!$B$2),IF(J419=0,-'complete results log'!$B$2,IF(J419=0,-'complete results log'!$B$2,-('complete results log'!$B$2*2)))))))*E419</f>
        <v>0</v>
      </c>
    </row>
    <row r="420" spans="8:18" ht="15" x14ac:dyDescent="0.2">
      <c r="H420" s="22"/>
      <c r="I420" s="22"/>
      <c r="J420" s="22"/>
      <c r="M420" s="17"/>
      <c r="N420" s="26">
        <f>((G420-1)*(1-(IF(H420="no",0,'complete results log'!$B$3)))+1)</f>
        <v>5.0000000000000044E-2</v>
      </c>
      <c r="O420" s="26">
        <f t="shared" si="6"/>
        <v>0</v>
      </c>
      <c r="P420" s="27">
        <f>(IF(M420="WON-EW",((((N420-1)*J420)*'complete results log'!$B$2)+('complete results log'!$B$2*(N420-1))),IF(M420="WON",((((N420-1)*J420)*'complete results log'!$B$2)+('complete results log'!$B$2*(N420-1))),IF(M420="PLACED",((((N420-1)*J420)*'complete results log'!$B$2)-'complete results log'!$B$2),IF(J420=0,-'complete results log'!$B$2,IF(J420=0,-'complete results log'!$B$2,-('complete results log'!$B$2*2)))))))*E420</f>
        <v>0</v>
      </c>
      <c r="Q420" s="27">
        <f>(IF(M420="WON-EW",(((K420-1)*'complete results log'!$B$2)*(1-$B$3))+(((L420-1)*'complete results log'!$B$2)*(1-$B$3)),IF(M420="WON",(((K420-1)*'complete results log'!$B$2)*(1-$B$3)),IF(M420="PLACED",(((L420-1)*'complete results log'!$B$2)*(1-$B$3))-'complete results log'!$B$2,IF(J420=0,-'complete results log'!$B$2,-('complete results log'!$B$2*2))))))*E420</f>
        <v>0</v>
      </c>
      <c r="R420" s="28">
        <f>(IF(M420="WON-EW",((((F420-1)*J420)*'complete results log'!$B$2)+('complete results log'!$B$2*(F420-1))),IF(M420="WON",((((F420-1)*J420)*'complete results log'!$B$2)+('complete results log'!$B$2*(F420-1))),IF(M420="PLACED",((((F420-1)*J420)*'complete results log'!$B$2)-'complete results log'!$B$2),IF(J420=0,-'complete results log'!$B$2,IF(J420=0,-'complete results log'!$B$2,-('complete results log'!$B$2*2)))))))*E420</f>
        <v>0</v>
      </c>
    </row>
    <row r="421" spans="8:18" ht="15" x14ac:dyDescent="0.2">
      <c r="H421" s="22"/>
      <c r="I421" s="22"/>
      <c r="J421" s="22"/>
      <c r="M421" s="17"/>
      <c r="N421" s="26">
        <f>((G421-1)*(1-(IF(H421="no",0,'complete results log'!$B$3)))+1)</f>
        <v>5.0000000000000044E-2</v>
      </c>
      <c r="O421" s="26">
        <f t="shared" si="6"/>
        <v>0</v>
      </c>
      <c r="P421" s="27">
        <f>(IF(M421="WON-EW",((((N421-1)*J421)*'complete results log'!$B$2)+('complete results log'!$B$2*(N421-1))),IF(M421="WON",((((N421-1)*J421)*'complete results log'!$B$2)+('complete results log'!$B$2*(N421-1))),IF(M421="PLACED",((((N421-1)*J421)*'complete results log'!$B$2)-'complete results log'!$B$2),IF(J421=0,-'complete results log'!$B$2,IF(J421=0,-'complete results log'!$B$2,-('complete results log'!$B$2*2)))))))*E421</f>
        <v>0</v>
      </c>
      <c r="Q421" s="27">
        <f>(IF(M421="WON-EW",(((K421-1)*'complete results log'!$B$2)*(1-$B$3))+(((L421-1)*'complete results log'!$B$2)*(1-$B$3)),IF(M421="WON",(((K421-1)*'complete results log'!$B$2)*(1-$B$3)),IF(M421="PLACED",(((L421-1)*'complete results log'!$B$2)*(1-$B$3))-'complete results log'!$B$2,IF(J421=0,-'complete results log'!$B$2,-('complete results log'!$B$2*2))))))*E421</f>
        <v>0</v>
      </c>
      <c r="R421" s="28">
        <f>(IF(M421="WON-EW",((((F421-1)*J421)*'complete results log'!$B$2)+('complete results log'!$B$2*(F421-1))),IF(M421="WON",((((F421-1)*J421)*'complete results log'!$B$2)+('complete results log'!$B$2*(F421-1))),IF(M421="PLACED",((((F421-1)*J421)*'complete results log'!$B$2)-'complete results log'!$B$2),IF(J421=0,-'complete results log'!$B$2,IF(J421=0,-'complete results log'!$B$2,-('complete results log'!$B$2*2)))))))*E421</f>
        <v>0</v>
      </c>
    </row>
    <row r="422" spans="8:18" ht="15" x14ac:dyDescent="0.2">
      <c r="H422" s="22"/>
      <c r="I422" s="22"/>
      <c r="J422" s="22"/>
      <c r="M422" s="17"/>
      <c r="N422" s="26">
        <f>((G422-1)*(1-(IF(H422="no",0,'complete results log'!$B$3)))+1)</f>
        <v>5.0000000000000044E-2</v>
      </c>
      <c r="O422" s="26">
        <f t="shared" si="6"/>
        <v>0</v>
      </c>
      <c r="P422" s="27">
        <f>(IF(M422="WON-EW",((((N422-1)*J422)*'complete results log'!$B$2)+('complete results log'!$B$2*(N422-1))),IF(M422="WON",((((N422-1)*J422)*'complete results log'!$B$2)+('complete results log'!$B$2*(N422-1))),IF(M422="PLACED",((((N422-1)*J422)*'complete results log'!$B$2)-'complete results log'!$B$2),IF(J422=0,-'complete results log'!$B$2,IF(J422=0,-'complete results log'!$B$2,-('complete results log'!$B$2*2)))))))*E422</f>
        <v>0</v>
      </c>
      <c r="Q422" s="27">
        <f>(IF(M422="WON-EW",(((K422-1)*'complete results log'!$B$2)*(1-$B$3))+(((L422-1)*'complete results log'!$B$2)*(1-$B$3)),IF(M422="WON",(((K422-1)*'complete results log'!$B$2)*(1-$B$3)),IF(M422="PLACED",(((L422-1)*'complete results log'!$B$2)*(1-$B$3))-'complete results log'!$B$2,IF(J422=0,-'complete results log'!$B$2,-('complete results log'!$B$2*2))))))*E422</f>
        <v>0</v>
      </c>
      <c r="R422" s="28">
        <f>(IF(M422="WON-EW",((((F422-1)*J422)*'complete results log'!$B$2)+('complete results log'!$B$2*(F422-1))),IF(M422="WON",((((F422-1)*J422)*'complete results log'!$B$2)+('complete results log'!$B$2*(F422-1))),IF(M422="PLACED",((((F422-1)*J422)*'complete results log'!$B$2)-'complete results log'!$B$2),IF(J422=0,-'complete results log'!$B$2,IF(J422=0,-'complete results log'!$B$2,-('complete results log'!$B$2*2)))))))*E422</f>
        <v>0</v>
      </c>
    </row>
    <row r="423" spans="8:18" ht="15" x14ac:dyDescent="0.2">
      <c r="H423" s="22"/>
      <c r="I423" s="22"/>
      <c r="J423" s="22"/>
      <c r="M423" s="17"/>
      <c r="N423" s="26">
        <f>((G423-1)*(1-(IF(H423="no",0,'complete results log'!$B$3)))+1)</f>
        <v>5.0000000000000044E-2</v>
      </c>
      <c r="O423" s="26">
        <f t="shared" si="6"/>
        <v>0</v>
      </c>
      <c r="P423" s="27">
        <f>(IF(M423="WON-EW",((((N423-1)*J423)*'complete results log'!$B$2)+('complete results log'!$B$2*(N423-1))),IF(M423="WON",((((N423-1)*J423)*'complete results log'!$B$2)+('complete results log'!$B$2*(N423-1))),IF(M423="PLACED",((((N423-1)*J423)*'complete results log'!$B$2)-'complete results log'!$B$2),IF(J423=0,-'complete results log'!$B$2,IF(J423=0,-'complete results log'!$B$2,-('complete results log'!$B$2*2)))))))*E423</f>
        <v>0</v>
      </c>
      <c r="Q423" s="27">
        <f>(IF(M423="WON-EW",(((K423-1)*'complete results log'!$B$2)*(1-$B$3))+(((L423-1)*'complete results log'!$B$2)*(1-$B$3)),IF(M423="WON",(((K423-1)*'complete results log'!$B$2)*(1-$B$3)),IF(M423="PLACED",(((L423-1)*'complete results log'!$B$2)*(1-$B$3))-'complete results log'!$B$2,IF(J423=0,-'complete results log'!$B$2,-('complete results log'!$B$2*2))))))*E423</f>
        <v>0</v>
      </c>
      <c r="R423" s="28">
        <f>(IF(M423="WON-EW",((((F423-1)*J423)*'complete results log'!$B$2)+('complete results log'!$B$2*(F423-1))),IF(M423="WON",((((F423-1)*J423)*'complete results log'!$B$2)+('complete results log'!$B$2*(F423-1))),IF(M423="PLACED",((((F423-1)*J423)*'complete results log'!$B$2)-'complete results log'!$B$2),IF(J423=0,-'complete results log'!$B$2,IF(J423=0,-'complete results log'!$B$2,-('complete results log'!$B$2*2)))))))*E423</f>
        <v>0</v>
      </c>
    </row>
    <row r="424" spans="8:18" ht="15" x14ac:dyDescent="0.2">
      <c r="H424" s="22"/>
      <c r="I424" s="22"/>
      <c r="J424" s="22"/>
      <c r="M424" s="17"/>
      <c r="N424" s="26">
        <f>((G424-1)*(1-(IF(H424="no",0,'complete results log'!$B$3)))+1)</f>
        <v>5.0000000000000044E-2</v>
      </c>
      <c r="O424" s="26">
        <f t="shared" si="6"/>
        <v>0</v>
      </c>
      <c r="P424" s="27">
        <f>(IF(M424="WON-EW",((((N424-1)*J424)*'complete results log'!$B$2)+('complete results log'!$B$2*(N424-1))),IF(M424="WON",((((N424-1)*J424)*'complete results log'!$B$2)+('complete results log'!$B$2*(N424-1))),IF(M424="PLACED",((((N424-1)*J424)*'complete results log'!$B$2)-'complete results log'!$B$2),IF(J424=0,-'complete results log'!$B$2,IF(J424=0,-'complete results log'!$B$2,-('complete results log'!$B$2*2)))))))*E424</f>
        <v>0</v>
      </c>
      <c r="Q424" s="27">
        <f>(IF(M424="WON-EW",(((K424-1)*'complete results log'!$B$2)*(1-$B$3))+(((L424-1)*'complete results log'!$B$2)*(1-$B$3)),IF(M424="WON",(((K424-1)*'complete results log'!$B$2)*(1-$B$3)),IF(M424="PLACED",(((L424-1)*'complete results log'!$B$2)*(1-$B$3))-'complete results log'!$B$2,IF(J424=0,-'complete results log'!$B$2,-('complete results log'!$B$2*2))))))*E424</f>
        <v>0</v>
      </c>
      <c r="R424" s="28">
        <f>(IF(M424="WON-EW",((((F424-1)*J424)*'complete results log'!$B$2)+('complete results log'!$B$2*(F424-1))),IF(M424="WON",((((F424-1)*J424)*'complete results log'!$B$2)+('complete results log'!$B$2*(F424-1))),IF(M424="PLACED",((((F424-1)*J424)*'complete results log'!$B$2)-'complete results log'!$B$2),IF(J424=0,-'complete results log'!$B$2,IF(J424=0,-'complete results log'!$B$2,-('complete results log'!$B$2*2)))))))*E424</f>
        <v>0</v>
      </c>
    </row>
    <row r="425" spans="8:18" ht="15" x14ac:dyDescent="0.2">
      <c r="H425" s="22"/>
      <c r="I425" s="22"/>
      <c r="J425" s="22"/>
      <c r="M425" s="17"/>
      <c r="N425" s="26">
        <f>((G425-1)*(1-(IF(H425="no",0,'complete results log'!$B$3)))+1)</f>
        <v>5.0000000000000044E-2</v>
      </c>
      <c r="O425" s="26">
        <f t="shared" si="6"/>
        <v>0</v>
      </c>
      <c r="P425" s="27">
        <f>(IF(M425="WON-EW",((((N425-1)*J425)*'complete results log'!$B$2)+('complete results log'!$B$2*(N425-1))),IF(M425="WON",((((N425-1)*J425)*'complete results log'!$B$2)+('complete results log'!$B$2*(N425-1))),IF(M425="PLACED",((((N425-1)*J425)*'complete results log'!$B$2)-'complete results log'!$B$2),IF(J425=0,-'complete results log'!$B$2,IF(J425=0,-'complete results log'!$B$2,-('complete results log'!$B$2*2)))))))*E425</f>
        <v>0</v>
      </c>
      <c r="Q425" s="27">
        <f>(IF(M425="WON-EW",(((K425-1)*'complete results log'!$B$2)*(1-$B$3))+(((L425-1)*'complete results log'!$B$2)*(1-$B$3)),IF(M425="WON",(((K425-1)*'complete results log'!$B$2)*(1-$B$3)),IF(M425="PLACED",(((L425-1)*'complete results log'!$B$2)*(1-$B$3))-'complete results log'!$B$2,IF(J425=0,-'complete results log'!$B$2,-('complete results log'!$B$2*2))))))*E425</f>
        <v>0</v>
      </c>
      <c r="R425" s="28">
        <f>(IF(M425="WON-EW",((((F425-1)*J425)*'complete results log'!$B$2)+('complete results log'!$B$2*(F425-1))),IF(M425="WON",((((F425-1)*J425)*'complete results log'!$B$2)+('complete results log'!$B$2*(F425-1))),IF(M425="PLACED",((((F425-1)*J425)*'complete results log'!$B$2)-'complete results log'!$B$2),IF(J425=0,-'complete results log'!$B$2,IF(J425=0,-'complete results log'!$B$2,-('complete results log'!$B$2*2)))))))*E425</f>
        <v>0</v>
      </c>
    </row>
    <row r="426" spans="8:18" ht="15" x14ac:dyDescent="0.2">
      <c r="H426" s="22"/>
      <c r="I426" s="22"/>
      <c r="J426" s="22"/>
      <c r="M426" s="17"/>
      <c r="N426" s="26">
        <f>((G426-1)*(1-(IF(H426="no",0,'complete results log'!$B$3)))+1)</f>
        <v>5.0000000000000044E-2</v>
      </c>
      <c r="O426" s="26">
        <f t="shared" si="6"/>
        <v>0</v>
      </c>
      <c r="P426" s="27">
        <f>(IF(M426="WON-EW",((((N426-1)*J426)*'complete results log'!$B$2)+('complete results log'!$B$2*(N426-1))),IF(M426="WON",((((N426-1)*J426)*'complete results log'!$B$2)+('complete results log'!$B$2*(N426-1))),IF(M426="PLACED",((((N426-1)*J426)*'complete results log'!$B$2)-'complete results log'!$B$2),IF(J426=0,-'complete results log'!$B$2,IF(J426=0,-'complete results log'!$B$2,-('complete results log'!$B$2*2)))))))*E426</f>
        <v>0</v>
      </c>
      <c r="Q426" s="27">
        <f>(IF(M426="WON-EW",(((K426-1)*'complete results log'!$B$2)*(1-$B$3))+(((L426-1)*'complete results log'!$B$2)*(1-$B$3)),IF(M426="WON",(((K426-1)*'complete results log'!$B$2)*(1-$B$3)),IF(M426="PLACED",(((L426-1)*'complete results log'!$B$2)*(1-$B$3))-'complete results log'!$B$2,IF(J426=0,-'complete results log'!$B$2,-('complete results log'!$B$2*2))))))*E426</f>
        <v>0</v>
      </c>
      <c r="R426" s="28">
        <f>(IF(M426="WON-EW",((((F426-1)*J426)*'complete results log'!$B$2)+('complete results log'!$B$2*(F426-1))),IF(M426="WON",((((F426-1)*J426)*'complete results log'!$B$2)+('complete results log'!$B$2*(F426-1))),IF(M426="PLACED",((((F426-1)*J426)*'complete results log'!$B$2)-'complete results log'!$B$2),IF(J426=0,-'complete results log'!$B$2,IF(J426=0,-'complete results log'!$B$2,-('complete results log'!$B$2*2)))))))*E426</f>
        <v>0</v>
      </c>
    </row>
    <row r="427" spans="8:18" ht="15" x14ac:dyDescent="0.2">
      <c r="H427" s="22"/>
      <c r="I427" s="22"/>
      <c r="J427" s="22"/>
      <c r="M427" s="17"/>
      <c r="N427" s="26">
        <f>((G427-1)*(1-(IF(H427="no",0,'complete results log'!$B$3)))+1)</f>
        <v>5.0000000000000044E-2</v>
      </c>
      <c r="O427" s="26">
        <f t="shared" si="6"/>
        <v>0</v>
      </c>
      <c r="P427" s="27">
        <f>(IF(M427="WON-EW",((((N427-1)*J427)*'complete results log'!$B$2)+('complete results log'!$B$2*(N427-1))),IF(M427="WON",((((N427-1)*J427)*'complete results log'!$B$2)+('complete results log'!$B$2*(N427-1))),IF(M427="PLACED",((((N427-1)*J427)*'complete results log'!$B$2)-'complete results log'!$B$2),IF(J427=0,-'complete results log'!$B$2,IF(J427=0,-'complete results log'!$B$2,-('complete results log'!$B$2*2)))))))*E427</f>
        <v>0</v>
      </c>
      <c r="Q427" s="27">
        <f>(IF(M427="WON-EW",(((K427-1)*'complete results log'!$B$2)*(1-$B$3))+(((L427-1)*'complete results log'!$B$2)*(1-$B$3)),IF(M427="WON",(((K427-1)*'complete results log'!$B$2)*(1-$B$3)),IF(M427="PLACED",(((L427-1)*'complete results log'!$B$2)*(1-$B$3))-'complete results log'!$B$2,IF(J427=0,-'complete results log'!$B$2,-('complete results log'!$B$2*2))))))*E427</f>
        <v>0</v>
      </c>
      <c r="R427" s="28">
        <f>(IF(M427="WON-EW",((((F427-1)*J427)*'complete results log'!$B$2)+('complete results log'!$B$2*(F427-1))),IF(M427="WON",((((F427-1)*J427)*'complete results log'!$B$2)+('complete results log'!$B$2*(F427-1))),IF(M427="PLACED",((((F427-1)*J427)*'complete results log'!$B$2)-'complete results log'!$B$2),IF(J427=0,-'complete results log'!$B$2,IF(J427=0,-'complete results log'!$B$2,-('complete results log'!$B$2*2)))))))*E427</f>
        <v>0</v>
      </c>
    </row>
    <row r="428" spans="8:18" ht="15" x14ac:dyDescent="0.2">
      <c r="H428" s="22"/>
      <c r="I428" s="22"/>
      <c r="J428" s="22"/>
      <c r="M428" s="17"/>
      <c r="N428" s="26">
        <f>((G428-1)*(1-(IF(H428="no",0,'complete results log'!$B$3)))+1)</f>
        <v>5.0000000000000044E-2</v>
      </c>
      <c r="O428" s="26">
        <f t="shared" si="6"/>
        <v>0</v>
      </c>
      <c r="P428" s="27">
        <f>(IF(M428="WON-EW",((((N428-1)*J428)*'complete results log'!$B$2)+('complete results log'!$B$2*(N428-1))),IF(M428="WON",((((N428-1)*J428)*'complete results log'!$B$2)+('complete results log'!$B$2*(N428-1))),IF(M428="PLACED",((((N428-1)*J428)*'complete results log'!$B$2)-'complete results log'!$B$2),IF(J428=0,-'complete results log'!$B$2,IF(J428=0,-'complete results log'!$B$2,-('complete results log'!$B$2*2)))))))*E428</f>
        <v>0</v>
      </c>
      <c r="Q428" s="27">
        <f>(IF(M428="WON-EW",(((K428-1)*'complete results log'!$B$2)*(1-$B$3))+(((L428-1)*'complete results log'!$B$2)*(1-$B$3)),IF(M428="WON",(((K428-1)*'complete results log'!$B$2)*(1-$B$3)),IF(M428="PLACED",(((L428-1)*'complete results log'!$B$2)*(1-$B$3))-'complete results log'!$B$2,IF(J428=0,-'complete results log'!$B$2,-('complete results log'!$B$2*2))))))*E428</f>
        <v>0</v>
      </c>
      <c r="R428" s="28">
        <f>(IF(M428="WON-EW",((((F428-1)*J428)*'complete results log'!$B$2)+('complete results log'!$B$2*(F428-1))),IF(M428="WON",((((F428-1)*J428)*'complete results log'!$B$2)+('complete results log'!$B$2*(F428-1))),IF(M428="PLACED",((((F428-1)*J428)*'complete results log'!$B$2)-'complete results log'!$B$2),IF(J428=0,-'complete results log'!$B$2,IF(J428=0,-'complete results log'!$B$2,-('complete results log'!$B$2*2)))))))*E428</f>
        <v>0</v>
      </c>
    </row>
    <row r="429" spans="8:18" ht="15" x14ac:dyDescent="0.2">
      <c r="H429" s="22"/>
      <c r="I429" s="22"/>
      <c r="J429" s="22"/>
      <c r="M429" s="17"/>
      <c r="N429" s="26">
        <f>((G429-1)*(1-(IF(H429="no",0,'complete results log'!$B$3)))+1)</f>
        <v>5.0000000000000044E-2</v>
      </c>
      <c r="O429" s="26">
        <f t="shared" si="6"/>
        <v>0</v>
      </c>
      <c r="P429" s="27">
        <f>(IF(M429="WON-EW",((((N429-1)*J429)*'complete results log'!$B$2)+('complete results log'!$B$2*(N429-1))),IF(M429="WON",((((N429-1)*J429)*'complete results log'!$B$2)+('complete results log'!$B$2*(N429-1))),IF(M429="PLACED",((((N429-1)*J429)*'complete results log'!$B$2)-'complete results log'!$B$2),IF(J429=0,-'complete results log'!$B$2,IF(J429=0,-'complete results log'!$B$2,-('complete results log'!$B$2*2)))))))*E429</f>
        <v>0</v>
      </c>
      <c r="Q429" s="27">
        <f>(IF(M429="WON-EW",(((K429-1)*'complete results log'!$B$2)*(1-$B$3))+(((L429-1)*'complete results log'!$B$2)*(1-$B$3)),IF(M429="WON",(((K429-1)*'complete results log'!$B$2)*(1-$B$3)),IF(M429="PLACED",(((L429-1)*'complete results log'!$B$2)*(1-$B$3))-'complete results log'!$B$2,IF(J429=0,-'complete results log'!$B$2,-('complete results log'!$B$2*2))))))*E429</f>
        <v>0</v>
      </c>
      <c r="R429" s="28">
        <f>(IF(M429="WON-EW",((((F429-1)*J429)*'complete results log'!$B$2)+('complete results log'!$B$2*(F429-1))),IF(M429="WON",((((F429-1)*J429)*'complete results log'!$B$2)+('complete results log'!$B$2*(F429-1))),IF(M429="PLACED",((((F429-1)*J429)*'complete results log'!$B$2)-'complete results log'!$B$2),IF(J429=0,-'complete results log'!$B$2,IF(J429=0,-'complete results log'!$B$2,-('complete results log'!$B$2*2)))))))*E429</f>
        <v>0</v>
      </c>
    </row>
    <row r="430" spans="8:18" ht="15" x14ac:dyDescent="0.2">
      <c r="H430" s="22"/>
      <c r="I430" s="22"/>
      <c r="J430" s="22"/>
      <c r="M430" s="17"/>
      <c r="N430" s="26">
        <f>((G430-1)*(1-(IF(H430="no",0,'complete results log'!$B$3)))+1)</f>
        <v>5.0000000000000044E-2</v>
      </c>
      <c r="O430" s="26">
        <f t="shared" si="6"/>
        <v>0</v>
      </c>
      <c r="P430" s="27">
        <f>(IF(M430="WON-EW",((((N430-1)*J430)*'complete results log'!$B$2)+('complete results log'!$B$2*(N430-1))),IF(M430="WON",((((N430-1)*J430)*'complete results log'!$B$2)+('complete results log'!$B$2*(N430-1))),IF(M430="PLACED",((((N430-1)*J430)*'complete results log'!$B$2)-'complete results log'!$B$2),IF(J430=0,-'complete results log'!$B$2,IF(J430=0,-'complete results log'!$B$2,-('complete results log'!$B$2*2)))))))*E430</f>
        <v>0</v>
      </c>
      <c r="Q430" s="27">
        <f>(IF(M430="WON-EW",(((K430-1)*'complete results log'!$B$2)*(1-$B$3))+(((L430-1)*'complete results log'!$B$2)*(1-$B$3)),IF(M430="WON",(((K430-1)*'complete results log'!$B$2)*(1-$B$3)),IF(M430="PLACED",(((L430-1)*'complete results log'!$B$2)*(1-$B$3))-'complete results log'!$B$2,IF(J430=0,-'complete results log'!$B$2,-('complete results log'!$B$2*2))))))*E430</f>
        <v>0</v>
      </c>
      <c r="R430" s="28">
        <f>(IF(M430="WON-EW",((((F430-1)*J430)*'complete results log'!$B$2)+('complete results log'!$B$2*(F430-1))),IF(M430="WON",((((F430-1)*J430)*'complete results log'!$B$2)+('complete results log'!$B$2*(F430-1))),IF(M430="PLACED",((((F430-1)*J430)*'complete results log'!$B$2)-'complete results log'!$B$2),IF(J430=0,-'complete results log'!$B$2,IF(J430=0,-'complete results log'!$B$2,-('complete results log'!$B$2*2)))))))*E430</f>
        <v>0</v>
      </c>
    </row>
    <row r="431" spans="8:18" ht="15" x14ac:dyDescent="0.2">
      <c r="H431" s="22"/>
      <c r="I431" s="22"/>
      <c r="J431" s="22"/>
      <c r="M431" s="17"/>
      <c r="N431" s="26">
        <f>((G431-1)*(1-(IF(H431="no",0,'complete results log'!$B$3)))+1)</f>
        <v>5.0000000000000044E-2</v>
      </c>
      <c r="O431" s="26">
        <f t="shared" si="6"/>
        <v>0</v>
      </c>
      <c r="P431" s="27">
        <f>(IF(M431="WON-EW",((((N431-1)*J431)*'complete results log'!$B$2)+('complete results log'!$B$2*(N431-1))),IF(M431="WON",((((N431-1)*J431)*'complete results log'!$B$2)+('complete results log'!$B$2*(N431-1))),IF(M431="PLACED",((((N431-1)*J431)*'complete results log'!$B$2)-'complete results log'!$B$2),IF(J431=0,-'complete results log'!$B$2,IF(J431=0,-'complete results log'!$B$2,-('complete results log'!$B$2*2)))))))*E431</f>
        <v>0</v>
      </c>
      <c r="Q431" s="27">
        <f>(IF(M431="WON-EW",(((K431-1)*'complete results log'!$B$2)*(1-$B$3))+(((L431-1)*'complete results log'!$B$2)*(1-$B$3)),IF(M431="WON",(((K431-1)*'complete results log'!$B$2)*(1-$B$3)),IF(M431="PLACED",(((L431-1)*'complete results log'!$B$2)*(1-$B$3))-'complete results log'!$B$2,IF(J431=0,-'complete results log'!$B$2,-('complete results log'!$B$2*2))))))*E431</f>
        <v>0</v>
      </c>
      <c r="R431" s="28">
        <f>(IF(M431="WON-EW",((((F431-1)*J431)*'complete results log'!$B$2)+('complete results log'!$B$2*(F431-1))),IF(M431="WON",((((F431-1)*J431)*'complete results log'!$B$2)+('complete results log'!$B$2*(F431-1))),IF(M431="PLACED",((((F431-1)*J431)*'complete results log'!$B$2)-'complete results log'!$B$2),IF(J431=0,-'complete results log'!$B$2,IF(J431=0,-'complete results log'!$B$2,-('complete results log'!$B$2*2)))))))*E431</f>
        <v>0</v>
      </c>
    </row>
    <row r="432" spans="8:18" ht="15" x14ac:dyDescent="0.2">
      <c r="H432" s="22"/>
      <c r="I432" s="22"/>
      <c r="J432" s="22"/>
      <c r="M432" s="17"/>
      <c r="N432" s="26">
        <f>((G432-1)*(1-(IF(H432="no",0,'complete results log'!$B$3)))+1)</f>
        <v>5.0000000000000044E-2</v>
      </c>
      <c r="O432" s="26">
        <f t="shared" si="6"/>
        <v>0</v>
      </c>
      <c r="P432" s="27">
        <f>(IF(M432="WON-EW",((((N432-1)*J432)*'complete results log'!$B$2)+('complete results log'!$B$2*(N432-1))),IF(M432="WON",((((N432-1)*J432)*'complete results log'!$B$2)+('complete results log'!$B$2*(N432-1))),IF(M432="PLACED",((((N432-1)*J432)*'complete results log'!$B$2)-'complete results log'!$B$2),IF(J432=0,-'complete results log'!$B$2,IF(J432=0,-'complete results log'!$B$2,-('complete results log'!$B$2*2)))))))*E432</f>
        <v>0</v>
      </c>
      <c r="Q432" s="27">
        <f>(IF(M432="WON-EW",(((K432-1)*'complete results log'!$B$2)*(1-$B$3))+(((L432-1)*'complete results log'!$B$2)*(1-$B$3)),IF(M432="WON",(((K432-1)*'complete results log'!$B$2)*(1-$B$3)),IF(M432="PLACED",(((L432-1)*'complete results log'!$B$2)*(1-$B$3))-'complete results log'!$B$2,IF(J432=0,-'complete results log'!$B$2,-('complete results log'!$B$2*2))))))*E432</f>
        <v>0</v>
      </c>
      <c r="R432" s="28">
        <f>(IF(M432="WON-EW",((((F432-1)*J432)*'complete results log'!$B$2)+('complete results log'!$B$2*(F432-1))),IF(M432="WON",((((F432-1)*J432)*'complete results log'!$B$2)+('complete results log'!$B$2*(F432-1))),IF(M432="PLACED",((((F432-1)*J432)*'complete results log'!$B$2)-'complete results log'!$B$2),IF(J432=0,-'complete results log'!$B$2,IF(J432=0,-'complete results log'!$B$2,-('complete results log'!$B$2*2)))))))*E432</f>
        <v>0</v>
      </c>
    </row>
    <row r="433" spans="8:18" ht="15" x14ac:dyDescent="0.2">
      <c r="H433" s="22"/>
      <c r="I433" s="22"/>
      <c r="J433" s="22"/>
      <c r="M433" s="17"/>
      <c r="N433" s="26">
        <f>((G433-1)*(1-(IF(H433="no",0,'complete results log'!$B$3)))+1)</f>
        <v>5.0000000000000044E-2</v>
      </c>
      <c r="O433" s="26">
        <f t="shared" si="6"/>
        <v>0</v>
      </c>
      <c r="P433" s="27">
        <f>(IF(M433="WON-EW",((((N433-1)*J433)*'complete results log'!$B$2)+('complete results log'!$B$2*(N433-1))),IF(M433="WON",((((N433-1)*J433)*'complete results log'!$B$2)+('complete results log'!$B$2*(N433-1))),IF(M433="PLACED",((((N433-1)*J433)*'complete results log'!$B$2)-'complete results log'!$B$2),IF(J433=0,-'complete results log'!$B$2,IF(J433=0,-'complete results log'!$B$2,-('complete results log'!$B$2*2)))))))*E433</f>
        <v>0</v>
      </c>
      <c r="Q433" s="27">
        <f>(IF(M433="WON-EW",(((K433-1)*'complete results log'!$B$2)*(1-$B$3))+(((L433-1)*'complete results log'!$B$2)*(1-$B$3)),IF(M433="WON",(((K433-1)*'complete results log'!$B$2)*(1-$B$3)),IF(M433="PLACED",(((L433-1)*'complete results log'!$B$2)*(1-$B$3))-'complete results log'!$B$2,IF(J433=0,-'complete results log'!$B$2,-('complete results log'!$B$2*2))))))*E433</f>
        <v>0</v>
      </c>
      <c r="R433" s="28">
        <f>(IF(M433="WON-EW",((((F433-1)*J433)*'complete results log'!$B$2)+('complete results log'!$B$2*(F433-1))),IF(M433="WON",((((F433-1)*J433)*'complete results log'!$B$2)+('complete results log'!$B$2*(F433-1))),IF(M433="PLACED",((((F433-1)*J433)*'complete results log'!$B$2)-'complete results log'!$B$2),IF(J433=0,-'complete results log'!$B$2,IF(J433=0,-'complete results log'!$B$2,-('complete results log'!$B$2*2)))))))*E433</f>
        <v>0</v>
      </c>
    </row>
    <row r="434" spans="8:18" ht="15" x14ac:dyDescent="0.2">
      <c r="H434" s="22"/>
      <c r="I434" s="22"/>
      <c r="J434" s="22"/>
      <c r="M434" s="17"/>
      <c r="N434" s="26">
        <f>((G434-1)*(1-(IF(H434="no",0,'complete results log'!$B$3)))+1)</f>
        <v>5.0000000000000044E-2</v>
      </c>
      <c r="O434" s="26">
        <f t="shared" si="6"/>
        <v>0</v>
      </c>
      <c r="P434" s="27">
        <f>(IF(M434="WON-EW",((((N434-1)*J434)*'complete results log'!$B$2)+('complete results log'!$B$2*(N434-1))),IF(M434="WON",((((N434-1)*J434)*'complete results log'!$B$2)+('complete results log'!$B$2*(N434-1))),IF(M434="PLACED",((((N434-1)*J434)*'complete results log'!$B$2)-'complete results log'!$B$2),IF(J434=0,-'complete results log'!$B$2,IF(J434=0,-'complete results log'!$B$2,-('complete results log'!$B$2*2)))))))*E434</f>
        <v>0</v>
      </c>
      <c r="Q434" s="27">
        <f>(IF(M434="WON-EW",(((K434-1)*'complete results log'!$B$2)*(1-$B$3))+(((L434-1)*'complete results log'!$B$2)*(1-$B$3)),IF(M434="WON",(((K434-1)*'complete results log'!$B$2)*(1-$B$3)),IF(M434="PLACED",(((L434-1)*'complete results log'!$B$2)*(1-$B$3))-'complete results log'!$B$2,IF(J434=0,-'complete results log'!$B$2,-('complete results log'!$B$2*2))))))*E434</f>
        <v>0</v>
      </c>
      <c r="R434" s="28">
        <f>(IF(M434="WON-EW",((((F434-1)*J434)*'complete results log'!$B$2)+('complete results log'!$B$2*(F434-1))),IF(M434="WON",((((F434-1)*J434)*'complete results log'!$B$2)+('complete results log'!$B$2*(F434-1))),IF(M434="PLACED",((((F434-1)*J434)*'complete results log'!$B$2)-'complete results log'!$B$2),IF(J434=0,-'complete results log'!$B$2,IF(J434=0,-'complete results log'!$B$2,-('complete results log'!$B$2*2)))))))*E434</f>
        <v>0</v>
      </c>
    </row>
    <row r="435" spans="8:18" ht="15" x14ac:dyDescent="0.2">
      <c r="H435" s="22"/>
      <c r="I435" s="22"/>
      <c r="J435" s="22"/>
      <c r="M435" s="17"/>
      <c r="N435" s="26">
        <f>((G435-1)*(1-(IF(H435="no",0,'complete results log'!$B$3)))+1)</f>
        <v>5.0000000000000044E-2</v>
      </c>
      <c r="O435" s="26">
        <f t="shared" si="6"/>
        <v>0</v>
      </c>
      <c r="P435" s="27">
        <f>(IF(M435="WON-EW",((((N435-1)*J435)*'complete results log'!$B$2)+('complete results log'!$B$2*(N435-1))),IF(M435="WON",((((N435-1)*J435)*'complete results log'!$B$2)+('complete results log'!$B$2*(N435-1))),IF(M435="PLACED",((((N435-1)*J435)*'complete results log'!$B$2)-'complete results log'!$B$2),IF(J435=0,-'complete results log'!$B$2,IF(J435=0,-'complete results log'!$B$2,-('complete results log'!$B$2*2)))))))*E435</f>
        <v>0</v>
      </c>
      <c r="Q435" s="27">
        <f>(IF(M435="WON-EW",(((K435-1)*'complete results log'!$B$2)*(1-$B$3))+(((L435-1)*'complete results log'!$B$2)*(1-$B$3)),IF(M435="WON",(((K435-1)*'complete results log'!$B$2)*(1-$B$3)),IF(M435="PLACED",(((L435-1)*'complete results log'!$B$2)*(1-$B$3))-'complete results log'!$B$2,IF(J435=0,-'complete results log'!$B$2,-('complete results log'!$B$2*2))))))*E435</f>
        <v>0</v>
      </c>
      <c r="R435" s="28">
        <f>(IF(M435="WON-EW",((((F435-1)*J435)*'complete results log'!$B$2)+('complete results log'!$B$2*(F435-1))),IF(M435="WON",((((F435-1)*J435)*'complete results log'!$B$2)+('complete results log'!$B$2*(F435-1))),IF(M435="PLACED",((((F435-1)*J435)*'complete results log'!$B$2)-'complete results log'!$B$2),IF(J435=0,-'complete results log'!$B$2,IF(J435=0,-'complete results log'!$B$2,-('complete results log'!$B$2*2)))))))*E435</f>
        <v>0</v>
      </c>
    </row>
    <row r="436" spans="8:18" ht="15" x14ac:dyDescent="0.2">
      <c r="H436" s="22"/>
      <c r="I436" s="22"/>
      <c r="J436" s="22"/>
      <c r="M436" s="17"/>
      <c r="N436" s="26">
        <f>((G436-1)*(1-(IF(H436="no",0,'complete results log'!$B$3)))+1)</f>
        <v>5.0000000000000044E-2</v>
      </c>
      <c r="O436" s="26">
        <f t="shared" si="6"/>
        <v>0</v>
      </c>
      <c r="P436" s="27">
        <f>(IF(M436="WON-EW",((((N436-1)*J436)*'complete results log'!$B$2)+('complete results log'!$B$2*(N436-1))),IF(M436="WON",((((N436-1)*J436)*'complete results log'!$B$2)+('complete results log'!$B$2*(N436-1))),IF(M436="PLACED",((((N436-1)*J436)*'complete results log'!$B$2)-'complete results log'!$B$2),IF(J436=0,-'complete results log'!$B$2,IF(J436=0,-'complete results log'!$B$2,-('complete results log'!$B$2*2)))))))*E436</f>
        <v>0</v>
      </c>
      <c r="Q436" s="27">
        <f>(IF(M436="WON-EW",(((K436-1)*'complete results log'!$B$2)*(1-$B$3))+(((L436-1)*'complete results log'!$B$2)*(1-$B$3)),IF(M436="WON",(((K436-1)*'complete results log'!$B$2)*(1-$B$3)),IF(M436="PLACED",(((L436-1)*'complete results log'!$B$2)*(1-$B$3))-'complete results log'!$B$2,IF(J436=0,-'complete results log'!$B$2,-('complete results log'!$B$2*2))))))*E436</f>
        <v>0</v>
      </c>
      <c r="R436" s="28">
        <f>(IF(M436="WON-EW",((((F436-1)*J436)*'complete results log'!$B$2)+('complete results log'!$B$2*(F436-1))),IF(M436="WON",((((F436-1)*J436)*'complete results log'!$B$2)+('complete results log'!$B$2*(F436-1))),IF(M436="PLACED",((((F436-1)*J436)*'complete results log'!$B$2)-'complete results log'!$B$2),IF(J436=0,-'complete results log'!$B$2,IF(J436=0,-'complete results log'!$B$2,-('complete results log'!$B$2*2)))))))*E436</f>
        <v>0</v>
      </c>
    </row>
    <row r="437" spans="8:18" ht="15" x14ac:dyDescent="0.2">
      <c r="H437" s="22"/>
      <c r="I437" s="22"/>
      <c r="J437" s="22"/>
      <c r="M437" s="17"/>
      <c r="N437" s="26">
        <f>((G437-1)*(1-(IF(H437="no",0,'complete results log'!$B$3)))+1)</f>
        <v>5.0000000000000044E-2</v>
      </c>
      <c r="O437" s="26">
        <f t="shared" si="6"/>
        <v>0</v>
      </c>
      <c r="P437" s="27">
        <f>(IF(M437="WON-EW",((((N437-1)*J437)*'complete results log'!$B$2)+('complete results log'!$B$2*(N437-1))),IF(M437="WON",((((N437-1)*J437)*'complete results log'!$B$2)+('complete results log'!$B$2*(N437-1))),IF(M437="PLACED",((((N437-1)*J437)*'complete results log'!$B$2)-'complete results log'!$B$2),IF(J437=0,-'complete results log'!$B$2,IF(J437=0,-'complete results log'!$B$2,-('complete results log'!$B$2*2)))))))*E437</f>
        <v>0</v>
      </c>
      <c r="Q437" s="27">
        <f>(IF(M437="WON-EW",(((K437-1)*'complete results log'!$B$2)*(1-$B$3))+(((L437-1)*'complete results log'!$B$2)*(1-$B$3)),IF(M437="WON",(((K437-1)*'complete results log'!$B$2)*(1-$B$3)),IF(M437="PLACED",(((L437-1)*'complete results log'!$B$2)*(1-$B$3))-'complete results log'!$B$2,IF(J437=0,-'complete results log'!$B$2,-('complete results log'!$B$2*2))))))*E437</f>
        <v>0</v>
      </c>
      <c r="R437" s="28">
        <f>(IF(M437="WON-EW",((((F437-1)*J437)*'complete results log'!$B$2)+('complete results log'!$B$2*(F437-1))),IF(M437="WON",((((F437-1)*J437)*'complete results log'!$B$2)+('complete results log'!$B$2*(F437-1))),IF(M437="PLACED",((((F437-1)*J437)*'complete results log'!$B$2)-'complete results log'!$B$2),IF(J437=0,-'complete results log'!$B$2,IF(J437=0,-'complete results log'!$B$2,-('complete results log'!$B$2*2)))))))*E437</f>
        <v>0</v>
      </c>
    </row>
    <row r="438" spans="8:18" ht="15" x14ac:dyDescent="0.2">
      <c r="H438" s="22"/>
      <c r="I438" s="22"/>
      <c r="J438" s="22"/>
      <c r="M438" s="17"/>
      <c r="N438" s="26">
        <f>((G438-1)*(1-(IF(H438="no",0,'complete results log'!$B$3)))+1)</f>
        <v>5.0000000000000044E-2</v>
      </c>
      <c r="O438" s="26">
        <f t="shared" si="6"/>
        <v>0</v>
      </c>
      <c r="P438" s="27">
        <f>(IF(M438="WON-EW",((((N438-1)*J438)*'complete results log'!$B$2)+('complete results log'!$B$2*(N438-1))),IF(M438="WON",((((N438-1)*J438)*'complete results log'!$B$2)+('complete results log'!$B$2*(N438-1))),IF(M438="PLACED",((((N438-1)*J438)*'complete results log'!$B$2)-'complete results log'!$B$2),IF(J438=0,-'complete results log'!$B$2,IF(J438=0,-'complete results log'!$B$2,-('complete results log'!$B$2*2)))))))*E438</f>
        <v>0</v>
      </c>
      <c r="Q438" s="27">
        <f>(IF(M438="WON-EW",(((K438-1)*'complete results log'!$B$2)*(1-$B$3))+(((L438-1)*'complete results log'!$B$2)*(1-$B$3)),IF(M438="WON",(((K438-1)*'complete results log'!$B$2)*(1-$B$3)),IF(M438="PLACED",(((L438-1)*'complete results log'!$B$2)*(1-$B$3))-'complete results log'!$B$2,IF(J438=0,-'complete results log'!$B$2,-('complete results log'!$B$2*2))))))*E438</f>
        <v>0</v>
      </c>
      <c r="R438" s="28">
        <f>(IF(M438="WON-EW",((((F438-1)*J438)*'complete results log'!$B$2)+('complete results log'!$B$2*(F438-1))),IF(M438="WON",((((F438-1)*J438)*'complete results log'!$B$2)+('complete results log'!$B$2*(F438-1))),IF(M438="PLACED",((((F438-1)*J438)*'complete results log'!$B$2)-'complete results log'!$B$2),IF(J438=0,-'complete results log'!$B$2,IF(J438=0,-'complete results log'!$B$2,-('complete results log'!$B$2*2)))))))*E438</f>
        <v>0</v>
      </c>
    </row>
    <row r="439" spans="8:18" ht="15" x14ac:dyDescent="0.2">
      <c r="H439" s="22"/>
      <c r="I439" s="22"/>
      <c r="J439" s="22"/>
      <c r="M439" s="17"/>
      <c r="N439" s="26">
        <f>((G439-1)*(1-(IF(H439="no",0,'complete results log'!$B$3)))+1)</f>
        <v>5.0000000000000044E-2</v>
      </c>
      <c r="O439" s="26">
        <f t="shared" si="6"/>
        <v>0</v>
      </c>
      <c r="P439" s="27">
        <f>(IF(M439="WON-EW",((((N439-1)*J439)*'complete results log'!$B$2)+('complete results log'!$B$2*(N439-1))),IF(M439="WON",((((N439-1)*J439)*'complete results log'!$B$2)+('complete results log'!$B$2*(N439-1))),IF(M439="PLACED",((((N439-1)*J439)*'complete results log'!$B$2)-'complete results log'!$B$2),IF(J439=0,-'complete results log'!$B$2,IF(J439=0,-'complete results log'!$B$2,-('complete results log'!$B$2*2)))))))*E439</f>
        <v>0</v>
      </c>
      <c r="Q439" s="27">
        <f>(IF(M439="WON-EW",(((K439-1)*'complete results log'!$B$2)*(1-$B$3))+(((L439-1)*'complete results log'!$B$2)*(1-$B$3)),IF(M439="WON",(((K439-1)*'complete results log'!$B$2)*(1-$B$3)),IF(M439="PLACED",(((L439-1)*'complete results log'!$B$2)*(1-$B$3))-'complete results log'!$B$2,IF(J439=0,-'complete results log'!$B$2,-('complete results log'!$B$2*2))))))*E439</f>
        <v>0</v>
      </c>
      <c r="R439" s="28">
        <f>(IF(M439="WON-EW",((((F439-1)*J439)*'complete results log'!$B$2)+('complete results log'!$B$2*(F439-1))),IF(M439="WON",((((F439-1)*J439)*'complete results log'!$B$2)+('complete results log'!$B$2*(F439-1))),IF(M439="PLACED",((((F439-1)*J439)*'complete results log'!$B$2)-'complete results log'!$B$2),IF(J439=0,-'complete results log'!$B$2,IF(J439=0,-'complete results log'!$B$2,-('complete results log'!$B$2*2)))))))*E439</f>
        <v>0</v>
      </c>
    </row>
    <row r="440" spans="8:18" ht="15" x14ac:dyDescent="0.2">
      <c r="H440" s="22"/>
      <c r="I440" s="22"/>
      <c r="J440" s="22"/>
      <c r="M440" s="17"/>
      <c r="N440" s="26">
        <f>((G440-1)*(1-(IF(H440="no",0,'complete results log'!$B$3)))+1)</f>
        <v>5.0000000000000044E-2</v>
      </c>
      <c r="O440" s="26">
        <f t="shared" si="6"/>
        <v>0</v>
      </c>
      <c r="P440" s="27">
        <f>(IF(M440="WON-EW",((((N440-1)*J440)*'complete results log'!$B$2)+('complete results log'!$B$2*(N440-1))),IF(M440="WON",((((N440-1)*J440)*'complete results log'!$B$2)+('complete results log'!$B$2*(N440-1))),IF(M440="PLACED",((((N440-1)*J440)*'complete results log'!$B$2)-'complete results log'!$B$2),IF(J440=0,-'complete results log'!$B$2,IF(J440=0,-'complete results log'!$B$2,-('complete results log'!$B$2*2)))))))*E440</f>
        <v>0</v>
      </c>
      <c r="Q440" s="27">
        <f>(IF(M440="WON-EW",(((K440-1)*'complete results log'!$B$2)*(1-$B$3))+(((L440-1)*'complete results log'!$B$2)*(1-$B$3)),IF(M440="WON",(((K440-1)*'complete results log'!$B$2)*(1-$B$3)),IF(M440="PLACED",(((L440-1)*'complete results log'!$B$2)*(1-$B$3))-'complete results log'!$B$2,IF(J440=0,-'complete results log'!$B$2,-('complete results log'!$B$2*2))))))*E440</f>
        <v>0</v>
      </c>
      <c r="R440" s="28">
        <f>(IF(M440="WON-EW",((((F440-1)*J440)*'complete results log'!$B$2)+('complete results log'!$B$2*(F440-1))),IF(M440="WON",((((F440-1)*J440)*'complete results log'!$B$2)+('complete results log'!$B$2*(F440-1))),IF(M440="PLACED",((((F440-1)*J440)*'complete results log'!$B$2)-'complete results log'!$B$2),IF(J440=0,-'complete results log'!$B$2,IF(J440=0,-'complete results log'!$B$2,-('complete results log'!$B$2*2)))))))*E440</f>
        <v>0</v>
      </c>
    </row>
    <row r="441" spans="8:18" ht="15" x14ac:dyDescent="0.2">
      <c r="H441" s="22"/>
      <c r="I441" s="22"/>
      <c r="J441" s="22"/>
      <c r="M441" s="17"/>
      <c r="N441" s="26">
        <f>((G441-1)*(1-(IF(H441="no",0,'complete results log'!$B$3)))+1)</f>
        <v>5.0000000000000044E-2</v>
      </c>
      <c r="O441" s="26">
        <f t="shared" si="6"/>
        <v>0</v>
      </c>
      <c r="P441" s="27">
        <f>(IF(M441="WON-EW",((((N441-1)*J441)*'complete results log'!$B$2)+('complete results log'!$B$2*(N441-1))),IF(M441="WON",((((N441-1)*J441)*'complete results log'!$B$2)+('complete results log'!$B$2*(N441-1))),IF(M441="PLACED",((((N441-1)*J441)*'complete results log'!$B$2)-'complete results log'!$B$2),IF(J441=0,-'complete results log'!$B$2,IF(J441=0,-'complete results log'!$B$2,-('complete results log'!$B$2*2)))))))*E441</f>
        <v>0</v>
      </c>
      <c r="Q441" s="27">
        <f>(IF(M441="WON-EW",(((K441-1)*'complete results log'!$B$2)*(1-$B$3))+(((L441-1)*'complete results log'!$B$2)*(1-$B$3)),IF(M441="WON",(((K441-1)*'complete results log'!$B$2)*(1-$B$3)),IF(M441="PLACED",(((L441-1)*'complete results log'!$B$2)*(1-$B$3))-'complete results log'!$B$2,IF(J441=0,-'complete results log'!$B$2,-('complete results log'!$B$2*2))))))*E441</f>
        <v>0</v>
      </c>
      <c r="R441" s="28">
        <f>(IF(M441="WON-EW",((((F441-1)*J441)*'complete results log'!$B$2)+('complete results log'!$B$2*(F441-1))),IF(M441="WON",((((F441-1)*J441)*'complete results log'!$B$2)+('complete results log'!$B$2*(F441-1))),IF(M441="PLACED",((((F441-1)*J441)*'complete results log'!$B$2)-'complete results log'!$B$2),IF(J441=0,-'complete results log'!$B$2,IF(J441=0,-'complete results log'!$B$2,-('complete results log'!$B$2*2)))))))*E441</f>
        <v>0</v>
      </c>
    </row>
    <row r="442" spans="8:18" ht="15" x14ac:dyDescent="0.2">
      <c r="H442" s="22"/>
      <c r="I442" s="22"/>
      <c r="J442" s="22"/>
      <c r="M442" s="17"/>
      <c r="N442" s="26">
        <f>((G442-1)*(1-(IF(H442="no",0,'complete results log'!$B$3)))+1)</f>
        <v>5.0000000000000044E-2</v>
      </c>
      <c r="O442" s="26">
        <f t="shared" si="6"/>
        <v>0</v>
      </c>
      <c r="P442" s="27">
        <f>(IF(M442="WON-EW",((((N442-1)*J442)*'complete results log'!$B$2)+('complete results log'!$B$2*(N442-1))),IF(M442="WON",((((N442-1)*J442)*'complete results log'!$B$2)+('complete results log'!$B$2*(N442-1))),IF(M442="PLACED",((((N442-1)*J442)*'complete results log'!$B$2)-'complete results log'!$B$2),IF(J442=0,-'complete results log'!$B$2,IF(J442=0,-'complete results log'!$B$2,-('complete results log'!$B$2*2)))))))*E442</f>
        <v>0</v>
      </c>
      <c r="Q442" s="27">
        <f>(IF(M442="WON-EW",(((K442-1)*'complete results log'!$B$2)*(1-$B$3))+(((L442-1)*'complete results log'!$B$2)*(1-$B$3)),IF(M442="WON",(((K442-1)*'complete results log'!$B$2)*(1-$B$3)),IF(M442="PLACED",(((L442-1)*'complete results log'!$B$2)*(1-$B$3))-'complete results log'!$B$2,IF(J442=0,-'complete results log'!$B$2,-('complete results log'!$B$2*2))))))*E442</f>
        <v>0</v>
      </c>
      <c r="R442" s="28">
        <f>(IF(M442="WON-EW",((((F442-1)*J442)*'complete results log'!$B$2)+('complete results log'!$B$2*(F442-1))),IF(M442="WON",((((F442-1)*J442)*'complete results log'!$B$2)+('complete results log'!$B$2*(F442-1))),IF(M442="PLACED",((((F442-1)*J442)*'complete results log'!$B$2)-'complete results log'!$B$2),IF(J442=0,-'complete results log'!$B$2,IF(J442=0,-'complete results log'!$B$2,-('complete results log'!$B$2*2)))))))*E442</f>
        <v>0</v>
      </c>
    </row>
    <row r="443" spans="8:18" ht="15" x14ac:dyDescent="0.2">
      <c r="H443" s="22"/>
      <c r="I443" s="22"/>
      <c r="J443" s="22"/>
      <c r="M443" s="17"/>
      <c r="N443" s="26">
        <f>((G443-1)*(1-(IF(H443="no",0,'complete results log'!$B$3)))+1)</f>
        <v>5.0000000000000044E-2</v>
      </c>
      <c r="O443" s="26">
        <f t="shared" si="6"/>
        <v>0</v>
      </c>
      <c r="P443" s="27">
        <f>(IF(M443="WON-EW",((((N443-1)*J443)*'complete results log'!$B$2)+('complete results log'!$B$2*(N443-1))),IF(M443="WON",((((N443-1)*J443)*'complete results log'!$B$2)+('complete results log'!$B$2*(N443-1))),IF(M443="PLACED",((((N443-1)*J443)*'complete results log'!$B$2)-'complete results log'!$B$2),IF(J443=0,-'complete results log'!$B$2,IF(J443=0,-'complete results log'!$B$2,-('complete results log'!$B$2*2)))))))*E443</f>
        <v>0</v>
      </c>
      <c r="Q443" s="27">
        <f>(IF(M443="WON-EW",(((K443-1)*'complete results log'!$B$2)*(1-$B$3))+(((L443-1)*'complete results log'!$B$2)*(1-$B$3)),IF(M443="WON",(((K443-1)*'complete results log'!$B$2)*(1-$B$3)),IF(M443="PLACED",(((L443-1)*'complete results log'!$B$2)*(1-$B$3))-'complete results log'!$B$2,IF(J443=0,-'complete results log'!$B$2,-('complete results log'!$B$2*2))))))*E443</f>
        <v>0</v>
      </c>
      <c r="R443" s="28">
        <f>(IF(M443="WON-EW",((((F443-1)*J443)*'complete results log'!$B$2)+('complete results log'!$B$2*(F443-1))),IF(M443="WON",((((F443-1)*J443)*'complete results log'!$B$2)+('complete results log'!$B$2*(F443-1))),IF(M443="PLACED",((((F443-1)*J443)*'complete results log'!$B$2)-'complete results log'!$B$2),IF(J443=0,-'complete results log'!$B$2,IF(J443=0,-'complete results log'!$B$2,-('complete results log'!$B$2*2)))))))*E443</f>
        <v>0</v>
      </c>
    </row>
    <row r="444" spans="8:18" ht="15" x14ac:dyDescent="0.2">
      <c r="H444" s="22"/>
      <c r="I444" s="22"/>
      <c r="J444" s="22"/>
      <c r="M444" s="17"/>
      <c r="N444" s="26">
        <f>((G444-1)*(1-(IF(H444="no",0,'complete results log'!$B$3)))+1)</f>
        <v>5.0000000000000044E-2</v>
      </c>
      <c r="O444" s="26">
        <f t="shared" si="6"/>
        <v>0</v>
      </c>
      <c r="P444" s="27">
        <f>(IF(M444="WON-EW",((((N444-1)*J444)*'complete results log'!$B$2)+('complete results log'!$B$2*(N444-1))),IF(M444="WON",((((N444-1)*J444)*'complete results log'!$B$2)+('complete results log'!$B$2*(N444-1))),IF(M444="PLACED",((((N444-1)*J444)*'complete results log'!$B$2)-'complete results log'!$B$2),IF(J444=0,-'complete results log'!$B$2,IF(J444=0,-'complete results log'!$B$2,-('complete results log'!$B$2*2)))))))*E444</f>
        <v>0</v>
      </c>
      <c r="Q444" s="27">
        <f>(IF(M444="WON-EW",(((K444-1)*'complete results log'!$B$2)*(1-$B$3))+(((L444-1)*'complete results log'!$B$2)*(1-$B$3)),IF(M444="WON",(((K444-1)*'complete results log'!$B$2)*(1-$B$3)),IF(M444="PLACED",(((L444-1)*'complete results log'!$B$2)*(1-$B$3))-'complete results log'!$B$2,IF(J444=0,-'complete results log'!$B$2,-('complete results log'!$B$2*2))))))*E444</f>
        <v>0</v>
      </c>
      <c r="R444" s="28">
        <f>(IF(M444="WON-EW",((((F444-1)*J444)*'complete results log'!$B$2)+('complete results log'!$B$2*(F444-1))),IF(M444="WON",((((F444-1)*J444)*'complete results log'!$B$2)+('complete results log'!$B$2*(F444-1))),IF(M444="PLACED",((((F444-1)*J444)*'complete results log'!$B$2)-'complete results log'!$B$2),IF(J444=0,-'complete results log'!$B$2,IF(J444=0,-'complete results log'!$B$2,-('complete results log'!$B$2*2)))))))*E444</f>
        <v>0</v>
      </c>
    </row>
    <row r="445" spans="8:18" ht="15" x14ac:dyDescent="0.2">
      <c r="H445" s="22"/>
      <c r="I445" s="22"/>
      <c r="J445" s="22"/>
      <c r="M445" s="17"/>
      <c r="N445" s="26">
        <f>((G445-1)*(1-(IF(H445="no",0,'complete results log'!$B$3)))+1)</f>
        <v>5.0000000000000044E-2</v>
      </c>
      <c r="O445" s="26">
        <f t="shared" si="6"/>
        <v>0</v>
      </c>
      <c r="P445" s="27">
        <f>(IF(M445="WON-EW",((((N445-1)*J445)*'complete results log'!$B$2)+('complete results log'!$B$2*(N445-1))),IF(M445="WON",((((N445-1)*J445)*'complete results log'!$B$2)+('complete results log'!$B$2*(N445-1))),IF(M445="PLACED",((((N445-1)*J445)*'complete results log'!$B$2)-'complete results log'!$B$2),IF(J445=0,-'complete results log'!$B$2,IF(J445=0,-'complete results log'!$B$2,-('complete results log'!$B$2*2)))))))*E445</f>
        <v>0</v>
      </c>
      <c r="Q445" s="27">
        <f>(IF(M445="WON-EW",(((K445-1)*'complete results log'!$B$2)*(1-$B$3))+(((L445-1)*'complete results log'!$B$2)*(1-$B$3)),IF(M445="WON",(((K445-1)*'complete results log'!$B$2)*(1-$B$3)),IF(M445="PLACED",(((L445-1)*'complete results log'!$B$2)*(1-$B$3))-'complete results log'!$B$2,IF(J445=0,-'complete results log'!$B$2,-('complete results log'!$B$2*2))))))*E445</f>
        <v>0</v>
      </c>
      <c r="R445" s="28">
        <f>(IF(M445="WON-EW",((((F445-1)*J445)*'complete results log'!$B$2)+('complete results log'!$B$2*(F445-1))),IF(M445="WON",((((F445-1)*J445)*'complete results log'!$B$2)+('complete results log'!$B$2*(F445-1))),IF(M445="PLACED",((((F445-1)*J445)*'complete results log'!$B$2)-'complete results log'!$B$2),IF(J445=0,-'complete results log'!$B$2,IF(J445=0,-'complete results log'!$B$2,-('complete results log'!$B$2*2)))))))*E445</f>
        <v>0</v>
      </c>
    </row>
    <row r="446" spans="8:18" ht="15" x14ac:dyDescent="0.2">
      <c r="H446" s="22"/>
      <c r="I446" s="22"/>
      <c r="J446" s="22"/>
      <c r="M446" s="17"/>
      <c r="N446" s="26">
        <f>((G446-1)*(1-(IF(H446="no",0,'complete results log'!$B$3)))+1)</f>
        <v>5.0000000000000044E-2</v>
      </c>
      <c r="O446" s="26">
        <f t="shared" si="6"/>
        <v>0</v>
      </c>
      <c r="P446" s="27">
        <f>(IF(M446="WON-EW",((((N446-1)*J446)*'complete results log'!$B$2)+('complete results log'!$B$2*(N446-1))),IF(M446="WON",((((N446-1)*J446)*'complete results log'!$B$2)+('complete results log'!$B$2*(N446-1))),IF(M446="PLACED",((((N446-1)*J446)*'complete results log'!$B$2)-'complete results log'!$B$2),IF(J446=0,-'complete results log'!$B$2,IF(J446=0,-'complete results log'!$B$2,-('complete results log'!$B$2*2)))))))*E446</f>
        <v>0</v>
      </c>
      <c r="Q446" s="27">
        <f>(IF(M446="WON-EW",(((K446-1)*'complete results log'!$B$2)*(1-$B$3))+(((L446-1)*'complete results log'!$B$2)*(1-$B$3)),IF(M446="WON",(((K446-1)*'complete results log'!$B$2)*(1-$B$3)),IF(M446="PLACED",(((L446-1)*'complete results log'!$B$2)*(1-$B$3))-'complete results log'!$B$2,IF(J446=0,-'complete results log'!$B$2,-('complete results log'!$B$2*2))))))*E446</f>
        <v>0</v>
      </c>
      <c r="R446" s="28">
        <f>(IF(M446="WON-EW",((((F446-1)*J446)*'complete results log'!$B$2)+('complete results log'!$B$2*(F446-1))),IF(M446="WON",((((F446-1)*J446)*'complete results log'!$B$2)+('complete results log'!$B$2*(F446-1))),IF(M446="PLACED",((((F446-1)*J446)*'complete results log'!$B$2)-'complete results log'!$B$2),IF(J446=0,-'complete results log'!$B$2,IF(J446=0,-'complete results log'!$B$2,-('complete results log'!$B$2*2)))))))*E446</f>
        <v>0</v>
      </c>
    </row>
    <row r="447" spans="8:18" ht="15" x14ac:dyDescent="0.2">
      <c r="H447" s="22"/>
      <c r="I447" s="22"/>
      <c r="J447" s="22"/>
      <c r="M447" s="17"/>
      <c r="N447" s="26">
        <f>((G447-1)*(1-(IF(H447="no",0,'complete results log'!$B$3)))+1)</f>
        <v>5.0000000000000044E-2</v>
      </c>
      <c r="O447" s="26">
        <f t="shared" si="6"/>
        <v>0</v>
      </c>
      <c r="P447" s="27">
        <f>(IF(M447="WON-EW",((((N447-1)*J447)*'complete results log'!$B$2)+('complete results log'!$B$2*(N447-1))),IF(M447="WON",((((N447-1)*J447)*'complete results log'!$B$2)+('complete results log'!$B$2*(N447-1))),IF(M447="PLACED",((((N447-1)*J447)*'complete results log'!$B$2)-'complete results log'!$B$2),IF(J447=0,-'complete results log'!$B$2,IF(J447=0,-'complete results log'!$B$2,-('complete results log'!$B$2*2)))))))*E447</f>
        <v>0</v>
      </c>
      <c r="Q447" s="27">
        <f>(IF(M447="WON-EW",(((K447-1)*'complete results log'!$B$2)*(1-$B$3))+(((L447-1)*'complete results log'!$B$2)*(1-$B$3)),IF(M447="WON",(((K447-1)*'complete results log'!$B$2)*(1-$B$3)),IF(M447="PLACED",(((L447-1)*'complete results log'!$B$2)*(1-$B$3))-'complete results log'!$B$2,IF(J447=0,-'complete results log'!$B$2,-('complete results log'!$B$2*2))))))*E447</f>
        <v>0</v>
      </c>
      <c r="R447" s="28">
        <f>(IF(M447="WON-EW",((((F447-1)*J447)*'complete results log'!$B$2)+('complete results log'!$B$2*(F447-1))),IF(M447="WON",((((F447-1)*J447)*'complete results log'!$B$2)+('complete results log'!$B$2*(F447-1))),IF(M447="PLACED",((((F447-1)*J447)*'complete results log'!$B$2)-'complete results log'!$B$2),IF(J447=0,-'complete results log'!$B$2,IF(J447=0,-'complete results log'!$B$2,-('complete results log'!$B$2*2)))))))*E447</f>
        <v>0</v>
      </c>
    </row>
    <row r="448" spans="8:18" ht="15" x14ac:dyDescent="0.2">
      <c r="H448" s="22"/>
      <c r="I448" s="22"/>
      <c r="J448" s="22"/>
      <c r="M448" s="17"/>
      <c r="N448" s="26">
        <f>((G448-1)*(1-(IF(H448="no",0,'complete results log'!$B$3)))+1)</f>
        <v>5.0000000000000044E-2</v>
      </c>
      <c r="O448" s="26">
        <f t="shared" si="6"/>
        <v>0</v>
      </c>
      <c r="P448" s="27">
        <f>(IF(M448="WON-EW",((((N448-1)*J448)*'complete results log'!$B$2)+('complete results log'!$B$2*(N448-1))),IF(M448="WON",((((N448-1)*J448)*'complete results log'!$B$2)+('complete results log'!$B$2*(N448-1))),IF(M448="PLACED",((((N448-1)*J448)*'complete results log'!$B$2)-'complete results log'!$B$2),IF(J448=0,-'complete results log'!$B$2,IF(J448=0,-'complete results log'!$B$2,-('complete results log'!$B$2*2)))))))*E448</f>
        <v>0</v>
      </c>
      <c r="Q448" s="27">
        <f>(IF(M448="WON-EW",(((K448-1)*'complete results log'!$B$2)*(1-$B$3))+(((L448-1)*'complete results log'!$B$2)*(1-$B$3)),IF(M448="WON",(((K448-1)*'complete results log'!$B$2)*(1-$B$3)),IF(M448="PLACED",(((L448-1)*'complete results log'!$B$2)*(1-$B$3))-'complete results log'!$B$2,IF(J448=0,-'complete results log'!$B$2,-('complete results log'!$B$2*2))))))*E448</f>
        <v>0</v>
      </c>
      <c r="R448" s="28">
        <f>(IF(M448="WON-EW",((((F448-1)*J448)*'complete results log'!$B$2)+('complete results log'!$B$2*(F448-1))),IF(M448="WON",((((F448-1)*J448)*'complete results log'!$B$2)+('complete results log'!$B$2*(F448-1))),IF(M448="PLACED",((((F448-1)*J448)*'complete results log'!$B$2)-'complete results log'!$B$2),IF(J448=0,-'complete results log'!$B$2,IF(J448=0,-'complete results log'!$B$2,-('complete results log'!$B$2*2)))))))*E448</f>
        <v>0</v>
      </c>
    </row>
    <row r="449" spans="8:18" ht="15" x14ac:dyDescent="0.2">
      <c r="H449" s="22"/>
      <c r="I449" s="22"/>
      <c r="J449" s="22"/>
      <c r="M449" s="17"/>
      <c r="N449" s="26">
        <f>((G449-1)*(1-(IF(H449="no",0,'complete results log'!$B$3)))+1)</f>
        <v>5.0000000000000044E-2</v>
      </c>
      <c r="O449" s="26">
        <f t="shared" si="6"/>
        <v>0</v>
      </c>
      <c r="P449" s="27">
        <f>(IF(M449="WON-EW",((((N449-1)*J449)*'complete results log'!$B$2)+('complete results log'!$B$2*(N449-1))),IF(M449="WON",((((N449-1)*J449)*'complete results log'!$B$2)+('complete results log'!$B$2*(N449-1))),IF(M449="PLACED",((((N449-1)*J449)*'complete results log'!$B$2)-'complete results log'!$B$2),IF(J449=0,-'complete results log'!$B$2,IF(J449=0,-'complete results log'!$B$2,-('complete results log'!$B$2*2)))))))*E449</f>
        <v>0</v>
      </c>
      <c r="Q449" s="27">
        <f>(IF(M449="WON-EW",(((K449-1)*'complete results log'!$B$2)*(1-$B$3))+(((L449-1)*'complete results log'!$B$2)*(1-$B$3)),IF(M449="WON",(((K449-1)*'complete results log'!$B$2)*(1-$B$3)),IF(M449="PLACED",(((L449-1)*'complete results log'!$B$2)*(1-$B$3))-'complete results log'!$B$2,IF(J449=0,-'complete results log'!$B$2,-('complete results log'!$B$2*2))))))*E449</f>
        <v>0</v>
      </c>
      <c r="R449" s="28">
        <f>(IF(M449="WON-EW",((((F449-1)*J449)*'complete results log'!$B$2)+('complete results log'!$B$2*(F449-1))),IF(M449="WON",((((F449-1)*J449)*'complete results log'!$B$2)+('complete results log'!$B$2*(F449-1))),IF(M449="PLACED",((((F449-1)*J449)*'complete results log'!$B$2)-'complete results log'!$B$2),IF(J449=0,-'complete results log'!$B$2,IF(J449=0,-'complete results log'!$B$2,-('complete results log'!$B$2*2)))))))*E449</f>
        <v>0</v>
      </c>
    </row>
    <row r="450" spans="8:18" ht="15" x14ac:dyDescent="0.2">
      <c r="H450" s="22"/>
      <c r="I450" s="22"/>
      <c r="J450" s="22"/>
      <c r="M450" s="17"/>
      <c r="N450" s="26">
        <f>((G450-1)*(1-(IF(H450="no",0,'complete results log'!$B$3)))+1)</f>
        <v>5.0000000000000044E-2</v>
      </c>
      <c r="O450" s="26">
        <f t="shared" si="6"/>
        <v>0</v>
      </c>
      <c r="P450" s="27">
        <f>(IF(M450="WON-EW",((((N450-1)*J450)*'complete results log'!$B$2)+('complete results log'!$B$2*(N450-1))),IF(M450="WON",((((N450-1)*J450)*'complete results log'!$B$2)+('complete results log'!$B$2*(N450-1))),IF(M450="PLACED",((((N450-1)*J450)*'complete results log'!$B$2)-'complete results log'!$B$2),IF(J450=0,-'complete results log'!$B$2,IF(J450=0,-'complete results log'!$B$2,-('complete results log'!$B$2*2)))))))*E450</f>
        <v>0</v>
      </c>
      <c r="Q450" s="27">
        <f>(IF(M450="WON-EW",(((K450-1)*'complete results log'!$B$2)*(1-$B$3))+(((L450-1)*'complete results log'!$B$2)*(1-$B$3)),IF(M450="WON",(((K450-1)*'complete results log'!$B$2)*(1-$B$3)),IF(M450="PLACED",(((L450-1)*'complete results log'!$B$2)*(1-$B$3))-'complete results log'!$B$2,IF(J450=0,-'complete results log'!$B$2,-('complete results log'!$B$2*2))))))*E450</f>
        <v>0</v>
      </c>
      <c r="R450" s="28">
        <f>(IF(M450="WON-EW",((((F450-1)*J450)*'complete results log'!$B$2)+('complete results log'!$B$2*(F450-1))),IF(M450="WON",((((F450-1)*J450)*'complete results log'!$B$2)+('complete results log'!$B$2*(F450-1))),IF(M450="PLACED",((((F450-1)*J450)*'complete results log'!$B$2)-'complete results log'!$B$2),IF(J450=0,-'complete results log'!$B$2,IF(J450=0,-'complete results log'!$B$2,-('complete results log'!$B$2*2)))))))*E450</f>
        <v>0</v>
      </c>
    </row>
    <row r="451" spans="8:18" ht="15" x14ac:dyDescent="0.2">
      <c r="H451" s="22"/>
      <c r="I451" s="22"/>
      <c r="J451" s="22"/>
      <c r="M451" s="17"/>
      <c r="N451" s="26">
        <f>((G451-1)*(1-(IF(H451="no",0,'complete results log'!$B$3)))+1)</f>
        <v>5.0000000000000044E-2</v>
      </c>
      <c r="O451" s="26">
        <f t="shared" si="6"/>
        <v>0</v>
      </c>
      <c r="P451" s="27">
        <f>(IF(M451="WON-EW",((((N451-1)*J451)*'complete results log'!$B$2)+('complete results log'!$B$2*(N451-1))),IF(M451="WON",((((N451-1)*J451)*'complete results log'!$B$2)+('complete results log'!$B$2*(N451-1))),IF(M451="PLACED",((((N451-1)*J451)*'complete results log'!$B$2)-'complete results log'!$B$2),IF(J451=0,-'complete results log'!$B$2,IF(J451=0,-'complete results log'!$B$2,-('complete results log'!$B$2*2)))))))*E451</f>
        <v>0</v>
      </c>
      <c r="Q451" s="27">
        <f>(IF(M451="WON-EW",(((K451-1)*'complete results log'!$B$2)*(1-$B$3))+(((L451-1)*'complete results log'!$B$2)*(1-$B$3)),IF(M451="WON",(((K451-1)*'complete results log'!$B$2)*(1-$B$3)),IF(M451="PLACED",(((L451-1)*'complete results log'!$B$2)*(1-$B$3))-'complete results log'!$B$2,IF(J451=0,-'complete results log'!$B$2,-('complete results log'!$B$2*2))))))*E451</f>
        <v>0</v>
      </c>
      <c r="R451" s="28">
        <f>(IF(M451="WON-EW",((((F451-1)*J451)*'complete results log'!$B$2)+('complete results log'!$B$2*(F451-1))),IF(M451="WON",((((F451-1)*J451)*'complete results log'!$B$2)+('complete results log'!$B$2*(F451-1))),IF(M451="PLACED",((((F451-1)*J451)*'complete results log'!$B$2)-'complete results log'!$B$2),IF(J451=0,-'complete results log'!$B$2,IF(J451=0,-'complete results log'!$B$2,-('complete results log'!$B$2*2)))))))*E451</f>
        <v>0</v>
      </c>
    </row>
    <row r="452" spans="8:18" ht="15" x14ac:dyDescent="0.2">
      <c r="H452" s="22"/>
      <c r="I452" s="22"/>
      <c r="J452" s="22"/>
      <c r="M452" s="17"/>
      <c r="N452" s="26">
        <f>((G452-1)*(1-(IF(H452="no",0,'complete results log'!$B$3)))+1)</f>
        <v>5.0000000000000044E-2</v>
      </c>
      <c r="O452" s="26">
        <f t="shared" si="6"/>
        <v>0</v>
      </c>
      <c r="P452" s="27">
        <f>(IF(M452="WON-EW",((((N452-1)*J452)*'complete results log'!$B$2)+('complete results log'!$B$2*(N452-1))),IF(M452="WON",((((N452-1)*J452)*'complete results log'!$B$2)+('complete results log'!$B$2*(N452-1))),IF(M452="PLACED",((((N452-1)*J452)*'complete results log'!$B$2)-'complete results log'!$B$2),IF(J452=0,-'complete results log'!$B$2,IF(J452=0,-'complete results log'!$B$2,-('complete results log'!$B$2*2)))))))*E452</f>
        <v>0</v>
      </c>
      <c r="Q452" s="27">
        <f>(IF(M452="WON-EW",(((K452-1)*'complete results log'!$B$2)*(1-$B$3))+(((L452-1)*'complete results log'!$B$2)*(1-$B$3)),IF(M452="WON",(((K452-1)*'complete results log'!$B$2)*(1-$B$3)),IF(M452="PLACED",(((L452-1)*'complete results log'!$B$2)*(1-$B$3))-'complete results log'!$B$2,IF(J452=0,-'complete results log'!$B$2,-('complete results log'!$B$2*2))))))*E452</f>
        <v>0</v>
      </c>
      <c r="R452" s="28">
        <f>(IF(M452="WON-EW",((((F452-1)*J452)*'complete results log'!$B$2)+('complete results log'!$B$2*(F452-1))),IF(M452="WON",((((F452-1)*J452)*'complete results log'!$B$2)+('complete results log'!$B$2*(F452-1))),IF(M452="PLACED",((((F452-1)*J452)*'complete results log'!$B$2)-'complete results log'!$B$2),IF(J452=0,-'complete results log'!$B$2,IF(J452=0,-'complete results log'!$B$2,-('complete results log'!$B$2*2)))))))*E452</f>
        <v>0</v>
      </c>
    </row>
    <row r="453" spans="8:18" ht="15" x14ac:dyDescent="0.2">
      <c r="H453" s="22"/>
      <c r="I453" s="22"/>
      <c r="J453" s="22"/>
      <c r="M453" s="17"/>
      <c r="N453" s="26">
        <f>((G453-1)*(1-(IF(H453="no",0,'complete results log'!$B$3)))+1)</f>
        <v>5.0000000000000044E-2</v>
      </c>
      <c r="O453" s="26">
        <f t="shared" si="6"/>
        <v>0</v>
      </c>
      <c r="P453" s="27">
        <f>(IF(M453="WON-EW",((((N453-1)*J453)*'complete results log'!$B$2)+('complete results log'!$B$2*(N453-1))),IF(M453="WON",((((N453-1)*J453)*'complete results log'!$B$2)+('complete results log'!$B$2*(N453-1))),IF(M453="PLACED",((((N453-1)*J453)*'complete results log'!$B$2)-'complete results log'!$B$2),IF(J453=0,-'complete results log'!$B$2,IF(J453=0,-'complete results log'!$B$2,-('complete results log'!$B$2*2)))))))*E453</f>
        <v>0</v>
      </c>
      <c r="Q453" s="27">
        <f>(IF(M453="WON-EW",(((K453-1)*'complete results log'!$B$2)*(1-$B$3))+(((L453-1)*'complete results log'!$B$2)*(1-$B$3)),IF(M453="WON",(((K453-1)*'complete results log'!$B$2)*(1-$B$3)),IF(M453="PLACED",(((L453-1)*'complete results log'!$B$2)*(1-$B$3))-'complete results log'!$B$2,IF(J453=0,-'complete results log'!$B$2,-('complete results log'!$B$2*2))))))*E453</f>
        <v>0</v>
      </c>
      <c r="R453" s="28">
        <f>(IF(M453="WON-EW",((((F453-1)*J453)*'complete results log'!$B$2)+('complete results log'!$B$2*(F453-1))),IF(M453="WON",((((F453-1)*J453)*'complete results log'!$B$2)+('complete results log'!$B$2*(F453-1))),IF(M453="PLACED",((((F453-1)*J453)*'complete results log'!$B$2)-'complete results log'!$B$2),IF(J453=0,-'complete results log'!$B$2,IF(J453=0,-'complete results log'!$B$2,-('complete results log'!$B$2*2)))))))*E453</f>
        <v>0</v>
      </c>
    </row>
    <row r="454" spans="8:18" ht="15" x14ac:dyDescent="0.2">
      <c r="H454" s="22"/>
      <c r="I454" s="22"/>
      <c r="J454" s="22"/>
      <c r="M454" s="17"/>
      <c r="N454" s="26">
        <f>((G454-1)*(1-(IF(H454="no",0,'complete results log'!$B$3)))+1)</f>
        <v>5.0000000000000044E-2</v>
      </c>
      <c r="O454" s="26">
        <f t="shared" ref="O454:O517" si="7">E454*IF(I454="yes",2,1)</f>
        <v>0</v>
      </c>
      <c r="P454" s="27">
        <f>(IF(M454="WON-EW",((((N454-1)*J454)*'complete results log'!$B$2)+('complete results log'!$B$2*(N454-1))),IF(M454="WON",((((N454-1)*J454)*'complete results log'!$B$2)+('complete results log'!$B$2*(N454-1))),IF(M454="PLACED",((((N454-1)*J454)*'complete results log'!$B$2)-'complete results log'!$B$2),IF(J454=0,-'complete results log'!$B$2,IF(J454=0,-'complete results log'!$B$2,-('complete results log'!$B$2*2)))))))*E454</f>
        <v>0</v>
      </c>
      <c r="Q454" s="27">
        <f>(IF(M454="WON-EW",(((K454-1)*'complete results log'!$B$2)*(1-$B$3))+(((L454-1)*'complete results log'!$B$2)*(1-$B$3)),IF(M454="WON",(((K454-1)*'complete results log'!$B$2)*(1-$B$3)),IF(M454="PLACED",(((L454-1)*'complete results log'!$B$2)*(1-$B$3))-'complete results log'!$B$2,IF(J454=0,-'complete results log'!$B$2,-('complete results log'!$B$2*2))))))*E454</f>
        <v>0</v>
      </c>
      <c r="R454" s="28">
        <f>(IF(M454="WON-EW",((((F454-1)*J454)*'complete results log'!$B$2)+('complete results log'!$B$2*(F454-1))),IF(M454="WON",((((F454-1)*J454)*'complete results log'!$B$2)+('complete results log'!$B$2*(F454-1))),IF(M454="PLACED",((((F454-1)*J454)*'complete results log'!$B$2)-'complete results log'!$B$2),IF(J454=0,-'complete results log'!$B$2,IF(J454=0,-'complete results log'!$B$2,-('complete results log'!$B$2*2)))))))*E454</f>
        <v>0</v>
      </c>
    </row>
    <row r="455" spans="8:18" ht="15" x14ac:dyDescent="0.2">
      <c r="H455" s="22"/>
      <c r="I455" s="22"/>
      <c r="J455" s="22"/>
      <c r="M455" s="17"/>
      <c r="N455" s="26">
        <f>((G455-1)*(1-(IF(H455="no",0,'complete results log'!$B$3)))+1)</f>
        <v>5.0000000000000044E-2</v>
      </c>
      <c r="O455" s="26">
        <f t="shared" si="7"/>
        <v>0</v>
      </c>
      <c r="P455" s="27">
        <f>(IF(M455="WON-EW",((((N455-1)*J455)*'complete results log'!$B$2)+('complete results log'!$B$2*(N455-1))),IF(M455="WON",((((N455-1)*J455)*'complete results log'!$B$2)+('complete results log'!$B$2*(N455-1))),IF(M455="PLACED",((((N455-1)*J455)*'complete results log'!$B$2)-'complete results log'!$B$2),IF(J455=0,-'complete results log'!$B$2,IF(J455=0,-'complete results log'!$B$2,-('complete results log'!$B$2*2)))))))*E455</f>
        <v>0</v>
      </c>
      <c r="Q455" s="27">
        <f>(IF(M455="WON-EW",(((K455-1)*'complete results log'!$B$2)*(1-$B$3))+(((L455-1)*'complete results log'!$B$2)*(1-$B$3)),IF(M455="WON",(((K455-1)*'complete results log'!$B$2)*(1-$B$3)),IF(M455="PLACED",(((L455-1)*'complete results log'!$B$2)*(1-$B$3))-'complete results log'!$B$2,IF(J455=0,-'complete results log'!$B$2,-('complete results log'!$B$2*2))))))*E455</f>
        <v>0</v>
      </c>
      <c r="R455" s="28">
        <f>(IF(M455="WON-EW",((((F455-1)*J455)*'complete results log'!$B$2)+('complete results log'!$B$2*(F455-1))),IF(M455="WON",((((F455-1)*J455)*'complete results log'!$B$2)+('complete results log'!$B$2*(F455-1))),IF(M455="PLACED",((((F455-1)*J455)*'complete results log'!$B$2)-'complete results log'!$B$2),IF(J455=0,-'complete results log'!$B$2,IF(J455=0,-'complete results log'!$B$2,-('complete results log'!$B$2*2)))))))*E455</f>
        <v>0</v>
      </c>
    </row>
    <row r="456" spans="8:18" ht="15" x14ac:dyDescent="0.2">
      <c r="H456" s="22"/>
      <c r="I456" s="22"/>
      <c r="J456" s="22"/>
      <c r="M456" s="17"/>
      <c r="N456" s="26">
        <f>((G456-1)*(1-(IF(H456="no",0,'complete results log'!$B$3)))+1)</f>
        <v>5.0000000000000044E-2</v>
      </c>
      <c r="O456" s="26">
        <f t="shared" si="7"/>
        <v>0</v>
      </c>
      <c r="P456" s="27">
        <f>(IF(M456="WON-EW",((((N456-1)*J456)*'complete results log'!$B$2)+('complete results log'!$B$2*(N456-1))),IF(M456="WON",((((N456-1)*J456)*'complete results log'!$B$2)+('complete results log'!$B$2*(N456-1))),IF(M456="PLACED",((((N456-1)*J456)*'complete results log'!$B$2)-'complete results log'!$B$2),IF(J456=0,-'complete results log'!$B$2,IF(J456=0,-'complete results log'!$B$2,-('complete results log'!$B$2*2)))))))*E456</f>
        <v>0</v>
      </c>
      <c r="Q456" s="27">
        <f>(IF(M456="WON-EW",(((K456-1)*'complete results log'!$B$2)*(1-$B$3))+(((L456-1)*'complete results log'!$B$2)*(1-$B$3)),IF(M456="WON",(((K456-1)*'complete results log'!$B$2)*(1-$B$3)),IF(M456="PLACED",(((L456-1)*'complete results log'!$B$2)*(1-$B$3))-'complete results log'!$B$2,IF(J456=0,-'complete results log'!$B$2,-('complete results log'!$B$2*2))))))*E456</f>
        <v>0</v>
      </c>
      <c r="R456" s="28">
        <f>(IF(M456="WON-EW",((((F456-1)*J456)*'complete results log'!$B$2)+('complete results log'!$B$2*(F456-1))),IF(M456="WON",((((F456-1)*J456)*'complete results log'!$B$2)+('complete results log'!$B$2*(F456-1))),IF(M456="PLACED",((((F456-1)*J456)*'complete results log'!$B$2)-'complete results log'!$B$2),IF(J456=0,-'complete results log'!$B$2,IF(J456=0,-'complete results log'!$B$2,-('complete results log'!$B$2*2)))))))*E456</f>
        <v>0</v>
      </c>
    </row>
    <row r="457" spans="8:18" ht="15" x14ac:dyDescent="0.2">
      <c r="H457" s="22"/>
      <c r="I457" s="22"/>
      <c r="J457" s="22"/>
      <c r="M457" s="17"/>
      <c r="N457" s="26">
        <f>((G457-1)*(1-(IF(H457="no",0,'complete results log'!$B$3)))+1)</f>
        <v>5.0000000000000044E-2</v>
      </c>
      <c r="O457" s="26">
        <f t="shared" si="7"/>
        <v>0</v>
      </c>
      <c r="P457" s="27">
        <f>(IF(M457="WON-EW",((((N457-1)*J457)*'complete results log'!$B$2)+('complete results log'!$B$2*(N457-1))),IF(M457="WON",((((N457-1)*J457)*'complete results log'!$B$2)+('complete results log'!$B$2*(N457-1))),IF(M457="PLACED",((((N457-1)*J457)*'complete results log'!$B$2)-'complete results log'!$B$2),IF(J457=0,-'complete results log'!$B$2,IF(J457=0,-'complete results log'!$B$2,-('complete results log'!$B$2*2)))))))*E457</f>
        <v>0</v>
      </c>
      <c r="Q457" s="27">
        <f>(IF(M457="WON-EW",(((K457-1)*'complete results log'!$B$2)*(1-$B$3))+(((L457-1)*'complete results log'!$B$2)*(1-$B$3)),IF(M457="WON",(((K457-1)*'complete results log'!$B$2)*(1-$B$3)),IF(M457="PLACED",(((L457-1)*'complete results log'!$B$2)*(1-$B$3))-'complete results log'!$B$2,IF(J457=0,-'complete results log'!$B$2,-('complete results log'!$B$2*2))))))*E457</f>
        <v>0</v>
      </c>
      <c r="R457" s="28">
        <f>(IF(M457="WON-EW",((((F457-1)*J457)*'complete results log'!$B$2)+('complete results log'!$B$2*(F457-1))),IF(M457="WON",((((F457-1)*J457)*'complete results log'!$B$2)+('complete results log'!$B$2*(F457-1))),IF(M457="PLACED",((((F457-1)*J457)*'complete results log'!$B$2)-'complete results log'!$B$2),IF(J457=0,-'complete results log'!$B$2,IF(J457=0,-'complete results log'!$B$2,-('complete results log'!$B$2*2)))))))*E457</f>
        <v>0</v>
      </c>
    </row>
    <row r="458" spans="8:18" ht="15" x14ac:dyDescent="0.2">
      <c r="H458" s="22"/>
      <c r="I458" s="22"/>
      <c r="J458" s="22"/>
      <c r="M458" s="17"/>
      <c r="N458" s="26">
        <f>((G458-1)*(1-(IF(H458="no",0,'complete results log'!$B$3)))+1)</f>
        <v>5.0000000000000044E-2</v>
      </c>
      <c r="O458" s="26">
        <f t="shared" si="7"/>
        <v>0</v>
      </c>
      <c r="P458" s="27">
        <f>(IF(M458="WON-EW",((((N458-1)*J458)*'complete results log'!$B$2)+('complete results log'!$B$2*(N458-1))),IF(M458="WON",((((N458-1)*J458)*'complete results log'!$B$2)+('complete results log'!$B$2*(N458-1))),IF(M458="PLACED",((((N458-1)*J458)*'complete results log'!$B$2)-'complete results log'!$B$2),IF(J458=0,-'complete results log'!$B$2,IF(J458=0,-'complete results log'!$B$2,-('complete results log'!$B$2*2)))))))*E458</f>
        <v>0</v>
      </c>
      <c r="Q458" s="27">
        <f>(IF(M458="WON-EW",(((K458-1)*'complete results log'!$B$2)*(1-$B$3))+(((L458-1)*'complete results log'!$B$2)*(1-$B$3)),IF(M458="WON",(((K458-1)*'complete results log'!$B$2)*(1-$B$3)),IF(M458="PLACED",(((L458-1)*'complete results log'!$B$2)*(1-$B$3))-'complete results log'!$B$2,IF(J458=0,-'complete results log'!$B$2,-('complete results log'!$B$2*2))))))*E458</f>
        <v>0</v>
      </c>
      <c r="R458" s="28">
        <f>(IF(M458="WON-EW",((((F458-1)*J458)*'complete results log'!$B$2)+('complete results log'!$B$2*(F458-1))),IF(M458="WON",((((F458-1)*J458)*'complete results log'!$B$2)+('complete results log'!$B$2*(F458-1))),IF(M458="PLACED",((((F458-1)*J458)*'complete results log'!$B$2)-'complete results log'!$B$2),IF(J458=0,-'complete results log'!$B$2,IF(J458=0,-'complete results log'!$B$2,-('complete results log'!$B$2*2)))))))*E458</f>
        <v>0</v>
      </c>
    </row>
    <row r="459" spans="8:18" ht="15" x14ac:dyDescent="0.2">
      <c r="H459" s="22"/>
      <c r="I459" s="22"/>
      <c r="J459" s="22"/>
      <c r="M459" s="17"/>
      <c r="N459" s="26">
        <f>((G459-1)*(1-(IF(H459="no",0,'complete results log'!$B$3)))+1)</f>
        <v>5.0000000000000044E-2</v>
      </c>
      <c r="O459" s="26">
        <f t="shared" si="7"/>
        <v>0</v>
      </c>
      <c r="P459" s="27">
        <f>(IF(M459="WON-EW",((((N459-1)*J459)*'complete results log'!$B$2)+('complete results log'!$B$2*(N459-1))),IF(M459="WON",((((N459-1)*J459)*'complete results log'!$B$2)+('complete results log'!$B$2*(N459-1))),IF(M459="PLACED",((((N459-1)*J459)*'complete results log'!$B$2)-'complete results log'!$B$2),IF(J459=0,-'complete results log'!$B$2,IF(J459=0,-'complete results log'!$B$2,-('complete results log'!$B$2*2)))))))*E459</f>
        <v>0</v>
      </c>
      <c r="Q459" s="27">
        <f>(IF(M459="WON-EW",(((K459-1)*'complete results log'!$B$2)*(1-$B$3))+(((L459-1)*'complete results log'!$B$2)*(1-$B$3)),IF(M459="WON",(((K459-1)*'complete results log'!$B$2)*(1-$B$3)),IF(M459="PLACED",(((L459-1)*'complete results log'!$B$2)*(1-$B$3))-'complete results log'!$B$2,IF(J459=0,-'complete results log'!$B$2,-('complete results log'!$B$2*2))))))*E459</f>
        <v>0</v>
      </c>
      <c r="R459" s="28">
        <f>(IF(M459="WON-EW",((((F459-1)*J459)*'complete results log'!$B$2)+('complete results log'!$B$2*(F459-1))),IF(M459="WON",((((F459-1)*J459)*'complete results log'!$B$2)+('complete results log'!$B$2*(F459-1))),IF(M459="PLACED",((((F459-1)*J459)*'complete results log'!$B$2)-'complete results log'!$B$2),IF(J459=0,-'complete results log'!$B$2,IF(J459=0,-'complete results log'!$B$2,-('complete results log'!$B$2*2)))))))*E459</f>
        <v>0</v>
      </c>
    </row>
    <row r="460" spans="8:18" ht="15" x14ac:dyDescent="0.2">
      <c r="H460" s="22"/>
      <c r="I460" s="22"/>
      <c r="J460" s="22"/>
      <c r="M460" s="17"/>
      <c r="N460" s="26">
        <f>((G460-1)*(1-(IF(H460="no",0,'complete results log'!$B$3)))+1)</f>
        <v>5.0000000000000044E-2</v>
      </c>
      <c r="O460" s="26">
        <f t="shared" si="7"/>
        <v>0</v>
      </c>
      <c r="P460" s="27">
        <f>(IF(M460="WON-EW",((((N460-1)*J460)*'complete results log'!$B$2)+('complete results log'!$B$2*(N460-1))),IF(M460="WON",((((N460-1)*J460)*'complete results log'!$B$2)+('complete results log'!$B$2*(N460-1))),IF(M460="PLACED",((((N460-1)*J460)*'complete results log'!$B$2)-'complete results log'!$B$2),IF(J460=0,-'complete results log'!$B$2,IF(J460=0,-'complete results log'!$B$2,-('complete results log'!$B$2*2)))))))*E460</f>
        <v>0</v>
      </c>
      <c r="Q460" s="27">
        <f>(IF(M460="WON-EW",(((K460-1)*'complete results log'!$B$2)*(1-$B$3))+(((L460-1)*'complete results log'!$B$2)*(1-$B$3)),IF(M460="WON",(((K460-1)*'complete results log'!$B$2)*(1-$B$3)),IF(M460="PLACED",(((L460-1)*'complete results log'!$B$2)*(1-$B$3))-'complete results log'!$B$2,IF(J460=0,-'complete results log'!$B$2,-('complete results log'!$B$2*2))))))*E460</f>
        <v>0</v>
      </c>
      <c r="R460" s="28">
        <f>(IF(M460="WON-EW",((((F460-1)*J460)*'complete results log'!$B$2)+('complete results log'!$B$2*(F460-1))),IF(M460="WON",((((F460-1)*J460)*'complete results log'!$B$2)+('complete results log'!$B$2*(F460-1))),IF(M460="PLACED",((((F460-1)*J460)*'complete results log'!$B$2)-'complete results log'!$B$2),IF(J460=0,-'complete results log'!$B$2,IF(J460=0,-'complete results log'!$B$2,-('complete results log'!$B$2*2)))))))*E460</f>
        <v>0</v>
      </c>
    </row>
    <row r="461" spans="8:18" ht="15" x14ac:dyDescent="0.2">
      <c r="H461" s="22"/>
      <c r="I461" s="22"/>
      <c r="J461" s="22"/>
      <c r="M461" s="17"/>
      <c r="N461" s="26">
        <f>((G461-1)*(1-(IF(H461="no",0,'complete results log'!$B$3)))+1)</f>
        <v>5.0000000000000044E-2</v>
      </c>
      <c r="O461" s="26">
        <f t="shared" si="7"/>
        <v>0</v>
      </c>
      <c r="P461" s="27">
        <f>(IF(M461="WON-EW",((((N461-1)*J461)*'complete results log'!$B$2)+('complete results log'!$B$2*(N461-1))),IF(M461="WON",((((N461-1)*J461)*'complete results log'!$B$2)+('complete results log'!$B$2*(N461-1))),IF(M461="PLACED",((((N461-1)*J461)*'complete results log'!$B$2)-'complete results log'!$B$2),IF(J461=0,-'complete results log'!$B$2,IF(J461=0,-'complete results log'!$B$2,-('complete results log'!$B$2*2)))))))*E461</f>
        <v>0</v>
      </c>
      <c r="Q461" s="27">
        <f>(IF(M461="WON-EW",(((K461-1)*'complete results log'!$B$2)*(1-$B$3))+(((L461-1)*'complete results log'!$B$2)*(1-$B$3)),IF(M461="WON",(((K461-1)*'complete results log'!$B$2)*(1-$B$3)),IF(M461="PLACED",(((L461-1)*'complete results log'!$B$2)*(1-$B$3))-'complete results log'!$B$2,IF(J461=0,-'complete results log'!$B$2,-('complete results log'!$B$2*2))))))*E461</f>
        <v>0</v>
      </c>
      <c r="R461" s="28">
        <f>(IF(M461="WON-EW",((((F461-1)*J461)*'complete results log'!$B$2)+('complete results log'!$B$2*(F461-1))),IF(M461="WON",((((F461-1)*J461)*'complete results log'!$B$2)+('complete results log'!$B$2*(F461-1))),IF(M461="PLACED",((((F461-1)*J461)*'complete results log'!$B$2)-'complete results log'!$B$2),IF(J461=0,-'complete results log'!$B$2,IF(J461=0,-'complete results log'!$B$2,-('complete results log'!$B$2*2)))))))*E461</f>
        <v>0</v>
      </c>
    </row>
    <row r="462" spans="8:18" ht="15" x14ac:dyDescent="0.2">
      <c r="H462" s="22"/>
      <c r="I462" s="22"/>
      <c r="J462" s="22"/>
      <c r="M462" s="17"/>
      <c r="N462" s="26">
        <f>((G462-1)*(1-(IF(H462="no",0,'complete results log'!$B$3)))+1)</f>
        <v>5.0000000000000044E-2</v>
      </c>
      <c r="O462" s="26">
        <f t="shared" si="7"/>
        <v>0</v>
      </c>
      <c r="P462" s="27">
        <f>(IF(M462="WON-EW",((((N462-1)*J462)*'complete results log'!$B$2)+('complete results log'!$B$2*(N462-1))),IF(M462="WON",((((N462-1)*J462)*'complete results log'!$B$2)+('complete results log'!$B$2*(N462-1))),IF(M462="PLACED",((((N462-1)*J462)*'complete results log'!$B$2)-'complete results log'!$B$2),IF(J462=0,-'complete results log'!$B$2,IF(J462=0,-'complete results log'!$B$2,-('complete results log'!$B$2*2)))))))*E462</f>
        <v>0</v>
      </c>
      <c r="Q462" s="27">
        <f>(IF(M462="WON-EW",(((K462-1)*'complete results log'!$B$2)*(1-$B$3))+(((L462-1)*'complete results log'!$B$2)*(1-$B$3)),IF(M462="WON",(((K462-1)*'complete results log'!$B$2)*(1-$B$3)),IF(M462="PLACED",(((L462-1)*'complete results log'!$B$2)*(1-$B$3))-'complete results log'!$B$2,IF(J462=0,-'complete results log'!$B$2,-('complete results log'!$B$2*2))))))*E462</f>
        <v>0</v>
      </c>
      <c r="R462" s="28">
        <f>(IF(M462="WON-EW",((((F462-1)*J462)*'complete results log'!$B$2)+('complete results log'!$B$2*(F462-1))),IF(M462="WON",((((F462-1)*J462)*'complete results log'!$B$2)+('complete results log'!$B$2*(F462-1))),IF(M462="PLACED",((((F462-1)*J462)*'complete results log'!$B$2)-'complete results log'!$B$2),IF(J462=0,-'complete results log'!$B$2,IF(J462=0,-'complete results log'!$B$2,-('complete results log'!$B$2*2)))))))*E462</f>
        <v>0</v>
      </c>
    </row>
    <row r="463" spans="8:18" ht="15" x14ac:dyDescent="0.2">
      <c r="H463" s="22"/>
      <c r="I463" s="22"/>
      <c r="J463" s="22"/>
      <c r="M463" s="17"/>
      <c r="N463" s="26">
        <f>((G463-1)*(1-(IF(H463="no",0,'complete results log'!$B$3)))+1)</f>
        <v>5.0000000000000044E-2</v>
      </c>
      <c r="O463" s="26">
        <f t="shared" si="7"/>
        <v>0</v>
      </c>
      <c r="P463" s="27">
        <f>(IF(M463="WON-EW",((((N463-1)*J463)*'complete results log'!$B$2)+('complete results log'!$B$2*(N463-1))),IF(M463="WON",((((N463-1)*J463)*'complete results log'!$B$2)+('complete results log'!$B$2*(N463-1))),IF(M463="PLACED",((((N463-1)*J463)*'complete results log'!$B$2)-'complete results log'!$B$2),IF(J463=0,-'complete results log'!$B$2,IF(J463=0,-'complete results log'!$B$2,-('complete results log'!$B$2*2)))))))*E463</f>
        <v>0</v>
      </c>
      <c r="Q463" s="27">
        <f>(IF(M463="WON-EW",(((K463-1)*'complete results log'!$B$2)*(1-$B$3))+(((L463-1)*'complete results log'!$B$2)*(1-$B$3)),IF(M463="WON",(((K463-1)*'complete results log'!$B$2)*(1-$B$3)),IF(M463="PLACED",(((L463-1)*'complete results log'!$B$2)*(1-$B$3))-'complete results log'!$B$2,IF(J463=0,-'complete results log'!$B$2,-('complete results log'!$B$2*2))))))*E463</f>
        <v>0</v>
      </c>
      <c r="R463" s="28">
        <f>(IF(M463="WON-EW",((((F463-1)*J463)*'complete results log'!$B$2)+('complete results log'!$B$2*(F463-1))),IF(M463="WON",((((F463-1)*J463)*'complete results log'!$B$2)+('complete results log'!$B$2*(F463-1))),IF(M463="PLACED",((((F463-1)*J463)*'complete results log'!$B$2)-'complete results log'!$B$2),IF(J463=0,-'complete results log'!$B$2,IF(J463=0,-'complete results log'!$B$2,-('complete results log'!$B$2*2)))))))*E463</f>
        <v>0</v>
      </c>
    </row>
    <row r="464" spans="8:18" ht="15" x14ac:dyDescent="0.2">
      <c r="H464" s="22"/>
      <c r="I464" s="22"/>
      <c r="J464" s="22"/>
      <c r="M464" s="17"/>
      <c r="N464" s="26">
        <f>((G464-1)*(1-(IF(H464="no",0,'complete results log'!$B$3)))+1)</f>
        <v>5.0000000000000044E-2</v>
      </c>
      <c r="O464" s="26">
        <f t="shared" si="7"/>
        <v>0</v>
      </c>
      <c r="P464" s="27">
        <f>(IF(M464="WON-EW",((((N464-1)*J464)*'complete results log'!$B$2)+('complete results log'!$B$2*(N464-1))),IF(M464="WON",((((N464-1)*J464)*'complete results log'!$B$2)+('complete results log'!$B$2*(N464-1))),IF(M464="PLACED",((((N464-1)*J464)*'complete results log'!$B$2)-'complete results log'!$B$2),IF(J464=0,-'complete results log'!$B$2,IF(J464=0,-'complete results log'!$B$2,-('complete results log'!$B$2*2)))))))*E464</f>
        <v>0</v>
      </c>
      <c r="Q464" s="27">
        <f>(IF(M464="WON-EW",(((K464-1)*'complete results log'!$B$2)*(1-$B$3))+(((L464-1)*'complete results log'!$B$2)*(1-$B$3)),IF(M464="WON",(((K464-1)*'complete results log'!$B$2)*(1-$B$3)),IF(M464="PLACED",(((L464-1)*'complete results log'!$B$2)*(1-$B$3))-'complete results log'!$B$2,IF(J464=0,-'complete results log'!$B$2,-('complete results log'!$B$2*2))))))*E464</f>
        <v>0</v>
      </c>
      <c r="R464" s="28">
        <f>(IF(M464="WON-EW",((((F464-1)*J464)*'complete results log'!$B$2)+('complete results log'!$B$2*(F464-1))),IF(M464="WON",((((F464-1)*J464)*'complete results log'!$B$2)+('complete results log'!$B$2*(F464-1))),IF(M464="PLACED",((((F464-1)*J464)*'complete results log'!$B$2)-'complete results log'!$B$2),IF(J464=0,-'complete results log'!$B$2,IF(J464=0,-'complete results log'!$B$2,-('complete results log'!$B$2*2)))))))*E464</f>
        <v>0</v>
      </c>
    </row>
    <row r="465" spans="8:18" ht="15" x14ac:dyDescent="0.2">
      <c r="H465" s="22"/>
      <c r="I465" s="22"/>
      <c r="J465" s="22"/>
      <c r="M465" s="17"/>
      <c r="N465" s="26">
        <f>((G465-1)*(1-(IF(H465="no",0,'complete results log'!$B$3)))+1)</f>
        <v>5.0000000000000044E-2</v>
      </c>
      <c r="O465" s="26">
        <f t="shared" si="7"/>
        <v>0</v>
      </c>
      <c r="P465" s="27">
        <f>(IF(M465="WON-EW",((((N465-1)*J465)*'complete results log'!$B$2)+('complete results log'!$B$2*(N465-1))),IF(M465="WON",((((N465-1)*J465)*'complete results log'!$B$2)+('complete results log'!$B$2*(N465-1))),IF(M465="PLACED",((((N465-1)*J465)*'complete results log'!$B$2)-'complete results log'!$B$2),IF(J465=0,-'complete results log'!$B$2,IF(J465=0,-'complete results log'!$B$2,-('complete results log'!$B$2*2)))))))*E465</f>
        <v>0</v>
      </c>
      <c r="Q465" s="27">
        <f>(IF(M465="WON-EW",(((K465-1)*'complete results log'!$B$2)*(1-$B$3))+(((L465-1)*'complete results log'!$B$2)*(1-$B$3)),IF(M465="WON",(((K465-1)*'complete results log'!$B$2)*(1-$B$3)),IF(M465="PLACED",(((L465-1)*'complete results log'!$B$2)*(1-$B$3))-'complete results log'!$B$2,IF(J465=0,-'complete results log'!$B$2,-('complete results log'!$B$2*2))))))*E465</f>
        <v>0</v>
      </c>
      <c r="R465" s="28">
        <f>(IF(M465="WON-EW",((((F465-1)*J465)*'complete results log'!$B$2)+('complete results log'!$B$2*(F465-1))),IF(M465="WON",((((F465-1)*J465)*'complete results log'!$B$2)+('complete results log'!$B$2*(F465-1))),IF(M465="PLACED",((((F465-1)*J465)*'complete results log'!$B$2)-'complete results log'!$B$2),IF(J465=0,-'complete results log'!$B$2,IF(J465=0,-'complete results log'!$B$2,-('complete results log'!$B$2*2)))))))*E465</f>
        <v>0</v>
      </c>
    </row>
    <row r="466" spans="8:18" ht="15" x14ac:dyDescent="0.2">
      <c r="H466" s="22"/>
      <c r="I466" s="22"/>
      <c r="J466" s="22"/>
      <c r="M466" s="17"/>
      <c r="N466" s="26">
        <f>((G466-1)*(1-(IF(H466="no",0,'complete results log'!$B$3)))+1)</f>
        <v>5.0000000000000044E-2</v>
      </c>
      <c r="O466" s="26">
        <f t="shared" si="7"/>
        <v>0</v>
      </c>
      <c r="P466" s="27">
        <f>(IF(M466="WON-EW",((((N466-1)*J466)*'complete results log'!$B$2)+('complete results log'!$B$2*(N466-1))),IF(M466="WON",((((N466-1)*J466)*'complete results log'!$B$2)+('complete results log'!$B$2*(N466-1))),IF(M466="PLACED",((((N466-1)*J466)*'complete results log'!$B$2)-'complete results log'!$B$2),IF(J466=0,-'complete results log'!$B$2,IF(J466=0,-'complete results log'!$B$2,-('complete results log'!$B$2*2)))))))*E466</f>
        <v>0</v>
      </c>
      <c r="Q466" s="27">
        <f>(IF(M466="WON-EW",(((K466-1)*'complete results log'!$B$2)*(1-$B$3))+(((L466-1)*'complete results log'!$B$2)*(1-$B$3)),IF(M466="WON",(((K466-1)*'complete results log'!$B$2)*(1-$B$3)),IF(M466="PLACED",(((L466-1)*'complete results log'!$B$2)*(1-$B$3))-'complete results log'!$B$2,IF(J466=0,-'complete results log'!$B$2,-('complete results log'!$B$2*2))))))*E466</f>
        <v>0</v>
      </c>
      <c r="R466" s="28">
        <f>(IF(M466="WON-EW",((((F466-1)*J466)*'complete results log'!$B$2)+('complete results log'!$B$2*(F466-1))),IF(M466="WON",((((F466-1)*J466)*'complete results log'!$B$2)+('complete results log'!$B$2*(F466-1))),IF(M466="PLACED",((((F466-1)*J466)*'complete results log'!$B$2)-'complete results log'!$B$2),IF(J466=0,-'complete results log'!$B$2,IF(J466=0,-'complete results log'!$B$2,-('complete results log'!$B$2*2)))))))*E466</f>
        <v>0</v>
      </c>
    </row>
    <row r="467" spans="8:18" ht="15" x14ac:dyDescent="0.2">
      <c r="H467" s="22"/>
      <c r="I467" s="22"/>
      <c r="J467" s="22"/>
      <c r="M467" s="17"/>
      <c r="N467" s="26">
        <f>((G467-1)*(1-(IF(H467="no",0,'complete results log'!$B$3)))+1)</f>
        <v>5.0000000000000044E-2</v>
      </c>
      <c r="O467" s="26">
        <f t="shared" si="7"/>
        <v>0</v>
      </c>
      <c r="P467" s="27">
        <f>(IF(M467="WON-EW",((((N467-1)*J467)*'complete results log'!$B$2)+('complete results log'!$B$2*(N467-1))),IF(M467="WON",((((N467-1)*J467)*'complete results log'!$B$2)+('complete results log'!$B$2*(N467-1))),IF(M467="PLACED",((((N467-1)*J467)*'complete results log'!$B$2)-'complete results log'!$B$2),IF(J467=0,-'complete results log'!$B$2,IF(J467=0,-'complete results log'!$B$2,-('complete results log'!$B$2*2)))))))*E467</f>
        <v>0</v>
      </c>
      <c r="Q467" s="27">
        <f>(IF(M467="WON-EW",(((K467-1)*'complete results log'!$B$2)*(1-$B$3))+(((L467-1)*'complete results log'!$B$2)*(1-$B$3)),IF(M467="WON",(((K467-1)*'complete results log'!$B$2)*(1-$B$3)),IF(M467="PLACED",(((L467-1)*'complete results log'!$B$2)*(1-$B$3))-'complete results log'!$B$2,IF(J467=0,-'complete results log'!$B$2,-('complete results log'!$B$2*2))))))*E467</f>
        <v>0</v>
      </c>
      <c r="R467" s="28">
        <f>(IF(M467="WON-EW",((((F467-1)*J467)*'complete results log'!$B$2)+('complete results log'!$B$2*(F467-1))),IF(M467="WON",((((F467-1)*J467)*'complete results log'!$B$2)+('complete results log'!$B$2*(F467-1))),IF(M467="PLACED",((((F467-1)*J467)*'complete results log'!$B$2)-'complete results log'!$B$2),IF(J467=0,-'complete results log'!$B$2,IF(J467=0,-'complete results log'!$B$2,-('complete results log'!$B$2*2)))))))*E467</f>
        <v>0</v>
      </c>
    </row>
    <row r="468" spans="8:18" ht="15" x14ac:dyDescent="0.2">
      <c r="H468" s="22"/>
      <c r="I468" s="22"/>
      <c r="J468" s="22"/>
      <c r="M468" s="17"/>
      <c r="N468" s="26">
        <f>((G468-1)*(1-(IF(H468="no",0,'complete results log'!$B$3)))+1)</f>
        <v>5.0000000000000044E-2</v>
      </c>
      <c r="O468" s="26">
        <f t="shared" si="7"/>
        <v>0</v>
      </c>
      <c r="P468" s="27">
        <f>(IF(M468="WON-EW",((((N468-1)*J468)*'complete results log'!$B$2)+('complete results log'!$B$2*(N468-1))),IF(M468="WON",((((N468-1)*J468)*'complete results log'!$B$2)+('complete results log'!$B$2*(N468-1))),IF(M468="PLACED",((((N468-1)*J468)*'complete results log'!$B$2)-'complete results log'!$B$2),IF(J468=0,-'complete results log'!$B$2,IF(J468=0,-'complete results log'!$B$2,-('complete results log'!$B$2*2)))))))*E468</f>
        <v>0</v>
      </c>
      <c r="Q468" s="27">
        <f>(IF(M468="WON-EW",(((K468-1)*'complete results log'!$B$2)*(1-$B$3))+(((L468-1)*'complete results log'!$B$2)*(1-$B$3)),IF(M468="WON",(((K468-1)*'complete results log'!$B$2)*(1-$B$3)),IF(M468="PLACED",(((L468-1)*'complete results log'!$B$2)*(1-$B$3))-'complete results log'!$B$2,IF(J468=0,-'complete results log'!$B$2,-('complete results log'!$B$2*2))))))*E468</f>
        <v>0</v>
      </c>
      <c r="R468" s="28">
        <f>(IF(M468="WON-EW",((((F468-1)*J468)*'complete results log'!$B$2)+('complete results log'!$B$2*(F468-1))),IF(M468="WON",((((F468-1)*J468)*'complete results log'!$B$2)+('complete results log'!$B$2*(F468-1))),IF(M468="PLACED",((((F468-1)*J468)*'complete results log'!$B$2)-'complete results log'!$B$2),IF(J468=0,-'complete results log'!$B$2,IF(J468=0,-'complete results log'!$B$2,-('complete results log'!$B$2*2)))))))*E468</f>
        <v>0</v>
      </c>
    </row>
    <row r="469" spans="8:18" ht="15" x14ac:dyDescent="0.2">
      <c r="H469" s="22"/>
      <c r="I469" s="22"/>
      <c r="J469" s="22"/>
      <c r="M469" s="17"/>
      <c r="N469" s="26">
        <f>((G469-1)*(1-(IF(H469="no",0,'complete results log'!$B$3)))+1)</f>
        <v>5.0000000000000044E-2</v>
      </c>
      <c r="O469" s="26">
        <f t="shared" si="7"/>
        <v>0</v>
      </c>
      <c r="P469" s="27">
        <f>(IF(M469="WON-EW",((((N469-1)*J469)*'complete results log'!$B$2)+('complete results log'!$B$2*(N469-1))),IF(M469="WON",((((N469-1)*J469)*'complete results log'!$B$2)+('complete results log'!$B$2*(N469-1))),IF(M469="PLACED",((((N469-1)*J469)*'complete results log'!$B$2)-'complete results log'!$B$2),IF(J469=0,-'complete results log'!$B$2,IF(J469=0,-'complete results log'!$B$2,-('complete results log'!$B$2*2)))))))*E469</f>
        <v>0</v>
      </c>
      <c r="Q469" s="27">
        <f>(IF(M469="WON-EW",(((K469-1)*'complete results log'!$B$2)*(1-$B$3))+(((L469-1)*'complete results log'!$B$2)*(1-$B$3)),IF(M469="WON",(((K469-1)*'complete results log'!$B$2)*(1-$B$3)),IF(M469="PLACED",(((L469-1)*'complete results log'!$B$2)*(1-$B$3))-'complete results log'!$B$2,IF(J469=0,-'complete results log'!$B$2,-('complete results log'!$B$2*2))))))*E469</f>
        <v>0</v>
      </c>
      <c r="R469" s="28">
        <f>(IF(M469="WON-EW",((((F469-1)*J469)*'complete results log'!$B$2)+('complete results log'!$B$2*(F469-1))),IF(M469="WON",((((F469-1)*J469)*'complete results log'!$B$2)+('complete results log'!$B$2*(F469-1))),IF(M469="PLACED",((((F469-1)*J469)*'complete results log'!$B$2)-'complete results log'!$B$2),IF(J469=0,-'complete results log'!$B$2,IF(J469=0,-'complete results log'!$B$2,-('complete results log'!$B$2*2)))))))*E469</f>
        <v>0</v>
      </c>
    </row>
    <row r="470" spans="8:18" ht="15" x14ac:dyDescent="0.2">
      <c r="H470" s="22"/>
      <c r="I470" s="22"/>
      <c r="J470" s="22"/>
      <c r="M470" s="17"/>
      <c r="N470" s="26">
        <f>((G470-1)*(1-(IF(H470="no",0,'complete results log'!$B$3)))+1)</f>
        <v>5.0000000000000044E-2</v>
      </c>
      <c r="O470" s="26">
        <f t="shared" si="7"/>
        <v>0</v>
      </c>
      <c r="P470" s="27">
        <f>(IF(M470="WON-EW",((((N470-1)*J470)*'complete results log'!$B$2)+('complete results log'!$B$2*(N470-1))),IF(M470="WON",((((N470-1)*J470)*'complete results log'!$B$2)+('complete results log'!$B$2*(N470-1))),IF(M470="PLACED",((((N470-1)*J470)*'complete results log'!$B$2)-'complete results log'!$B$2),IF(J470=0,-'complete results log'!$B$2,IF(J470=0,-'complete results log'!$B$2,-('complete results log'!$B$2*2)))))))*E470</f>
        <v>0</v>
      </c>
      <c r="Q470" s="27">
        <f>(IF(M470="WON-EW",(((K470-1)*'complete results log'!$B$2)*(1-$B$3))+(((L470-1)*'complete results log'!$B$2)*(1-$B$3)),IF(M470="WON",(((K470-1)*'complete results log'!$B$2)*(1-$B$3)),IF(M470="PLACED",(((L470-1)*'complete results log'!$B$2)*(1-$B$3))-'complete results log'!$B$2,IF(J470=0,-'complete results log'!$B$2,-('complete results log'!$B$2*2))))))*E470</f>
        <v>0</v>
      </c>
      <c r="R470" s="28">
        <f>(IF(M470="WON-EW",((((F470-1)*J470)*'complete results log'!$B$2)+('complete results log'!$B$2*(F470-1))),IF(M470="WON",((((F470-1)*J470)*'complete results log'!$B$2)+('complete results log'!$B$2*(F470-1))),IF(M470="PLACED",((((F470-1)*J470)*'complete results log'!$B$2)-'complete results log'!$B$2),IF(J470=0,-'complete results log'!$B$2,IF(J470=0,-'complete results log'!$B$2,-('complete results log'!$B$2*2)))))))*E470</f>
        <v>0</v>
      </c>
    </row>
    <row r="471" spans="8:18" ht="15" x14ac:dyDescent="0.2">
      <c r="H471" s="22"/>
      <c r="I471" s="22"/>
      <c r="J471" s="22"/>
      <c r="M471" s="17"/>
      <c r="N471" s="26">
        <f>((G471-1)*(1-(IF(H471="no",0,'complete results log'!$B$3)))+1)</f>
        <v>5.0000000000000044E-2</v>
      </c>
      <c r="O471" s="26">
        <f t="shared" si="7"/>
        <v>0</v>
      </c>
      <c r="P471" s="27">
        <f>(IF(M471="WON-EW",((((N471-1)*J471)*'complete results log'!$B$2)+('complete results log'!$B$2*(N471-1))),IF(M471="WON",((((N471-1)*J471)*'complete results log'!$B$2)+('complete results log'!$B$2*(N471-1))),IF(M471="PLACED",((((N471-1)*J471)*'complete results log'!$B$2)-'complete results log'!$B$2),IF(J471=0,-'complete results log'!$B$2,IF(J471=0,-'complete results log'!$B$2,-('complete results log'!$B$2*2)))))))*E471</f>
        <v>0</v>
      </c>
      <c r="Q471" s="27">
        <f>(IF(M471="WON-EW",(((K471-1)*'complete results log'!$B$2)*(1-$B$3))+(((L471-1)*'complete results log'!$B$2)*(1-$B$3)),IF(M471="WON",(((K471-1)*'complete results log'!$B$2)*(1-$B$3)),IF(M471="PLACED",(((L471-1)*'complete results log'!$B$2)*(1-$B$3))-'complete results log'!$B$2,IF(J471=0,-'complete results log'!$B$2,-('complete results log'!$B$2*2))))))*E471</f>
        <v>0</v>
      </c>
      <c r="R471" s="28">
        <f>(IF(M471="WON-EW",((((F471-1)*J471)*'complete results log'!$B$2)+('complete results log'!$B$2*(F471-1))),IF(M471="WON",((((F471-1)*J471)*'complete results log'!$B$2)+('complete results log'!$B$2*(F471-1))),IF(M471="PLACED",((((F471-1)*J471)*'complete results log'!$B$2)-'complete results log'!$B$2),IF(J471=0,-'complete results log'!$B$2,IF(J471=0,-'complete results log'!$B$2,-('complete results log'!$B$2*2)))))))*E471</f>
        <v>0</v>
      </c>
    </row>
    <row r="472" spans="8:18" ht="15" x14ac:dyDescent="0.2">
      <c r="H472" s="22"/>
      <c r="I472" s="22"/>
      <c r="J472" s="22"/>
      <c r="M472" s="17"/>
      <c r="N472" s="26">
        <f>((G472-1)*(1-(IF(H472="no",0,'complete results log'!$B$3)))+1)</f>
        <v>5.0000000000000044E-2</v>
      </c>
      <c r="O472" s="26">
        <f t="shared" si="7"/>
        <v>0</v>
      </c>
      <c r="P472" s="27">
        <f>(IF(M472="WON-EW",((((N472-1)*J472)*'complete results log'!$B$2)+('complete results log'!$B$2*(N472-1))),IF(M472="WON",((((N472-1)*J472)*'complete results log'!$B$2)+('complete results log'!$B$2*(N472-1))),IF(M472="PLACED",((((N472-1)*J472)*'complete results log'!$B$2)-'complete results log'!$B$2),IF(J472=0,-'complete results log'!$B$2,IF(J472=0,-'complete results log'!$B$2,-('complete results log'!$B$2*2)))))))*E472</f>
        <v>0</v>
      </c>
      <c r="Q472" s="27">
        <f>(IF(M472="WON-EW",(((K472-1)*'complete results log'!$B$2)*(1-$B$3))+(((L472-1)*'complete results log'!$B$2)*(1-$B$3)),IF(M472="WON",(((K472-1)*'complete results log'!$B$2)*(1-$B$3)),IF(M472="PLACED",(((L472-1)*'complete results log'!$B$2)*(1-$B$3))-'complete results log'!$B$2,IF(J472=0,-'complete results log'!$B$2,-('complete results log'!$B$2*2))))))*E472</f>
        <v>0</v>
      </c>
      <c r="R472" s="28">
        <f>(IF(M472="WON-EW",((((F472-1)*J472)*'complete results log'!$B$2)+('complete results log'!$B$2*(F472-1))),IF(M472="WON",((((F472-1)*J472)*'complete results log'!$B$2)+('complete results log'!$B$2*(F472-1))),IF(M472="PLACED",((((F472-1)*J472)*'complete results log'!$B$2)-'complete results log'!$B$2),IF(J472=0,-'complete results log'!$B$2,IF(J472=0,-'complete results log'!$B$2,-('complete results log'!$B$2*2)))))))*E472</f>
        <v>0</v>
      </c>
    </row>
    <row r="473" spans="8:18" ht="15" x14ac:dyDescent="0.2">
      <c r="H473" s="22"/>
      <c r="I473" s="22"/>
      <c r="J473" s="22"/>
      <c r="M473" s="17"/>
      <c r="N473" s="26">
        <f>((G473-1)*(1-(IF(H473="no",0,'complete results log'!$B$3)))+1)</f>
        <v>5.0000000000000044E-2</v>
      </c>
      <c r="O473" s="26">
        <f t="shared" si="7"/>
        <v>0</v>
      </c>
      <c r="P473" s="27">
        <f>(IF(M473="WON-EW",((((N473-1)*J473)*'complete results log'!$B$2)+('complete results log'!$B$2*(N473-1))),IF(M473="WON",((((N473-1)*J473)*'complete results log'!$B$2)+('complete results log'!$B$2*(N473-1))),IF(M473="PLACED",((((N473-1)*J473)*'complete results log'!$B$2)-'complete results log'!$B$2),IF(J473=0,-'complete results log'!$B$2,IF(J473=0,-'complete results log'!$B$2,-('complete results log'!$B$2*2)))))))*E473</f>
        <v>0</v>
      </c>
      <c r="Q473" s="27">
        <f>(IF(M473="WON-EW",(((K473-1)*'complete results log'!$B$2)*(1-$B$3))+(((L473-1)*'complete results log'!$B$2)*(1-$B$3)),IF(M473="WON",(((K473-1)*'complete results log'!$B$2)*(1-$B$3)),IF(M473="PLACED",(((L473-1)*'complete results log'!$B$2)*(1-$B$3))-'complete results log'!$B$2,IF(J473=0,-'complete results log'!$B$2,-('complete results log'!$B$2*2))))))*E473</f>
        <v>0</v>
      </c>
      <c r="R473" s="28">
        <f>(IF(M473="WON-EW",((((F473-1)*J473)*'complete results log'!$B$2)+('complete results log'!$B$2*(F473-1))),IF(M473="WON",((((F473-1)*J473)*'complete results log'!$B$2)+('complete results log'!$B$2*(F473-1))),IF(M473="PLACED",((((F473-1)*J473)*'complete results log'!$B$2)-'complete results log'!$B$2),IF(J473=0,-'complete results log'!$B$2,IF(J473=0,-'complete results log'!$B$2,-('complete results log'!$B$2*2)))))))*E473</f>
        <v>0</v>
      </c>
    </row>
    <row r="474" spans="8:18" ht="15" x14ac:dyDescent="0.2">
      <c r="H474" s="22"/>
      <c r="I474" s="22"/>
      <c r="J474" s="22"/>
      <c r="M474" s="17"/>
      <c r="N474" s="26">
        <f>((G474-1)*(1-(IF(H474="no",0,'complete results log'!$B$3)))+1)</f>
        <v>5.0000000000000044E-2</v>
      </c>
      <c r="O474" s="26">
        <f t="shared" si="7"/>
        <v>0</v>
      </c>
      <c r="P474" s="27">
        <f>(IF(M474="WON-EW",((((N474-1)*J474)*'complete results log'!$B$2)+('complete results log'!$B$2*(N474-1))),IF(M474="WON",((((N474-1)*J474)*'complete results log'!$B$2)+('complete results log'!$B$2*(N474-1))),IF(M474="PLACED",((((N474-1)*J474)*'complete results log'!$B$2)-'complete results log'!$B$2),IF(J474=0,-'complete results log'!$B$2,IF(J474=0,-'complete results log'!$B$2,-('complete results log'!$B$2*2)))))))*E474</f>
        <v>0</v>
      </c>
      <c r="Q474" s="27">
        <f>(IF(M474="WON-EW",(((K474-1)*'complete results log'!$B$2)*(1-$B$3))+(((L474-1)*'complete results log'!$B$2)*(1-$B$3)),IF(M474="WON",(((K474-1)*'complete results log'!$B$2)*(1-$B$3)),IF(M474="PLACED",(((L474-1)*'complete results log'!$B$2)*(1-$B$3))-'complete results log'!$B$2,IF(J474=0,-'complete results log'!$B$2,-('complete results log'!$B$2*2))))))*E474</f>
        <v>0</v>
      </c>
      <c r="R474" s="28">
        <f>(IF(M474="WON-EW",((((F474-1)*J474)*'complete results log'!$B$2)+('complete results log'!$B$2*(F474-1))),IF(M474="WON",((((F474-1)*J474)*'complete results log'!$B$2)+('complete results log'!$B$2*(F474-1))),IF(M474="PLACED",((((F474-1)*J474)*'complete results log'!$B$2)-'complete results log'!$B$2),IF(J474=0,-'complete results log'!$B$2,IF(J474=0,-'complete results log'!$B$2,-('complete results log'!$B$2*2)))))))*E474</f>
        <v>0</v>
      </c>
    </row>
    <row r="475" spans="8:18" ht="15" x14ac:dyDescent="0.2">
      <c r="H475" s="22"/>
      <c r="I475" s="22"/>
      <c r="J475" s="22"/>
      <c r="M475" s="17"/>
      <c r="N475" s="26">
        <f>((G475-1)*(1-(IF(H475="no",0,'complete results log'!$B$3)))+1)</f>
        <v>5.0000000000000044E-2</v>
      </c>
      <c r="O475" s="26">
        <f t="shared" si="7"/>
        <v>0</v>
      </c>
      <c r="P475" s="27">
        <f>(IF(M475="WON-EW",((((N475-1)*J475)*'complete results log'!$B$2)+('complete results log'!$B$2*(N475-1))),IF(M475="WON",((((N475-1)*J475)*'complete results log'!$B$2)+('complete results log'!$B$2*(N475-1))),IF(M475="PLACED",((((N475-1)*J475)*'complete results log'!$B$2)-'complete results log'!$B$2),IF(J475=0,-'complete results log'!$B$2,IF(J475=0,-'complete results log'!$B$2,-('complete results log'!$B$2*2)))))))*E475</f>
        <v>0</v>
      </c>
      <c r="Q475" s="27">
        <f>(IF(M475="WON-EW",(((K475-1)*'complete results log'!$B$2)*(1-$B$3))+(((L475-1)*'complete results log'!$B$2)*(1-$B$3)),IF(M475="WON",(((K475-1)*'complete results log'!$B$2)*(1-$B$3)),IF(M475="PLACED",(((L475-1)*'complete results log'!$B$2)*(1-$B$3))-'complete results log'!$B$2,IF(J475=0,-'complete results log'!$B$2,-('complete results log'!$B$2*2))))))*E475</f>
        <v>0</v>
      </c>
      <c r="R475" s="28">
        <f>(IF(M475="WON-EW",((((F475-1)*J475)*'complete results log'!$B$2)+('complete results log'!$B$2*(F475-1))),IF(M475="WON",((((F475-1)*J475)*'complete results log'!$B$2)+('complete results log'!$B$2*(F475-1))),IF(M475="PLACED",((((F475-1)*J475)*'complete results log'!$B$2)-'complete results log'!$B$2),IF(J475=0,-'complete results log'!$B$2,IF(J475=0,-'complete results log'!$B$2,-('complete results log'!$B$2*2)))))))*E475</f>
        <v>0</v>
      </c>
    </row>
    <row r="476" spans="8:18" ht="15" x14ac:dyDescent="0.2">
      <c r="H476" s="22"/>
      <c r="I476" s="22"/>
      <c r="J476" s="22"/>
      <c r="M476" s="17"/>
      <c r="N476" s="26">
        <f>((G476-1)*(1-(IF(H476="no",0,'complete results log'!$B$3)))+1)</f>
        <v>5.0000000000000044E-2</v>
      </c>
      <c r="O476" s="26">
        <f t="shared" si="7"/>
        <v>0</v>
      </c>
      <c r="P476" s="27">
        <f>(IF(M476="WON-EW",((((N476-1)*J476)*'complete results log'!$B$2)+('complete results log'!$B$2*(N476-1))),IF(M476="WON",((((N476-1)*J476)*'complete results log'!$B$2)+('complete results log'!$B$2*(N476-1))),IF(M476="PLACED",((((N476-1)*J476)*'complete results log'!$B$2)-'complete results log'!$B$2),IF(J476=0,-'complete results log'!$B$2,IF(J476=0,-'complete results log'!$B$2,-('complete results log'!$B$2*2)))))))*E476</f>
        <v>0</v>
      </c>
      <c r="Q476" s="27">
        <f>(IF(M476="WON-EW",(((K476-1)*'complete results log'!$B$2)*(1-$B$3))+(((L476-1)*'complete results log'!$B$2)*(1-$B$3)),IF(M476="WON",(((K476-1)*'complete results log'!$B$2)*(1-$B$3)),IF(M476="PLACED",(((L476-1)*'complete results log'!$B$2)*(1-$B$3))-'complete results log'!$B$2,IF(J476=0,-'complete results log'!$B$2,-('complete results log'!$B$2*2))))))*E476</f>
        <v>0</v>
      </c>
      <c r="R476" s="28">
        <f>(IF(M476="WON-EW",((((F476-1)*J476)*'complete results log'!$B$2)+('complete results log'!$B$2*(F476-1))),IF(M476="WON",((((F476-1)*J476)*'complete results log'!$B$2)+('complete results log'!$B$2*(F476-1))),IF(M476="PLACED",((((F476-1)*J476)*'complete results log'!$B$2)-'complete results log'!$B$2),IF(J476=0,-'complete results log'!$B$2,IF(J476=0,-'complete results log'!$B$2,-('complete results log'!$B$2*2)))))))*E476</f>
        <v>0</v>
      </c>
    </row>
    <row r="477" spans="8:18" ht="15" x14ac:dyDescent="0.2">
      <c r="H477" s="22"/>
      <c r="I477" s="22"/>
      <c r="J477" s="22"/>
      <c r="M477" s="17"/>
      <c r="N477" s="26">
        <f>((G477-1)*(1-(IF(H477="no",0,'complete results log'!$B$3)))+1)</f>
        <v>5.0000000000000044E-2</v>
      </c>
      <c r="O477" s="26">
        <f t="shared" si="7"/>
        <v>0</v>
      </c>
      <c r="P477" s="27">
        <f>(IF(M477="WON-EW",((((N477-1)*J477)*'complete results log'!$B$2)+('complete results log'!$B$2*(N477-1))),IF(M477="WON",((((N477-1)*J477)*'complete results log'!$B$2)+('complete results log'!$B$2*(N477-1))),IF(M477="PLACED",((((N477-1)*J477)*'complete results log'!$B$2)-'complete results log'!$B$2),IF(J477=0,-'complete results log'!$B$2,IF(J477=0,-'complete results log'!$B$2,-('complete results log'!$B$2*2)))))))*E477</f>
        <v>0</v>
      </c>
      <c r="Q477" s="27">
        <f>(IF(M477="WON-EW",(((K477-1)*'complete results log'!$B$2)*(1-$B$3))+(((L477-1)*'complete results log'!$B$2)*(1-$B$3)),IF(M477="WON",(((K477-1)*'complete results log'!$B$2)*(1-$B$3)),IF(M477="PLACED",(((L477-1)*'complete results log'!$B$2)*(1-$B$3))-'complete results log'!$B$2,IF(J477=0,-'complete results log'!$B$2,-('complete results log'!$B$2*2))))))*E477</f>
        <v>0</v>
      </c>
      <c r="R477" s="28">
        <f>(IF(M477="WON-EW",((((F477-1)*J477)*'complete results log'!$B$2)+('complete results log'!$B$2*(F477-1))),IF(M477="WON",((((F477-1)*J477)*'complete results log'!$B$2)+('complete results log'!$B$2*(F477-1))),IF(M477="PLACED",((((F477-1)*J477)*'complete results log'!$B$2)-'complete results log'!$B$2),IF(J477=0,-'complete results log'!$B$2,IF(J477=0,-'complete results log'!$B$2,-('complete results log'!$B$2*2)))))))*E477</f>
        <v>0</v>
      </c>
    </row>
    <row r="478" spans="8:18" ht="15" x14ac:dyDescent="0.2">
      <c r="H478" s="22"/>
      <c r="I478" s="22"/>
      <c r="J478" s="22"/>
      <c r="M478" s="17"/>
      <c r="N478" s="26">
        <f>((G478-1)*(1-(IF(H478="no",0,'complete results log'!$B$3)))+1)</f>
        <v>5.0000000000000044E-2</v>
      </c>
      <c r="O478" s="26">
        <f t="shared" si="7"/>
        <v>0</v>
      </c>
      <c r="P478" s="27">
        <f>(IF(M478="WON-EW",((((N478-1)*J478)*'complete results log'!$B$2)+('complete results log'!$B$2*(N478-1))),IF(M478="WON",((((N478-1)*J478)*'complete results log'!$B$2)+('complete results log'!$B$2*(N478-1))),IF(M478="PLACED",((((N478-1)*J478)*'complete results log'!$B$2)-'complete results log'!$B$2),IF(J478=0,-'complete results log'!$B$2,IF(J478=0,-'complete results log'!$B$2,-('complete results log'!$B$2*2)))))))*E478</f>
        <v>0</v>
      </c>
      <c r="Q478" s="27">
        <f>(IF(M478="WON-EW",(((K478-1)*'complete results log'!$B$2)*(1-$B$3))+(((L478-1)*'complete results log'!$B$2)*(1-$B$3)),IF(M478="WON",(((K478-1)*'complete results log'!$B$2)*(1-$B$3)),IF(M478="PLACED",(((L478-1)*'complete results log'!$B$2)*(1-$B$3))-'complete results log'!$B$2,IF(J478=0,-'complete results log'!$B$2,-('complete results log'!$B$2*2))))))*E478</f>
        <v>0</v>
      </c>
      <c r="R478" s="28">
        <f>(IF(M478="WON-EW",((((F478-1)*J478)*'complete results log'!$B$2)+('complete results log'!$B$2*(F478-1))),IF(M478="WON",((((F478-1)*J478)*'complete results log'!$B$2)+('complete results log'!$B$2*(F478-1))),IF(M478="PLACED",((((F478-1)*J478)*'complete results log'!$B$2)-'complete results log'!$B$2),IF(J478=0,-'complete results log'!$B$2,IF(J478=0,-'complete results log'!$B$2,-('complete results log'!$B$2*2)))))))*E478</f>
        <v>0</v>
      </c>
    </row>
    <row r="479" spans="8:18" ht="15" x14ac:dyDescent="0.2">
      <c r="H479" s="22"/>
      <c r="I479" s="22"/>
      <c r="J479" s="22"/>
      <c r="M479" s="17"/>
      <c r="N479" s="26">
        <f>((G479-1)*(1-(IF(H479="no",0,'complete results log'!$B$3)))+1)</f>
        <v>5.0000000000000044E-2</v>
      </c>
      <c r="O479" s="26">
        <f t="shared" si="7"/>
        <v>0</v>
      </c>
      <c r="P479" s="27">
        <f>(IF(M479="WON-EW",((((N479-1)*J479)*'complete results log'!$B$2)+('complete results log'!$B$2*(N479-1))),IF(M479="WON",((((N479-1)*J479)*'complete results log'!$B$2)+('complete results log'!$B$2*(N479-1))),IF(M479="PLACED",((((N479-1)*J479)*'complete results log'!$B$2)-'complete results log'!$B$2),IF(J479=0,-'complete results log'!$B$2,IF(J479=0,-'complete results log'!$B$2,-('complete results log'!$B$2*2)))))))*E479</f>
        <v>0</v>
      </c>
      <c r="Q479" s="27">
        <f>(IF(M479="WON-EW",(((K479-1)*'complete results log'!$B$2)*(1-$B$3))+(((L479-1)*'complete results log'!$B$2)*(1-$B$3)),IF(M479="WON",(((K479-1)*'complete results log'!$B$2)*(1-$B$3)),IF(M479="PLACED",(((L479-1)*'complete results log'!$B$2)*(1-$B$3))-'complete results log'!$B$2,IF(J479=0,-'complete results log'!$B$2,-('complete results log'!$B$2*2))))))*E479</f>
        <v>0</v>
      </c>
      <c r="R479" s="28">
        <f>(IF(M479="WON-EW",((((F479-1)*J479)*'complete results log'!$B$2)+('complete results log'!$B$2*(F479-1))),IF(M479="WON",((((F479-1)*J479)*'complete results log'!$B$2)+('complete results log'!$B$2*(F479-1))),IF(M479="PLACED",((((F479-1)*J479)*'complete results log'!$B$2)-'complete results log'!$B$2),IF(J479=0,-'complete results log'!$B$2,IF(J479=0,-'complete results log'!$B$2,-('complete results log'!$B$2*2)))))))*E479</f>
        <v>0</v>
      </c>
    </row>
    <row r="480" spans="8:18" ht="15" x14ac:dyDescent="0.2">
      <c r="H480" s="22"/>
      <c r="I480" s="22"/>
      <c r="J480" s="22"/>
      <c r="M480" s="17"/>
      <c r="N480" s="26">
        <f>((G480-1)*(1-(IF(H480="no",0,'complete results log'!$B$3)))+1)</f>
        <v>5.0000000000000044E-2</v>
      </c>
      <c r="O480" s="26">
        <f t="shared" si="7"/>
        <v>0</v>
      </c>
      <c r="P480" s="27">
        <f>(IF(M480="WON-EW",((((N480-1)*J480)*'complete results log'!$B$2)+('complete results log'!$B$2*(N480-1))),IF(M480="WON",((((N480-1)*J480)*'complete results log'!$B$2)+('complete results log'!$B$2*(N480-1))),IF(M480="PLACED",((((N480-1)*J480)*'complete results log'!$B$2)-'complete results log'!$B$2),IF(J480=0,-'complete results log'!$B$2,IF(J480=0,-'complete results log'!$B$2,-('complete results log'!$B$2*2)))))))*E480</f>
        <v>0</v>
      </c>
      <c r="Q480" s="27">
        <f>(IF(M480="WON-EW",(((K480-1)*'complete results log'!$B$2)*(1-$B$3))+(((L480-1)*'complete results log'!$B$2)*(1-$B$3)),IF(M480="WON",(((K480-1)*'complete results log'!$B$2)*(1-$B$3)),IF(M480="PLACED",(((L480-1)*'complete results log'!$B$2)*(1-$B$3))-'complete results log'!$B$2,IF(J480=0,-'complete results log'!$B$2,-('complete results log'!$B$2*2))))))*E480</f>
        <v>0</v>
      </c>
      <c r="R480" s="28">
        <f>(IF(M480="WON-EW",((((F480-1)*J480)*'complete results log'!$B$2)+('complete results log'!$B$2*(F480-1))),IF(M480="WON",((((F480-1)*J480)*'complete results log'!$B$2)+('complete results log'!$B$2*(F480-1))),IF(M480="PLACED",((((F480-1)*J480)*'complete results log'!$B$2)-'complete results log'!$B$2),IF(J480=0,-'complete results log'!$B$2,IF(J480=0,-'complete results log'!$B$2,-('complete results log'!$B$2*2)))))))*E480</f>
        <v>0</v>
      </c>
    </row>
    <row r="481" spans="8:18" ht="15" x14ac:dyDescent="0.2">
      <c r="H481" s="22"/>
      <c r="I481" s="22"/>
      <c r="J481" s="22"/>
      <c r="M481" s="17"/>
      <c r="N481" s="26">
        <f>((G481-1)*(1-(IF(H481="no",0,'complete results log'!$B$3)))+1)</f>
        <v>5.0000000000000044E-2</v>
      </c>
      <c r="O481" s="26">
        <f t="shared" si="7"/>
        <v>0</v>
      </c>
      <c r="P481" s="27">
        <f>(IF(M481="WON-EW",((((N481-1)*J481)*'complete results log'!$B$2)+('complete results log'!$B$2*(N481-1))),IF(M481="WON",((((N481-1)*J481)*'complete results log'!$B$2)+('complete results log'!$B$2*(N481-1))),IF(M481="PLACED",((((N481-1)*J481)*'complete results log'!$B$2)-'complete results log'!$B$2),IF(J481=0,-'complete results log'!$B$2,IF(J481=0,-'complete results log'!$B$2,-('complete results log'!$B$2*2)))))))*E481</f>
        <v>0</v>
      </c>
      <c r="Q481" s="27">
        <f>(IF(M481="WON-EW",(((K481-1)*'complete results log'!$B$2)*(1-$B$3))+(((L481-1)*'complete results log'!$B$2)*(1-$B$3)),IF(M481="WON",(((K481-1)*'complete results log'!$B$2)*(1-$B$3)),IF(M481="PLACED",(((L481-1)*'complete results log'!$B$2)*(1-$B$3))-'complete results log'!$B$2,IF(J481=0,-'complete results log'!$B$2,-('complete results log'!$B$2*2))))))*E481</f>
        <v>0</v>
      </c>
      <c r="R481" s="28">
        <f>(IF(M481="WON-EW",((((F481-1)*J481)*'complete results log'!$B$2)+('complete results log'!$B$2*(F481-1))),IF(M481="WON",((((F481-1)*J481)*'complete results log'!$B$2)+('complete results log'!$B$2*(F481-1))),IF(M481="PLACED",((((F481-1)*J481)*'complete results log'!$B$2)-'complete results log'!$B$2),IF(J481=0,-'complete results log'!$B$2,IF(J481=0,-'complete results log'!$B$2,-('complete results log'!$B$2*2)))))))*E481</f>
        <v>0</v>
      </c>
    </row>
    <row r="482" spans="8:18" ht="15" x14ac:dyDescent="0.2">
      <c r="H482" s="22"/>
      <c r="I482" s="22"/>
      <c r="J482" s="22"/>
      <c r="M482" s="17"/>
      <c r="N482" s="26">
        <f>((G482-1)*(1-(IF(H482="no",0,'complete results log'!$B$3)))+1)</f>
        <v>5.0000000000000044E-2</v>
      </c>
      <c r="O482" s="26">
        <f t="shared" si="7"/>
        <v>0</v>
      </c>
      <c r="P482" s="27">
        <f>(IF(M482="WON-EW",((((N482-1)*J482)*'complete results log'!$B$2)+('complete results log'!$B$2*(N482-1))),IF(M482="WON",((((N482-1)*J482)*'complete results log'!$B$2)+('complete results log'!$B$2*(N482-1))),IF(M482="PLACED",((((N482-1)*J482)*'complete results log'!$B$2)-'complete results log'!$B$2),IF(J482=0,-'complete results log'!$B$2,IF(J482=0,-'complete results log'!$B$2,-('complete results log'!$B$2*2)))))))*E482</f>
        <v>0</v>
      </c>
      <c r="Q482" s="27">
        <f>(IF(M482="WON-EW",(((K482-1)*'complete results log'!$B$2)*(1-$B$3))+(((L482-1)*'complete results log'!$B$2)*(1-$B$3)),IF(M482="WON",(((K482-1)*'complete results log'!$B$2)*(1-$B$3)),IF(M482="PLACED",(((L482-1)*'complete results log'!$B$2)*(1-$B$3))-'complete results log'!$B$2,IF(J482=0,-'complete results log'!$B$2,-('complete results log'!$B$2*2))))))*E482</f>
        <v>0</v>
      </c>
      <c r="R482" s="28">
        <f>(IF(M482="WON-EW",((((F482-1)*J482)*'complete results log'!$B$2)+('complete results log'!$B$2*(F482-1))),IF(M482="WON",((((F482-1)*J482)*'complete results log'!$B$2)+('complete results log'!$B$2*(F482-1))),IF(M482="PLACED",((((F482-1)*J482)*'complete results log'!$B$2)-'complete results log'!$B$2),IF(J482=0,-'complete results log'!$B$2,IF(J482=0,-'complete results log'!$B$2,-('complete results log'!$B$2*2)))))))*E482</f>
        <v>0</v>
      </c>
    </row>
    <row r="483" spans="8:18" ht="15" x14ac:dyDescent="0.2">
      <c r="H483" s="22"/>
      <c r="I483" s="22"/>
      <c r="J483" s="22"/>
      <c r="M483" s="17"/>
      <c r="N483" s="26">
        <f>((G483-1)*(1-(IF(H483="no",0,'complete results log'!$B$3)))+1)</f>
        <v>5.0000000000000044E-2</v>
      </c>
      <c r="O483" s="26">
        <f t="shared" si="7"/>
        <v>0</v>
      </c>
      <c r="P483" s="27">
        <f>(IF(M483="WON-EW",((((N483-1)*J483)*'complete results log'!$B$2)+('complete results log'!$B$2*(N483-1))),IF(M483="WON",((((N483-1)*J483)*'complete results log'!$B$2)+('complete results log'!$B$2*(N483-1))),IF(M483="PLACED",((((N483-1)*J483)*'complete results log'!$B$2)-'complete results log'!$B$2),IF(J483=0,-'complete results log'!$B$2,IF(J483=0,-'complete results log'!$B$2,-('complete results log'!$B$2*2)))))))*E483</f>
        <v>0</v>
      </c>
      <c r="Q483" s="27">
        <f>(IF(M483="WON-EW",(((K483-1)*'complete results log'!$B$2)*(1-$B$3))+(((L483-1)*'complete results log'!$B$2)*(1-$B$3)),IF(M483="WON",(((K483-1)*'complete results log'!$B$2)*(1-$B$3)),IF(M483="PLACED",(((L483-1)*'complete results log'!$B$2)*(1-$B$3))-'complete results log'!$B$2,IF(J483=0,-'complete results log'!$B$2,-('complete results log'!$B$2*2))))))*E483</f>
        <v>0</v>
      </c>
      <c r="R483" s="28">
        <f>(IF(M483="WON-EW",((((F483-1)*J483)*'complete results log'!$B$2)+('complete results log'!$B$2*(F483-1))),IF(M483="WON",((((F483-1)*J483)*'complete results log'!$B$2)+('complete results log'!$B$2*(F483-1))),IF(M483="PLACED",((((F483-1)*J483)*'complete results log'!$B$2)-'complete results log'!$B$2),IF(J483=0,-'complete results log'!$B$2,IF(J483=0,-'complete results log'!$B$2,-('complete results log'!$B$2*2)))))))*E483</f>
        <v>0</v>
      </c>
    </row>
    <row r="484" spans="8:18" ht="15" x14ac:dyDescent="0.2">
      <c r="H484" s="22"/>
      <c r="I484" s="22"/>
      <c r="J484" s="22"/>
      <c r="M484" s="17"/>
      <c r="N484" s="26">
        <f>((G484-1)*(1-(IF(H484="no",0,'complete results log'!$B$3)))+1)</f>
        <v>5.0000000000000044E-2</v>
      </c>
      <c r="O484" s="26">
        <f t="shared" si="7"/>
        <v>0</v>
      </c>
      <c r="P484" s="27">
        <f>(IF(M484="WON-EW",((((N484-1)*J484)*'complete results log'!$B$2)+('complete results log'!$B$2*(N484-1))),IF(M484="WON",((((N484-1)*J484)*'complete results log'!$B$2)+('complete results log'!$B$2*(N484-1))),IF(M484="PLACED",((((N484-1)*J484)*'complete results log'!$B$2)-'complete results log'!$B$2),IF(J484=0,-'complete results log'!$B$2,IF(J484=0,-'complete results log'!$B$2,-('complete results log'!$B$2*2)))))))*E484</f>
        <v>0</v>
      </c>
      <c r="Q484" s="27">
        <f>(IF(M484="WON-EW",(((K484-1)*'complete results log'!$B$2)*(1-$B$3))+(((L484-1)*'complete results log'!$B$2)*(1-$B$3)),IF(M484="WON",(((K484-1)*'complete results log'!$B$2)*(1-$B$3)),IF(M484="PLACED",(((L484-1)*'complete results log'!$B$2)*(1-$B$3))-'complete results log'!$B$2,IF(J484=0,-'complete results log'!$B$2,-('complete results log'!$B$2*2))))))*E484</f>
        <v>0</v>
      </c>
      <c r="R484" s="28">
        <f>(IF(M484="WON-EW",((((F484-1)*J484)*'complete results log'!$B$2)+('complete results log'!$B$2*(F484-1))),IF(M484="WON",((((F484-1)*J484)*'complete results log'!$B$2)+('complete results log'!$B$2*(F484-1))),IF(M484="PLACED",((((F484-1)*J484)*'complete results log'!$B$2)-'complete results log'!$B$2),IF(J484=0,-'complete results log'!$B$2,IF(J484=0,-'complete results log'!$B$2,-('complete results log'!$B$2*2)))))))*E484</f>
        <v>0</v>
      </c>
    </row>
    <row r="485" spans="8:18" ht="15" x14ac:dyDescent="0.2">
      <c r="H485" s="22"/>
      <c r="I485" s="22"/>
      <c r="J485" s="22"/>
      <c r="M485" s="17"/>
      <c r="N485" s="26">
        <f>((G485-1)*(1-(IF(H485="no",0,'complete results log'!$B$3)))+1)</f>
        <v>5.0000000000000044E-2</v>
      </c>
      <c r="O485" s="26">
        <f t="shared" si="7"/>
        <v>0</v>
      </c>
      <c r="P485" s="27">
        <f>(IF(M485="WON-EW",((((N485-1)*J485)*'complete results log'!$B$2)+('complete results log'!$B$2*(N485-1))),IF(M485="WON",((((N485-1)*J485)*'complete results log'!$B$2)+('complete results log'!$B$2*(N485-1))),IF(M485="PLACED",((((N485-1)*J485)*'complete results log'!$B$2)-'complete results log'!$B$2),IF(J485=0,-'complete results log'!$B$2,IF(J485=0,-'complete results log'!$B$2,-('complete results log'!$B$2*2)))))))*E485</f>
        <v>0</v>
      </c>
      <c r="Q485" s="27">
        <f>(IF(M485="WON-EW",(((K485-1)*'complete results log'!$B$2)*(1-$B$3))+(((L485-1)*'complete results log'!$B$2)*(1-$B$3)),IF(M485="WON",(((K485-1)*'complete results log'!$B$2)*(1-$B$3)),IF(M485="PLACED",(((L485-1)*'complete results log'!$B$2)*(1-$B$3))-'complete results log'!$B$2,IF(J485=0,-'complete results log'!$B$2,-('complete results log'!$B$2*2))))))*E485</f>
        <v>0</v>
      </c>
      <c r="R485" s="28">
        <f>(IF(M485="WON-EW",((((F485-1)*J485)*'complete results log'!$B$2)+('complete results log'!$B$2*(F485-1))),IF(M485="WON",((((F485-1)*J485)*'complete results log'!$B$2)+('complete results log'!$B$2*(F485-1))),IF(M485="PLACED",((((F485-1)*J485)*'complete results log'!$B$2)-'complete results log'!$B$2),IF(J485=0,-'complete results log'!$B$2,IF(J485=0,-'complete results log'!$B$2,-('complete results log'!$B$2*2)))))))*E485</f>
        <v>0</v>
      </c>
    </row>
    <row r="486" spans="8:18" ht="15" x14ac:dyDescent="0.2">
      <c r="H486" s="22"/>
      <c r="I486" s="22"/>
      <c r="J486" s="22"/>
      <c r="M486" s="17"/>
      <c r="N486" s="26">
        <f>((G486-1)*(1-(IF(H486="no",0,'complete results log'!$B$3)))+1)</f>
        <v>5.0000000000000044E-2</v>
      </c>
      <c r="O486" s="26">
        <f t="shared" si="7"/>
        <v>0</v>
      </c>
      <c r="P486" s="27">
        <f>(IF(M486="WON-EW",((((N486-1)*J486)*'complete results log'!$B$2)+('complete results log'!$B$2*(N486-1))),IF(M486="WON",((((N486-1)*J486)*'complete results log'!$B$2)+('complete results log'!$B$2*(N486-1))),IF(M486="PLACED",((((N486-1)*J486)*'complete results log'!$B$2)-'complete results log'!$B$2),IF(J486=0,-'complete results log'!$B$2,IF(J486=0,-'complete results log'!$B$2,-('complete results log'!$B$2*2)))))))*E486</f>
        <v>0</v>
      </c>
      <c r="Q486" s="27">
        <f>(IF(M486="WON-EW",(((K486-1)*'complete results log'!$B$2)*(1-$B$3))+(((L486-1)*'complete results log'!$B$2)*(1-$B$3)),IF(M486="WON",(((K486-1)*'complete results log'!$B$2)*(1-$B$3)),IF(M486="PLACED",(((L486-1)*'complete results log'!$B$2)*(1-$B$3))-'complete results log'!$B$2,IF(J486=0,-'complete results log'!$B$2,-('complete results log'!$B$2*2))))))*E486</f>
        <v>0</v>
      </c>
      <c r="R486" s="28">
        <f>(IF(M486="WON-EW",((((F486-1)*J486)*'complete results log'!$B$2)+('complete results log'!$B$2*(F486-1))),IF(M486="WON",((((F486-1)*J486)*'complete results log'!$B$2)+('complete results log'!$B$2*(F486-1))),IF(M486="PLACED",((((F486-1)*J486)*'complete results log'!$B$2)-'complete results log'!$B$2),IF(J486=0,-'complete results log'!$B$2,IF(J486=0,-'complete results log'!$B$2,-('complete results log'!$B$2*2)))))))*E486</f>
        <v>0</v>
      </c>
    </row>
    <row r="487" spans="8:18" ht="15" x14ac:dyDescent="0.2">
      <c r="H487" s="22"/>
      <c r="I487" s="22"/>
      <c r="J487" s="22"/>
      <c r="M487" s="17"/>
      <c r="N487" s="26">
        <f>((G487-1)*(1-(IF(H487="no",0,'complete results log'!$B$3)))+1)</f>
        <v>5.0000000000000044E-2</v>
      </c>
      <c r="O487" s="26">
        <f t="shared" si="7"/>
        <v>0</v>
      </c>
      <c r="P487" s="27">
        <f>(IF(M487="WON-EW",((((N487-1)*J487)*'complete results log'!$B$2)+('complete results log'!$B$2*(N487-1))),IF(M487="WON",((((N487-1)*J487)*'complete results log'!$B$2)+('complete results log'!$B$2*(N487-1))),IF(M487="PLACED",((((N487-1)*J487)*'complete results log'!$B$2)-'complete results log'!$B$2),IF(J487=0,-'complete results log'!$B$2,IF(J487=0,-'complete results log'!$B$2,-('complete results log'!$B$2*2)))))))*E487</f>
        <v>0</v>
      </c>
      <c r="Q487" s="27">
        <f>(IF(M487="WON-EW",(((K487-1)*'complete results log'!$B$2)*(1-$B$3))+(((L487-1)*'complete results log'!$B$2)*(1-$B$3)),IF(M487="WON",(((K487-1)*'complete results log'!$B$2)*(1-$B$3)),IF(M487="PLACED",(((L487-1)*'complete results log'!$B$2)*(1-$B$3))-'complete results log'!$B$2,IF(J487=0,-'complete results log'!$B$2,-('complete results log'!$B$2*2))))))*E487</f>
        <v>0</v>
      </c>
      <c r="R487" s="28">
        <f>(IF(M487="WON-EW",((((F487-1)*J487)*'complete results log'!$B$2)+('complete results log'!$B$2*(F487-1))),IF(M487="WON",((((F487-1)*J487)*'complete results log'!$B$2)+('complete results log'!$B$2*(F487-1))),IF(M487="PLACED",((((F487-1)*J487)*'complete results log'!$B$2)-'complete results log'!$B$2),IF(J487=0,-'complete results log'!$B$2,IF(J487=0,-'complete results log'!$B$2,-('complete results log'!$B$2*2)))))))*E487</f>
        <v>0</v>
      </c>
    </row>
    <row r="488" spans="8:18" ht="15" x14ac:dyDescent="0.2">
      <c r="H488" s="22"/>
      <c r="I488" s="22"/>
      <c r="J488" s="22"/>
      <c r="M488" s="17"/>
      <c r="N488" s="26">
        <f>((G488-1)*(1-(IF(H488="no",0,'complete results log'!$B$3)))+1)</f>
        <v>5.0000000000000044E-2</v>
      </c>
      <c r="O488" s="26">
        <f t="shared" si="7"/>
        <v>0</v>
      </c>
      <c r="P488" s="27">
        <f>(IF(M488="WON-EW",((((N488-1)*J488)*'complete results log'!$B$2)+('complete results log'!$B$2*(N488-1))),IF(M488="WON",((((N488-1)*J488)*'complete results log'!$B$2)+('complete results log'!$B$2*(N488-1))),IF(M488="PLACED",((((N488-1)*J488)*'complete results log'!$B$2)-'complete results log'!$B$2),IF(J488=0,-'complete results log'!$B$2,IF(J488=0,-'complete results log'!$B$2,-('complete results log'!$B$2*2)))))))*E488</f>
        <v>0</v>
      </c>
      <c r="Q488" s="27">
        <f>(IF(M488="WON-EW",(((K488-1)*'complete results log'!$B$2)*(1-$B$3))+(((L488-1)*'complete results log'!$B$2)*(1-$B$3)),IF(M488="WON",(((K488-1)*'complete results log'!$B$2)*(1-$B$3)),IF(M488="PLACED",(((L488-1)*'complete results log'!$B$2)*(1-$B$3))-'complete results log'!$B$2,IF(J488=0,-'complete results log'!$B$2,-('complete results log'!$B$2*2))))))*E488</f>
        <v>0</v>
      </c>
      <c r="R488" s="28">
        <f>(IF(M488="WON-EW",((((F488-1)*J488)*'complete results log'!$B$2)+('complete results log'!$B$2*(F488-1))),IF(M488="WON",((((F488-1)*J488)*'complete results log'!$B$2)+('complete results log'!$B$2*(F488-1))),IF(M488="PLACED",((((F488-1)*J488)*'complete results log'!$B$2)-'complete results log'!$B$2),IF(J488=0,-'complete results log'!$B$2,IF(J488=0,-'complete results log'!$B$2,-('complete results log'!$B$2*2)))))))*E488</f>
        <v>0</v>
      </c>
    </row>
    <row r="489" spans="8:18" ht="15" x14ac:dyDescent="0.2">
      <c r="H489" s="22"/>
      <c r="I489" s="22"/>
      <c r="J489" s="22"/>
      <c r="M489" s="17"/>
      <c r="N489" s="26">
        <f>((G489-1)*(1-(IF(H489="no",0,'complete results log'!$B$3)))+1)</f>
        <v>5.0000000000000044E-2</v>
      </c>
      <c r="O489" s="26">
        <f t="shared" si="7"/>
        <v>0</v>
      </c>
      <c r="P489" s="27">
        <f>(IF(M489="WON-EW",((((N489-1)*J489)*'complete results log'!$B$2)+('complete results log'!$B$2*(N489-1))),IF(M489="WON",((((N489-1)*J489)*'complete results log'!$B$2)+('complete results log'!$B$2*(N489-1))),IF(M489="PLACED",((((N489-1)*J489)*'complete results log'!$B$2)-'complete results log'!$B$2),IF(J489=0,-'complete results log'!$B$2,IF(J489=0,-'complete results log'!$B$2,-('complete results log'!$B$2*2)))))))*E489</f>
        <v>0</v>
      </c>
      <c r="Q489" s="27">
        <f>(IF(M489="WON-EW",(((K489-1)*'complete results log'!$B$2)*(1-$B$3))+(((L489-1)*'complete results log'!$B$2)*(1-$B$3)),IF(M489="WON",(((K489-1)*'complete results log'!$B$2)*(1-$B$3)),IF(M489="PLACED",(((L489-1)*'complete results log'!$B$2)*(1-$B$3))-'complete results log'!$B$2,IF(J489=0,-'complete results log'!$B$2,-('complete results log'!$B$2*2))))))*E489</f>
        <v>0</v>
      </c>
      <c r="R489" s="28">
        <f>(IF(M489="WON-EW",((((F489-1)*J489)*'complete results log'!$B$2)+('complete results log'!$B$2*(F489-1))),IF(M489="WON",((((F489-1)*J489)*'complete results log'!$B$2)+('complete results log'!$B$2*(F489-1))),IF(M489="PLACED",((((F489-1)*J489)*'complete results log'!$B$2)-'complete results log'!$B$2),IF(J489=0,-'complete results log'!$B$2,IF(J489=0,-'complete results log'!$B$2,-('complete results log'!$B$2*2)))))))*E489</f>
        <v>0</v>
      </c>
    </row>
    <row r="490" spans="8:18" ht="15" x14ac:dyDescent="0.2">
      <c r="H490" s="22"/>
      <c r="I490" s="22"/>
      <c r="J490" s="22"/>
      <c r="M490" s="17"/>
      <c r="N490" s="26">
        <f>((G490-1)*(1-(IF(H490="no",0,'complete results log'!$B$3)))+1)</f>
        <v>5.0000000000000044E-2</v>
      </c>
      <c r="O490" s="26">
        <f t="shared" si="7"/>
        <v>0</v>
      </c>
      <c r="P490" s="27">
        <f>(IF(M490="WON-EW",((((N490-1)*J490)*'complete results log'!$B$2)+('complete results log'!$B$2*(N490-1))),IF(M490="WON",((((N490-1)*J490)*'complete results log'!$B$2)+('complete results log'!$B$2*(N490-1))),IF(M490="PLACED",((((N490-1)*J490)*'complete results log'!$B$2)-'complete results log'!$B$2),IF(J490=0,-'complete results log'!$B$2,IF(J490=0,-'complete results log'!$B$2,-('complete results log'!$B$2*2)))))))*E490</f>
        <v>0</v>
      </c>
      <c r="Q490" s="27">
        <f>(IF(M490="WON-EW",(((K490-1)*'complete results log'!$B$2)*(1-$B$3))+(((L490-1)*'complete results log'!$B$2)*(1-$B$3)),IF(M490="WON",(((K490-1)*'complete results log'!$B$2)*(1-$B$3)),IF(M490="PLACED",(((L490-1)*'complete results log'!$B$2)*(1-$B$3))-'complete results log'!$B$2,IF(J490=0,-'complete results log'!$B$2,-('complete results log'!$B$2*2))))))*E490</f>
        <v>0</v>
      </c>
      <c r="R490" s="28">
        <f>(IF(M490="WON-EW",((((F490-1)*J490)*'complete results log'!$B$2)+('complete results log'!$B$2*(F490-1))),IF(M490="WON",((((F490-1)*J490)*'complete results log'!$B$2)+('complete results log'!$B$2*(F490-1))),IF(M490="PLACED",((((F490-1)*J490)*'complete results log'!$B$2)-'complete results log'!$B$2),IF(J490=0,-'complete results log'!$B$2,IF(J490=0,-'complete results log'!$B$2,-('complete results log'!$B$2*2)))))))*E490</f>
        <v>0</v>
      </c>
    </row>
    <row r="491" spans="8:18" ht="15" x14ac:dyDescent="0.2">
      <c r="H491" s="22"/>
      <c r="I491" s="22"/>
      <c r="J491" s="22"/>
      <c r="M491" s="17"/>
      <c r="N491" s="26">
        <f>((G491-1)*(1-(IF(H491="no",0,'complete results log'!$B$3)))+1)</f>
        <v>5.0000000000000044E-2</v>
      </c>
      <c r="O491" s="26">
        <f t="shared" si="7"/>
        <v>0</v>
      </c>
      <c r="P491" s="27">
        <f>(IF(M491="WON-EW",((((N491-1)*J491)*'complete results log'!$B$2)+('complete results log'!$B$2*(N491-1))),IF(M491="WON",((((N491-1)*J491)*'complete results log'!$B$2)+('complete results log'!$B$2*(N491-1))),IF(M491="PLACED",((((N491-1)*J491)*'complete results log'!$B$2)-'complete results log'!$B$2),IF(J491=0,-'complete results log'!$B$2,IF(J491=0,-'complete results log'!$B$2,-('complete results log'!$B$2*2)))))))*E491</f>
        <v>0</v>
      </c>
      <c r="Q491" s="27">
        <f>(IF(M491="WON-EW",(((K491-1)*'complete results log'!$B$2)*(1-$B$3))+(((L491-1)*'complete results log'!$B$2)*(1-$B$3)),IF(M491="WON",(((K491-1)*'complete results log'!$B$2)*(1-$B$3)),IF(M491="PLACED",(((L491-1)*'complete results log'!$B$2)*(1-$B$3))-'complete results log'!$B$2,IF(J491=0,-'complete results log'!$B$2,-('complete results log'!$B$2*2))))))*E491</f>
        <v>0</v>
      </c>
      <c r="R491" s="28">
        <f>(IF(M491="WON-EW",((((F491-1)*J491)*'complete results log'!$B$2)+('complete results log'!$B$2*(F491-1))),IF(M491="WON",((((F491-1)*J491)*'complete results log'!$B$2)+('complete results log'!$B$2*(F491-1))),IF(M491="PLACED",((((F491-1)*J491)*'complete results log'!$B$2)-'complete results log'!$B$2),IF(J491=0,-'complete results log'!$B$2,IF(J491=0,-'complete results log'!$B$2,-('complete results log'!$B$2*2)))))))*E491</f>
        <v>0</v>
      </c>
    </row>
    <row r="492" spans="8:18" ht="15" x14ac:dyDescent="0.2">
      <c r="H492" s="22"/>
      <c r="I492" s="22"/>
      <c r="J492" s="22"/>
      <c r="M492" s="17"/>
      <c r="N492" s="26">
        <f>((G492-1)*(1-(IF(H492="no",0,'complete results log'!$B$3)))+1)</f>
        <v>5.0000000000000044E-2</v>
      </c>
      <c r="O492" s="26">
        <f t="shared" si="7"/>
        <v>0</v>
      </c>
      <c r="P492" s="27">
        <f>(IF(M492="WON-EW",((((N492-1)*J492)*'complete results log'!$B$2)+('complete results log'!$B$2*(N492-1))),IF(M492="WON",((((N492-1)*J492)*'complete results log'!$B$2)+('complete results log'!$B$2*(N492-1))),IF(M492="PLACED",((((N492-1)*J492)*'complete results log'!$B$2)-'complete results log'!$B$2),IF(J492=0,-'complete results log'!$B$2,IF(J492=0,-'complete results log'!$B$2,-('complete results log'!$B$2*2)))))))*E492</f>
        <v>0</v>
      </c>
      <c r="Q492" s="27">
        <f>(IF(M492="WON-EW",(((K492-1)*'complete results log'!$B$2)*(1-$B$3))+(((L492-1)*'complete results log'!$B$2)*(1-$B$3)),IF(M492="WON",(((K492-1)*'complete results log'!$B$2)*(1-$B$3)),IF(M492="PLACED",(((L492-1)*'complete results log'!$B$2)*(1-$B$3))-'complete results log'!$B$2,IF(J492=0,-'complete results log'!$B$2,-('complete results log'!$B$2*2))))))*E492</f>
        <v>0</v>
      </c>
      <c r="R492" s="28">
        <f>(IF(M492="WON-EW",((((F492-1)*J492)*'complete results log'!$B$2)+('complete results log'!$B$2*(F492-1))),IF(M492="WON",((((F492-1)*J492)*'complete results log'!$B$2)+('complete results log'!$B$2*(F492-1))),IF(M492="PLACED",((((F492-1)*J492)*'complete results log'!$B$2)-'complete results log'!$B$2),IF(J492=0,-'complete results log'!$B$2,IF(J492=0,-'complete results log'!$B$2,-('complete results log'!$B$2*2)))))))*E492</f>
        <v>0</v>
      </c>
    </row>
    <row r="493" spans="8:18" ht="15" x14ac:dyDescent="0.2">
      <c r="H493" s="22"/>
      <c r="I493" s="22"/>
      <c r="J493" s="22"/>
      <c r="M493" s="17"/>
      <c r="N493" s="26">
        <f>((G493-1)*(1-(IF(H493="no",0,'complete results log'!$B$3)))+1)</f>
        <v>5.0000000000000044E-2</v>
      </c>
      <c r="O493" s="26">
        <f t="shared" si="7"/>
        <v>0</v>
      </c>
      <c r="P493" s="27">
        <f>(IF(M493="WON-EW",((((N493-1)*J493)*'complete results log'!$B$2)+('complete results log'!$B$2*(N493-1))),IF(M493="WON",((((N493-1)*J493)*'complete results log'!$B$2)+('complete results log'!$B$2*(N493-1))),IF(M493="PLACED",((((N493-1)*J493)*'complete results log'!$B$2)-'complete results log'!$B$2),IF(J493=0,-'complete results log'!$B$2,IF(J493=0,-'complete results log'!$B$2,-('complete results log'!$B$2*2)))))))*E493</f>
        <v>0</v>
      </c>
      <c r="Q493" s="27">
        <f>(IF(M493="WON-EW",(((K493-1)*'complete results log'!$B$2)*(1-$B$3))+(((L493-1)*'complete results log'!$B$2)*(1-$B$3)),IF(M493="WON",(((K493-1)*'complete results log'!$B$2)*(1-$B$3)),IF(M493="PLACED",(((L493-1)*'complete results log'!$B$2)*(1-$B$3))-'complete results log'!$B$2,IF(J493=0,-'complete results log'!$B$2,-('complete results log'!$B$2*2))))))*E493</f>
        <v>0</v>
      </c>
      <c r="R493" s="28">
        <f>(IF(M493="WON-EW",((((F493-1)*J493)*'complete results log'!$B$2)+('complete results log'!$B$2*(F493-1))),IF(M493="WON",((((F493-1)*J493)*'complete results log'!$B$2)+('complete results log'!$B$2*(F493-1))),IF(M493="PLACED",((((F493-1)*J493)*'complete results log'!$B$2)-'complete results log'!$B$2),IF(J493=0,-'complete results log'!$B$2,IF(J493=0,-'complete results log'!$B$2,-('complete results log'!$B$2*2)))))))*E493</f>
        <v>0</v>
      </c>
    </row>
    <row r="494" spans="8:18" ht="15" x14ac:dyDescent="0.2">
      <c r="H494" s="22"/>
      <c r="I494" s="22"/>
      <c r="J494" s="22"/>
      <c r="M494" s="17"/>
      <c r="N494" s="26">
        <f>((G494-1)*(1-(IF(H494="no",0,'complete results log'!$B$3)))+1)</f>
        <v>5.0000000000000044E-2</v>
      </c>
      <c r="O494" s="26">
        <f t="shared" si="7"/>
        <v>0</v>
      </c>
      <c r="P494" s="27">
        <f>(IF(M494="WON-EW",((((N494-1)*J494)*'complete results log'!$B$2)+('complete results log'!$B$2*(N494-1))),IF(M494="WON",((((N494-1)*J494)*'complete results log'!$B$2)+('complete results log'!$B$2*(N494-1))),IF(M494="PLACED",((((N494-1)*J494)*'complete results log'!$B$2)-'complete results log'!$B$2),IF(J494=0,-'complete results log'!$B$2,IF(J494=0,-'complete results log'!$B$2,-('complete results log'!$B$2*2)))))))*E494</f>
        <v>0</v>
      </c>
      <c r="Q494" s="27">
        <f>(IF(M494="WON-EW",(((K494-1)*'complete results log'!$B$2)*(1-$B$3))+(((L494-1)*'complete results log'!$B$2)*(1-$B$3)),IF(M494="WON",(((K494-1)*'complete results log'!$B$2)*(1-$B$3)),IF(M494="PLACED",(((L494-1)*'complete results log'!$B$2)*(1-$B$3))-'complete results log'!$B$2,IF(J494=0,-'complete results log'!$B$2,-('complete results log'!$B$2*2))))))*E494</f>
        <v>0</v>
      </c>
      <c r="R494" s="28">
        <f>(IF(M494="WON-EW",((((F494-1)*J494)*'complete results log'!$B$2)+('complete results log'!$B$2*(F494-1))),IF(M494="WON",((((F494-1)*J494)*'complete results log'!$B$2)+('complete results log'!$B$2*(F494-1))),IF(M494="PLACED",((((F494-1)*J494)*'complete results log'!$B$2)-'complete results log'!$B$2),IF(J494=0,-'complete results log'!$B$2,IF(J494=0,-'complete results log'!$B$2,-('complete results log'!$B$2*2)))))))*E494</f>
        <v>0</v>
      </c>
    </row>
    <row r="495" spans="8:18" ht="15" x14ac:dyDescent="0.2">
      <c r="H495" s="22"/>
      <c r="I495" s="22"/>
      <c r="J495" s="22"/>
      <c r="M495" s="17"/>
      <c r="N495" s="26">
        <f>((G495-1)*(1-(IF(H495="no",0,'complete results log'!$B$3)))+1)</f>
        <v>5.0000000000000044E-2</v>
      </c>
      <c r="O495" s="26">
        <f t="shared" si="7"/>
        <v>0</v>
      </c>
      <c r="P495" s="27">
        <f>(IF(M495="WON-EW",((((N495-1)*J495)*'complete results log'!$B$2)+('complete results log'!$B$2*(N495-1))),IF(M495="WON",((((N495-1)*J495)*'complete results log'!$B$2)+('complete results log'!$B$2*(N495-1))),IF(M495="PLACED",((((N495-1)*J495)*'complete results log'!$B$2)-'complete results log'!$B$2),IF(J495=0,-'complete results log'!$B$2,IF(J495=0,-'complete results log'!$B$2,-('complete results log'!$B$2*2)))))))*E495</f>
        <v>0</v>
      </c>
      <c r="Q495" s="27">
        <f>(IF(M495="WON-EW",(((K495-1)*'complete results log'!$B$2)*(1-$B$3))+(((L495-1)*'complete results log'!$B$2)*(1-$B$3)),IF(M495="WON",(((K495-1)*'complete results log'!$B$2)*(1-$B$3)),IF(M495="PLACED",(((L495-1)*'complete results log'!$B$2)*(1-$B$3))-'complete results log'!$B$2,IF(J495=0,-'complete results log'!$B$2,-('complete results log'!$B$2*2))))))*E495</f>
        <v>0</v>
      </c>
      <c r="R495" s="28">
        <f>(IF(M495="WON-EW",((((F495-1)*J495)*'complete results log'!$B$2)+('complete results log'!$B$2*(F495-1))),IF(M495="WON",((((F495-1)*J495)*'complete results log'!$B$2)+('complete results log'!$B$2*(F495-1))),IF(M495="PLACED",((((F495-1)*J495)*'complete results log'!$B$2)-'complete results log'!$B$2),IF(J495=0,-'complete results log'!$B$2,IF(J495=0,-'complete results log'!$B$2,-('complete results log'!$B$2*2)))))))*E495</f>
        <v>0</v>
      </c>
    </row>
    <row r="496" spans="8:18" ht="15" x14ac:dyDescent="0.2">
      <c r="H496" s="22"/>
      <c r="I496" s="22"/>
      <c r="J496" s="22"/>
      <c r="M496" s="17"/>
      <c r="N496" s="26">
        <f>((G496-1)*(1-(IF(H496="no",0,'complete results log'!$B$3)))+1)</f>
        <v>5.0000000000000044E-2</v>
      </c>
      <c r="O496" s="26">
        <f t="shared" si="7"/>
        <v>0</v>
      </c>
      <c r="P496" s="27">
        <f>(IF(M496="WON-EW",((((N496-1)*J496)*'complete results log'!$B$2)+('complete results log'!$B$2*(N496-1))),IF(M496="WON",((((N496-1)*J496)*'complete results log'!$B$2)+('complete results log'!$B$2*(N496-1))),IF(M496="PLACED",((((N496-1)*J496)*'complete results log'!$B$2)-'complete results log'!$B$2),IF(J496=0,-'complete results log'!$B$2,IF(J496=0,-'complete results log'!$B$2,-('complete results log'!$B$2*2)))))))*E496</f>
        <v>0</v>
      </c>
      <c r="Q496" s="27">
        <f>(IF(M496="WON-EW",(((K496-1)*'complete results log'!$B$2)*(1-$B$3))+(((L496-1)*'complete results log'!$B$2)*(1-$B$3)),IF(M496="WON",(((K496-1)*'complete results log'!$B$2)*(1-$B$3)),IF(M496="PLACED",(((L496-1)*'complete results log'!$B$2)*(1-$B$3))-'complete results log'!$B$2,IF(J496=0,-'complete results log'!$B$2,-('complete results log'!$B$2*2))))))*E496</f>
        <v>0</v>
      </c>
      <c r="R496" s="28">
        <f>(IF(M496="WON-EW",((((F496-1)*J496)*'complete results log'!$B$2)+('complete results log'!$B$2*(F496-1))),IF(M496="WON",((((F496-1)*J496)*'complete results log'!$B$2)+('complete results log'!$B$2*(F496-1))),IF(M496="PLACED",((((F496-1)*J496)*'complete results log'!$B$2)-'complete results log'!$B$2),IF(J496=0,-'complete results log'!$B$2,IF(J496=0,-'complete results log'!$B$2,-('complete results log'!$B$2*2)))))))*E496</f>
        <v>0</v>
      </c>
    </row>
    <row r="497" spans="8:18" ht="15" x14ac:dyDescent="0.2">
      <c r="H497" s="22"/>
      <c r="I497" s="22"/>
      <c r="J497" s="22"/>
      <c r="M497" s="17"/>
      <c r="N497" s="26">
        <f>((G497-1)*(1-(IF(H497="no",0,'complete results log'!$B$3)))+1)</f>
        <v>5.0000000000000044E-2</v>
      </c>
      <c r="O497" s="26">
        <f t="shared" si="7"/>
        <v>0</v>
      </c>
      <c r="P497" s="27">
        <f>(IF(M497="WON-EW",((((N497-1)*J497)*'complete results log'!$B$2)+('complete results log'!$B$2*(N497-1))),IF(M497="WON",((((N497-1)*J497)*'complete results log'!$B$2)+('complete results log'!$B$2*(N497-1))),IF(M497="PLACED",((((N497-1)*J497)*'complete results log'!$B$2)-'complete results log'!$B$2),IF(J497=0,-'complete results log'!$B$2,IF(J497=0,-'complete results log'!$B$2,-('complete results log'!$B$2*2)))))))*E497</f>
        <v>0</v>
      </c>
      <c r="Q497" s="27">
        <f>(IF(M497="WON-EW",(((K497-1)*'complete results log'!$B$2)*(1-$B$3))+(((L497-1)*'complete results log'!$B$2)*(1-$B$3)),IF(M497="WON",(((K497-1)*'complete results log'!$B$2)*(1-$B$3)),IF(M497="PLACED",(((L497-1)*'complete results log'!$B$2)*(1-$B$3))-'complete results log'!$B$2,IF(J497=0,-'complete results log'!$B$2,-('complete results log'!$B$2*2))))))*E497</f>
        <v>0</v>
      </c>
      <c r="R497" s="28">
        <f>(IF(M497="WON-EW",((((F497-1)*J497)*'complete results log'!$B$2)+('complete results log'!$B$2*(F497-1))),IF(M497="WON",((((F497-1)*J497)*'complete results log'!$B$2)+('complete results log'!$B$2*(F497-1))),IF(M497="PLACED",((((F497-1)*J497)*'complete results log'!$B$2)-'complete results log'!$B$2),IF(J497=0,-'complete results log'!$B$2,IF(J497=0,-'complete results log'!$B$2,-('complete results log'!$B$2*2)))))))*E497</f>
        <v>0</v>
      </c>
    </row>
    <row r="498" spans="8:18" ht="15" x14ac:dyDescent="0.2">
      <c r="H498" s="22"/>
      <c r="I498" s="22"/>
      <c r="J498" s="22"/>
      <c r="M498" s="17"/>
      <c r="N498" s="26">
        <f>((G498-1)*(1-(IF(H498="no",0,'complete results log'!$B$3)))+1)</f>
        <v>5.0000000000000044E-2</v>
      </c>
      <c r="O498" s="26">
        <f t="shared" si="7"/>
        <v>0</v>
      </c>
      <c r="P498" s="27">
        <f>(IF(M498="WON-EW",((((N498-1)*J498)*'complete results log'!$B$2)+('complete results log'!$B$2*(N498-1))),IF(M498="WON",((((N498-1)*J498)*'complete results log'!$B$2)+('complete results log'!$B$2*(N498-1))),IF(M498="PLACED",((((N498-1)*J498)*'complete results log'!$B$2)-'complete results log'!$B$2),IF(J498=0,-'complete results log'!$B$2,IF(J498=0,-'complete results log'!$B$2,-('complete results log'!$B$2*2)))))))*E498</f>
        <v>0</v>
      </c>
      <c r="Q498" s="27">
        <f>(IF(M498="WON-EW",(((K498-1)*'complete results log'!$B$2)*(1-$B$3))+(((L498-1)*'complete results log'!$B$2)*(1-$B$3)),IF(M498="WON",(((K498-1)*'complete results log'!$B$2)*(1-$B$3)),IF(M498="PLACED",(((L498-1)*'complete results log'!$B$2)*(1-$B$3))-'complete results log'!$B$2,IF(J498=0,-'complete results log'!$B$2,-('complete results log'!$B$2*2))))))*E498</f>
        <v>0</v>
      </c>
      <c r="R498" s="28">
        <f>(IF(M498="WON-EW",((((F498-1)*J498)*'complete results log'!$B$2)+('complete results log'!$B$2*(F498-1))),IF(M498="WON",((((F498-1)*J498)*'complete results log'!$B$2)+('complete results log'!$B$2*(F498-1))),IF(M498="PLACED",((((F498-1)*J498)*'complete results log'!$B$2)-'complete results log'!$B$2),IF(J498=0,-'complete results log'!$B$2,IF(J498=0,-'complete results log'!$B$2,-('complete results log'!$B$2*2)))))))*E498</f>
        <v>0</v>
      </c>
    </row>
    <row r="499" spans="8:18" ht="15" x14ac:dyDescent="0.2">
      <c r="H499" s="22"/>
      <c r="I499" s="22"/>
      <c r="J499" s="22"/>
      <c r="M499" s="17"/>
      <c r="N499" s="26">
        <f>((G499-1)*(1-(IF(H499="no",0,'complete results log'!$B$3)))+1)</f>
        <v>5.0000000000000044E-2</v>
      </c>
      <c r="O499" s="26">
        <f t="shared" si="7"/>
        <v>0</v>
      </c>
      <c r="P499" s="27">
        <f>(IF(M499="WON-EW",((((N499-1)*J499)*'complete results log'!$B$2)+('complete results log'!$B$2*(N499-1))),IF(M499="WON",((((N499-1)*J499)*'complete results log'!$B$2)+('complete results log'!$B$2*(N499-1))),IF(M499="PLACED",((((N499-1)*J499)*'complete results log'!$B$2)-'complete results log'!$B$2),IF(J499=0,-'complete results log'!$B$2,IF(J499=0,-'complete results log'!$B$2,-('complete results log'!$B$2*2)))))))*E499</f>
        <v>0</v>
      </c>
      <c r="Q499" s="27">
        <f>(IF(M499="WON-EW",(((K499-1)*'complete results log'!$B$2)*(1-$B$3))+(((L499-1)*'complete results log'!$B$2)*(1-$B$3)),IF(M499="WON",(((K499-1)*'complete results log'!$B$2)*(1-$B$3)),IF(M499="PLACED",(((L499-1)*'complete results log'!$B$2)*(1-$B$3))-'complete results log'!$B$2,IF(J499=0,-'complete results log'!$B$2,-('complete results log'!$B$2*2))))))*E499</f>
        <v>0</v>
      </c>
      <c r="R499" s="28">
        <f>(IF(M499="WON-EW",((((F499-1)*J499)*'complete results log'!$B$2)+('complete results log'!$B$2*(F499-1))),IF(M499="WON",((((F499-1)*J499)*'complete results log'!$B$2)+('complete results log'!$B$2*(F499-1))),IF(M499="PLACED",((((F499-1)*J499)*'complete results log'!$B$2)-'complete results log'!$B$2),IF(J499=0,-'complete results log'!$B$2,IF(J499=0,-'complete results log'!$B$2,-('complete results log'!$B$2*2)))))))*E499</f>
        <v>0</v>
      </c>
    </row>
    <row r="500" spans="8:18" ht="15" x14ac:dyDescent="0.2">
      <c r="H500" s="22"/>
      <c r="I500" s="22"/>
      <c r="J500" s="22"/>
      <c r="M500" s="17"/>
      <c r="N500" s="26">
        <f>((G500-1)*(1-(IF(H500="no",0,'complete results log'!$B$3)))+1)</f>
        <v>5.0000000000000044E-2</v>
      </c>
      <c r="O500" s="26">
        <f t="shared" si="7"/>
        <v>0</v>
      </c>
      <c r="P500" s="27">
        <f>(IF(M500="WON-EW",((((N500-1)*J500)*'complete results log'!$B$2)+('complete results log'!$B$2*(N500-1))),IF(M500="WON",((((N500-1)*J500)*'complete results log'!$B$2)+('complete results log'!$B$2*(N500-1))),IF(M500="PLACED",((((N500-1)*J500)*'complete results log'!$B$2)-'complete results log'!$B$2),IF(J500=0,-'complete results log'!$B$2,IF(J500=0,-'complete results log'!$B$2,-('complete results log'!$B$2*2)))))))*E500</f>
        <v>0</v>
      </c>
      <c r="Q500" s="27">
        <f>(IF(M500="WON-EW",(((K500-1)*'complete results log'!$B$2)*(1-$B$3))+(((L500-1)*'complete results log'!$B$2)*(1-$B$3)),IF(M500="WON",(((K500-1)*'complete results log'!$B$2)*(1-$B$3)),IF(M500="PLACED",(((L500-1)*'complete results log'!$B$2)*(1-$B$3))-'complete results log'!$B$2,IF(J500=0,-'complete results log'!$B$2,-('complete results log'!$B$2*2))))))*E500</f>
        <v>0</v>
      </c>
      <c r="R500" s="28">
        <f>(IF(M500="WON-EW",((((F500-1)*J500)*'complete results log'!$B$2)+('complete results log'!$B$2*(F500-1))),IF(M500="WON",((((F500-1)*J500)*'complete results log'!$B$2)+('complete results log'!$B$2*(F500-1))),IF(M500="PLACED",((((F500-1)*J500)*'complete results log'!$B$2)-'complete results log'!$B$2),IF(J500=0,-'complete results log'!$B$2,IF(J500=0,-'complete results log'!$B$2,-('complete results log'!$B$2*2)))))))*E500</f>
        <v>0</v>
      </c>
    </row>
    <row r="501" spans="8:18" ht="15" x14ac:dyDescent="0.2">
      <c r="H501" s="22"/>
      <c r="I501" s="22"/>
      <c r="J501" s="22"/>
      <c r="M501" s="17"/>
      <c r="N501" s="26">
        <f>((G501-1)*(1-(IF(H501="no",0,'complete results log'!$B$3)))+1)</f>
        <v>5.0000000000000044E-2</v>
      </c>
      <c r="O501" s="26">
        <f t="shared" si="7"/>
        <v>0</v>
      </c>
      <c r="P501" s="27">
        <f>(IF(M501="WON-EW",((((N501-1)*J501)*'complete results log'!$B$2)+('complete results log'!$B$2*(N501-1))),IF(M501="WON",((((N501-1)*J501)*'complete results log'!$B$2)+('complete results log'!$B$2*(N501-1))),IF(M501="PLACED",((((N501-1)*J501)*'complete results log'!$B$2)-'complete results log'!$B$2),IF(J501=0,-'complete results log'!$B$2,IF(J501=0,-'complete results log'!$B$2,-('complete results log'!$B$2*2)))))))*E501</f>
        <v>0</v>
      </c>
      <c r="Q501" s="27">
        <f>(IF(M501="WON-EW",(((K501-1)*'complete results log'!$B$2)*(1-$B$3))+(((L501-1)*'complete results log'!$B$2)*(1-$B$3)),IF(M501="WON",(((K501-1)*'complete results log'!$B$2)*(1-$B$3)),IF(M501="PLACED",(((L501-1)*'complete results log'!$B$2)*(1-$B$3))-'complete results log'!$B$2,IF(J501=0,-'complete results log'!$B$2,-('complete results log'!$B$2*2))))))*E501</f>
        <v>0</v>
      </c>
      <c r="R501" s="28">
        <f>(IF(M501="WON-EW",((((F501-1)*J501)*'complete results log'!$B$2)+('complete results log'!$B$2*(F501-1))),IF(M501="WON",((((F501-1)*J501)*'complete results log'!$B$2)+('complete results log'!$B$2*(F501-1))),IF(M501="PLACED",((((F501-1)*J501)*'complete results log'!$B$2)-'complete results log'!$B$2),IF(J501=0,-'complete results log'!$B$2,IF(J501=0,-'complete results log'!$B$2,-('complete results log'!$B$2*2)))))))*E501</f>
        <v>0</v>
      </c>
    </row>
    <row r="502" spans="8:18" ht="15" x14ac:dyDescent="0.2">
      <c r="H502" s="22"/>
      <c r="I502" s="22"/>
      <c r="J502" s="22"/>
      <c r="M502" s="17"/>
      <c r="N502" s="26">
        <f>((G502-1)*(1-(IF(H502="no",0,'complete results log'!$B$3)))+1)</f>
        <v>5.0000000000000044E-2</v>
      </c>
      <c r="O502" s="26">
        <f t="shared" si="7"/>
        <v>0</v>
      </c>
      <c r="P502" s="27">
        <f>(IF(M502="WON-EW",((((N502-1)*J502)*'complete results log'!$B$2)+('complete results log'!$B$2*(N502-1))),IF(M502="WON",((((N502-1)*J502)*'complete results log'!$B$2)+('complete results log'!$B$2*(N502-1))),IF(M502="PLACED",((((N502-1)*J502)*'complete results log'!$B$2)-'complete results log'!$B$2),IF(J502=0,-'complete results log'!$B$2,IF(J502=0,-'complete results log'!$B$2,-('complete results log'!$B$2*2)))))))*E502</f>
        <v>0</v>
      </c>
      <c r="Q502" s="27">
        <f>(IF(M502="WON-EW",(((K502-1)*'complete results log'!$B$2)*(1-$B$3))+(((L502-1)*'complete results log'!$B$2)*(1-$B$3)),IF(M502="WON",(((K502-1)*'complete results log'!$B$2)*(1-$B$3)),IF(M502="PLACED",(((L502-1)*'complete results log'!$B$2)*(1-$B$3))-'complete results log'!$B$2,IF(J502=0,-'complete results log'!$B$2,-('complete results log'!$B$2*2))))))*E502</f>
        <v>0</v>
      </c>
      <c r="R502" s="28">
        <f>(IF(M502="WON-EW",((((F502-1)*J502)*'complete results log'!$B$2)+('complete results log'!$B$2*(F502-1))),IF(M502="WON",((((F502-1)*J502)*'complete results log'!$B$2)+('complete results log'!$B$2*(F502-1))),IF(M502="PLACED",((((F502-1)*J502)*'complete results log'!$B$2)-'complete results log'!$B$2),IF(J502=0,-'complete results log'!$B$2,IF(J502=0,-'complete results log'!$B$2,-('complete results log'!$B$2*2)))))))*E502</f>
        <v>0</v>
      </c>
    </row>
    <row r="503" spans="8:18" ht="15" x14ac:dyDescent="0.2">
      <c r="H503" s="22"/>
      <c r="I503" s="22"/>
      <c r="J503" s="22"/>
      <c r="M503" s="17"/>
      <c r="N503" s="26">
        <f>((G503-1)*(1-(IF(H503="no",0,'complete results log'!$B$3)))+1)</f>
        <v>5.0000000000000044E-2</v>
      </c>
      <c r="O503" s="26">
        <f t="shared" si="7"/>
        <v>0</v>
      </c>
      <c r="P503" s="27">
        <f>(IF(M503="WON-EW",((((N503-1)*J503)*'complete results log'!$B$2)+('complete results log'!$B$2*(N503-1))),IF(M503="WON",((((N503-1)*J503)*'complete results log'!$B$2)+('complete results log'!$B$2*(N503-1))),IF(M503="PLACED",((((N503-1)*J503)*'complete results log'!$B$2)-'complete results log'!$B$2),IF(J503=0,-'complete results log'!$B$2,IF(J503=0,-'complete results log'!$B$2,-('complete results log'!$B$2*2)))))))*E503</f>
        <v>0</v>
      </c>
      <c r="Q503" s="27">
        <f>(IF(M503="WON-EW",(((K503-1)*'complete results log'!$B$2)*(1-$B$3))+(((L503-1)*'complete results log'!$B$2)*(1-$B$3)),IF(M503="WON",(((K503-1)*'complete results log'!$B$2)*(1-$B$3)),IF(M503="PLACED",(((L503-1)*'complete results log'!$B$2)*(1-$B$3))-'complete results log'!$B$2,IF(J503=0,-'complete results log'!$B$2,-('complete results log'!$B$2*2))))))*E503</f>
        <v>0</v>
      </c>
      <c r="R503" s="28">
        <f>(IF(M503="WON-EW",((((F503-1)*J503)*'complete results log'!$B$2)+('complete results log'!$B$2*(F503-1))),IF(M503="WON",((((F503-1)*J503)*'complete results log'!$B$2)+('complete results log'!$B$2*(F503-1))),IF(M503="PLACED",((((F503-1)*J503)*'complete results log'!$B$2)-'complete results log'!$B$2),IF(J503=0,-'complete results log'!$B$2,IF(J503=0,-'complete results log'!$B$2,-('complete results log'!$B$2*2)))))))*E503</f>
        <v>0</v>
      </c>
    </row>
    <row r="504" spans="8:18" ht="15" x14ac:dyDescent="0.2">
      <c r="H504" s="22"/>
      <c r="I504" s="22"/>
      <c r="J504" s="22"/>
      <c r="M504" s="17"/>
      <c r="N504" s="26">
        <f>((G504-1)*(1-(IF(H504="no",0,'complete results log'!$B$3)))+1)</f>
        <v>5.0000000000000044E-2</v>
      </c>
      <c r="O504" s="26">
        <f t="shared" si="7"/>
        <v>0</v>
      </c>
      <c r="P504" s="27">
        <f>(IF(M504="WON-EW",((((N504-1)*J504)*'complete results log'!$B$2)+('complete results log'!$B$2*(N504-1))),IF(M504="WON",((((N504-1)*J504)*'complete results log'!$B$2)+('complete results log'!$B$2*(N504-1))),IF(M504="PLACED",((((N504-1)*J504)*'complete results log'!$B$2)-'complete results log'!$B$2),IF(J504=0,-'complete results log'!$B$2,IF(J504=0,-'complete results log'!$B$2,-('complete results log'!$B$2*2)))))))*E504</f>
        <v>0</v>
      </c>
      <c r="Q504" s="27">
        <f>(IF(M504="WON-EW",(((K504-1)*'complete results log'!$B$2)*(1-$B$3))+(((L504-1)*'complete results log'!$B$2)*(1-$B$3)),IF(M504="WON",(((K504-1)*'complete results log'!$B$2)*(1-$B$3)),IF(M504="PLACED",(((L504-1)*'complete results log'!$B$2)*(1-$B$3))-'complete results log'!$B$2,IF(J504=0,-'complete results log'!$B$2,-('complete results log'!$B$2*2))))))*E504</f>
        <v>0</v>
      </c>
      <c r="R504" s="28">
        <f>(IF(M504="WON-EW",((((F504-1)*J504)*'complete results log'!$B$2)+('complete results log'!$B$2*(F504-1))),IF(M504="WON",((((F504-1)*J504)*'complete results log'!$B$2)+('complete results log'!$B$2*(F504-1))),IF(M504="PLACED",((((F504-1)*J504)*'complete results log'!$B$2)-'complete results log'!$B$2),IF(J504=0,-'complete results log'!$B$2,IF(J504=0,-'complete results log'!$B$2,-('complete results log'!$B$2*2)))))))*E504</f>
        <v>0</v>
      </c>
    </row>
    <row r="505" spans="8:18" ht="15" x14ac:dyDescent="0.2">
      <c r="H505" s="22"/>
      <c r="I505" s="22"/>
      <c r="J505" s="22"/>
      <c r="M505" s="17"/>
      <c r="N505" s="26">
        <f>((G505-1)*(1-(IF(H505="no",0,'complete results log'!$B$3)))+1)</f>
        <v>5.0000000000000044E-2</v>
      </c>
      <c r="O505" s="26">
        <f t="shared" si="7"/>
        <v>0</v>
      </c>
      <c r="P505" s="27">
        <f>(IF(M505="WON-EW",((((N505-1)*J505)*'complete results log'!$B$2)+('complete results log'!$B$2*(N505-1))),IF(M505="WON",((((N505-1)*J505)*'complete results log'!$B$2)+('complete results log'!$B$2*(N505-1))),IF(M505="PLACED",((((N505-1)*J505)*'complete results log'!$B$2)-'complete results log'!$B$2),IF(J505=0,-'complete results log'!$B$2,IF(J505=0,-'complete results log'!$B$2,-('complete results log'!$B$2*2)))))))*E505</f>
        <v>0</v>
      </c>
      <c r="Q505" s="27">
        <f>(IF(M505="WON-EW",(((K505-1)*'complete results log'!$B$2)*(1-$B$3))+(((L505-1)*'complete results log'!$B$2)*(1-$B$3)),IF(M505="WON",(((K505-1)*'complete results log'!$B$2)*(1-$B$3)),IF(M505="PLACED",(((L505-1)*'complete results log'!$B$2)*(1-$B$3))-'complete results log'!$B$2,IF(J505=0,-'complete results log'!$B$2,-('complete results log'!$B$2*2))))))*E505</f>
        <v>0</v>
      </c>
      <c r="R505" s="28">
        <f>(IF(M505="WON-EW",((((F505-1)*J505)*'complete results log'!$B$2)+('complete results log'!$B$2*(F505-1))),IF(M505="WON",((((F505-1)*J505)*'complete results log'!$B$2)+('complete results log'!$B$2*(F505-1))),IF(M505="PLACED",((((F505-1)*J505)*'complete results log'!$B$2)-'complete results log'!$B$2),IF(J505=0,-'complete results log'!$B$2,IF(J505=0,-'complete results log'!$B$2,-('complete results log'!$B$2*2)))))))*E505</f>
        <v>0</v>
      </c>
    </row>
    <row r="506" spans="8:18" ht="15" x14ac:dyDescent="0.2">
      <c r="H506" s="22"/>
      <c r="I506" s="22"/>
      <c r="J506" s="22"/>
      <c r="M506" s="17"/>
      <c r="N506" s="26">
        <f>((G506-1)*(1-(IF(H506="no",0,'complete results log'!$B$3)))+1)</f>
        <v>5.0000000000000044E-2</v>
      </c>
      <c r="O506" s="26">
        <f t="shared" si="7"/>
        <v>0</v>
      </c>
      <c r="P506" s="27">
        <f>(IF(M506="WON-EW",((((N506-1)*J506)*'complete results log'!$B$2)+('complete results log'!$B$2*(N506-1))),IF(M506="WON",((((N506-1)*J506)*'complete results log'!$B$2)+('complete results log'!$B$2*(N506-1))),IF(M506="PLACED",((((N506-1)*J506)*'complete results log'!$B$2)-'complete results log'!$B$2),IF(J506=0,-'complete results log'!$B$2,IF(J506=0,-'complete results log'!$B$2,-('complete results log'!$B$2*2)))))))*E506</f>
        <v>0</v>
      </c>
      <c r="Q506" s="27">
        <f>(IF(M506="WON-EW",(((K506-1)*'complete results log'!$B$2)*(1-$B$3))+(((L506-1)*'complete results log'!$B$2)*(1-$B$3)),IF(M506="WON",(((K506-1)*'complete results log'!$B$2)*(1-$B$3)),IF(M506="PLACED",(((L506-1)*'complete results log'!$B$2)*(1-$B$3))-'complete results log'!$B$2,IF(J506=0,-'complete results log'!$B$2,-('complete results log'!$B$2*2))))))*E506</f>
        <v>0</v>
      </c>
      <c r="R506" s="28">
        <f>(IF(M506="WON-EW",((((F506-1)*J506)*'complete results log'!$B$2)+('complete results log'!$B$2*(F506-1))),IF(M506="WON",((((F506-1)*J506)*'complete results log'!$B$2)+('complete results log'!$B$2*(F506-1))),IF(M506="PLACED",((((F506-1)*J506)*'complete results log'!$B$2)-'complete results log'!$B$2),IF(J506=0,-'complete results log'!$B$2,IF(J506=0,-'complete results log'!$B$2,-('complete results log'!$B$2*2)))))))*E506</f>
        <v>0</v>
      </c>
    </row>
    <row r="507" spans="8:18" ht="15" x14ac:dyDescent="0.2">
      <c r="H507" s="22"/>
      <c r="I507" s="22"/>
      <c r="J507" s="22"/>
      <c r="M507" s="17"/>
      <c r="N507" s="26">
        <f>((G507-1)*(1-(IF(H507="no",0,'complete results log'!$B$3)))+1)</f>
        <v>5.0000000000000044E-2</v>
      </c>
      <c r="O507" s="26">
        <f t="shared" si="7"/>
        <v>0</v>
      </c>
      <c r="P507" s="27">
        <f>(IF(M507="WON-EW",((((N507-1)*J507)*'complete results log'!$B$2)+('complete results log'!$B$2*(N507-1))),IF(M507="WON",((((N507-1)*J507)*'complete results log'!$B$2)+('complete results log'!$B$2*(N507-1))),IF(M507="PLACED",((((N507-1)*J507)*'complete results log'!$B$2)-'complete results log'!$B$2),IF(J507=0,-'complete results log'!$B$2,IF(J507=0,-'complete results log'!$B$2,-('complete results log'!$B$2*2)))))))*E507</f>
        <v>0</v>
      </c>
      <c r="Q507" s="27">
        <f>(IF(M507="WON-EW",(((K507-1)*'complete results log'!$B$2)*(1-$B$3))+(((L507-1)*'complete results log'!$B$2)*(1-$B$3)),IF(M507="WON",(((K507-1)*'complete results log'!$B$2)*(1-$B$3)),IF(M507="PLACED",(((L507-1)*'complete results log'!$B$2)*(1-$B$3))-'complete results log'!$B$2,IF(J507=0,-'complete results log'!$B$2,-('complete results log'!$B$2*2))))))*E507</f>
        <v>0</v>
      </c>
      <c r="R507" s="28">
        <f>(IF(M507="WON-EW",((((F507-1)*J507)*'complete results log'!$B$2)+('complete results log'!$B$2*(F507-1))),IF(M507="WON",((((F507-1)*J507)*'complete results log'!$B$2)+('complete results log'!$B$2*(F507-1))),IF(M507="PLACED",((((F507-1)*J507)*'complete results log'!$B$2)-'complete results log'!$B$2),IF(J507=0,-'complete results log'!$B$2,IF(J507=0,-'complete results log'!$B$2,-('complete results log'!$B$2*2)))))))*E507</f>
        <v>0</v>
      </c>
    </row>
    <row r="508" spans="8:18" ht="15" x14ac:dyDescent="0.2">
      <c r="H508" s="22"/>
      <c r="I508" s="22"/>
      <c r="J508" s="22"/>
      <c r="M508" s="17"/>
      <c r="N508" s="26">
        <f>((G508-1)*(1-(IF(H508="no",0,'complete results log'!$B$3)))+1)</f>
        <v>5.0000000000000044E-2</v>
      </c>
      <c r="O508" s="26">
        <f t="shared" si="7"/>
        <v>0</v>
      </c>
      <c r="P508" s="27">
        <f>(IF(M508="WON-EW",((((N508-1)*J508)*'complete results log'!$B$2)+('complete results log'!$B$2*(N508-1))),IF(M508="WON",((((N508-1)*J508)*'complete results log'!$B$2)+('complete results log'!$B$2*(N508-1))),IF(M508="PLACED",((((N508-1)*J508)*'complete results log'!$B$2)-'complete results log'!$B$2),IF(J508=0,-'complete results log'!$B$2,IF(J508=0,-'complete results log'!$B$2,-('complete results log'!$B$2*2)))))))*E508</f>
        <v>0</v>
      </c>
      <c r="Q508" s="27">
        <f>(IF(M508="WON-EW",(((K508-1)*'complete results log'!$B$2)*(1-$B$3))+(((L508-1)*'complete results log'!$B$2)*(1-$B$3)),IF(M508="WON",(((K508-1)*'complete results log'!$B$2)*(1-$B$3)),IF(M508="PLACED",(((L508-1)*'complete results log'!$B$2)*(1-$B$3))-'complete results log'!$B$2,IF(J508=0,-'complete results log'!$B$2,-('complete results log'!$B$2*2))))))*E508</f>
        <v>0</v>
      </c>
      <c r="R508" s="28">
        <f>(IF(M508="WON-EW",((((F508-1)*J508)*'complete results log'!$B$2)+('complete results log'!$B$2*(F508-1))),IF(M508="WON",((((F508-1)*J508)*'complete results log'!$B$2)+('complete results log'!$B$2*(F508-1))),IF(M508="PLACED",((((F508-1)*J508)*'complete results log'!$B$2)-'complete results log'!$B$2),IF(J508=0,-'complete results log'!$B$2,IF(J508=0,-'complete results log'!$B$2,-('complete results log'!$B$2*2)))))))*E508</f>
        <v>0</v>
      </c>
    </row>
    <row r="509" spans="8:18" ht="15" x14ac:dyDescent="0.2">
      <c r="H509" s="22"/>
      <c r="I509" s="22"/>
      <c r="J509" s="22"/>
      <c r="M509" s="17"/>
      <c r="N509" s="26">
        <f>((G509-1)*(1-(IF(H509="no",0,'complete results log'!$B$3)))+1)</f>
        <v>5.0000000000000044E-2</v>
      </c>
      <c r="O509" s="26">
        <f t="shared" si="7"/>
        <v>0</v>
      </c>
      <c r="P509" s="27">
        <f>(IF(M509="WON-EW",((((N509-1)*J509)*'complete results log'!$B$2)+('complete results log'!$B$2*(N509-1))),IF(M509="WON",((((N509-1)*J509)*'complete results log'!$B$2)+('complete results log'!$B$2*(N509-1))),IF(M509="PLACED",((((N509-1)*J509)*'complete results log'!$B$2)-'complete results log'!$B$2),IF(J509=0,-'complete results log'!$B$2,IF(J509=0,-'complete results log'!$B$2,-('complete results log'!$B$2*2)))))))*E509</f>
        <v>0</v>
      </c>
      <c r="Q509" s="27">
        <f>(IF(M509="WON-EW",(((K509-1)*'complete results log'!$B$2)*(1-$B$3))+(((L509-1)*'complete results log'!$B$2)*(1-$B$3)),IF(M509="WON",(((K509-1)*'complete results log'!$B$2)*(1-$B$3)),IF(M509="PLACED",(((L509-1)*'complete results log'!$B$2)*(1-$B$3))-'complete results log'!$B$2,IF(J509=0,-'complete results log'!$B$2,-('complete results log'!$B$2*2))))))*E509</f>
        <v>0</v>
      </c>
      <c r="R509" s="28">
        <f>(IF(M509="WON-EW",((((F509-1)*J509)*'complete results log'!$B$2)+('complete results log'!$B$2*(F509-1))),IF(M509="WON",((((F509-1)*J509)*'complete results log'!$B$2)+('complete results log'!$B$2*(F509-1))),IF(M509="PLACED",((((F509-1)*J509)*'complete results log'!$B$2)-'complete results log'!$B$2),IF(J509=0,-'complete results log'!$B$2,IF(J509=0,-'complete results log'!$B$2,-('complete results log'!$B$2*2)))))))*E509</f>
        <v>0</v>
      </c>
    </row>
    <row r="510" spans="8:18" ht="15" x14ac:dyDescent="0.2">
      <c r="H510" s="22"/>
      <c r="I510" s="22"/>
      <c r="J510" s="22"/>
      <c r="M510" s="17"/>
      <c r="N510" s="26">
        <f>((G510-1)*(1-(IF(H510="no",0,'complete results log'!$B$3)))+1)</f>
        <v>5.0000000000000044E-2</v>
      </c>
      <c r="O510" s="26">
        <f t="shared" si="7"/>
        <v>0</v>
      </c>
      <c r="P510" s="27">
        <f>(IF(M510="WON-EW",((((N510-1)*J510)*'complete results log'!$B$2)+('complete results log'!$B$2*(N510-1))),IF(M510="WON",((((N510-1)*J510)*'complete results log'!$B$2)+('complete results log'!$B$2*(N510-1))),IF(M510="PLACED",((((N510-1)*J510)*'complete results log'!$B$2)-'complete results log'!$B$2),IF(J510=0,-'complete results log'!$B$2,IF(J510=0,-'complete results log'!$B$2,-('complete results log'!$B$2*2)))))))*E510</f>
        <v>0</v>
      </c>
      <c r="Q510" s="27">
        <f>(IF(M510="WON-EW",(((K510-1)*'complete results log'!$B$2)*(1-$B$3))+(((L510-1)*'complete results log'!$B$2)*(1-$B$3)),IF(M510="WON",(((K510-1)*'complete results log'!$B$2)*(1-$B$3)),IF(M510="PLACED",(((L510-1)*'complete results log'!$B$2)*(1-$B$3))-'complete results log'!$B$2,IF(J510=0,-'complete results log'!$B$2,-('complete results log'!$B$2*2))))))*E510</f>
        <v>0</v>
      </c>
      <c r="R510" s="28">
        <f>(IF(M510="WON-EW",((((F510-1)*J510)*'complete results log'!$B$2)+('complete results log'!$B$2*(F510-1))),IF(M510="WON",((((F510-1)*J510)*'complete results log'!$B$2)+('complete results log'!$B$2*(F510-1))),IF(M510="PLACED",((((F510-1)*J510)*'complete results log'!$B$2)-'complete results log'!$B$2),IF(J510=0,-'complete results log'!$B$2,IF(J510=0,-'complete results log'!$B$2,-('complete results log'!$B$2*2)))))))*E510</f>
        <v>0</v>
      </c>
    </row>
    <row r="511" spans="8:18" ht="15" x14ac:dyDescent="0.2">
      <c r="H511" s="22"/>
      <c r="I511" s="22"/>
      <c r="J511" s="22"/>
      <c r="M511" s="17"/>
      <c r="N511" s="26">
        <f>((G511-1)*(1-(IF(H511="no",0,'complete results log'!$B$3)))+1)</f>
        <v>5.0000000000000044E-2</v>
      </c>
      <c r="O511" s="26">
        <f t="shared" si="7"/>
        <v>0</v>
      </c>
      <c r="P511" s="27">
        <f>(IF(M511="WON-EW",((((N511-1)*J511)*'complete results log'!$B$2)+('complete results log'!$B$2*(N511-1))),IF(M511="WON",((((N511-1)*J511)*'complete results log'!$B$2)+('complete results log'!$B$2*(N511-1))),IF(M511="PLACED",((((N511-1)*J511)*'complete results log'!$B$2)-'complete results log'!$B$2),IF(J511=0,-'complete results log'!$B$2,IF(J511=0,-'complete results log'!$B$2,-('complete results log'!$B$2*2)))))))*E511</f>
        <v>0</v>
      </c>
      <c r="Q511" s="27">
        <f>(IF(M511="WON-EW",(((K511-1)*'complete results log'!$B$2)*(1-$B$3))+(((L511-1)*'complete results log'!$B$2)*(1-$B$3)),IF(M511="WON",(((K511-1)*'complete results log'!$B$2)*(1-$B$3)),IF(M511="PLACED",(((L511-1)*'complete results log'!$B$2)*(1-$B$3))-'complete results log'!$B$2,IF(J511=0,-'complete results log'!$B$2,-('complete results log'!$B$2*2))))))*E511</f>
        <v>0</v>
      </c>
      <c r="R511" s="28">
        <f>(IF(M511="WON-EW",((((F511-1)*J511)*'complete results log'!$B$2)+('complete results log'!$B$2*(F511-1))),IF(M511="WON",((((F511-1)*J511)*'complete results log'!$B$2)+('complete results log'!$B$2*(F511-1))),IF(M511="PLACED",((((F511-1)*J511)*'complete results log'!$B$2)-'complete results log'!$B$2),IF(J511=0,-'complete results log'!$B$2,IF(J511=0,-'complete results log'!$B$2,-('complete results log'!$B$2*2)))))))*E511</f>
        <v>0</v>
      </c>
    </row>
    <row r="512" spans="8:18" ht="15" x14ac:dyDescent="0.2">
      <c r="H512" s="22"/>
      <c r="I512" s="22"/>
      <c r="J512" s="22"/>
      <c r="M512" s="17"/>
      <c r="N512" s="26">
        <f>((G512-1)*(1-(IF(H512="no",0,'complete results log'!$B$3)))+1)</f>
        <v>5.0000000000000044E-2</v>
      </c>
      <c r="O512" s="26">
        <f t="shared" si="7"/>
        <v>0</v>
      </c>
      <c r="P512" s="27">
        <f>(IF(M512="WON-EW",((((N512-1)*J512)*'complete results log'!$B$2)+('complete results log'!$B$2*(N512-1))),IF(M512="WON",((((N512-1)*J512)*'complete results log'!$B$2)+('complete results log'!$B$2*(N512-1))),IF(M512="PLACED",((((N512-1)*J512)*'complete results log'!$B$2)-'complete results log'!$B$2),IF(J512=0,-'complete results log'!$B$2,IF(J512=0,-'complete results log'!$B$2,-('complete results log'!$B$2*2)))))))*E512</f>
        <v>0</v>
      </c>
      <c r="Q512" s="27">
        <f>(IF(M512="WON-EW",(((K512-1)*'complete results log'!$B$2)*(1-$B$3))+(((L512-1)*'complete results log'!$B$2)*(1-$B$3)),IF(M512="WON",(((K512-1)*'complete results log'!$B$2)*(1-$B$3)),IF(M512="PLACED",(((L512-1)*'complete results log'!$B$2)*(1-$B$3))-'complete results log'!$B$2,IF(J512=0,-'complete results log'!$B$2,-('complete results log'!$B$2*2))))))*E512</f>
        <v>0</v>
      </c>
      <c r="R512" s="28">
        <f>(IF(M512="WON-EW",((((F512-1)*J512)*'complete results log'!$B$2)+('complete results log'!$B$2*(F512-1))),IF(M512="WON",((((F512-1)*J512)*'complete results log'!$B$2)+('complete results log'!$B$2*(F512-1))),IF(M512="PLACED",((((F512-1)*J512)*'complete results log'!$B$2)-'complete results log'!$B$2),IF(J512=0,-'complete results log'!$B$2,IF(J512=0,-'complete results log'!$B$2,-('complete results log'!$B$2*2)))))))*E512</f>
        <v>0</v>
      </c>
    </row>
    <row r="513" spans="8:18" ht="15" x14ac:dyDescent="0.2">
      <c r="H513" s="22"/>
      <c r="I513" s="22"/>
      <c r="J513" s="22"/>
      <c r="M513" s="17"/>
      <c r="N513" s="26">
        <f>((G513-1)*(1-(IF(H513="no",0,'complete results log'!$B$3)))+1)</f>
        <v>5.0000000000000044E-2</v>
      </c>
      <c r="O513" s="26">
        <f t="shared" si="7"/>
        <v>0</v>
      </c>
      <c r="P513" s="27">
        <f>(IF(M513="WON-EW",((((N513-1)*J513)*'complete results log'!$B$2)+('complete results log'!$B$2*(N513-1))),IF(M513="WON",((((N513-1)*J513)*'complete results log'!$B$2)+('complete results log'!$B$2*(N513-1))),IF(M513="PLACED",((((N513-1)*J513)*'complete results log'!$B$2)-'complete results log'!$B$2),IF(J513=0,-'complete results log'!$B$2,IF(J513=0,-'complete results log'!$B$2,-('complete results log'!$B$2*2)))))))*E513</f>
        <v>0</v>
      </c>
      <c r="Q513" s="27">
        <f>(IF(M513="WON-EW",(((K513-1)*'complete results log'!$B$2)*(1-$B$3))+(((L513-1)*'complete results log'!$B$2)*(1-$B$3)),IF(M513="WON",(((K513-1)*'complete results log'!$B$2)*(1-$B$3)),IF(M513="PLACED",(((L513-1)*'complete results log'!$B$2)*(1-$B$3))-'complete results log'!$B$2,IF(J513=0,-'complete results log'!$B$2,-('complete results log'!$B$2*2))))))*E513</f>
        <v>0</v>
      </c>
      <c r="R513" s="28">
        <f>(IF(M513="WON-EW",((((F513-1)*J513)*'complete results log'!$B$2)+('complete results log'!$B$2*(F513-1))),IF(M513="WON",((((F513-1)*J513)*'complete results log'!$B$2)+('complete results log'!$B$2*(F513-1))),IF(M513="PLACED",((((F513-1)*J513)*'complete results log'!$B$2)-'complete results log'!$B$2),IF(J513=0,-'complete results log'!$B$2,IF(J513=0,-'complete results log'!$B$2,-('complete results log'!$B$2*2)))))))*E513</f>
        <v>0</v>
      </c>
    </row>
    <row r="514" spans="8:18" ht="15" x14ac:dyDescent="0.2">
      <c r="H514" s="22"/>
      <c r="I514" s="22"/>
      <c r="J514" s="22"/>
      <c r="M514" s="17"/>
      <c r="N514" s="26">
        <f>((G514-1)*(1-(IF(H514="no",0,'complete results log'!$B$3)))+1)</f>
        <v>5.0000000000000044E-2</v>
      </c>
      <c r="O514" s="26">
        <f t="shared" si="7"/>
        <v>0</v>
      </c>
      <c r="P514" s="27">
        <f>(IF(M514="WON-EW",((((N514-1)*J514)*'complete results log'!$B$2)+('complete results log'!$B$2*(N514-1))),IF(M514="WON",((((N514-1)*J514)*'complete results log'!$B$2)+('complete results log'!$B$2*(N514-1))),IF(M514="PLACED",((((N514-1)*J514)*'complete results log'!$B$2)-'complete results log'!$B$2),IF(J514=0,-'complete results log'!$B$2,IF(J514=0,-'complete results log'!$B$2,-('complete results log'!$B$2*2)))))))*E514</f>
        <v>0</v>
      </c>
      <c r="Q514" s="27">
        <f>(IF(M514="WON-EW",(((K514-1)*'complete results log'!$B$2)*(1-$B$3))+(((L514-1)*'complete results log'!$B$2)*(1-$B$3)),IF(M514="WON",(((K514-1)*'complete results log'!$B$2)*(1-$B$3)),IF(M514="PLACED",(((L514-1)*'complete results log'!$B$2)*(1-$B$3))-'complete results log'!$B$2,IF(J514=0,-'complete results log'!$B$2,-('complete results log'!$B$2*2))))))*E514</f>
        <v>0</v>
      </c>
      <c r="R514" s="28">
        <f>(IF(M514="WON-EW",((((F514-1)*J514)*'complete results log'!$B$2)+('complete results log'!$B$2*(F514-1))),IF(M514="WON",((((F514-1)*J514)*'complete results log'!$B$2)+('complete results log'!$B$2*(F514-1))),IF(M514="PLACED",((((F514-1)*J514)*'complete results log'!$B$2)-'complete results log'!$B$2),IF(J514=0,-'complete results log'!$B$2,IF(J514=0,-'complete results log'!$B$2,-('complete results log'!$B$2*2)))))))*E514</f>
        <v>0</v>
      </c>
    </row>
    <row r="515" spans="8:18" ht="15" x14ac:dyDescent="0.2">
      <c r="H515" s="22"/>
      <c r="I515" s="22"/>
      <c r="J515" s="22"/>
      <c r="M515" s="17"/>
      <c r="N515" s="26">
        <f>((G515-1)*(1-(IF(H515="no",0,'complete results log'!$B$3)))+1)</f>
        <v>5.0000000000000044E-2</v>
      </c>
      <c r="O515" s="26">
        <f t="shared" si="7"/>
        <v>0</v>
      </c>
      <c r="P515" s="27">
        <f>(IF(M515="WON-EW",((((N515-1)*J515)*'complete results log'!$B$2)+('complete results log'!$B$2*(N515-1))),IF(M515="WON",((((N515-1)*J515)*'complete results log'!$B$2)+('complete results log'!$B$2*(N515-1))),IF(M515="PLACED",((((N515-1)*J515)*'complete results log'!$B$2)-'complete results log'!$B$2),IF(J515=0,-'complete results log'!$B$2,IF(J515=0,-'complete results log'!$B$2,-('complete results log'!$B$2*2)))))))*E515</f>
        <v>0</v>
      </c>
      <c r="Q515" s="27">
        <f>(IF(M515="WON-EW",(((K515-1)*'complete results log'!$B$2)*(1-$B$3))+(((L515-1)*'complete results log'!$B$2)*(1-$B$3)),IF(M515="WON",(((K515-1)*'complete results log'!$B$2)*(1-$B$3)),IF(M515="PLACED",(((L515-1)*'complete results log'!$B$2)*(1-$B$3))-'complete results log'!$B$2,IF(J515=0,-'complete results log'!$B$2,-('complete results log'!$B$2*2))))))*E515</f>
        <v>0</v>
      </c>
      <c r="R515" s="28">
        <f>(IF(M515="WON-EW",((((F515-1)*J515)*'complete results log'!$B$2)+('complete results log'!$B$2*(F515-1))),IF(M515="WON",((((F515-1)*J515)*'complete results log'!$B$2)+('complete results log'!$B$2*(F515-1))),IF(M515="PLACED",((((F515-1)*J515)*'complete results log'!$B$2)-'complete results log'!$B$2),IF(J515=0,-'complete results log'!$B$2,IF(J515=0,-'complete results log'!$B$2,-('complete results log'!$B$2*2)))))))*E515</f>
        <v>0</v>
      </c>
    </row>
    <row r="516" spans="8:18" ht="15" x14ac:dyDescent="0.2">
      <c r="H516" s="22"/>
      <c r="I516" s="22"/>
      <c r="J516" s="22"/>
      <c r="M516" s="17"/>
      <c r="N516" s="26">
        <f>((G516-1)*(1-(IF(H516="no",0,'complete results log'!$B$3)))+1)</f>
        <v>5.0000000000000044E-2</v>
      </c>
      <c r="O516" s="26">
        <f t="shared" si="7"/>
        <v>0</v>
      </c>
      <c r="P516" s="27">
        <f>(IF(M516="WON-EW",((((N516-1)*J516)*'complete results log'!$B$2)+('complete results log'!$B$2*(N516-1))),IF(M516="WON",((((N516-1)*J516)*'complete results log'!$B$2)+('complete results log'!$B$2*(N516-1))),IF(M516="PLACED",((((N516-1)*J516)*'complete results log'!$B$2)-'complete results log'!$B$2),IF(J516=0,-'complete results log'!$B$2,IF(J516=0,-'complete results log'!$B$2,-('complete results log'!$B$2*2)))))))*E516</f>
        <v>0</v>
      </c>
      <c r="Q516" s="27">
        <f>(IF(M516="WON-EW",(((K516-1)*'complete results log'!$B$2)*(1-$B$3))+(((L516-1)*'complete results log'!$B$2)*(1-$B$3)),IF(M516="WON",(((K516-1)*'complete results log'!$B$2)*(1-$B$3)),IF(M516="PLACED",(((L516-1)*'complete results log'!$B$2)*(1-$B$3))-'complete results log'!$B$2,IF(J516=0,-'complete results log'!$B$2,-('complete results log'!$B$2*2))))))*E516</f>
        <v>0</v>
      </c>
      <c r="R516" s="28">
        <f>(IF(M516="WON-EW",((((F516-1)*J516)*'complete results log'!$B$2)+('complete results log'!$B$2*(F516-1))),IF(M516="WON",((((F516-1)*J516)*'complete results log'!$B$2)+('complete results log'!$B$2*(F516-1))),IF(M516="PLACED",((((F516-1)*J516)*'complete results log'!$B$2)-'complete results log'!$B$2),IF(J516=0,-'complete results log'!$B$2,IF(J516=0,-'complete results log'!$B$2,-('complete results log'!$B$2*2)))))))*E516</f>
        <v>0</v>
      </c>
    </row>
    <row r="517" spans="8:18" ht="15" x14ac:dyDescent="0.2">
      <c r="H517" s="22"/>
      <c r="I517" s="22"/>
      <c r="J517" s="22"/>
      <c r="M517" s="17"/>
      <c r="N517" s="26">
        <f>((G517-1)*(1-(IF(H517="no",0,'complete results log'!$B$3)))+1)</f>
        <v>5.0000000000000044E-2</v>
      </c>
      <c r="O517" s="26">
        <f t="shared" si="7"/>
        <v>0</v>
      </c>
      <c r="P517" s="27">
        <f>(IF(M517="WON-EW",((((N517-1)*J517)*'complete results log'!$B$2)+('complete results log'!$B$2*(N517-1))),IF(M517="WON",((((N517-1)*J517)*'complete results log'!$B$2)+('complete results log'!$B$2*(N517-1))),IF(M517="PLACED",((((N517-1)*J517)*'complete results log'!$B$2)-'complete results log'!$B$2),IF(J517=0,-'complete results log'!$B$2,IF(J517=0,-'complete results log'!$B$2,-('complete results log'!$B$2*2)))))))*E517</f>
        <v>0</v>
      </c>
      <c r="Q517" s="27">
        <f>(IF(M517="WON-EW",(((K517-1)*'complete results log'!$B$2)*(1-$B$3))+(((L517-1)*'complete results log'!$B$2)*(1-$B$3)),IF(M517="WON",(((K517-1)*'complete results log'!$B$2)*(1-$B$3)),IF(M517="PLACED",(((L517-1)*'complete results log'!$B$2)*(1-$B$3))-'complete results log'!$B$2,IF(J517=0,-'complete results log'!$B$2,-('complete results log'!$B$2*2))))))*E517</f>
        <v>0</v>
      </c>
      <c r="R517" s="28">
        <f>(IF(M517="WON-EW",((((F517-1)*J517)*'complete results log'!$B$2)+('complete results log'!$B$2*(F517-1))),IF(M517="WON",((((F517-1)*J517)*'complete results log'!$B$2)+('complete results log'!$B$2*(F517-1))),IF(M517="PLACED",((((F517-1)*J517)*'complete results log'!$B$2)-'complete results log'!$B$2),IF(J517=0,-'complete results log'!$B$2,IF(J517=0,-'complete results log'!$B$2,-('complete results log'!$B$2*2)))))))*E517</f>
        <v>0</v>
      </c>
    </row>
    <row r="518" spans="8:18" ht="15" x14ac:dyDescent="0.2">
      <c r="H518" s="22"/>
      <c r="I518" s="22"/>
      <c r="J518" s="22"/>
      <c r="M518" s="17"/>
      <c r="N518" s="26">
        <f>((G518-1)*(1-(IF(H518="no",0,'complete results log'!$B$3)))+1)</f>
        <v>5.0000000000000044E-2</v>
      </c>
      <c r="O518" s="26">
        <f t="shared" ref="O518:O581" si="8">E518*IF(I518="yes",2,1)</f>
        <v>0</v>
      </c>
      <c r="P518" s="27">
        <f>(IF(M518="WON-EW",((((N518-1)*J518)*'complete results log'!$B$2)+('complete results log'!$B$2*(N518-1))),IF(M518="WON",((((N518-1)*J518)*'complete results log'!$B$2)+('complete results log'!$B$2*(N518-1))),IF(M518="PLACED",((((N518-1)*J518)*'complete results log'!$B$2)-'complete results log'!$B$2),IF(J518=0,-'complete results log'!$B$2,IF(J518=0,-'complete results log'!$B$2,-('complete results log'!$B$2*2)))))))*E518</f>
        <v>0</v>
      </c>
      <c r="Q518" s="27">
        <f>(IF(M518="WON-EW",(((K518-1)*'complete results log'!$B$2)*(1-$B$3))+(((L518-1)*'complete results log'!$B$2)*(1-$B$3)),IF(M518="WON",(((K518-1)*'complete results log'!$B$2)*(1-$B$3)),IF(M518="PLACED",(((L518-1)*'complete results log'!$B$2)*(1-$B$3))-'complete results log'!$B$2,IF(J518=0,-'complete results log'!$B$2,-('complete results log'!$B$2*2))))))*E518</f>
        <v>0</v>
      </c>
      <c r="R518" s="28">
        <f>(IF(M518="WON-EW",((((F518-1)*J518)*'complete results log'!$B$2)+('complete results log'!$B$2*(F518-1))),IF(M518="WON",((((F518-1)*J518)*'complete results log'!$B$2)+('complete results log'!$B$2*(F518-1))),IF(M518="PLACED",((((F518-1)*J518)*'complete results log'!$B$2)-'complete results log'!$B$2),IF(J518=0,-'complete results log'!$B$2,IF(J518=0,-'complete results log'!$B$2,-('complete results log'!$B$2*2)))))))*E518</f>
        <v>0</v>
      </c>
    </row>
    <row r="519" spans="8:18" ht="15" x14ac:dyDescent="0.2">
      <c r="H519" s="22"/>
      <c r="I519" s="22"/>
      <c r="J519" s="22"/>
      <c r="M519" s="17"/>
      <c r="N519" s="26">
        <f>((G519-1)*(1-(IF(H519="no",0,'complete results log'!$B$3)))+1)</f>
        <v>5.0000000000000044E-2</v>
      </c>
      <c r="O519" s="26">
        <f t="shared" si="8"/>
        <v>0</v>
      </c>
      <c r="P519" s="27">
        <f>(IF(M519="WON-EW",((((N519-1)*J519)*'complete results log'!$B$2)+('complete results log'!$B$2*(N519-1))),IF(M519="WON",((((N519-1)*J519)*'complete results log'!$B$2)+('complete results log'!$B$2*(N519-1))),IF(M519="PLACED",((((N519-1)*J519)*'complete results log'!$B$2)-'complete results log'!$B$2),IF(J519=0,-'complete results log'!$B$2,IF(J519=0,-'complete results log'!$B$2,-('complete results log'!$B$2*2)))))))*E519</f>
        <v>0</v>
      </c>
      <c r="Q519" s="27">
        <f>(IF(M519="WON-EW",(((K519-1)*'complete results log'!$B$2)*(1-$B$3))+(((L519-1)*'complete results log'!$B$2)*(1-$B$3)),IF(M519="WON",(((K519-1)*'complete results log'!$B$2)*(1-$B$3)),IF(M519="PLACED",(((L519-1)*'complete results log'!$B$2)*(1-$B$3))-'complete results log'!$B$2,IF(J519=0,-'complete results log'!$B$2,-('complete results log'!$B$2*2))))))*E519</f>
        <v>0</v>
      </c>
      <c r="R519" s="28">
        <f>(IF(M519="WON-EW",((((F519-1)*J519)*'complete results log'!$B$2)+('complete results log'!$B$2*(F519-1))),IF(M519="WON",((((F519-1)*J519)*'complete results log'!$B$2)+('complete results log'!$B$2*(F519-1))),IF(M519="PLACED",((((F519-1)*J519)*'complete results log'!$B$2)-'complete results log'!$B$2),IF(J519=0,-'complete results log'!$B$2,IF(J519=0,-'complete results log'!$B$2,-('complete results log'!$B$2*2)))))))*E519</f>
        <v>0</v>
      </c>
    </row>
    <row r="520" spans="8:18" ht="15" x14ac:dyDescent="0.2">
      <c r="H520" s="22"/>
      <c r="I520" s="22"/>
      <c r="J520" s="22"/>
      <c r="M520" s="17"/>
      <c r="N520" s="26">
        <f>((G520-1)*(1-(IF(H520="no",0,'complete results log'!$B$3)))+1)</f>
        <v>5.0000000000000044E-2</v>
      </c>
      <c r="O520" s="26">
        <f t="shared" si="8"/>
        <v>0</v>
      </c>
      <c r="P520" s="27">
        <f>(IF(M520="WON-EW",((((N520-1)*J520)*'complete results log'!$B$2)+('complete results log'!$B$2*(N520-1))),IF(M520="WON",((((N520-1)*J520)*'complete results log'!$B$2)+('complete results log'!$B$2*(N520-1))),IF(M520="PLACED",((((N520-1)*J520)*'complete results log'!$B$2)-'complete results log'!$B$2),IF(J520=0,-'complete results log'!$B$2,IF(J520=0,-'complete results log'!$B$2,-('complete results log'!$B$2*2)))))))*E520</f>
        <v>0</v>
      </c>
      <c r="Q520" s="27">
        <f>(IF(M520="WON-EW",(((K520-1)*'complete results log'!$B$2)*(1-$B$3))+(((L520-1)*'complete results log'!$B$2)*(1-$B$3)),IF(M520="WON",(((K520-1)*'complete results log'!$B$2)*(1-$B$3)),IF(M520="PLACED",(((L520-1)*'complete results log'!$B$2)*(1-$B$3))-'complete results log'!$B$2,IF(J520=0,-'complete results log'!$B$2,-('complete results log'!$B$2*2))))))*E520</f>
        <v>0</v>
      </c>
      <c r="R520" s="28">
        <f>(IF(M520="WON-EW",((((F520-1)*J520)*'complete results log'!$B$2)+('complete results log'!$B$2*(F520-1))),IF(M520="WON",((((F520-1)*J520)*'complete results log'!$B$2)+('complete results log'!$B$2*(F520-1))),IF(M520="PLACED",((((F520-1)*J520)*'complete results log'!$B$2)-'complete results log'!$B$2),IF(J520=0,-'complete results log'!$B$2,IF(J520=0,-'complete results log'!$B$2,-('complete results log'!$B$2*2)))))))*E520</f>
        <v>0</v>
      </c>
    </row>
    <row r="521" spans="8:18" ht="15" x14ac:dyDescent="0.2">
      <c r="H521" s="22"/>
      <c r="I521" s="22"/>
      <c r="J521" s="22"/>
      <c r="M521" s="17"/>
      <c r="N521" s="26">
        <f>((G521-1)*(1-(IF(H521="no",0,'complete results log'!$B$3)))+1)</f>
        <v>5.0000000000000044E-2</v>
      </c>
      <c r="O521" s="26">
        <f t="shared" si="8"/>
        <v>0</v>
      </c>
      <c r="P521" s="27">
        <f>(IF(M521="WON-EW",((((N521-1)*J521)*'complete results log'!$B$2)+('complete results log'!$B$2*(N521-1))),IF(M521="WON",((((N521-1)*J521)*'complete results log'!$B$2)+('complete results log'!$B$2*(N521-1))),IF(M521="PLACED",((((N521-1)*J521)*'complete results log'!$B$2)-'complete results log'!$B$2),IF(J521=0,-'complete results log'!$B$2,IF(J521=0,-'complete results log'!$B$2,-('complete results log'!$B$2*2)))))))*E521</f>
        <v>0</v>
      </c>
      <c r="Q521" s="27">
        <f>(IF(M521="WON-EW",(((K521-1)*'complete results log'!$B$2)*(1-$B$3))+(((L521-1)*'complete results log'!$B$2)*(1-$B$3)),IF(M521="WON",(((K521-1)*'complete results log'!$B$2)*(1-$B$3)),IF(M521="PLACED",(((L521-1)*'complete results log'!$B$2)*(1-$B$3))-'complete results log'!$B$2,IF(J521=0,-'complete results log'!$B$2,-('complete results log'!$B$2*2))))))*E521</f>
        <v>0</v>
      </c>
      <c r="R521" s="28">
        <f>(IF(M521="WON-EW",((((F521-1)*J521)*'complete results log'!$B$2)+('complete results log'!$B$2*(F521-1))),IF(M521="WON",((((F521-1)*J521)*'complete results log'!$B$2)+('complete results log'!$B$2*(F521-1))),IF(M521="PLACED",((((F521-1)*J521)*'complete results log'!$B$2)-'complete results log'!$B$2),IF(J521=0,-'complete results log'!$B$2,IF(J521=0,-'complete results log'!$B$2,-('complete results log'!$B$2*2)))))))*E521</f>
        <v>0</v>
      </c>
    </row>
    <row r="522" spans="8:18" ht="15" x14ac:dyDescent="0.2">
      <c r="H522" s="22"/>
      <c r="I522" s="22"/>
      <c r="J522" s="22"/>
      <c r="M522" s="17"/>
      <c r="N522" s="26">
        <f>((G522-1)*(1-(IF(H522="no",0,'complete results log'!$B$3)))+1)</f>
        <v>5.0000000000000044E-2</v>
      </c>
      <c r="O522" s="26">
        <f t="shared" si="8"/>
        <v>0</v>
      </c>
      <c r="P522" s="27">
        <f>(IF(M522="WON-EW",((((N522-1)*J522)*'complete results log'!$B$2)+('complete results log'!$B$2*(N522-1))),IF(M522="WON",((((N522-1)*J522)*'complete results log'!$B$2)+('complete results log'!$B$2*(N522-1))),IF(M522="PLACED",((((N522-1)*J522)*'complete results log'!$B$2)-'complete results log'!$B$2),IF(J522=0,-'complete results log'!$B$2,IF(J522=0,-'complete results log'!$B$2,-('complete results log'!$B$2*2)))))))*E522</f>
        <v>0</v>
      </c>
      <c r="Q522" s="27">
        <f>(IF(M522="WON-EW",(((K522-1)*'complete results log'!$B$2)*(1-$B$3))+(((L522-1)*'complete results log'!$B$2)*(1-$B$3)),IF(M522="WON",(((K522-1)*'complete results log'!$B$2)*(1-$B$3)),IF(M522="PLACED",(((L522-1)*'complete results log'!$B$2)*(1-$B$3))-'complete results log'!$B$2,IF(J522=0,-'complete results log'!$B$2,-('complete results log'!$B$2*2))))))*E522</f>
        <v>0</v>
      </c>
      <c r="R522" s="28">
        <f>(IF(M522="WON-EW",((((F522-1)*J522)*'complete results log'!$B$2)+('complete results log'!$B$2*(F522-1))),IF(M522="WON",((((F522-1)*J522)*'complete results log'!$B$2)+('complete results log'!$B$2*(F522-1))),IF(M522="PLACED",((((F522-1)*J522)*'complete results log'!$B$2)-'complete results log'!$B$2),IF(J522=0,-'complete results log'!$B$2,IF(J522=0,-'complete results log'!$B$2,-('complete results log'!$B$2*2)))))))*E522</f>
        <v>0</v>
      </c>
    </row>
    <row r="523" spans="8:18" ht="15" x14ac:dyDescent="0.2">
      <c r="H523" s="22"/>
      <c r="I523" s="22"/>
      <c r="J523" s="22"/>
      <c r="M523" s="17"/>
      <c r="N523" s="26">
        <f>((G523-1)*(1-(IF(H523="no",0,'complete results log'!$B$3)))+1)</f>
        <v>5.0000000000000044E-2</v>
      </c>
      <c r="O523" s="26">
        <f t="shared" si="8"/>
        <v>0</v>
      </c>
      <c r="P523" s="27">
        <f>(IF(M523="WON-EW",((((N523-1)*J523)*'complete results log'!$B$2)+('complete results log'!$B$2*(N523-1))),IF(M523="WON",((((N523-1)*J523)*'complete results log'!$B$2)+('complete results log'!$B$2*(N523-1))),IF(M523="PLACED",((((N523-1)*J523)*'complete results log'!$B$2)-'complete results log'!$B$2),IF(J523=0,-'complete results log'!$B$2,IF(J523=0,-'complete results log'!$B$2,-('complete results log'!$B$2*2)))))))*E523</f>
        <v>0</v>
      </c>
      <c r="Q523" s="27">
        <f>(IF(M523="WON-EW",(((K523-1)*'complete results log'!$B$2)*(1-$B$3))+(((L523-1)*'complete results log'!$B$2)*(1-$B$3)),IF(M523="WON",(((K523-1)*'complete results log'!$B$2)*(1-$B$3)),IF(M523="PLACED",(((L523-1)*'complete results log'!$B$2)*(1-$B$3))-'complete results log'!$B$2,IF(J523=0,-'complete results log'!$B$2,-('complete results log'!$B$2*2))))))*E523</f>
        <v>0</v>
      </c>
      <c r="R523" s="28">
        <f>(IF(M523="WON-EW",((((F523-1)*J523)*'complete results log'!$B$2)+('complete results log'!$B$2*(F523-1))),IF(M523="WON",((((F523-1)*J523)*'complete results log'!$B$2)+('complete results log'!$B$2*(F523-1))),IF(M523="PLACED",((((F523-1)*J523)*'complete results log'!$B$2)-'complete results log'!$B$2),IF(J523=0,-'complete results log'!$B$2,IF(J523=0,-'complete results log'!$B$2,-('complete results log'!$B$2*2)))))))*E523</f>
        <v>0</v>
      </c>
    </row>
    <row r="524" spans="8:18" ht="15" x14ac:dyDescent="0.2">
      <c r="H524" s="22"/>
      <c r="I524" s="22"/>
      <c r="J524" s="22"/>
      <c r="M524" s="17"/>
      <c r="N524" s="26">
        <f>((G524-1)*(1-(IF(H524="no",0,'complete results log'!$B$3)))+1)</f>
        <v>5.0000000000000044E-2</v>
      </c>
      <c r="O524" s="26">
        <f t="shared" si="8"/>
        <v>0</v>
      </c>
      <c r="P524" s="27">
        <f>(IF(M524="WON-EW",((((N524-1)*J524)*'complete results log'!$B$2)+('complete results log'!$B$2*(N524-1))),IF(M524="WON",((((N524-1)*J524)*'complete results log'!$B$2)+('complete results log'!$B$2*(N524-1))),IF(M524="PLACED",((((N524-1)*J524)*'complete results log'!$B$2)-'complete results log'!$B$2),IF(J524=0,-'complete results log'!$B$2,IF(J524=0,-'complete results log'!$B$2,-('complete results log'!$B$2*2)))))))*E524</f>
        <v>0</v>
      </c>
      <c r="Q524" s="27">
        <f>(IF(M524="WON-EW",(((K524-1)*'complete results log'!$B$2)*(1-$B$3))+(((L524-1)*'complete results log'!$B$2)*(1-$B$3)),IF(M524="WON",(((K524-1)*'complete results log'!$B$2)*(1-$B$3)),IF(M524="PLACED",(((L524-1)*'complete results log'!$B$2)*(1-$B$3))-'complete results log'!$B$2,IF(J524=0,-'complete results log'!$B$2,-('complete results log'!$B$2*2))))))*E524</f>
        <v>0</v>
      </c>
      <c r="R524" s="28">
        <f>(IF(M524="WON-EW",((((F524-1)*J524)*'complete results log'!$B$2)+('complete results log'!$B$2*(F524-1))),IF(M524="WON",((((F524-1)*J524)*'complete results log'!$B$2)+('complete results log'!$B$2*(F524-1))),IF(M524="PLACED",((((F524-1)*J524)*'complete results log'!$B$2)-'complete results log'!$B$2),IF(J524=0,-'complete results log'!$B$2,IF(J524=0,-'complete results log'!$B$2,-('complete results log'!$B$2*2)))))))*E524</f>
        <v>0</v>
      </c>
    </row>
    <row r="525" spans="8:18" ht="15" x14ac:dyDescent="0.2">
      <c r="H525" s="22"/>
      <c r="I525" s="22"/>
      <c r="J525" s="22"/>
      <c r="M525" s="17"/>
      <c r="N525" s="26">
        <f>((G525-1)*(1-(IF(H525="no",0,'complete results log'!$B$3)))+1)</f>
        <v>5.0000000000000044E-2</v>
      </c>
      <c r="O525" s="26">
        <f t="shared" si="8"/>
        <v>0</v>
      </c>
      <c r="P525" s="27">
        <f>(IF(M525="WON-EW",((((N525-1)*J525)*'complete results log'!$B$2)+('complete results log'!$B$2*(N525-1))),IF(M525="WON",((((N525-1)*J525)*'complete results log'!$B$2)+('complete results log'!$B$2*(N525-1))),IF(M525="PLACED",((((N525-1)*J525)*'complete results log'!$B$2)-'complete results log'!$B$2),IF(J525=0,-'complete results log'!$B$2,IF(J525=0,-'complete results log'!$B$2,-('complete results log'!$B$2*2)))))))*E525</f>
        <v>0</v>
      </c>
      <c r="Q525" s="27">
        <f>(IF(M525="WON-EW",(((K525-1)*'complete results log'!$B$2)*(1-$B$3))+(((L525-1)*'complete results log'!$B$2)*(1-$B$3)),IF(M525="WON",(((K525-1)*'complete results log'!$B$2)*(1-$B$3)),IF(M525="PLACED",(((L525-1)*'complete results log'!$B$2)*(1-$B$3))-'complete results log'!$B$2,IF(J525=0,-'complete results log'!$B$2,-('complete results log'!$B$2*2))))))*E525</f>
        <v>0</v>
      </c>
      <c r="R525" s="28">
        <f>(IF(M525="WON-EW",((((F525-1)*J525)*'complete results log'!$B$2)+('complete results log'!$B$2*(F525-1))),IF(M525="WON",((((F525-1)*J525)*'complete results log'!$B$2)+('complete results log'!$B$2*(F525-1))),IF(M525="PLACED",((((F525-1)*J525)*'complete results log'!$B$2)-'complete results log'!$B$2),IF(J525=0,-'complete results log'!$B$2,IF(J525=0,-'complete results log'!$B$2,-('complete results log'!$B$2*2)))))))*E525</f>
        <v>0</v>
      </c>
    </row>
    <row r="526" spans="8:18" ht="15" x14ac:dyDescent="0.2">
      <c r="H526" s="22"/>
      <c r="I526" s="22"/>
      <c r="J526" s="22"/>
      <c r="M526" s="17"/>
      <c r="N526" s="26">
        <f>((G526-1)*(1-(IF(H526="no",0,'complete results log'!$B$3)))+1)</f>
        <v>5.0000000000000044E-2</v>
      </c>
      <c r="O526" s="26">
        <f t="shared" si="8"/>
        <v>0</v>
      </c>
      <c r="P526" s="27">
        <f>(IF(M526="WON-EW",((((N526-1)*J526)*'complete results log'!$B$2)+('complete results log'!$B$2*(N526-1))),IF(M526="WON",((((N526-1)*J526)*'complete results log'!$B$2)+('complete results log'!$B$2*(N526-1))),IF(M526="PLACED",((((N526-1)*J526)*'complete results log'!$B$2)-'complete results log'!$B$2),IF(J526=0,-'complete results log'!$B$2,IF(J526=0,-'complete results log'!$B$2,-('complete results log'!$B$2*2)))))))*E526</f>
        <v>0</v>
      </c>
      <c r="Q526" s="27">
        <f>(IF(M526="WON-EW",(((K526-1)*'complete results log'!$B$2)*(1-$B$3))+(((L526-1)*'complete results log'!$B$2)*(1-$B$3)),IF(M526="WON",(((K526-1)*'complete results log'!$B$2)*(1-$B$3)),IF(M526="PLACED",(((L526-1)*'complete results log'!$B$2)*(1-$B$3))-'complete results log'!$B$2,IF(J526=0,-'complete results log'!$B$2,-('complete results log'!$B$2*2))))))*E526</f>
        <v>0</v>
      </c>
      <c r="R526" s="28">
        <f>(IF(M526="WON-EW",((((F526-1)*J526)*'complete results log'!$B$2)+('complete results log'!$B$2*(F526-1))),IF(M526="WON",((((F526-1)*J526)*'complete results log'!$B$2)+('complete results log'!$B$2*(F526-1))),IF(M526="PLACED",((((F526-1)*J526)*'complete results log'!$B$2)-'complete results log'!$B$2),IF(J526=0,-'complete results log'!$B$2,IF(J526=0,-'complete results log'!$B$2,-('complete results log'!$B$2*2)))))))*E526</f>
        <v>0</v>
      </c>
    </row>
    <row r="527" spans="8:18" ht="15" x14ac:dyDescent="0.2">
      <c r="H527" s="22"/>
      <c r="I527" s="22"/>
      <c r="J527" s="22"/>
      <c r="M527" s="17"/>
      <c r="N527" s="26">
        <f>((G527-1)*(1-(IF(H527="no",0,'complete results log'!$B$3)))+1)</f>
        <v>5.0000000000000044E-2</v>
      </c>
      <c r="O527" s="26">
        <f t="shared" si="8"/>
        <v>0</v>
      </c>
      <c r="P527" s="27">
        <f>(IF(M527="WON-EW",((((N527-1)*J527)*'complete results log'!$B$2)+('complete results log'!$B$2*(N527-1))),IF(M527="WON",((((N527-1)*J527)*'complete results log'!$B$2)+('complete results log'!$B$2*(N527-1))),IF(M527="PLACED",((((N527-1)*J527)*'complete results log'!$B$2)-'complete results log'!$B$2),IF(J527=0,-'complete results log'!$B$2,IF(J527=0,-'complete results log'!$B$2,-('complete results log'!$B$2*2)))))))*E527</f>
        <v>0</v>
      </c>
      <c r="Q527" s="27">
        <f>(IF(M527="WON-EW",(((K527-1)*'complete results log'!$B$2)*(1-$B$3))+(((L527-1)*'complete results log'!$B$2)*(1-$B$3)),IF(M527="WON",(((K527-1)*'complete results log'!$B$2)*(1-$B$3)),IF(M527="PLACED",(((L527-1)*'complete results log'!$B$2)*(1-$B$3))-'complete results log'!$B$2,IF(J527=0,-'complete results log'!$B$2,-('complete results log'!$B$2*2))))))*E527</f>
        <v>0</v>
      </c>
      <c r="R527" s="28">
        <f>(IF(M527="WON-EW",((((F527-1)*J527)*'complete results log'!$B$2)+('complete results log'!$B$2*(F527-1))),IF(M527="WON",((((F527-1)*J527)*'complete results log'!$B$2)+('complete results log'!$B$2*(F527-1))),IF(M527="PLACED",((((F527-1)*J527)*'complete results log'!$B$2)-'complete results log'!$B$2),IF(J527=0,-'complete results log'!$B$2,IF(J527=0,-'complete results log'!$B$2,-('complete results log'!$B$2*2)))))))*E527</f>
        <v>0</v>
      </c>
    </row>
    <row r="528" spans="8:18" ht="15" x14ac:dyDescent="0.2">
      <c r="H528" s="22"/>
      <c r="I528" s="22"/>
      <c r="J528" s="22"/>
      <c r="M528" s="17"/>
      <c r="N528" s="26">
        <f>((G528-1)*(1-(IF(H528="no",0,'complete results log'!$B$3)))+1)</f>
        <v>5.0000000000000044E-2</v>
      </c>
      <c r="O528" s="26">
        <f t="shared" si="8"/>
        <v>0</v>
      </c>
      <c r="P528" s="27">
        <f>(IF(M528="WON-EW",((((N528-1)*J528)*'complete results log'!$B$2)+('complete results log'!$B$2*(N528-1))),IF(M528="WON",((((N528-1)*J528)*'complete results log'!$B$2)+('complete results log'!$B$2*(N528-1))),IF(M528="PLACED",((((N528-1)*J528)*'complete results log'!$B$2)-'complete results log'!$B$2),IF(J528=0,-'complete results log'!$B$2,IF(J528=0,-'complete results log'!$B$2,-('complete results log'!$B$2*2)))))))*E528</f>
        <v>0</v>
      </c>
      <c r="Q528" s="27">
        <f>(IF(M528="WON-EW",(((K528-1)*'complete results log'!$B$2)*(1-$B$3))+(((L528-1)*'complete results log'!$B$2)*(1-$B$3)),IF(M528="WON",(((K528-1)*'complete results log'!$B$2)*(1-$B$3)),IF(M528="PLACED",(((L528-1)*'complete results log'!$B$2)*(1-$B$3))-'complete results log'!$B$2,IF(J528=0,-'complete results log'!$B$2,-('complete results log'!$B$2*2))))))*E528</f>
        <v>0</v>
      </c>
      <c r="R528" s="28">
        <f>(IF(M528="WON-EW",((((F528-1)*J528)*'complete results log'!$B$2)+('complete results log'!$B$2*(F528-1))),IF(M528="WON",((((F528-1)*J528)*'complete results log'!$B$2)+('complete results log'!$B$2*(F528-1))),IF(M528="PLACED",((((F528-1)*J528)*'complete results log'!$B$2)-'complete results log'!$B$2),IF(J528=0,-'complete results log'!$B$2,IF(J528=0,-'complete results log'!$B$2,-('complete results log'!$B$2*2)))))))*E528</f>
        <v>0</v>
      </c>
    </row>
    <row r="529" spans="8:18" ht="15" x14ac:dyDescent="0.2">
      <c r="H529" s="22"/>
      <c r="I529" s="22"/>
      <c r="J529" s="22"/>
      <c r="M529" s="17"/>
      <c r="N529" s="26">
        <f>((G529-1)*(1-(IF(H529="no",0,'complete results log'!$B$3)))+1)</f>
        <v>5.0000000000000044E-2</v>
      </c>
      <c r="O529" s="26">
        <f t="shared" si="8"/>
        <v>0</v>
      </c>
      <c r="P529" s="27">
        <f>(IF(M529="WON-EW",((((N529-1)*J529)*'complete results log'!$B$2)+('complete results log'!$B$2*(N529-1))),IF(M529="WON",((((N529-1)*J529)*'complete results log'!$B$2)+('complete results log'!$B$2*(N529-1))),IF(M529="PLACED",((((N529-1)*J529)*'complete results log'!$B$2)-'complete results log'!$B$2),IF(J529=0,-'complete results log'!$B$2,IF(J529=0,-'complete results log'!$B$2,-('complete results log'!$B$2*2)))))))*E529</f>
        <v>0</v>
      </c>
      <c r="Q529" s="27">
        <f>(IF(M529="WON-EW",(((K529-1)*'complete results log'!$B$2)*(1-$B$3))+(((L529-1)*'complete results log'!$B$2)*(1-$B$3)),IF(M529="WON",(((K529-1)*'complete results log'!$B$2)*(1-$B$3)),IF(M529="PLACED",(((L529-1)*'complete results log'!$B$2)*(1-$B$3))-'complete results log'!$B$2,IF(J529=0,-'complete results log'!$B$2,-('complete results log'!$B$2*2))))))*E529</f>
        <v>0</v>
      </c>
      <c r="R529" s="28">
        <f>(IF(M529="WON-EW",((((F529-1)*J529)*'complete results log'!$B$2)+('complete results log'!$B$2*(F529-1))),IF(M529="WON",((((F529-1)*J529)*'complete results log'!$B$2)+('complete results log'!$B$2*(F529-1))),IF(M529="PLACED",((((F529-1)*J529)*'complete results log'!$B$2)-'complete results log'!$B$2),IF(J529=0,-'complete results log'!$B$2,IF(J529=0,-'complete results log'!$B$2,-('complete results log'!$B$2*2)))))))*E529</f>
        <v>0</v>
      </c>
    </row>
    <row r="530" spans="8:18" ht="15" x14ac:dyDescent="0.2">
      <c r="H530" s="22"/>
      <c r="I530" s="22"/>
      <c r="J530" s="22"/>
      <c r="M530" s="17"/>
      <c r="N530" s="26">
        <f>((G530-1)*(1-(IF(H530="no",0,'complete results log'!$B$3)))+1)</f>
        <v>5.0000000000000044E-2</v>
      </c>
      <c r="O530" s="26">
        <f t="shared" si="8"/>
        <v>0</v>
      </c>
      <c r="P530" s="27">
        <f>(IF(M530="WON-EW",((((N530-1)*J530)*'complete results log'!$B$2)+('complete results log'!$B$2*(N530-1))),IF(M530="WON",((((N530-1)*J530)*'complete results log'!$B$2)+('complete results log'!$B$2*(N530-1))),IF(M530="PLACED",((((N530-1)*J530)*'complete results log'!$B$2)-'complete results log'!$B$2),IF(J530=0,-'complete results log'!$B$2,IF(J530=0,-'complete results log'!$B$2,-('complete results log'!$B$2*2)))))))*E530</f>
        <v>0</v>
      </c>
      <c r="Q530" s="27">
        <f>(IF(M530="WON-EW",(((K530-1)*'complete results log'!$B$2)*(1-$B$3))+(((L530-1)*'complete results log'!$B$2)*(1-$B$3)),IF(M530="WON",(((K530-1)*'complete results log'!$B$2)*(1-$B$3)),IF(M530="PLACED",(((L530-1)*'complete results log'!$B$2)*(1-$B$3))-'complete results log'!$B$2,IF(J530=0,-'complete results log'!$B$2,-('complete results log'!$B$2*2))))))*E530</f>
        <v>0</v>
      </c>
      <c r="R530" s="28">
        <f>(IF(M530="WON-EW",((((F530-1)*J530)*'complete results log'!$B$2)+('complete results log'!$B$2*(F530-1))),IF(M530="WON",((((F530-1)*J530)*'complete results log'!$B$2)+('complete results log'!$B$2*(F530-1))),IF(M530="PLACED",((((F530-1)*J530)*'complete results log'!$B$2)-'complete results log'!$B$2),IF(J530=0,-'complete results log'!$B$2,IF(J530=0,-'complete results log'!$B$2,-('complete results log'!$B$2*2)))))))*E530</f>
        <v>0</v>
      </c>
    </row>
    <row r="531" spans="8:18" ht="15" x14ac:dyDescent="0.2">
      <c r="H531" s="22"/>
      <c r="I531" s="22"/>
      <c r="J531" s="22"/>
      <c r="M531" s="17"/>
      <c r="N531" s="26">
        <f>((G531-1)*(1-(IF(H531="no",0,'complete results log'!$B$3)))+1)</f>
        <v>5.0000000000000044E-2</v>
      </c>
      <c r="O531" s="26">
        <f t="shared" si="8"/>
        <v>0</v>
      </c>
      <c r="P531" s="27">
        <f>(IF(M531="WON-EW",((((N531-1)*J531)*'complete results log'!$B$2)+('complete results log'!$B$2*(N531-1))),IF(M531="WON",((((N531-1)*J531)*'complete results log'!$B$2)+('complete results log'!$B$2*(N531-1))),IF(M531="PLACED",((((N531-1)*J531)*'complete results log'!$B$2)-'complete results log'!$B$2),IF(J531=0,-'complete results log'!$B$2,IF(J531=0,-'complete results log'!$B$2,-('complete results log'!$B$2*2)))))))*E531</f>
        <v>0</v>
      </c>
      <c r="Q531" s="27">
        <f>(IF(M531="WON-EW",(((K531-1)*'complete results log'!$B$2)*(1-$B$3))+(((L531-1)*'complete results log'!$B$2)*(1-$B$3)),IF(M531="WON",(((K531-1)*'complete results log'!$B$2)*(1-$B$3)),IF(M531="PLACED",(((L531-1)*'complete results log'!$B$2)*(1-$B$3))-'complete results log'!$B$2,IF(J531=0,-'complete results log'!$B$2,-('complete results log'!$B$2*2))))))*E531</f>
        <v>0</v>
      </c>
      <c r="R531" s="28">
        <f>(IF(M531="WON-EW",((((F531-1)*J531)*'complete results log'!$B$2)+('complete results log'!$B$2*(F531-1))),IF(M531="WON",((((F531-1)*J531)*'complete results log'!$B$2)+('complete results log'!$B$2*(F531-1))),IF(M531="PLACED",((((F531-1)*J531)*'complete results log'!$B$2)-'complete results log'!$B$2),IF(J531=0,-'complete results log'!$B$2,IF(J531=0,-'complete results log'!$B$2,-('complete results log'!$B$2*2)))))))*E531</f>
        <v>0</v>
      </c>
    </row>
    <row r="532" spans="8:18" ht="15" x14ac:dyDescent="0.2">
      <c r="H532" s="22"/>
      <c r="I532" s="22"/>
      <c r="J532" s="22"/>
      <c r="M532" s="17"/>
      <c r="N532" s="26">
        <f>((G532-1)*(1-(IF(H532="no",0,'complete results log'!$B$3)))+1)</f>
        <v>5.0000000000000044E-2</v>
      </c>
      <c r="O532" s="26">
        <f t="shared" si="8"/>
        <v>0</v>
      </c>
      <c r="P532" s="27">
        <f>(IF(M532="WON-EW",((((N532-1)*J532)*'complete results log'!$B$2)+('complete results log'!$B$2*(N532-1))),IF(M532="WON",((((N532-1)*J532)*'complete results log'!$B$2)+('complete results log'!$B$2*(N532-1))),IF(M532="PLACED",((((N532-1)*J532)*'complete results log'!$B$2)-'complete results log'!$B$2),IF(J532=0,-'complete results log'!$B$2,IF(J532=0,-'complete results log'!$B$2,-('complete results log'!$B$2*2)))))))*E532</f>
        <v>0</v>
      </c>
      <c r="Q532" s="27">
        <f>(IF(M532="WON-EW",(((K532-1)*'complete results log'!$B$2)*(1-$B$3))+(((L532-1)*'complete results log'!$B$2)*(1-$B$3)),IF(M532="WON",(((K532-1)*'complete results log'!$B$2)*(1-$B$3)),IF(M532="PLACED",(((L532-1)*'complete results log'!$B$2)*(1-$B$3))-'complete results log'!$B$2,IF(J532=0,-'complete results log'!$B$2,-('complete results log'!$B$2*2))))))*E532</f>
        <v>0</v>
      </c>
      <c r="R532" s="28">
        <f>(IF(M532="WON-EW",((((F532-1)*J532)*'complete results log'!$B$2)+('complete results log'!$B$2*(F532-1))),IF(M532="WON",((((F532-1)*J532)*'complete results log'!$B$2)+('complete results log'!$B$2*(F532-1))),IF(M532="PLACED",((((F532-1)*J532)*'complete results log'!$B$2)-'complete results log'!$B$2),IF(J532=0,-'complete results log'!$B$2,IF(J532=0,-'complete results log'!$B$2,-('complete results log'!$B$2*2)))))))*E532</f>
        <v>0</v>
      </c>
    </row>
    <row r="533" spans="8:18" ht="15" x14ac:dyDescent="0.2">
      <c r="H533" s="22"/>
      <c r="I533" s="22"/>
      <c r="J533" s="22"/>
      <c r="M533" s="17"/>
      <c r="N533" s="26">
        <f>((G533-1)*(1-(IF(H533="no",0,'complete results log'!$B$3)))+1)</f>
        <v>5.0000000000000044E-2</v>
      </c>
      <c r="O533" s="26">
        <f t="shared" si="8"/>
        <v>0</v>
      </c>
      <c r="P533" s="27">
        <f>(IF(M533="WON-EW",((((N533-1)*J533)*'complete results log'!$B$2)+('complete results log'!$B$2*(N533-1))),IF(M533="WON",((((N533-1)*J533)*'complete results log'!$B$2)+('complete results log'!$B$2*(N533-1))),IF(M533="PLACED",((((N533-1)*J533)*'complete results log'!$B$2)-'complete results log'!$B$2),IF(J533=0,-'complete results log'!$B$2,IF(J533=0,-'complete results log'!$B$2,-('complete results log'!$B$2*2)))))))*E533</f>
        <v>0</v>
      </c>
      <c r="Q533" s="27">
        <f>(IF(M533="WON-EW",(((K533-1)*'complete results log'!$B$2)*(1-$B$3))+(((L533-1)*'complete results log'!$B$2)*(1-$B$3)),IF(M533="WON",(((K533-1)*'complete results log'!$B$2)*(1-$B$3)),IF(M533="PLACED",(((L533-1)*'complete results log'!$B$2)*(1-$B$3))-'complete results log'!$B$2,IF(J533=0,-'complete results log'!$B$2,-('complete results log'!$B$2*2))))))*E533</f>
        <v>0</v>
      </c>
      <c r="R533" s="28">
        <f>(IF(M533="WON-EW",((((F533-1)*J533)*'complete results log'!$B$2)+('complete results log'!$B$2*(F533-1))),IF(M533="WON",((((F533-1)*J533)*'complete results log'!$B$2)+('complete results log'!$B$2*(F533-1))),IF(M533="PLACED",((((F533-1)*J533)*'complete results log'!$B$2)-'complete results log'!$B$2),IF(J533=0,-'complete results log'!$B$2,IF(J533=0,-'complete results log'!$B$2,-('complete results log'!$B$2*2)))))))*E533</f>
        <v>0</v>
      </c>
    </row>
    <row r="534" spans="8:18" ht="15" x14ac:dyDescent="0.2">
      <c r="H534" s="22"/>
      <c r="I534" s="22"/>
      <c r="J534" s="22"/>
      <c r="M534" s="17"/>
      <c r="N534" s="26">
        <f>((G534-1)*(1-(IF(H534="no",0,'complete results log'!$B$3)))+1)</f>
        <v>5.0000000000000044E-2</v>
      </c>
      <c r="O534" s="26">
        <f t="shared" si="8"/>
        <v>0</v>
      </c>
      <c r="P534" s="27">
        <f>(IF(M534="WON-EW",((((N534-1)*J534)*'complete results log'!$B$2)+('complete results log'!$B$2*(N534-1))),IF(M534="WON",((((N534-1)*J534)*'complete results log'!$B$2)+('complete results log'!$B$2*(N534-1))),IF(M534="PLACED",((((N534-1)*J534)*'complete results log'!$B$2)-'complete results log'!$B$2),IF(J534=0,-'complete results log'!$B$2,IF(J534=0,-'complete results log'!$B$2,-('complete results log'!$B$2*2)))))))*E534</f>
        <v>0</v>
      </c>
      <c r="Q534" s="27">
        <f>(IF(M534="WON-EW",(((K534-1)*'complete results log'!$B$2)*(1-$B$3))+(((L534-1)*'complete results log'!$B$2)*(1-$B$3)),IF(M534="WON",(((K534-1)*'complete results log'!$B$2)*(1-$B$3)),IF(M534="PLACED",(((L534-1)*'complete results log'!$B$2)*(1-$B$3))-'complete results log'!$B$2,IF(J534=0,-'complete results log'!$B$2,-('complete results log'!$B$2*2))))))*E534</f>
        <v>0</v>
      </c>
      <c r="R534" s="28">
        <f>(IF(M534="WON-EW",((((F534-1)*J534)*'complete results log'!$B$2)+('complete results log'!$B$2*(F534-1))),IF(M534="WON",((((F534-1)*J534)*'complete results log'!$B$2)+('complete results log'!$B$2*(F534-1))),IF(M534="PLACED",((((F534-1)*J534)*'complete results log'!$B$2)-'complete results log'!$B$2),IF(J534=0,-'complete results log'!$B$2,IF(J534=0,-'complete results log'!$B$2,-('complete results log'!$B$2*2)))))))*E534</f>
        <v>0</v>
      </c>
    </row>
    <row r="535" spans="8:18" ht="15" x14ac:dyDescent="0.2">
      <c r="H535" s="22"/>
      <c r="I535" s="22"/>
      <c r="J535" s="22"/>
      <c r="M535" s="17"/>
      <c r="N535" s="26">
        <f>((G535-1)*(1-(IF(H535="no",0,'complete results log'!$B$3)))+1)</f>
        <v>5.0000000000000044E-2</v>
      </c>
      <c r="O535" s="26">
        <f t="shared" si="8"/>
        <v>0</v>
      </c>
      <c r="P535" s="27">
        <f>(IF(M535="WON-EW",((((N535-1)*J535)*'complete results log'!$B$2)+('complete results log'!$B$2*(N535-1))),IF(M535="WON",((((N535-1)*J535)*'complete results log'!$B$2)+('complete results log'!$B$2*(N535-1))),IF(M535="PLACED",((((N535-1)*J535)*'complete results log'!$B$2)-'complete results log'!$B$2),IF(J535=0,-'complete results log'!$B$2,IF(J535=0,-'complete results log'!$B$2,-('complete results log'!$B$2*2)))))))*E535</f>
        <v>0</v>
      </c>
      <c r="Q535" s="27">
        <f>(IF(M535="WON-EW",(((K535-1)*'complete results log'!$B$2)*(1-$B$3))+(((L535-1)*'complete results log'!$B$2)*(1-$B$3)),IF(M535="WON",(((K535-1)*'complete results log'!$B$2)*(1-$B$3)),IF(M535="PLACED",(((L535-1)*'complete results log'!$B$2)*(1-$B$3))-'complete results log'!$B$2,IF(J535=0,-'complete results log'!$B$2,-('complete results log'!$B$2*2))))))*E535</f>
        <v>0</v>
      </c>
      <c r="R535" s="28">
        <f>(IF(M535="WON-EW",((((F535-1)*J535)*'complete results log'!$B$2)+('complete results log'!$B$2*(F535-1))),IF(M535="WON",((((F535-1)*J535)*'complete results log'!$B$2)+('complete results log'!$B$2*(F535-1))),IF(M535="PLACED",((((F535-1)*J535)*'complete results log'!$B$2)-'complete results log'!$B$2),IF(J535=0,-'complete results log'!$B$2,IF(J535=0,-'complete results log'!$B$2,-('complete results log'!$B$2*2)))))))*E535</f>
        <v>0</v>
      </c>
    </row>
    <row r="536" spans="8:18" ht="15" x14ac:dyDescent="0.2">
      <c r="H536" s="22"/>
      <c r="I536" s="22"/>
      <c r="J536" s="22"/>
      <c r="M536" s="17"/>
      <c r="N536" s="26">
        <f>((G536-1)*(1-(IF(H536="no",0,'complete results log'!$B$3)))+1)</f>
        <v>5.0000000000000044E-2</v>
      </c>
      <c r="O536" s="26">
        <f t="shared" si="8"/>
        <v>0</v>
      </c>
      <c r="P536" s="27">
        <f>(IF(M536="WON-EW",((((N536-1)*J536)*'complete results log'!$B$2)+('complete results log'!$B$2*(N536-1))),IF(M536="WON",((((N536-1)*J536)*'complete results log'!$B$2)+('complete results log'!$B$2*(N536-1))),IF(M536="PLACED",((((N536-1)*J536)*'complete results log'!$B$2)-'complete results log'!$B$2),IF(J536=0,-'complete results log'!$B$2,IF(J536=0,-'complete results log'!$B$2,-('complete results log'!$B$2*2)))))))*E536</f>
        <v>0</v>
      </c>
      <c r="Q536" s="27">
        <f>(IF(M536="WON-EW",(((K536-1)*'complete results log'!$B$2)*(1-$B$3))+(((L536-1)*'complete results log'!$B$2)*(1-$B$3)),IF(M536="WON",(((K536-1)*'complete results log'!$B$2)*(1-$B$3)),IF(M536="PLACED",(((L536-1)*'complete results log'!$B$2)*(1-$B$3))-'complete results log'!$B$2,IF(J536=0,-'complete results log'!$B$2,-('complete results log'!$B$2*2))))))*E536</f>
        <v>0</v>
      </c>
      <c r="R536" s="28">
        <f>(IF(M536="WON-EW",((((F536-1)*J536)*'complete results log'!$B$2)+('complete results log'!$B$2*(F536-1))),IF(M536="WON",((((F536-1)*J536)*'complete results log'!$B$2)+('complete results log'!$B$2*(F536-1))),IF(M536="PLACED",((((F536-1)*J536)*'complete results log'!$B$2)-'complete results log'!$B$2),IF(J536=0,-'complete results log'!$B$2,IF(J536=0,-'complete results log'!$B$2,-('complete results log'!$B$2*2)))))))*E536</f>
        <v>0</v>
      </c>
    </row>
    <row r="537" spans="8:18" ht="15" x14ac:dyDescent="0.2">
      <c r="H537" s="22"/>
      <c r="I537" s="22"/>
      <c r="J537" s="22"/>
      <c r="M537" s="17"/>
      <c r="N537" s="26">
        <f>((G537-1)*(1-(IF(H537="no",0,'complete results log'!$B$3)))+1)</f>
        <v>5.0000000000000044E-2</v>
      </c>
      <c r="O537" s="26">
        <f t="shared" si="8"/>
        <v>0</v>
      </c>
      <c r="P537" s="27">
        <f>(IF(M537="WON-EW",((((N537-1)*J537)*'complete results log'!$B$2)+('complete results log'!$B$2*(N537-1))),IF(M537="WON",((((N537-1)*J537)*'complete results log'!$B$2)+('complete results log'!$B$2*(N537-1))),IF(M537="PLACED",((((N537-1)*J537)*'complete results log'!$B$2)-'complete results log'!$B$2),IF(J537=0,-'complete results log'!$B$2,IF(J537=0,-'complete results log'!$B$2,-('complete results log'!$B$2*2)))))))*E537</f>
        <v>0</v>
      </c>
      <c r="Q537" s="27">
        <f>(IF(M537="WON-EW",(((K537-1)*'complete results log'!$B$2)*(1-$B$3))+(((L537-1)*'complete results log'!$B$2)*(1-$B$3)),IF(M537="WON",(((K537-1)*'complete results log'!$B$2)*(1-$B$3)),IF(M537="PLACED",(((L537-1)*'complete results log'!$B$2)*(1-$B$3))-'complete results log'!$B$2,IF(J537=0,-'complete results log'!$B$2,-('complete results log'!$B$2*2))))))*E537</f>
        <v>0</v>
      </c>
      <c r="R537" s="28">
        <f>(IF(M537="WON-EW",((((F537-1)*J537)*'complete results log'!$B$2)+('complete results log'!$B$2*(F537-1))),IF(M537="WON",((((F537-1)*J537)*'complete results log'!$B$2)+('complete results log'!$B$2*(F537-1))),IF(M537="PLACED",((((F537-1)*J537)*'complete results log'!$B$2)-'complete results log'!$B$2),IF(J537=0,-'complete results log'!$B$2,IF(J537=0,-'complete results log'!$B$2,-('complete results log'!$B$2*2)))))))*E537</f>
        <v>0</v>
      </c>
    </row>
    <row r="538" spans="8:18" ht="15" x14ac:dyDescent="0.2">
      <c r="H538" s="22"/>
      <c r="I538" s="22"/>
      <c r="J538" s="22"/>
      <c r="M538" s="17"/>
      <c r="N538" s="26">
        <f>((G538-1)*(1-(IF(H538="no",0,'complete results log'!$B$3)))+1)</f>
        <v>5.0000000000000044E-2</v>
      </c>
      <c r="O538" s="26">
        <f t="shared" si="8"/>
        <v>0</v>
      </c>
      <c r="P538" s="27">
        <f>(IF(M538="WON-EW",((((N538-1)*J538)*'complete results log'!$B$2)+('complete results log'!$B$2*(N538-1))),IF(M538="WON",((((N538-1)*J538)*'complete results log'!$B$2)+('complete results log'!$B$2*(N538-1))),IF(M538="PLACED",((((N538-1)*J538)*'complete results log'!$B$2)-'complete results log'!$B$2),IF(J538=0,-'complete results log'!$B$2,IF(J538=0,-'complete results log'!$B$2,-('complete results log'!$B$2*2)))))))*E538</f>
        <v>0</v>
      </c>
      <c r="Q538" s="27">
        <f>(IF(M538="WON-EW",(((K538-1)*'complete results log'!$B$2)*(1-$B$3))+(((L538-1)*'complete results log'!$B$2)*(1-$B$3)),IF(M538="WON",(((K538-1)*'complete results log'!$B$2)*(1-$B$3)),IF(M538="PLACED",(((L538-1)*'complete results log'!$B$2)*(1-$B$3))-'complete results log'!$B$2,IF(J538=0,-'complete results log'!$B$2,-('complete results log'!$B$2*2))))))*E538</f>
        <v>0</v>
      </c>
      <c r="R538" s="28">
        <f>(IF(M538="WON-EW",((((F538-1)*J538)*'complete results log'!$B$2)+('complete results log'!$B$2*(F538-1))),IF(M538="WON",((((F538-1)*J538)*'complete results log'!$B$2)+('complete results log'!$B$2*(F538-1))),IF(M538="PLACED",((((F538-1)*J538)*'complete results log'!$B$2)-'complete results log'!$B$2),IF(J538=0,-'complete results log'!$B$2,IF(J538=0,-'complete results log'!$B$2,-('complete results log'!$B$2*2)))))))*E538</f>
        <v>0</v>
      </c>
    </row>
    <row r="539" spans="8:18" ht="15" x14ac:dyDescent="0.2">
      <c r="H539" s="22"/>
      <c r="I539" s="22"/>
      <c r="J539" s="22"/>
      <c r="M539" s="17"/>
      <c r="N539" s="26">
        <f>((G539-1)*(1-(IF(H539="no",0,'complete results log'!$B$3)))+1)</f>
        <v>5.0000000000000044E-2</v>
      </c>
      <c r="O539" s="26">
        <f t="shared" si="8"/>
        <v>0</v>
      </c>
      <c r="P539" s="27">
        <f>(IF(M539="WON-EW",((((N539-1)*J539)*'complete results log'!$B$2)+('complete results log'!$B$2*(N539-1))),IF(M539="WON",((((N539-1)*J539)*'complete results log'!$B$2)+('complete results log'!$B$2*(N539-1))),IF(M539="PLACED",((((N539-1)*J539)*'complete results log'!$B$2)-'complete results log'!$B$2),IF(J539=0,-'complete results log'!$B$2,IF(J539=0,-'complete results log'!$B$2,-('complete results log'!$B$2*2)))))))*E539</f>
        <v>0</v>
      </c>
      <c r="Q539" s="27">
        <f>(IF(M539="WON-EW",(((K539-1)*'complete results log'!$B$2)*(1-$B$3))+(((L539-1)*'complete results log'!$B$2)*(1-$B$3)),IF(M539="WON",(((K539-1)*'complete results log'!$B$2)*(1-$B$3)),IF(M539="PLACED",(((L539-1)*'complete results log'!$B$2)*(1-$B$3))-'complete results log'!$B$2,IF(J539=0,-'complete results log'!$B$2,-('complete results log'!$B$2*2))))))*E539</f>
        <v>0</v>
      </c>
      <c r="R539" s="28">
        <f>(IF(M539="WON-EW",((((F539-1)*J539)*'complete results log'!$B$2)+('complete results log'!$B$2*(F539-1))),IF(M539="WON",((((F539-1)*J539)*'complete results log'!$B$2)+('complete results log'!$B$2*(F539-1))),IF(M539="PLACED",((((F539-1)*J539)*'complete results log'!$B$2)-'complete results log'!$B$2),IF(J539=0,-'complete results log'!$B$2,IF(J539=0,-'complete results log'!$B$2,-('complete results log'!$B$2*2)))))))*E539</f>
        <v>0</v>
      </c>
    </row>
    <row r="540" spans="8:18" ht="15" x14ac:dyDescent="0.2">
      <c r="H540" s="22"/>
      <c r="I540" s="22"/>
      <c r="J540" s="22"/>
      <c r="M540" s="17"/>
      <c r="N540" s="26">
        <f>((G540-1)*(1-(IF(H540="no",0,'complete results log'!$B$3)))+1)</f>
        <v>5.0000000000000044E-2</v>
      </c>
      <c r="O540" s="26">
        <f t="shared" si="8"/>
        <v>0</v>
      </c>
      <c r="P540" s="27">
        <f>(IF(M540="WON-EW",((((N540-1)*J540)*'complete results log'!$B$2)+('complete results log'!$B$2*(N540-1))),IF(M540="WON",((((N540-1)*J540)*'complete results log'!$B$2)+('complete results log'!$B$2*(N540-1))),IF(M540="PLACED",((((N540-1)*J540)*'complete results log'!$B$2)-'complete results log'!$B$2),IF(J540=0,-'complete results log'!$B$2,IF(J540=0,-'complete results log'!$B$2,-('complete results log'!$B$2*2)))))))*E540</f>
        <v>0</v>
      </c>
      <c r="Q540" s="27">
        <f>(IF(M540="WON-EW",(((K540-1)*'complete results log'!$B$2)*(1-$B$3))+(((L540-1)*'complete results log'!$B$2)*(1-$B$3)),IF(M540="WON",(((K540-1)*'complete results log'!$B$2)*(1-$B$3)),IF(M540="PLACED",(((L540-1)*'complete results log'!$B$2)*(1-$B$3))-'complete results log'!$B$2,IF(J540=0,-'complete results log'!$B$2,-('complete results log'!$B$2*2))))))*E540</f>
        <v>0</v>
      </c>
      <c r="R540" s="28">
        <f>(IF(M540="WON-EW",((((F540-1)*J540)*'complete results log'!$B$2)+('complete results log'!$B$2*(F540-1))),IF(M540="WON",((((F540-1)*J540)*'complete results log'!$B$2)+('complete results log'!$B$2*(F540-1))),IF(M540="PLACED",((((F540-1)*J540)*'complete results log'!$B$2)-'complete results log'!$B$2),IF(J540=0,-'complete results log'!$B$2,IF(J540=0,-'complete results log'!$B$2,-('complete results log'!$B$2*2)))))))*E540</f>
        <v>0</v>
      </c>
    </row>
    <row r="541" spans="8:18" ht="15" x14ac:dyDescent="0.2">
      <c r="H541" s="22"/>
      <c r="I541" s="22"/>
      <c r="J541" s="22"/>
      <c r="M541" s="17"/>
      <c r="N541" s="26">
        <f>((G541-1)*(1-(IF(H541="no",0,'complete results log'!$B$3)))+1)</f>
        <v>5.0000000000000044E-2</v>
      </c>
      <c r="O541" s="26">
        <f t="shared" si="8"/>
        <v>0</v>
      </c>
      <c r="P541" s="27">
        <f>(IF(M541="WON-EW",((((N541-1)*J541)*'complete results log'!$B$2)+('complete results log'!$B$2*(N541-1))),IF(M541="WON",((((N541-1)*J541)*'complete results log'!$B$2)+('complete results log'!$B$2*(N541-1))),IF(M541="PLACED",((((N541-1)*J541)*'complete results log'!$B$2)-'complete results log'!$B$2),IF(J541=0,-'complete results log'!$B$2,IF(J541=0,-'complete results log'!$B$2,-('complete results log'!$B$2*2)))))))*E541</f>
        <v>0</v>
      </c>
      <c r="Q541" s="27">
        <f>(IF(M541="WON-EW",(((K541-1)*'complete results log'!$B$2)*(1-$B$3))+(((L541-1)*'complete results log'!$B$2)*(1-$B$3)),IF(M541="WON",(((K541-1)*'complete results log'!$B$2)*(1-$B$3)),IF(M541="PLACED",(((L541-1)*'complete results log'!$B$2)*(1-$B$3))-'complete results log'!$B$2,IF(J541=0,-'complete results log'!$B$2,-('complete results log'!$B$2*2))))))*E541</f>
        <v>0</v>
      </c>
      <c r="R541" s="28">
        <f>(IF(M541="WON-EW",((((F541-1)*J541)*'complete results log'!$B$2)+('complete results log'!$B$2*(F541-1))),IF(M541="WON",((((F541-1)*J541)*'complete results log'!$B$2)+('complete results log'!$B$2*(F541-1))),IF(M541="PLACED",((((F541-1)*J541)*'complete results log'!$B$2)-'complete results log'!$B$2),IF(J541=0,-'complete results log'!$B$2,IF(J541=0,-'complete results log'!$B$2,-('complete results log'!$B$2*2)))))))*E541</f>
        <v>0</v>
      </c>
    </row>
    <row r="542" spans="8:18" ht="15" x14ac:dyDescent="0.2">
      <c r="H542" s="22"/>
      <c r="I542" s="22"/>
      <c r="J542" s="22"/>
      <c r="M542" s="17"/>
      <c r="N542" s="26">
        <f>((G542-1)*(1-(IF(H542="no",0,'complete results log'!$B$3)))+1)</f>
        <v>5.0000000000000044E-2</v>
      </c>
      <c r="O542" s="26">
        <f t="shared" si="8"/>
        <v>0</v>
      </c>
      <c r="P542" s="27">
        <f>(IF(M542="WON-EW",((((N542-1)*J542)*'complete results log'!$B$2)+('complete results log'!$B$2*(N542-1))),IF(M542="WON",((((N542-1)*J542)*'complete results log'!$B$2)+('complete results log'!$B$2*(N542-1))),IF(M542="PLACED",((((N542-1)*J542)*'complete results log'!$B$2)-'complete results log'!$B$2),IF(J542=0,-'complete results log'!$B$2,IF(J542=0,-'complete results log'!$B$2,-('complete results log'!$B$2*2)))))))*E542</f>
        <v>0</v>
      </c>
      <c r="Q542" s="27">
        <f>(IF(M542="WON-EW",(((K542-1)*'complete results log'!$B$2)*(1-$B$3))+(((L542-1)*'complete results log'!$B$2)*(1-$B$3)),IF(M542="WON",(((K542-1)*'complete results log'!$B$2)*(1-$B$3)),IF(M542="PLACED",(((L542-1)*'complete results log'!$B$2)*(1-$B$3))-'complete results log'!$B$2,IF(J542=0,-'complete results log'!$B$2,-('complete results log'!$B$2*2))))))*E542</f>
        <v>0</v>
      </c>
      <c r="R542" s="28">
        <f>(IF(M542="WON-EW",((((F542-1)*J542)*'complete results log'!$B$2)+('complete results log'!$B$2*(F542-1))),IF(M542="WON",((((F542-1)*J542)*'complete results log'!$B$2)+('complete results log'!$B$2*(F542-1))),IF(M542="PLACED",((((F542-1)*J542)*'complete results log'!$B$2)-'complete results log'!$B$2),IF(J542=0,-'complete results log'!$B$2,IF(J542=0,-'complete results log'!$B$2,-('complete results log'!$B$2*2)))))))*E542</f>
        <v>0</v>
      </c>
    </row>
    <row r="543" spans="8:18" ht="15" x14ac:dyDescent="0.2">
      <c r="H543" s="22"/>
      <c r="I543" s="22"/>
      <c r="J543" s="22"/>
      <c r="M543" s="17"/>
      <c r="N543" s="26">
        <f>((G543-1)*(1-(IF(H543="no",0,'complete results log'!$B$3)))+1)</f>
        <v>5.0000000000000044E-2</v>
      </c>
      <c r="O543" s="26">
        <f t="shared" si="8"/>
        <v>0</v>
      </c>
      <c r="P543" s="27">
        <f>(IF(M543="WON-EW",((((N543-1)*J543)*'complete results log'!$B$2)+('complete results log'!$B$2*(N543-1))),IF(M543="WON",((((N543-1)*J543)*'complete results log'!$B$2)+('complete results log'!$B$2*(N543-1))),IF(M543="PLACED",((((N543-1)*J543)*'complete results log'!$B$2)-'complete results log'!$B$2),IF(J543=0,-'complete results log'!$B$2,IF(J543=0,-'complete results log'!$B$2,-('complete results log'!$B$2*2)))))))*E543</f>
        <v>0</v>
      </c>
      <c r="Q543" s="27">
        <f>(IF(M543="WON-EW",(((K543-1)*'complete results log'!$B$2)*(1-$B$3))+(((L543-1)*'complete results log'!$B$2)*(1-$B$3)),IF(M543="WON",(((K543-1)*'complete results log'!$B$2)*(1-$B$3)),IF(M543="PLACED",(((L543-1)*'complete results log'!$B$2)*(1-$B$3))-'complete results log'!$B$2,IF(J543=0,-'complete results log'!$B$2,-('complete results log'!$B$2*2))))))*E543</f>
        <v>0</v>
      </c>
      <c r="R543" s="28">
        <f>(IF(M543="WON-EW",((((F543-1)*J543)*'complete results log'!$B$2)+('complete results log'!$B$2*(F543-1))),IF(M543="WON",((((F543-1)*J543)*'complete results log'!$B$2)+('complete results log'!$B$2*(F543-1))),IF(M543="PLACED",((((F543-1)*J543)*'complete results log'!$B$2)-'complete results log'!$B$2),IF(J543=0,-'complete results log'!$B$2,IF(J543=0,-'complete results log'!$B$2,-('complete results log'!$B$2*2)))))))*E543</f>
        <v>0</v>
      </c>
    </row>
    <row r="544" spans="8:18" ht="15" x14ac:dyDescent="0.2">
      <c r="H544" s="22"/>
      <c r="I544" s="22"/>
      <c r="J544" s="22"/>
      <c r="M544" s="17"/>
      <c r="N544" s="26">
        <f>((G544-1)*(1-(IF(H544="no",0,'complete results log'!$B$3)))+1)</f>
        <v>5.0000000000000044E-2</v>
      </c>
      <c r="O544" s="26">
        <f t="shared" si="8"/>
        <v>0</v>
      </c>
      <c r="P544" s="27">
        <f>(IF(M544="WON-EW",((((N544-1)*J544)*'complete results log'!$B$2)+('complete results log'!$B$2*(N544-1))),IF(M544="WON",((((N544-1)*J544)*'complete results log'!$B$2)+('complete results log'!$B$2*(N544-1))),IF(M544="PLACED",((((N544-1)*J544)*'complete results log'!$B$2)-'complete results log'!$B$2),IF(J544=0,-'complete results log'!$B$2,IF(J544=0,-'complete results log'!$B$2,-('complete results log'!$B$2*2)))))))*E544</f>
        <v>0</v>
      </c>
      <c r="Q544" s="27">
        <f>(IF(M544="WON-EW",(((K544-1)*'complete results log'!$B$2)*(1-$B$3))+(((L544-1)*'complete results log'!$B$2)*(1-$B$3)),IF(M544="WON",(((K544-1)*'complete results log'!$B$2)*(1-$B$3)),IF(M544="PLACED",(((L544-1)*'complete results log'!$B$2)*(1-$B$3))-'complete results log'!$B$2,IF(J544=0,-'complete results log'!$B$2,-('complete results log'!$B$2*2))))))*E544</f>
        <v>0</v>
      </c>
      <c r="R544" s="28">
        <f>(IF(M544="WON-EW",((((F544-1)*J544)*'complete results log'!$B$2)+('complete results log'!$B$2*(F544-1))),IF(M544="WON",((((F544-1)*J544)*'complete results log'!$B$2)+('complete results log'!$B$2*(F544-1))),IF(M544="PLACED",((((F544-1)*J544)*'complete results log'!$B$2)-'complete results log'!$B$2),IF(J544=0,-'complete results log'!$B$2,IF(J544=0,-'complete results log'!$B$2,-('complete results log'!$B$2*2)))))))*E544</f>
        <v>0</v>
      </c>
    </row>
    <row r="545" spans="8:18" ht="15" x14ac:dyDescent="0.2">
      <c r="H545" s="22"/>
      <c r="I545" s="22"/>
      <c r="J545" s="22"/>
      <c r="M545" s="17"/>
      <c r="N545" s="26">
        <f>((G545-1)*(1-(IF(H545="no",0,'complete results log'!$B$3)))+1)</f>
        <v>5.0000000000000044E-2</v>
      </c>
      <c r="O545" s="26">
        <f t="shared" si="8"/>
        <v>0</v>
      </c>
      <c r="P545" s="27">
        <f>(IF(M545="WON-EW",((((N545-1)*J545)*'complete results log'!$B$2)+('complete results log'!$B$2*(N545-1))),IF(M545="WON",((((N545-1)*J545)*'complete results log'!$B$2)+('complete results log'!$B$2*(N545-1))),IF(M545="PLACED",((((N545-1)*J545)*'complete results log'!$B$2)-'complete results log'!$B$2),IF(J545=0,-'complete results log'!$B$2,IF(J545=0,-'complete results log'!$B$2,-('complete results log'!$B$2*2)))))))*E545</f>
        <v>0</v>
      </c>
      <c r="Q545" s="27">
        <f>(IF(M545="WON-EW",(((K545-1)*'complete results log'!$B$2)*(1-$B$3))+(((L545-1)*'complete results log'!$B$2)*(1-$B$3)),IF(M545="WON",(((K545-1)*'complete results log'!$B$2)*(1-$B$3)),IF(M545="PLACED",(((L545-1)*'complete results log'!$B$2)*(1-$B$3))-'complete results log'!$B$2,IF(J545=0,-'complete results log'!$B$2,-('complete results log'!$B$2*2))))))*E545</f>
        <v>0</v>
      </c>
      <c r="R545" s="28">
        <f>(IF(M545="WON-EW",((((F545-1)*J545)*'complete results log'!$B$2)+('complete results log'!$B$2*(F545-1))),IF(M545="WON",((((F545-1)*J545)*'complete results log'!$B$2)+('complete results log'!$B$2*(F545-1))),IF(M545="PLACED",((((F545-1)*J545)*'complete results log'!$B$2)-'complete results log'!$B$2),IF(J545=0,-'complete results log'!$B$2,IF(J545=0,-'complete results log'!$B$2,-('complete results log'!$B$2*2)))))))*E545</f>
        <v>0</v>
      </c>
    </row>
    <row r="546" spans="8:18" ht="15" x14ac:dyDescent="0.2">
      <c r="H546" s="22"/>
      <c r="I546" s="22"/>
      <c r="J546" s="22"/>
      <c r="M546" s="17"/>
      <c r="N546" s="26">
        <f>((G546-1)*(1-(IF(H546="no",0,'complete results log'!$B$3)))+1)</f>
        <v>5.0000000000000044E-2</v>
      </c>
      <c r="O546" s="26">
        <f t="shared" si="8"/>
        <v>0</v>
      </c>
      <c r="P546" s="27">
        <f>(IF(M546="WON-EW",((((N546-1)*J546)*'complete results log'!$B$2)+('complete results log'!$B$2*(N546-1))),IF(M546="WON",((((N546-1)*J546)*'complete results log'!$B$2)+('complete results log'!$B$2*(N546-1))),IF(M546="PLACED",((((N546-1)*J546)*'complete results log'!$B$2)-'complete results log'!$B$2),IF(J546=0,-'complete results log'!$B$2,IF(J546=0,-'complete results log'!$B$2,-('complete results log'!$B$2*2)))))))*E546</f>
        <v>0</v>
      </c>
      <c r="Q546" s="27">
        <f>(IF(M546="WON-EW",(((K546-1)*'complete results log'!$B$2)*(1-$B$3))+(((L546-1)*'complete results log'!$B$2)*(1-$B$3)),IF(M546="WON",(((K546-1)*'complete results log'!$B$2)*(1-$B$3)),IF(M546="PLACED",(((L546-1)*'complete results log'!$B$2)*(1-$B$3))-'complete results log'!$B$2,IF(J546=0,-'complete results log'!$B$2,-('complete results log'!$B$2*2))))))*E546</f>
        <v>0</v>
      </c>
      <c r="R546" s="28">
        <f>(IF(M546="WON-EW",((((F546-1)*J546)*'complete results log'!$B$2)+('complete results log'!$B$2*(F546-1))),IF(M546="WON",((((F546-1)*J546)*'complete results log'!$B$2)+('complete results log'!$B$2*(F546-1))),IF(M546="PLACED",((((F546-1)*J546)*'complete results log'!$B$2)-'complete results log'!$B$2),IF(J546=0,-'complete results log'!$B$2,IF(J546=0,-'complete results log'!$B$2,-('complete results log'!$B$2*2)))))))*E546</f>
        <v>0</v>
      </c>
    </row>
    <row r="547" spans="8:18" ht="15" x14ac:dyDescent="0.2">
      <c r="H547" s="22"/>
      <c r="I547" s="22"/>
      <c r="J547" s="22"/>
      <c r="M547" s="17"/>
      <c r="N547" s="26">
        <f>((G547-1)*(1-(IF(H547="no",0,'complete results log'!$B$3)))+1)</f>
        <v>5.0000000000000044E-2</v>
      </c>
      <c r="O547" s="26">
        <f t="shared" si="8"/>
        <v>0</v>
      </c>
      <c r="P547" s="27">
        <f>(IF(M547="WON-EW",((((N547-1)*J547)*'complete results log'!$B$2)+('complete results log'!$B$2*(N547-1))),IF(M547="WON",((((N547-1)*J547)*'complete results log'!$B$2)+('complete results log'!$B$2*(N547-1))),IF(M547="PLACED",((((N547-1)*J547)*'complete results log'!$B$2)-'complete results log'!$B$2),IF(J547=0,-'complete results log'!$B$2,IF(J547=0,-'complete results log'!$B$2,-('complete results log'!$B$2*2)))))))*E547</f>
        <v>0</v>
      </c>
      <c r="Q547" s="27">
        <f>(IF(M547="WON-EW",(((K547-1)*'complete results log'!$B$2)*(1-$B$3))+(((L547-1)*'complete results log'!$B$2)*(1-$B$3)),IF(M547="WON",(((K547-1)*'complete results log'!$B$2)*(1-$B$3)),IF(M547="PLACED",(((L547-1)*'complete results log'!$B$2)*(1-$B$3))-'complete results log'!$B$2,IF(J547=0,-'complete results log'!$B$2,-('complete results log'!$B$2*2))))))*E547</f>
        <v>0</v>
      </c>
      <c r="R547" s="28">
        <f>(IF(M547="WON-EW",((((F547-1)*J547)*'complete results log'!$B$2)+('complete results log'!$B$2*(F547-1))),IF(M547="WON",((((F547-1)*J547)*'complete results log'!$B$2)+('complete results log'!$B$2*(F547-1))),IF(M547="PLACED",((((F547-1)*J547)*'complete results log'!$B$2)-'complete results log'!$B$2),IF(J547=0,-'complete results log'!$B$2,IF(J547=0,-'complete results log'!$B$2,-('complete results log'!$B$2*2)))))))*E547</f>
        <v>0</v>
      </c>
    </row>
    <row r="548" spans="8:18" ht="15" x14ac:dyDescent="0.2">
      <c r="H548" s="22"/>
      <c r="I548" s="22"/>
      <c r="J548" s="22"/>
      <c r="M548" s="17"/>
      <c r="N548" s="26">
        <f>((G548-1)*(1-(IF(H548="no",0,'complete results log'!$B$3)))+1)</f>
        <v>5.0000000000000044E-2</v>
      </c>
      <c r="O548" s="26">
        <f t="shared" si="8"/>
        <v>0</v>
      </c>
      <c r="P548" s="27">
        <f>(IF(M548="WON-EW",((((N548-1)*J548)*'complete results log'!$B$2)+('complete results log'!$B$2*(N548-1))),IF(M548="WON",((((N548-1)*J548)*'complete results log'!$B$2)+('complete results log'!$B$2*(N548-1))),IF(M548="PLACED",((((N548-1)*J548)*'complete results log'!$B$2)-'complete results log'!$B$2),IF(J548=0,-'complete results log'!$B$2,IF(J548=0,-'complete results log'!$B$2,-('complete results log'!$B$2*2)))))))*E548</f>
        <v>0</v>
      </c>
      <c r="Q548" s="27">
        <f>(IF(M548="WON-EW",(((K548-1)*'complete results log'!$B$2)*(1-$B$3))+(((L548-1)*'complete results log'!$B$2)*(1-$B$3)),IF(M548="WON",(((K548-1)*'complete results log'!$B$2)*(1-$B$3)),IF(M548="PLACED",(((L548-1)*'complete results log'!$B$2)*(1-$B$3))-'complete results log'!$B$2,IF(J548=0,-'complete results log'!$B$2,-('complete results log'!$B$2*2))))))*E548</f>
        <v>0</v>
      </c>
      <c r="R548" s="28">
        <f>(IF(M548="WON-EW",((((F548-1)*J548)*'complete results log'!$B$2)+('complete results log'!$B$2*(F548-1))),IF(M548="WON",((((F548-1)*J548)*'complete results log'!$B$2)+('complete results log'!$B$2*(F548-1))),IF(M548="PLACED",((((F548-1)*J548)*'complete results log'!$B$2)-'complete results log'!$B$2),IF(J548=0,-'complete results log'!$B$2,IF(J548=0,-'complete results log'!$B$2,-('complete results log'!$B$2*2)))))))*E548</f>
        <v>0</v>
      </c>
    </row>
    <row r="549" spans="8:18" ht="15" x14ac:dyDescent="0.2">
      <c r="H549" s="22"/>
      <c r="I549" s="22"/>
      <c r="J549" s="22"/>
      <c r="M549" s="17"/>
      <c r="N549" s="26">
        <f>((G549-1)*(1-(IF(H549="no",0,'complete results log'!$B$3)))+1)</f>
        <v>5.0000000000000044E-2</v>
      </c>
      <c r="O549" s="26">
        <f t="shared" si="8"/>
        <v>0</v>
      </c>
      <c r="P549" s="27">
        <f>(IF(M549="WON-EW",((((N549-1)*J549)*'complete results log'!$B$2)+('complete results log'!$B$2*(N549-1))),IF(M549="WON",((((N549-1)*J549)*'complete results log'!$B$2)+('complete results log'!$B$2*(N549-1))),IF(M549="PLACED",((((N549-1)*J549)*'complete results log'!$B$2)-'complete results log'!$B$2),IF(J549=0,-'complete results log'!$B$2,IF(J549=0,-'complete results log'!$B$2,-('complete results log'!$B$2*2)))))))*E549</f>
        <v>0</v>
      </c>
      <c r="Q549" s="27">
        <f>(IF(M549="WON-EW",(((K549-1)*'complete results log'!$B$2)*(1-$B$3))+(((L549-1)*'complete results log'!$B$2)*(1-$B$3)),IF(M549="WON",(((K549-1)*'complete results log'!$B$2)*(1-$B$3)),IF(M549="PLACED",(((L549-1)*'complete results log'!$B$2)*(1-$B$3))-'complete results log'!$B$2,IF(J549=0,-'complete results log'!$B$2,-('complete results log'!$B$2*2))))))*E549</f>
        <v>0</v>
      </c>
      <c r="R549" s="28">
        <f>(IF(M549="WON-EW",((((F549-1)*J549)*'complete results log'!$B$2)+('complete results log'!$B$2*(F549-1))),IF(M549="WON",((((F549-1)*J549)*'complete results log'!$B$2)+('complete results log'!$B$2*(F549-1))),IF(M549="PLACED",((((F549-1)*J549)*'complete results log'!$B$2)-'complete results log'!$B$2),IF(J549=0,-'complete results log'!$B$2,IF(J549=0,-'complete results log'!$B$2,-('complete results log'!$B$2*2)))))))*E549</f>
        <v>0</v>
      </c>
    </row>
    <row r="550" spans="8:18" ht="15" x14ac:dyDescent="0.2">
      <c r="H550" s="22"/>
      <c r="I550" s="22"/>
      <c r="J550" s="22"/>
      <c r="M550" s="17"/>
      <c r="N550" s="26">
        <f>((G550-1)*(1-(IF(H550="no",0,'complete results log'!$B$3)))+1)</f>
        <v>5.0000000000000044E-2</v>
      </c>
      <c r="O550" s="26">
        <f t="shared" si="8"/>
        <v>0</v>
      </c>
      <c r="P550" s="27">
        <f>(IF(M550="WON-EW",((((N550-1)*J550)*'complete results log'!$B$2)+('complete results log'!$B$2*(N550-1))),IF(M550="WON",((((N550-1)*J550)*'complete results log'!$B$2)+('complete results log'!$B$2*(N550-1))),IF(M550="PLACED",((((N550-1)*J550)*'complete results log'!$B$2)-'complete results log'!$B$2),IF(J550=0,-'complete results log'!$B$2,IF(J550=0,-'complete results log'!$B$2,-('complete results log'!$B$2*2)))))))*E550</f>
        <v>0</v>
      </c>
      <c r="Q550" s="27">
        <f>(IF(M550="WON-EW",(((K550-1)*'complete results log'!$B$2)*(1-$B$3))+(((L550-1)*'complete results log'!$B$2)*(1-$B$3)),IF(M550="WON",(((K550-1)*'complete results log'!$B$2)*(1-$B$3)),IF(M550="PLACED",(((L550-1)*'complete results log'!$B$2)*(1-$B$3))-'complete results log'!$B$2,IF(J550=0,-'complete results log'!$B$2,-('complete results log'!$B$2*2))))))*E550</f>
        <v>0</v>
      </c>
      <c r="R550" s="28">
        <f>(IF(M550="WON-EW",((((F550-1)*J550)*'complete results log'!$B$2)+('complete results log'!$B$2*(F550-1))),IF(M550="WON",((((F550-1)*J550)*'complete results log'!$B$2)+('complete results log'!$B$2*(F550-1))),IF(M550="PLACED",((((F550-1)*J550)*'complete results log'!$B$2)-'complete results log'!$B$2),IF(J550=0,-'complete results log'!$B$2,IF(J550=0,-'complete results log'!$B$2,-('complete results log'!$B$2*2)))))))*E550</f>
        <v>0</v>
      </c>
    </row>
    <row r="551" spans="8:18" ht="15" x14ac:dyDescent="0.2">
      <c r="H551" s="22"/>
      <c r="I551" s="22"/>
      <c r="J551" s="22"/>
      <c r="M551" s="17"/>
      <c r="N551" s="26">
        <f>((G551-1)*(1-(IF(H551="no",0,'complete results log'!$B$3)))+1)</f>
        <v>5.0000000000000044E-2</v>
      </c>
      <c r="O551" s="26">
        <f t="shared" si="8"/>
        <v>0</v>
      </c>
      <c r="P551" s="27">
        <f>(IF(M551="WON-EW",((((N551-1)*J551)*'complete results log'!$B$2)+('complete results log'!$B$2*(N551-1))),IF(M551="WON",((((N551-1)*J551)*'complete results log'!$B$2)+('complete results log'!$B$2*(N551-1))),IF(M551="PLACED",((((N551-1)*J551)*'complete results log'!$B$2)-'complete results log'!$B$2),IF(J551=0,-'complete results log'!$B$2,IF(J551=0,-'complete results log'!$B$2,-('complete results log'!$B$2*2)))))))*E551</f>
        <v>0</v>
      </c>
      <c r="Q551" s="27">
        <f>(IF(M551="WON-EW",(((K551-1)*'complete results log'!$B$2)*(1-$B$3))+(((L551-1)*'complete results log'!$B$2)*(1-$B$3)),IF(M551="WON",(((K551-1)*'complete results log'!$B$2)*(1-$B$3)),IF(M551="PLACED",(((L551-1)*'complete results log'!$B$2)*(1-$B$3))-'complete results log'!$B$2,IF(J551=0,-'complete results log'!$B$2,-('complete results log'!$B$2*2))))))*E551</f>
        <v>0</v>
      </c>
      <c r="R551" s="28">
        <f>(IF(M551="WON-EW",((((F551-1)*J551)*'complete results log'!$B$2)+('complete results log'!$B$2*(F551-1))),IF(M551="WON",((((F551-1)*J551)*'complete results log'!$B$2)+('complete results log'!$B$2*(F551-1))),IF(M551="PLACED",((((F551-1)*J551)*'complete results log'!$B$2)-'complete results log'!$B$2),IF(J551=0,-'complete results log'!$B$2,IF(J551=0,-'complete results log'!$B$2,-('complete results log'!$B$2*2)))))))*E551</f>
        <v>0</v>
      </c>
    </row>
    <row r="552" spans="8:18" ht="15" x14ac:dyDescent="0.2">
      <c r="H552" s="22"/>
      <c r="I552" s="22"/>
      <c r="J552" s="22"/>
      <c r="M552" s="17"/>
      <c r="N552" s="26">
        <f>((G552-1)*(1-(IF(H552="no",0,'complete results log'!$B$3)))+1)</f>
        <v>5.0000000000000044E-2</v>
      </c>
      <c r="O552" s="26">
        <f t="shared" si="8"/>
        <v>0</v>
      </c>
      <c r="P552" s="27">
        <f>(IF(M552="WON-EW",((((N552-1)*J552)*'complete results log'!$B$2)+('complete results log'!$B$2*(N552-1))),IF(M552="WON",((((N552-1)*J552)*'complete results log'!$B$2)+('complete results log'!$B$2*(N552-1))),IF(M552="PLACED",((((N552-1)*J552)*'complete results log'!$B$2)-'complete results log'!$B$2),IF(J552=0,-'complete results log'!$B$2,IF(J552=0,-'complete results log'!$B$2,-('complete results log'!$B$2*2)))))))*E552</f>
        <v>0</v>
      </c>
      <c r="Q552" s="27">
        <f>(IF(M552="WON-EW",(((K552-1)*'complete results log'!$B$2)*(1-$B$3))+(((L552-1)*'complete results log'!$B$2)*(1-$B$3)),IF(M552="WON",(((K552-1)*'complete results log'!$B$2)*(1-$B$3)),IF(M552="PLACED",(((L552-1)*'complete results log'!$B$2)*(1-$B$3))-'complete results log'!$B$2,IF(J552=0,-'complete results log'!$B$2,-('complete results log'!$B$2*2))))))*E552</f>
        <v>0</v>
      </c>
      <c r="R552" s="28">
        <f>(IF(M552="WON-EW",((((F552-1)*J552)*'complete results log'!$B$2)+('complete results log'!$B$2*(F552-1))),IF(M552="WON",((((F552-1)*J552)*'complete results log'!$B$2)+('complete results log'!$B$2*(F552-1))),IF(M552="PLACED",((((F552-1)*J552)*'complete results log'!$B$2)-'complete results log'!$B$2),IF(J552=0,-'complete results log'!$B$2,IF(J552=0,-'complete results log'!$B$2,-('complete results log'!$B$2*2)))))))*E552</f>
        <v>0</v>
      </c>
    </row>
    <row r="553" spans="8:18" ht="15" x14ac:dyDescent="0.2">
      <c r="H553" s="22"/>
      <c r="I553" s="22"/>
      <c r="J553" s="22"/>
      <c r="M553" s="17"/>
      <c r="N553" s="26">
        <f>((G553-1)*(1-(IF(H553="no",0,'complete results log'!$B$3)))+1)</f>
        <v>5.0000000000000044E-2</v>
      </c>
      <c r="O553" s="26">
        <f t="shared" si="8"/>
        <v>0</v>
      </c>
      <c r="P553" s="27">
        <f>(IF(M553="WON-EW",((((N553-1)*J553)*'complete results log'!$B$2)+('complete results log'!$B$2*(N553-1))),IF(M553="WON",((((N553-1)*J553)*'complete results log'!$B$2)+('complete results log'!$B$2*(N553-1))),IF(M553="PLACED",((((N553-1)*J553)*'complete results log'!$B$2)-'complete results log'!$B$2),IF(J553=0,-'complete results log'!$B$2,IF(J553=0,-'complete results log'!$B$2,-('complete results log'!$B$2*2)))))))*E553</f>
        <v>0</v>
      </c>
      <c r="Q553" s="27">
        <f>(IF(M553="WON-EW",(((K553-1)*'complete results log'!$B$2)*(1-$B$3))+(((L553-1)*'complete results log'!$B$2)*(1-$B$3)),IF(M553="WON",(((K553-1)*'complete results log'!$B$2)*(1-$B$3)),IF(M553="PLACED",(((L553-1)*'complete results log'!$B$2)*(1-$B$3))-'complete results log'!$B$2,IF(J553=0,-'complete results log'!$B$2,-('complete results log'!$B$2*2))))))*E553</f>
        <v>0</v>
      </c>
      <c r="R553" s="28">
        <f>(IF(M553="WON-EW",((((F553-1)*J553)*'complete results log'!$B$2)+('complete results log'!$B$2*(F553-1))),IF(M553="WON",((((F553-1)*J553)*'complete results log'!$B$2)+('complete results log'!$B$2*(F553-1))),IF(M553="PLACED",((((F553-1)*J553)*'complete results log'!$B$2)-'complete results log'!$B$2),IF(J553=0,-'complete results log'!$B$2,IF(J553=0,-'complete results log'!$B$2,-('complete results log'!$B$2*2)))))))*E553</f>
        <v>0</v>
      </c>
    </row>
    <row r="554" spans="8:18" ht="15" x14ac:dyDescent="0.2">
      <c r="H554" s="22"/>
      <c r="I554" s="22"/>
      <c r="J554" s="22"/>
      <c r="M554" s="17"/>
      <c r="N554" s="26">
        <f>((G554-1)*(1-(IF(H554="no",0,'complete results log'!$B$3)))+1)</f>
        <v>5.0000000000000044E-2</v>
      </c>
      <c r="O554" s="26">
        <f t="shared" si="8"/>
        <v>0</v>
      </c>
      <c r="P554" s="27">
        <f>(IF(M554="WON-EW",((((N554-1)*J554)*'complete results log'!$B$2)+('complete results log'!$B$2*(N554-1))),IF(M554="WON",((((N554-1)*J554)*'complete results log'!$B$2)+('complete results log'!$B$2*(N554-1))),IF(M554="PLACED",((((N554-1)*J554)*'complete results log'!$B$2)-'complete results log'!$B$2),IF(J554=0,-'complete results log'!$B$2,IF(J554=0,-'complete results log'!$B$2,-('complete results log'!$B$2*2)))))))*E554</f>
        <v>0</v>
      </c>
      <c r="Q554" s="27">
        <f>(IF(M554="WON-EW",(((K554-1)*'complete results log'!$B$2)*(1-$B$3))+(((L554-1)*'complete results log'!$B$2)*(1-$B$3)),IF(M554="WON",(((K554-1)*'complete results log'!$B$2)*(1-$B$3)),IF(M554="PLACED",(((L554-1)*'complete results log'!$B$2)*(1-$B$3))-'complete results log'!$B$2,IF(J554=0,-'complete results log'!$B$2,-('complete results log'!$B$2*2))))))*E554</f>
        <v>0</v>
      </c>
      <c r="R554" s="28">
        <f>(IF(M554="WON-EW",((((F554-1)*J554)*'complete results log'!$B$2)+('complete results log'!$B$2*(F554-1))),IF(M554="WON",((((F554-1)*J554)*'complete results log'!$B$2)+('complete results log'!$B$2*(F554-1))),IF(M554="PLACED",((((F554-1)*J554)*'complete results log'!$B$2)-'complete results log'!$B$2),IF(J554=0,-'complete results log'!$B$2,IF(J554=0,-'complete results log'!$B$2,-('complete results log'!$B$2*2)))))))*E554</f>
        <v>0</v>
      </c>
    </row>
    <row r="555" spans="8:18" ht="15" x14ac:dyDescent="0.2">
      <c r="H555" s="22"/>
      <c r="I555" s="22"/>
      <c r="J555" s="22"/>
      <c r="M555" s="17"/>
      <c r="N555" s="26">
        <f>((G555-1)*(1-(IF(H555="no",0,'complete results log'!$B$3)))+1)</f>
        <v>5.0000000000000044E-2</v>
      </c>
      <c r="O555" s="26">
        <f t="shared" si="8"/>
        <v>0</v>
      </c>
      <c r="P555" s="27">
        <f>(IF(M555="WON-EW",((((N555-1)*J555)*'complete results log'!$B$2)+('complete results log'!$B$2*(N555-1))),IF(M555="WON",((((N555-1)*J555)*'complete results log'!$B$2)+('complete results log'!$B$2*(N555-1))),IF(M555="PLACED",((((N555-1)*J555)*'complete results log'!$B$2)-'complete results log'!$B$2),IF(J555=0,-'complete results log'!$B$2,IF(J555=0,-'complete results log'!$B$2,-('complete results log'!$B$2*2)))))))*E555</f>
        <v>0</v>
      </c>
      <c r="Q555" s="27">
        <f>(IF(M555="WON-EW",(((K555-1)*'complete results log'!$B$2)*(1-$B$3))+(((L555-1)*'complete results log'!$B$2)*(1-$B$3)),IF(M555="WON",(((K555-1)*'complete results log'!$B$2)*(1-$B$3)),IF(M555="PLACED",(((L555-1)*'complete results log'!$B$2)*(1-$B$3))-'complete results log'!$B$2,IF(J555=0,-'complete results log'!$B$2,-('complete results log'!$B$2*2))))))*E555</f>
        <v>0</v>
      </c>
      <c r="R555" s="28">
        <f>(IF(M555="WON-EW",((((F555-1)*J555)*'complete results log'!$B$2)+('complete results log'!$B$2*(F555-1))),IF(M555="WON",((((F555-1)*J555)*'complete results log'!$B$2)+('complete results log'!$B$2*(F555-1))),IF(M555="PLACED",((((F555-1)*J555)*'complete results log'!$B$2)-'complete results log'!$B$2),IF(J555=0,-'complete results log'!$B$2,IF(J555=0,-'complete results log'!$B$2,-('complete results log'!$B$2*2)))))))*E555</f>
        <v>0</v>
      </c>
    </row>
    <row r="556" spans="8:18" ht="15" x14ac:dyDescent="0.2">
      <c r="H556" s="22"/>
      <c r="I556" s="22"/>
      <c r="J556" s="22"/>
      <c r="M556" s="17"/>
      <c r="N556" s="26">
        <f>((G556-1)*(1-(IF(H556="no",0,'complete results log'!$B$3)))+1)</f>
        <v>5.0000000000000044E-2</v>
      </c>
      <c r="O556" s="26">
        <f t="shared" si="8"/>
        <v>0</v>
      </c>
      <c r="P556" s="27">
        <f>(IF(M556="WON-EW",((((N556-1)*J556)*'complete results log'!$B$2)+('complete results log'!$B$2*(N556-1))),IF(M556="WON",((((N556-1)*J556)*'complete results log'!$B$2)+('complete results log'!$B$2*(N556-1))),IF(M556="PLACED",((((N556-1)*J556)*'complete results log'!$B$2)-'complete results log'!$B$2),IF(J556=0,-'complete results log'!$B$2,IF(J556=0,-'complete results log'!$B$2,-('complete results log'!$B$2*2)))))))*E556</f>
        <v>0</v>
      </c>
      <c r="Q556" s="27">
        <f>(IF(M556="WON-EW",(((K556-1)*'complete results log'!$B$2)*(1-$B$3))+(((L556-1)*'complete results log'!$B$2)*(1-$B$3)),IF(M556="WON",(((K556-1)*'complete results log'!$B$2)*(1-$B$3)),IF(M556="PLACED",(((L556-1)*'complete results log'!$B$2)*(1-$B$3))-'complete results log'!$B$2,IF(J556=0,-'complete results log'!$B$2,-('complete results log'!$B$2*2))))))*E556</f>
        <v>0</v>
      </c>
      <c r="R556" s="28">
        <f>(IF(M556="WON-EW",((((F556-1)*J556)*'complete results log'!$B$2)+('complete results log'!$B$2*(F556-1))),IF(M556="WON",((((F556-1)*J556)*'complete results log'!$B$2)+('complete results log'!$B$2*(F556-1))),IF(M556="PLACED",((((F556-1)*J556)*'complete results log'!$B$2)-'complete results log'!$B$2),IF(J556=0,-'complete results log'!$B$2,IF(J556=0,-'complete results log'!$B$2,-('complete results log'!$B$2*2)))))))*E556</f>
        <v>0</v>
      </c>
    </row>
    <row r="557" spans="8:18" ht="15" x14ac:dyDescent="0.2">
      <c r="H557" s="22"/>
      <c r="I557" s="22"/>
      <c r="J557" s="22"/>
      <c r="M557" s="17"/>
      <c r="N557" s="26">
        <f>((G557-1)*(1-(IF(H557="no",0,'complete results log'!$B$3)))+1)</f>
        <v>5.0000000000000044E-2</v>
      </c>
      <c r="O557" s="26">
        <f t="shared" si="8"/>
        <v>0</v>
      </c>
      <c r="P557" s="27">
        <f>(IF(M557="WON-EW",((((N557-1)*J557)*'complete results log'!$B$2)+('complete results log'!$B$2*(N557-1))),IF(M557="WON",((((N557-1)*J557)*'complete results log'!$B$2)+('complete results log'!$B$2*(N557-1))),IF(M557="PLACED",((((N557-1)*J557)*'complete results log'!$B$2)-'complete results log'!$B$2),IF(J557=0,-'complete results log'!$B$2,IF(J557=0,-'complete results log'!$B$2,-('complete results log'!$B$2*2)))))))*E557</f>
        <v>0</v>
      </c>
      <c r="Q557" s="27">
        <f>(IF(M557="WON-EW",(((K557-1)*'complete results log'!$B$2)*(1-$B$3))+(((L557-1)*'complete results log'!$B$2)*(1-$B$3)),IF(M557="WON",(((K557-1)*'complete results log'!$B$2)*(1-$B$3)),IF(M557="PLACED",(((L557-1)*'complete results log'!$B$2)*(1-$B$3))-'complete results log'!$B$2,IF(J557=0,-'complete results log'!$B$2,-('complete results log'!$B$2*2))))))*E557</f>
        <v>0</v>
      </c>
      <c r="R557" s="28">
        <f>(IF(M557="WON-EW",((((F557-1)*J557)*'complete results log'!$B$2)+('complete results log'!$B$2*(F557-1))),IF(M557="WON",((((F557-1)*J557)*'complete results log'!$B$2)+('complete results log'!$B$2*(F557-1))),IF(M557="PLACED",((((F557-1)*J557)*'complete results log'!$B$2)-'complete results log'!$B$2),IF(J557=0,-'complete results log'!$B$2,IF(J557=0,-'complete results log'!$B$2,-('complete results log'!$B$2*2)))))))*E557</f>
        <v>0</v>
      </c>
    </row>
    <row r="558" spans="8:18" ht="15" x14ac:dyDescent="0.2">
      <c r="H558" s="22"/>
      <c r="I558" s="22"/>
      <c r="J558" s="22"/>
      <c r="M558" s="17"/>
      <c r="N558" s="26">
        <f>((G558-1)*(1-(IF(H558="no",0,'complete results log'!$B$3)))+1)</f>
        <v>5.0000000000000044E-2</v>
      </c>
      <c r="O558" s="26">
        <f t="shared" si="8"/>
        <v>0</v>
      </c>
      <c r="P558" s="27">
        <f>(IF(M558="WON-EW",((((N558-1)*J558)*'complete results log'!$B$2)+('complete results log'!$B$2*(N558-1))),IF(M558="WON",((((N558-1)*J558)*'complete results log'!$B$2)+('complete results log'!$B$2*(N558-1))),IF(M558="PLACED",((((N558-1)*J558)*'complete results log'!$B$2)-'complete results log'!$B$2),IF(J558=0,-'complete results log'!$B$2,IF(J558=0,-'complete results log'!$B$2,-('complete results log'!$B$2*2)))))))*E558</f>
        <v>0</v>
      </c>
      <c r="Q558" s="27">
        <f>(IF(M558="WON-EW",(((K558-1)*'complete results log'!$B$2)*(1-$B$3))+(((L558-1)*'complete results log'!$B$2)*(1-$B$3)),IF(M558="WON",(((K558-1)*'complete results log'!$B$2)*(1-$B$3)),IF(M558="PLACED",(((L558-1)*'complete results log'!$B$2)*(1-$B$3))-'complete results log'!$B$2,IF(J558=0,-'complete results log'!$B$2,-('complete results log'!$B$2*2))))))*E558</f>
        <v>0</v>
      </c>
      <c r="R558" s="28">
        <f>(IF(M558="WON-EW",((((F558-1)*J558)*'complete results log'!$B$2)+('complete results log'!$B$2*(F558-1))),IF(M558="WON",((((F558-1)*J558)*'complete results log'!$B$2)+('complete results log'!$B$2*(F558-1))),IF(M558="PLACED",((((F558-1)*J558)*'complete results log'!$B$2)-'complete results log'!$B$2),IF(J558=0,-'complete results log'!$B$2,IF(J558=0,-'complete results log'!$B$2,-('complete results log'!$B$2*2)))))))*E558</f>
        <v>0</v>
      </c>
    </row>
    <row r="559" spans="8:18" ht="15" x14ac:dyDescent="0.2">
      <c r="H559" s="22"/>
      <c r="I559" s="22"/>
      <c r="J559" s="22"/>
      <c r="M559" s="17"/>
      <c r="N559" s="26">
        <f>((G559-1)*(1-(IF(H559="no",0,'complete results log'!$B$3)))+1)</f>
        <v>5.0000000000000044E-2</v>
      </c>
      <c r="O559" s="26">
        <f t="shared" si="8"/>
        <v>0</v>
      </c>
      <c r="P559" s="27">
        <f>(IF(M559="WON-EW",((((N559-1)*J559)*'complete results log'!$B$2)+('complete results log'!$B$2*(N559-1))),IF(M559="WON",((((N559-1)*J559)*'complete results log'!$B$2)+('complete results log'!$B$2*(N559-1))),IF(M559="PLACED",((((N559-1)*J559)*'complete results log'!$B$2)-'complete results log'!$B$2),IF(J559=0,-'complete results log'!$B$2,IF(J559=0,-'complete results log'!$B$2,-('complete results log'!$B$2*2)))))))*E559</f>
        <v>0</v>
      </c>
      <c r="Q559" s="27">
        <f>(IF(M559="WON-EW",(((K559-1)*'complete results log'!$B$2)*(1-$B$3))+(((L559-1)*'complete results log'!$B$2)*(1-$B$3)),IF(M559="WON",(((K559-1)*'complete results log'!$B$2)*(1-$B$3)),IF(M559="PLACED",(((L559-1)*'complete results log'!$B$2)*(1-$B$3))-'complete results log'!$B$2,IF(J559=0,-'complete results log'!$B$2,-('complete results log'!$B$2*2))))))*E559</f>
        <v>0</v>
      </c>
      <c r="R559" s="28">
        <f>(IF(M559="WON-EW",((((F559-1)*J559)*'complete results log'!$B$2)+('complete results log'!$B$2*(F559-1))),IF(M559="WON",((((F559-1)*J559)*'complete results log'!$B$2)+('complete results log'!$B$2*(F559-1))),IF(M559="PLACED",((((F559-1)*J559)*'complete results log'!$B$2)-'complete results log'!$B$2),IF(J559=0,-'complete results log'!$B$2,IF(J559=0,-'complete results log'!$B$2,-('complete results log'!$B$2*2)))))))*E559</f>
        <v>0</v>
      </c>
    </row>
    <row r="560" spans="8:18" ht="15" x14ac:dyDescent="0.2">
      <c r="H560" s="22"/>
      <c r="I560" s="22"/>
      <c r="J560" s="22"/>
      <c r="M560" s="17"/>
      <c r="N560" s="26">
        <f>((G560-1)*(1-(IF(H560="no",0,'complete results log'!$B$3)))+1)</f>
        <v>5.0000000000000044E-2</v>
      </c>
      <c r="O560" s="26">
        <f t="shared" si="8"/>
        <v>0</v>
      </c>
      <c r="P560" s="27">
        <f>(IF(M560="WON-EW",((((N560-1)*J560)*'complete results log'!$B$2)+('complete results log'!$B$2*(N560-1))),IF(M560="WON",((((N560-1)*J560)*'complete results log'!$B$2)+('complete results log'!$B$2*(N560-1))),IF(M560="PLACED",((((N560-1)*J560)*'complete results log'!$B$2)-'complete results log'!$B$2),IF(J560=0,-'complete results log'!$B$2,IF(J560=0,-'complete results log'!$B$2,-('complete results log'!$B$2*2)))))))*E560</f>
        <v>0</v>
      </c>
      <c r="Q560" s="27">
        <f>(IF(M560="WON-EW",(((K560-1)*'complete results log'!$B$2)*(1-$B$3))+(((L560-1)*'complete results log'!$B$2)*(1-$B$3)),IF(M560="WON",(((K560-1)*'complete results log'!$B$2)*(1-$B$3)),IF(M560="PLACED",(((L560-1)*'complete results log'!$B$2)*(1-$B$3))-'complete results log'!$B$2,IF(J560=0,-'complete results log'!$B$2,-('complete results log'!$B$2*2))))))*E560</f>
        <v>0</v>
      </c>
      <c r="R560" s="28">
        <f>(IF(M560="WON-EW",((((F560-1)*J560)*'complete results log'!$B$2)+('complete results log'!$B$2*(F560-1))),IF(M560="WON",((((F560-1)*J560)*'complete results log'!$B$2)+('complete results log'!$B$2*(F560-1))),IF(M560="PLACED",((((F560-1)*J560)*'complete results log'!$B$2)-'complete results log'!$B$2),IF(J560=0,-'complete results log'!$B$2,IF(J560=0,-'complete results log'!$B$2,-('complete results log'!$B$2*2)))))))*E560</f>
        <v>0</v>
      </c>
    </row>
    <row r="561" spans="8:18" ht="15" x14ac:dyDescent="0.2">
      <c r="H561" s="22"/>
      <c r="I561" s="22"/>
      <c r="J561" s="22"/>
      <c r="M561" s="17"/>
      <c r="N561" s="26">
        <f>((G561-1)*(1-(IF(H561="no",0,'complete results log'!$B$3)))+1)</f>
        <v>5.0000000000000044E-2</v>
      </c>
      <c r="O561" s="26">
        <f t="shared" si="8"/>
        <v>0</v>
      </c>
      <c r="P561" s="27">
        <f>(IF(M561="WON-EW",((((N561-1)*J561)*'complete results log'!$B$2)+('complete results log'!$B$2*(N561-1))),IF(M561="WON",((((N561-1)*J561)*'complete results log'!$B$2)+('complete results log'!$B$2*(N561-1))),IF(M561="PLACED",((((N561-1)*J561)*'complete results log'!$B$2)-'complete results log'!$B$2),IF(J561=0,-'complete results log'!$B$2,IF(J561=0,-'complete results log'!$B$2,-('complete results log'!$B$2*2)))))))*E561</f>
        <v>0</v>
      </c>
      <c r="Q561" s="27">
        <f>(IF(M561="WON-EW",(((K561-1)*'complete results log'!$B$2)*(1-$B$3))+(((L561-1)*'complete results log'!$B$2)*(1-$B$3)),IF(M561="WON",(((K561-1)*'complete results log'!$B$2)*(1-$B$3)),IF(M561="PLACED",(((L561-1)*'complete results log'!$B$2)*(1-$B$3))-'complete results log'!$B$2,IF(J561=0,-'complete results log'!$B$2,-('complete results log'!$B$2*2))))))*E561</f>
        <v>0</v>
      </c>
      <c r="R561" s="28">
        <f>(IF(M561="WON-EW",((((F561-1)*J561)*'complete results log'!$B$2)+('complete results log'!$B$2*(F561-1))),IF(M561="WON",((((F561-1)*J561)*'complete results log'!$B$2)+('complete results log'!$B$2*(F561-1))),IF(M561="PLACED",((((F561-1)*J561)*'complete results log'!$B$2)-'complete results log'!$B$2),IF(J561=0,-'complete results log'!$B$2,IF(J561=0,-'complete results log'!$B$2,-('complete results log'!$B$2*2)))))))*E561</f>
        <v>0</v>
      </c>
    </row>
    <row r="562" spans="8:18" ht="15" x14ac:dyDescent="0.2">
      <c r="H562" s="22"/>
      <c r="I562" s="22"/>
      <c r="J562" s="22"/>
      <c r="M562" s="17"/>
      <c r="N562" s="26">
        <f>((G562-1)*(1-(IF(H562="no",0,'complete results log'!$B$3)))+1)</f>
        <v>5.0000000000000044E-2</v>
      </c>
      <c r="O562" s="26">
        <f t="shared" si="8"/>
        <v>0</v>
      </c>
      <c r="P562" s="27">
        <f>(IF(M562="WON-EW",((((N562-1)*J562)*'complete results log'!$B$2)+('complete results log'!$B$2*(N562-1))),IF(M562="WON",((((N562-1)*J562)*'complete results log'!$B$2)+('complete results log'!$B$2*(N562-1))),IF(M562="PLACED",((((N562-1)*J562)*'complete results log'!$B$2)-'complete results log'!$B$2),IF(J562=0,-'complete results log'!$B$2,IF(J562=0,-'complete results log'!$B$2,-('complete results log'!$B$2*2)))))))*E562</f>
        <v>0</v>
      </c>
      <c r="Q562" s="27">
        <f>(IF(M562="WON-EW",(((K562-1)*'complete results log'!$B$2)*(1-$B$3))+(((L562-1)*'complete results log'!$B$2)*(1-$B$3)),IF(M562="WON",(((K562-1)*'complete results log'!$B$2)*(1-$B$3)),IF(M562="PLACED",(((L562-1)*'complete results log'!$B$2)*(1-$B$3))-'complete results log'!$B$2,IF(J562=0,-'complete results log'!$B$2,-('complete results log'!$B$2*2))))))*E562</f>
        <v>0</v>
      </c>
      <c r="R562" s="28">
        <f>(IF(M562="WON-EW",((((F562-1)*J562)*'complete results log'!$B$2)+('complete results log'!$B$2*(F562-1))),IF(M562="WON",((((F562-1)*J562)*'complete results log'!$B$2)+('complete results log'!$B$2*(F562-1))),IF(M562="PLACED",((((F562-1)*J562)*'complete results log'!$B$2)-'complete results log'!$B$2),IF(J562=0,-'complete results log'!$B$2,IF(J562=0,-'complete results log'!$B$2,-('complete results log'!$B$2*2)))))))*E562</f>
        <v>0</v>
      </c>
    </row>
    <row r="563" spans="8:18" ht="15" x14ac:dyDescent="0.2">
      <c r="H563" s="22"/>
      <c r="I563" s="22"/>
      <c r="J563" s="22"/>
      <c r="M563" s="17"/>
      <c r="N563" s="26">
        <f>((G563-1)*(1-(IF(H563="no",0,'complete results log'!$B$3)))+1)</f>
        <v>5.0000000000000044E-2</v>
      </c>
      <c r="O563" s="26">
        <f t="shared" si="8"/>
        <v>0</v>
      </c>
      <c r="P563" s="27">
        <f>(IF(M563="WON-EW",((((N563-1)*J563)*'complete results log'!$B$2)+('complete results log'!$B$2*(N563-1))),IF(M563="WON",((((N563-1)*J563)*'complete results log'!$B$2)+('complete results log'!$B$2*(N563-1))),IF(M563="PLACED",((((N563-1)*J563)*'complete results log'!$B$2)-'complete results log'!$B$2),IF(J563=0,-'complete results log'!$B$2,IF(J563=0,-'complete results log'!$B$2,-('complete results log'!$B$2*2)))))))*E563</f>
        <v>0</v>
      </c>
      <c r="Q563" s="27">
        <f>(IF(M563="WON-EW",(((K563-1)*'complete results log'!$B$2)*(1-$B$3))+(((L563-1)*'complete results log'!$B$2)*(1-$B$3)),IF(M563="WON",(((K563-1)*'complete results log'!$B$2)*(1-$B$3)),IF(M563="PLACED",(((L563-1)*'complete results log'!$B$2)*(1-$B$3))-'complete results log'!$B$2,IF(J563=0,-'complete results log'!$B$2,-('complete results log'!$B$2*2))))))*E563</f>
        <v>0</v>
      </c>
      <c r="R563" s="28">
        <f>(IF(M563="WON-EW",((((F563-1)*J563)*'complete results log'!$B$2)+('complete results log'!$B$2*(F563-1))),IF(M563="WON",((((F563-1)*J563)*'complete results log'!$B$2)+('complete results log'!$B$2*(F563-1))),IF(M563="PLACED",((((F563-1)*J563)*'complete results log'!$B$2)-'complete results log'!$B$2),IF(J563=0,-'complete results log'!$B$2,IF(J563=0,-'complete results log'!$B$2,-('complete results log'!$B$2*2)))))))*E563</f>
        <v>0</v>
      </c>
    </row>
    <row r="564" spans="8:18" ht="15" x14ac:dyDescent="0.2">
      <c r="H564" s="22"/>
      <c r="I564" s="22"/>
      <c r="J564" s="22"/>
      <c r="M564" s="17"/>
      <c r="N564" s="26">
        <f>((G564-1)*(1-(IF(H564="no",0,'complete results log'!$B$3)))+1)</f>
        <v>5.0000000000000044E-2</v>
      </c>
      <c r="O564" s="26">
        <f t="shared" si="8"/>
        <v>0</v>
      </c>
      <c r="P564" s="27">
        <f>(IF(M564="WON-EW",((((N564-1)*J564)*'complete results log'!$B$2)+('complete results log'!$B$2*(N564-1))),IF(M564="WON",((((N564-1)*J564)*'complete results log'!$B$2)+('complete results log'!$B$2*(N564-1))),IF(M564="PLACED",((((N564-1)*J564)*'complete results log'!$B$2)-'complete results log'!$B$2),IF(J564=0,-'complete results log'!$B$2,IF(J564=0,-'complete results log'!$B$2,-('complete results log'!$B$2*2)))))))*E564</f>
        <v>0</v>
      </c>
      <c r="Q564" s="27">
        <f>(IF(M564="WON-EW",(((K564-1)*'complete results log'!$B$2)*(1-$B$3))+(((L564-1)*'complete results log'!$B$2)*(1-$B$3)),IF(M564="WON",(((K564-1)*'complete results log'!$B$2)*(1-$B$3)),IF(M564="PLACED",(((L564-1)*'complete results log'!$B$2)*(1-$B$3))-'complete results log'!$B$2,IF(J564=0,-'complete results log'!$B$2,-('complete results log'!$B$2*2))))))*E564</f>
        <v>0</v>
      </c>
      <c r="R564" s="28">
        <f>(IF(M564="WON-EW",((((F564-1)*J564)*'complete results log'!$B$2)+('complete results log'!$B$2*(F564-1))),IF(M564="WON",((((F564-1)*J564)*'complete results log'!$B$2)+('complete results log'!$B$2*(F564-1))),IF(M564="PLACED",((((F564-1)*J564)*'complete results log'!$B$2)-'complete results log'!$B$2),IF(J564=0,-'complete results log'!$B$2,IF(J564=0,-'complete results log'!$B$2,-('complete results log'!$B$2*2)))))))*E564</f>
        <v>0</v>
      </c>
    </row>
    <row r="565" spans="8:18" ht="15" x14ac:dyDescent="0.2">
      <c r="H565" s="22"/>
      <c r="I565" s="22"/>
      <c r="J565" s="22"/>
      <c r="M565" s="17"/>
      <c r="N565" s="26">
        <f>((G565-1)*(1-(IF(H565="no",0,'complete results log'!$B$3)))+1)</f>
        <v>5.0000000000000044E-2</v>
      </c>
      <c r="O565" s="26">
        <f t="shared" si="8"/>
        <v>0</v>
      </c>
      <c r="P565" s="27">
        <f>(IF(M565="WON-EW",((((N565-1)*J565)*'complete results log'!$B$2)+('complete results log'!$B$2*(N565-1))),IF(M565="WON",((((N565-1)*J565)*'complete results log'!$B$2)+('complete results log'!$B$2*(N565-1))),IF(M565="PLACED",((((N565-1)*J565)*'complete results log'!$B$2)-'complete results log'!$B$2),IF(J565=0,-'complete results log'!$B$2,IF(J565=0,-'complete results log'!$B$2,-('complete results log'!$B$2*2)))))))*E565</f>
        <v>0</v>
      </c>
      <c r="Q565" s="27">
        <f>(IF(M565="WON-EW",(((K565-1)*'complete results log'!$B$2)*(1-$B$3))+(((L565-1)*'complete results log'!$B$2)*(1-$B$3)),IF(M565="WON",(((K565-1)*'complete results log'!$B$2)*(1-$B$3)),IF(M565="PLACED",(((L565-1)*'complete results log'!$B$2)*(1-$B$3))-'complete results log'!$B$2,IF(J565=0,-'complete results log'!$B$2,-('complete results log'!$B$2*2))))))*E565</f>
        <v>0</v>
      </c>
      <c r="R565" s="28">
        <f>(IF(M565="WON-EW",((((F565-1)*J565)*'complete results log'!$B$2)+('complete results log'!$B$2*(F565-1))),IF(M565="WON",((((F565-1)*J565)*'complete results log'!$B$2)+('complete results log'!$B$2*(F565-1))),IF(M565="PLACED",((((F565-1)*J565)*'complete results log'!$B$2)-'complete results log'!$B$2),IF(J565=0,-'complete results log'!$B$2,IF(J565=0,-'complete results log'!$B$2,-('complete results log'!$B$2*2)))))))*E565</f>
        <v>0</v>
      </c>
    </row>
    <row r="566" spans="8:18" ht="15" x14ac:dyDescent="0.2">
      <c r="H566" s="22"/>
      <c r="I566" s="22"/>
      <c r="J566" s="22"/>
      <c r="M566" s="17"/>
      <c r="N566" s="26">
        <f>((G566-1)*(1-(IF(H566="no",0,'complete results log'!$B$3)))+1)</f>
        <v>5.0000000000000044E-2</v>
      </c>
      <c r="O566" s="26">
        <f t="shared" si="8"/>
        <v>0</v>
      </c>
      <c r="P566" s="27">
        <f>(IF(M566="WON-EW",((((N566-1)*J566)*'complete results log'!$B$2)+('complete results log'!$B$2*(N566-1))),IF(M566="WON",((((N566-1)*J566)*'complete results log'!$B$2)+('complete results log'!$B$2*(N566-1))),IF(M566="PLACED",((((N566-1)*J566)*'complete results log'!$B$2)-'complete results log'!$B$2),IF(J566=0,-'complete results log'!$B$2,IF(J566=0,-'complete results log'!$B$2,-('complete results log'!$B$2*2)))))))*E566</f>
        <v>0</v>
      </c>
      <c r="Q566" s="27">
        <f>(IF(M566="WON-EW",(((K566-1)*'complete results log'!$B$2)*(1-$B$3))+(((L566-1)*'complete results log'!$B$2)*(1-$B$3)),IF(M566="WON",(((K566-1)*'complete results log'!$B$2)*(1-$B$3)),IF(M566="PLACED",(((L566-1)*'complete results log'!$B$2)*(1-$B$3))-'complete results log'!$B$2,IF(J566=0,-'complete results log'!$B$2,-('complete results log'!$B$2*2))))))*E566</f>
        <v>0</v>
      </c>
      <c r="R566" s="28">
        <f>(IF(M566="WON-EW",((((F566-1)*J566)*'complete results log'!$B$2)+('complete results log'!$B$2*(F566-1))),IF(M566="WON",((((F566-1)*J566)*'complete results log'!$B$2)+('complete results log'!$B$2*(F566-1))),IF(M566="PLACED",((((F566-1)*J566)*'complete results log'!$B$2)-'complete results log'!$B$2),IF(J566=0,-'complete results log'!$B$2,IF(J566=0,-'complete results log'!$B$2,-('complete results log'!$B$2*2)))))))*E566</f>
        <v>0</v>
      </c>
    </row>
    <row r="567" spans="8:18" ht="15" x14ac:dyDescent="0.2">
      <c r="H567" s="22"/>
      <c r="I567" s="22"/>
      <c r="J567" s="22"/>
      <c r="M567" s="17"/>
      <c r="N567" s="26">
        <f>((G567-1)*(1-(IF(H567="no",0,'complete results log'!$B$3)))+1)</f>
        <v>5.0000000000000044E-2</v>
      </c>
      <c r="O567" s="26">
        <f t="shared" si="8"/>
        <v>0</v>
      </c>
      <c r="P567" s="27">
        <f>(IF(M567="WON-EW",((((N567-1)*J567)*'complete results log'!$B$2)+('complete results log'!$B$2*(N567-1))),IF(M567="WON",((((N567-1)*J567)*'complete results log'!$B$2)+('complete results log'!$B$2*(N567-1))),IF(M567="PLACED",((((N567-1)*J567)*'complete results log'!$B$2)-'complete results log'!$B$2),IF(J567=0,-'complete results log'!$B$2,IF(J567=0,-'complete results log'!$B$2,-('complete results log'!$B$2*2)))))))*E567</f>
        <v>0</v>
      </c>
      <c r="Q567" s="27">
        <f>(IF(M567="WON-EW",(((K567-1)*'complete results log'!$B$2)*(1-$B$3))+(((L567-1)*'complete results log'!$B$2)*(1-$B$3)),IF(M567="WON",(((K567-1)*'complete results log'!$B$2)*(1-$B$3)),IF(M567="PLACED",(((L567-1)*'complete results log'!$B$2)*(1-$B$3))-'complete results log'!$B$2,IF(J567=0,-'complete results log'!$B$2,-('complete results log'!$B$2*2))))))*E567</f>
        <v>0</v>
      </c>
      <c r="R567" s="28">
        <f>(IF(M567="WON-EW",((((F567-1)*J567)*'complete results log'!$B$2)+('complete results log'!$B$2*(F567-1))),IF(M567="WON",((((F567-1)*J567)*'complete results log'!$B$2)+('complete results log'!$B$2*(F567-1))),IF(M567="PLACED",((((F567-1)*J567)*'complete results log'!$B$2)-'complete results log'!$B$2),IF(J567=0,-'complete results log'!$B$2,IF(J567=0,-'complete results log'!$B$2,-('complete results log'!$B$2*2)))))))*E567</f>
        <v>0</v>
      </c>
    </row>
    <row r="568" spans="8:18" ht="15" x14ac:dyDescent="0.2">
      <c r="H568" s="22"/>
      <c r="I568" s="22"/>
      <c r="J568" s="22"/>
      <c r="M568" s="17"/>
      <c r="N568" s="26">
        <f>((G568-1)*(1-(IF(H568="no",0,'complete results log'!$B$3)))+1)</f>
        <v>5.0000000000000044E-2</v>
      </c>
      <c r="O568" s="26">
        <f t="shared" si="8"/>
        <v>0</v>
      </c>
      <c r="P568" s="27">
        <f>(IF(M568="WON-EW",((((N568-1)*J568)*'complete results log'!$B$2)+('complete results log'!$B$2*(N568-1))),IF(M568="WON",((((N568-1)*J568)*'complete results log'!$B$2)+('complete results log'!$B$2*(N568-1))),IF(M568="PLACED",((((N568-1)*J568)*'complete results log'!$B$2)-'complete results log'!$B$2),IF(J568=0,-'complete results log'!$B$2,IF(J568=0,-'complete results log'!$B$2,-('complete results log'!$B$2*2)))))))*E568</f>
        <v>0</v>
      </c>
      <c r="Q568" s="27">
        <f>(IF(M568="WON-EW",(((K568-1)*'complete results log'!$B$2)*(1-$B$3))+(((L568-1)*'complete results log'!$B$2)*(1-$B$3)),IF(M568="WON",(((K568-1)*'complete results log'!$B$2)*(1-$B$3)),IF(M568="PLACED",(((L568-1)*'complete results log'!$B$2)*(1-$B$3))-'complete results log'!$B$2,IF(J568=0,-'complete results log'!$B$2,-('complete results log'!$B$2*2))))))*E568</f>
        <v>0</v>
      </c>
      <c r="R568" s="28">
        <f>(IF(M568="WON-EW",((((F568-1)*J568)*'complete results log'!$B$2)+('complete results log'!$B$2*(F568-1))),IF(M568="WON",((((F568-1)*J568)*'complete results log'!$B$2)+('complete results log'!$B$2*(F568-1))),IF(M568="PLACED",((((F568-1)*J568)*'complete results log'!$B$2)-'complete results log'!$B$2),IF(J568=0,-'complete results log'!$B$2,IF(J568=0,-'complete results log'!$B$2,-('complete results log'!$B$2*2)))))))*E568</f>
        <v>0</v>
      </c>
    </row>
    <row r="569" spans="8:18" ht="15" x14ac:dyDescent="0.2">
      <c r="H569" s="22"/>
      <c r="I569" s="22"/>
      <c r="J569" s="22"/>
      <c r="M569" s="17"/>
      <c r="N569" s="26">
        <f>((G569-1)*(1-(IF(H569="no",0,'complete results log'!$B$3)))+1)</f>
        <v>5.0000000000000044E-2</v>
      </c>
      <c r="O569" s="26">
        <f t="shared" si="8"/>
        <v>0</v>
      </c>
      <c r="P569" s="27">
        <f>(IF(M569="WON-EW",((((N569-1)*J569)*'complete results log'!$B$2)+('complete results log'!$B$2*(N569-1))),IF(M569="WON",((((N569-1)*J569)*'complete results log'!$B$2)+('complete results log'!$B$2*(N569-1))),IF(M569="PLACED",((((N569-1)*J569)*'complete results log'!$B$2)-'complete results log'!$B$2),IF(J569=0,-'complete results log'!$B$2,IF(J569=0,-'complete results log'!$B$2,-('complete results log'!$B$2*2)))))))*E569</f>
        <v>0</v>
      </c>
      <c r="Q569" s="27">
        <f>(IF(M569="WON-EW",(((K569-1)*'complete results log'!$B$2)*(1-$B$3))+(((L569-1)*'complete results log'!$B$2)*(1-$B$3)),IF(M569="WON",(((K569-1)*'complete results log'!$B$2)*(1-$B$3)),IF(M569="PLACED",(((L569-1)*'complete results log'!$B$2)*(1-$B$3))-'complete results log'!$B$2,IF(J569=0,-'complete results log'!$B$2,-('complete results log'!$B$2*2))))))*E569</f>
        <v>0</v>
      </c>
      <c r="R569" s="28">
        <f>(IF(M569="WON-EW",((((F569-1)*J569)*'complete results log'!$B$2)+('complete results log'!$B$2*(F569-1))),IF(M569="WON",((((F569-1)*J569)*'complete results log'!$B$2)+('complete results log'!$B$2*(F569-1))),IF(M569="PLACED",((((F569-1)*J569)*'complete results log'!$B$2)-'complete results log'!$B$2),IF(J569=0,-'complete results log'!$B$2,IF(J569=0,-'complete results log'!$B$2,-('complete results log'!$B$2*2)))))))*E569</f>
        <v>0</v>
      </c>
    </row>
    <row r="570" spans="8:18" ht="15" x14ac:dyDescent="0.2">
      <c r="H570" s="22"/>
      <c r="I570" s="22"/>
      <c r="J570" s="22"/>
      <c r="M570" s="17"/>
      <c r="N570" s="26">
        <f>((G570-1)*(1-(IF(H570="no",0,'complete results log'!$B$3)))+1)</f>
        <v>5.0000000000000044E-2</v>
      </c>
      <c r="O570" s="26">
        <f t="shared" si="8"/>
        <v>0</v>
      </c>
      <c r="P570" s="27">
        <f>(IF(M570="WON-EW",((((N570-1)*J570)*'complete results log'!$B$2)+('complete results log'!$B$2*(N570-1))),IF(M570="WON",((((N570-1)*J570)*'complete results log'!$B$2)+('complete results log'!$B$2*(N570-1))),IF(M570="PLACED",((((N570-1)*J570)*'complete results log'!$B$2)-'complete results log'!$B$2),IF(J570=0,-'complete results log'!$B$2,IF(J570=0,-'complete results log'!$B$2,-('complete results log'!$B$2*2)))))))*E570</f>
        <v>0</v>
      </c>
      <c r="Q570" s="27">
        <f>(IF(M570="WON-EW",(((K570-1)*'complete results log'!$B$2)*(1-$B$3))+(((L570-1)*'complete results log'!$B$2)*(1-$B$3)),IF(M570="WON",(((K570-1)*'complete results log'!$B$2)*(1-$B$3)),IF(M570="PLACED",(((L570-1)*'complete results log'!$B$2)*(1-$B$3))-'complete results log'!$B$2,IF(J570=0,-'complete results log'!$B$2,-('complete results log'!$B$2*2))))))*E570</f>
        <v>0</v>
      </c>
      <c r="R570" s="28">
        <f>(IF(M570="WON-EW",((((F570-1)*J570)*'complete results log'!$B$2)+('complete results log'!$B$2*(F570-1))),IF(M570="WON",((((F570-1)*J570)*'complete results log'!$B$2)+('complete results log'!$B$2*(F570-1))),IF(M570="PLACED",((((F570-1)*J570)*'complete results log'!$B$2)-'complete results log'!$B$2),IF(J570=0,-'complete results log'!$B$2,IF(J570=0,-'complete results log'!$B$2,-('complete results log'!$B$2*2)))))))*E570</f>
        <v>0</v>
      </c>
    </row>
    <row r="571" spans="8:18" ht="15" x14ac:dyDescent="0.2">
      <c r="H571" s="22"/>
      <c r="I571" s="22"/>
      <c r="J571" s="22"/>
      <c r="M571" s="17"/>
      <c r="N571" s="26">
        <f>((G571-1)*(1-(IF(H571="no",0,'complete results log'!$B$3)))+1)</f>
        <v>5.0000000000000044E-2</v>
      </c>
      <c r="O571" s="26">
        <f t="shared" si="8"/>
        <v>0</v>
      </c>
      <c r="P571" s="27">
        <f>(IF(M571="WON-EW",((((N571-1)*J571)*'complete results log'!$B$2)+('complete results log'!$B$2*(N571-1))),IF(M571="WON",((((N571-1)*J571)*'complete results log'!$B$2)+('complete results log'!$B$2*(N571-1))),IF(M571="PLACED",((((N571-1)*J571)*'complete results log'!$B$2)-'complete results log'!$B$2),IF(J571=0,-'complete results log'!$B$2,IF(J571=0,-'complete results log'!$B$2,-('complete results log'!$B$2*2)))))))*E571</f>
        <v>0</v>
      </c>
      <c r="Q571" s="27">
        <f>(IF(M571="WON-EW",(((K571-1)*'complete results log'!$B$2)*(1-$B$3))+(((L571-1)*'complete results log'!$B$2)*(1-$B$3)),IF(M571="WON",(((K571-1)*'complete results log'!$B$2)*(1-$B$3)),IF(M571="PLACED",(((L571-1)*'complete results log'!$B$2)*(1-$B$3))-'complete results log'!$B$2,IF(J571=0,-'complete results log'!$B$2,-('complete results log'!$B$2*2))))))*E571</f>
        <v>0</v>
      </c>
      <c r="R571" s="28">
        <f>(IF(M571="WON-EW",((((F571-1)*J571)*'complete results log'!$B$2)+('complete results log'!$B$2*(F571-1))),IF(M571="WON",((((F571-1)*J571)*'complete results log'!$B$2)+('complete results log'!$B$2*(F571-1))),IF(M571="PLACED",((((F571-1)*J571)*'complete results log'!$B$2)-'complete results log'!$B$2),IF(J571=0,-'complete results log'!$B$2,IF(J571=0,-'complete results log'!$B$2,-('complete results log'!$B$2*2)))))))*E571</f>
        <v>0</v>
      </c>
    </row>
    <row r="572" spans="8:18" ht="15" x14ac:dyDescent="0.2">
      <c r="H572" s="22"/>
      <c r="I572" s="22"/>
      <c r="J572" s="22"/>
      <c r="M572" s="17"/>
      <c r="N572" s="26">
        <f>((G572-1)*(1-(IF(H572="no",0,'complete results log'!$B$3)))+1)</f>
        <v>5.0000000000000044E-2</v>
      </c>
      <c r="O572" s="26">
        <f t="shared" si="8"/>
        <v>0</v>
      </c>
      <c r="P572" s="27">
        <f>(IF(M572="WON-EW",((((N572-1)*J572)*'complete results log'!$B$2)+('complete results log'!$B$2*(N572-1))),IF(M572="WON",((((N572-1)*J572)*'complete results log'!$B$2)+('complete results log'!$B$2*(N572-1))),IF(M572="PLACED",((((N572-1)*J572)*'complete results log'!$B$2)-'complete results log'!$B$2),IF(J572=0,-'complete results log'!$B$2,IF(J572=0,-'complete results log'!$B$2,-('complete results log'!$B$2*2)))))))*E572</f>
        <v>0</v>
      </c>
      <c r="Q572" s="27">
        <f>(IF(M572="WON-EW",(((K572-1)*'complete results log'!$B$2)*(1-$B$3))+(((L572-1)*'complete results log'!$B$2)*(1-$B$3)),IF(M572="WON",(((K572-1)*'complete results log'!$B$2)*(1-$B$3)),IF(M572="PLACED",(((L572-1)*'complete results log'!$B$2)*(1-$B$3))-'complete results log'!$B$2,IF(J572=0,-'complete results log'!$B$2,-('complete results log'!$B$2*2))))))*E572</f>
        <v>0</v>
      </c>
      <c r="R572" s="28">
        <f>(IF(M572="WON-EW",((((F572-1)*J572)*'complete results log'!$B$2)+('complete results log'!$B$2*(F572-1))),IF(M572="WON",((((F572-1)*J572)*'complete results log'!$B$2)+('complete results log'!$B$2*(F572-1))),IF(M572="PLACED",((((F572-1)*J572)*'complete results log'!$B$2)-'complete results log'!$B$2),IF(J572=0,-'complete results log'!$B$2,IF(J572=0,-'complete results log'!$B$2,-('complete results log'!$B$2*2)))))))*E572</f>
        <v>0</v>
      </c>
    </row>
    <row r="573" spans="8:18" ht="15" x14ac:dyDescent="0.2">
      <c r="H573" s="22"/>
      <c r="I573" s="22"/>
      <c r="J573" s="22"/>
      <c r="M573" s="17"/>
      <c r="N573" s="26">
        <f>((G573-1)*(1-(IF(H573="no",0,'complete results log'!$B$3)))+1)</f>
        <v>5.0000000000000044E-2</v>
      </c>
      <c r="O573" s="26">
        <f t="shared" si="8"/>
        <v>0</v>
      </c>
      <c r="P573" s="27">
        <f>(IF(M573="WON-EW",((((N573-1)*J573)*'complete results log'!$B$2)+('complete results log'!$B$2*(N573-1))),IF(M573="WON",((((N573-1)*J573)*'complete results log'!$B$2)+('complete results log'!$B$2*(N573-1))),IF(M573="PLACED",((((N573-1)*J573)*'complete results log'!$B$2)-'complete results log'!$B$2),IF(J573=0,-'complete results log'!$B$2,IF(J573=0,-'complete results log'!$B$2,-('complete results log'!$B$2*2)))))))*E573</f>
        <v>0</v>
      </c>
      <c r="Q573" s="27">
        <f>(IF(M573="WON-EW",(((K573-1)*'complete results log'!$B$2)*(1-$B$3))+(((L573-1)*'complete results log'!$B$2)*(1-$B$3)),IF(M573="WON",(((K573-1)*'complete results log'!$B$2)*(1-$B$3)),IF(M573="PLACED",(((L573-1)*'complete results log'!$B$2)*(1-$B$3))-'complete results log'!$B$2,IF(J573=0,-'complete results log'!$B$2,-('complete results log'!$B$2*2))))))*E573</f>
        <v>0</v>
      </c>
      <c r="R573" s="28">
        <f>(IF(M573="WON-EW",((((F573-1)*J573)*'complete results log'!$B$2)+('complete results log'!$B$2*(F573-1))),IF(M573="WON",((((F573-1)*J573)*'complete results log'!$B$2)+('complete results log'!$B$2*(F573-1))),IF(M573="PLACED",((((F573-1)*J573)*'complete results log'!$B$2)-'complete results log'!$B$2),IF(J573=0,-'complete results log'!$B$2,IF(J573=0,-'complete results log'!$B$2,-('complete results log'!$B$2*2)))))))*E573</f>
        <v>0</v>
      </c>
    </row>
    <row r="574" spans="8:18" ht="15" x14ac:dyDescent="0.2">
      <c r="H574" s="22"/>
      <c r="I574" s="22"/>
      <c r="J574" s="22"/>
      <c r="M574" s="17"/>
      <c r="N574" s="26">
        <f>((G574-1)*(1-(IF(H574="no",0,'complete results log'!$B$3)))+1)</f>
        <v>5.0000000000000044E-2</v>
      </c>
      <c r="O574" s="26">
        <f t="shared" si="8"/>
        <v>0</v>
      </c>
      <c r="P574" s="27">
        <f>(IF(M574="WON-EW",((((N574-1)*J574)*'complete results log'!$B$2)+('complete results log'!$B$2*(N574-1))),IF(M574="WON",((((N574-1)*J574)*'complete results log'!$B$2)+('complete results log'!$B$2*(N574-1))),IF(M574="PLACED",((((N574-1)*J574)*'complete results log'!$B$2)-'complete results log'!$B$2),IF(J574=0,-'complete results log'!$B$2,IF(J574=0,-'complete results log'!$B$2,-('complete results log'!$B$2*2)))))))*E574</f>
        <v>0</v>
      </c>
      <c r="Q574" s="27">
        <f>(IF(M574="WON-EW",(((K574-1)*'complete results log'!$B$2)*(1-$B$3))+(((L574-1)*'complete results log'!$B$2)*(1-$B$3)),IF(M574="WON",(((K574-1)*'complete results log'!$B$2)*(1-$B$3)),IF(M574="PLACED",(((L574-1)*'complete results log'!$B$2)*(1-$B$3))-'complete results log'!$B$2,IF(J574=0,-'complete results log'!$B$2,-('complete results log'!$B$2*2))))))*E574</f>
        <v>0</v>
      </c>
      <c r="R574" s="28">
        <f>(IF(M574="WON-EW",((((F574-1)*J574)*'complete results log'!$B$2)+('complete results log'!$B$2*(F574-1))),IF(M574="WON",((((F574-1)*J574)*'complete results log'!$B$2)+('complete results log'!$B$2*(F574-1))),IF(M574="PLACED",((((F574-1)*J574)*'complete results log'!$B$2)-'complete results log'!$B$2),IF(J574=0,-'complete results log'!$B$2,IF(J574=0,-'complete results log'!$B$2,-('complete results log'!$B$2*2)))))))*E574</f>
        <v>0</v>
      </c>
    </row>
    <row r="575" spans="8:18" ht="15" x14ac:dyDescent="0.2">
      <c r="H575" s="22"/>
      <c r="I575" s="22"/>
      <c r="J575" s="22"/>
      <c r="M575" s="17"/>
      <c r="N575" s="26">
        <f>((G575-1)*(1-(IF(H575="no",0,'complete results log'!$B$3)))+1)</f>
        <v>5.0000000000000044E-2</v>
      </c>
      <c r="O575" s="26">
        <f t="shared" si="8"/>
        <v>0</v>
      </c>
      <c r="P575" s="27">
        <f>(IF(M575="WON-EW",((((N575-1)*J575)*'complete results log'!$B$2)+('complete results log'!$B$2*(N575-1))),IF(M575="WON",((((N575-1)*J575)*'complete results log'!$B$2)+('complete results log'!$B$2*(N575-1))),IF(M575="PLACED",((((N575-1)*J575)*'complete results log'!$B$2)-'complete results log'!$B$2),IF(J575=0,-'complete results log'!$B$2,IF(J575=0,-'complete results log'!$B$2,-('complete results log'!$B$2*2)))))))*E575</f>
        <v>0</v>
      </c>
      <c r="Q575" s="27">
        <f>(IF(M575="WON-EW",(((K575-1)*'complete results log'!$B$2)*(1-$B$3))+(((L575-1)*'complete results log'!$B$2)*(1-$B$3)),IF(M575="WON",(((K575-1)*'complete results log'!$B$2)*(1-$B$3)),IF(M575="PLACED",(((L575-1)*'complete results log'!$B$2)*(1-$B$3))-'complete results log'!$B$2,IF(J575=0,-'complete results log'!$B$2,-('complete results log'!$B$2*2))))))*E575</f>
        <v>0</v>
      </c>
      <c r="R575" s="28">
        <f>(IF(M575="WON-EW",((((F575-1)*J575)*'complete results log'!$B$2)+('complete results log'!$B$2*(F575-1))),IF(M575="WON",((((F575-1)*J575)*'complete results log'!$B$2)+('complete results log'!$B$2*(F575-1))),IF(M575="PLACED",((((F575-1)*J575)*'complete results log'!$B$2)-'complete results log'!$B$2),IF(J575=0,-'complete results log'!$B$2,IF(J575=0,-'complete results log'!$B$2,-('complete results log'!$B$2*2)))))))*E575</f>
        <v>0</v>
      </c>
    </row>
    <row r="576" spans="8:18" ht="15" x14ac:dyDescent="0.2">
      <c r="H576" s="22"/>
      <c r="I576" s="22"/>
      <c r="J576" s="22"/>
      <c r="M576" s="17"/>
      <c r="N576" s="26">
        <f>((G576-1)*(1-(IF(H576="no",0,'complete results log'!$B$3)))+1)</f>
        <v>5.0000000000000044E-2</v>
      </c>
      <c r="O576" s="26">
        <f t="shared" si="8"/>
        <v>0</v>
      </c>
      <c r="P576" s="27">
        <f>(IF(M576="WON-EW",((((N576-1)*J576)*'complete results log'!$B$2)+('complete results log'!$B$2*(N576-1))),IF(M576="WON",((((N576-1)*J576)*'complete results log'!$B$2)+('complete results log'!$B$2*(N576-1))),IF(M576="PLACED",((((N576-1)*J576)*'complete results log'!$B$2)-'complete results log'!$B$2),IF(J576=0,-'complete results log'!$B$2,IF(J576=0,-'complete results log'!$B$2,-('complete results log'!$B$2*2)))))))*E576</f>
        <v>0</v>
      </c>
      <c r="Q576" s="27">
        <f>(IF(M576="WON-EW",(((K576-1)*'complete results log'!$B$2)*(1-$B$3))+(((L576-1)*'complete results log'!$B$2)*(1-$B$3)),IF(M576="WON",(((K576-1)*'complete results log'!$B$2)*(1-$B$3)),IF(M576="PLACED",(((L576-1)*'complete results log'!$B$2)*(1-$B$3))-'complete results log'!$B$2,IF(J576=0,-'complete results log'!$B$2,-('complete results log'!$B$2*2))))))*E576</f>
        <v>0</v>
      </c>
      <c r="R576" s="28">
        <f>(IF(M576="WON-EW",((((F576-1)*J576)*'complete results log'!$B$2)+('complete results log'!$B$2*(F576-1))),IF(M576="WON",((((F576-1)*J576)*'complete results log'!$B$2)+('complete results log'!$B$2*(F576-1))),IF(M576="PLACED",((((F576-1)*J576)*'complete results log'!$B$2)-'complete results log'!$B$2),IF(J576=0,-'complete results log'!$B$2,IF(J576=0,-'complete results log'!$B$2,-('complete results log'!$B$2*2)))))))*E576</f>
        <v>0</v>
      </c>
    </row>
    <row r="577" spans="8:18" ht="15" x14ac:dyDescent="0.2">
      <c r="H577" s="22"/>
      <c r="I577" s="22"/>
      <c r="J577" s="22"/>
      <c r="M577" s="17"/>
      <c r="N577" s="26">
        <f>((G577-1)*(1-(IF(H577="no",0,'complete results log'!$B$3)))+1)</f>
        <v>5.0000000000000044E-2</v>
      </c>
      <c r="O577" s="26">
        <f t="shared" si="8"/>
        <v>0</v>
      </c>
      <c r="P577" s="27">
        <f>(IF(M577="WON-EW",((((N577-1)*J577)*'complete results log'!$B$2)+('complete results log'!$B$2*(N577-1))),IF(M577="WON",((((N577-1)*J577)*'complete results log'!$B$2)+('complete results log'!$B$2*(N577-1))),IF(M577="PLACED",((((N577-1)*J577)*'complete results log'!$B$2)-'complete results log'!$B$2),IF(J577=0,-'complete results log'!$B$2,IF(J577=0,-'complete results log'!$B$2,-('complete results log'!$B$2*2)))))))*E577</f>
        <v>0</v>
      </c>
      <c r="Q577" s="27">
        <f>(IF(M577="WON-EW",(((K577-1)*'complete results log'!$B$2)*(1-$B$3))+(((L577-1)*'complete results log'!$B$2)*(1-$B$3)),IF(M577="WON",(((K577-1)*'complete results log'!$B$2)*(1-$B$3)),IF(M577="PLACED",(((L577-1)*'complete results log'!$B$2)*(1-$B$3))-'complete results log'!$B$2,IF(J577=0,-'complete results log'!$B$2,-('complete results log'!$B$2*2))))))*E577</f>
        <v>0</v>
      </c>
      <c r="R577" s="28">
        <f>(IF(M577="WON-EW",((((F577-1)*J577)*'complete results log'!$B$2)+('complete results log'!$B$2*(F577-1))),IF(M577="WON",((((F577-1)*J577)*'complete results log'!$B$2)+('complete results log'!$B$2*(F577-1))),IF(M577="PLACED",((((F577-1)*J577)*'complete results log'!$B$2)-'complete results log'!$B$2),IF(J577=0,-'complete results log'!$B$2,IF(J577=0,-'complete results log'!$B$2,-('complete results log'!$B$2*2)))))))*E577</f>
        <v>0</v>
      </c>
    </row>
    <row r="578" spans="8:18" ht="15" x14ac:dyDescent="0.2">
      <c r="H578" s="22"/>
      <c r="I578" s="22"/>
      <c r="J578" s="22"/>
      <c r="M578" s="17"/>
      <c r="N578" s="26">
        <f>((G578-1)*(1-(IF(H578="no",0,'complete results log'!$B$3)))+1)</f>
        <v>5.0000000000000044E-2</v>
      </c>
      <c r="O578" s="26">
        <f t="shared" si="8"/>
        <v>0</v>
      </c>
      <c r="P578" s="27">
        <f>(IF(M578="WON-EW",((((N578-1)*J578)*'complete results log'!$B$2)+('complete results log'!$B$2*(N578-1))),IF(M578="WON",((((N578-1)*J578)*'complete results log'!$B$2)+('complete results log'!$B$2*(N578-1))),IF(M578="PLACED",((((N578-1)*J578)*'complete results log'!$B$2)-'complete results log'!$B$2),IF(J578=0,-'complete results log'!$B$2,IF(J578=0,-'complete results log'!$B$2,-('complete results log'!$B$2*2)))))))*E578</f>
        <v>0</v>
      </c>
      <c r="Q578" s="27">
        <f>(IF(M578="WON-EW",(((K578-1)*'complete results log'!$B$2)*(1-$B$3))+(((L578-1)*'complete results log'!$B$2)*(1-$B$3)),IF(M578="WON",(((K578-1)*'complete results log'!$B$2)*(1-$B$3)),IF(M578="PLACED",(((L578-1)*'complete results log'!$B$2)*(1-$B$3))-'complete results log'!$B$2,IF(J578=0,-'complete results log'!$B$2,-('complete results log'!$B$2*2))))))*E578</f>
        <v>0</v>
      </c>
      <c r="R578" s="28">
        <f>(IF(M578="WON-EW",((((F578-1)*J578)*'complete results log'!$B$2)+('complete results log'!$B$2*(F578-1))),IF(M578="WON",((((F578-1)*J578)*'complete results log'!$B$2)+('complete results log'!$B$2*(F578-1))),IF(M578="PLACED",((((F578-1)*J578)*'complete results log'!$B$2)-'complete results log'!$B$2),IF(J578=0,-'complete results log'!$B$2,IF(J578=0,-'complete results log'!$B$2,-('complete results log'!$B$2*2)))))))*E578</f>
        <v>0</v>
      </c>
    </row>
    <row r="579" spans="8:18" ht="15" x14ac:dyDescent="0.2">
      <c r="H579" s="22"/>
      <c r="I579" s="22"/>
      <c r="J579" s="22"/>
      <c r="M579" s="17"/>
      <c r="N579" s="26">
        <f>((G579-1)*(1-(IF(H579="no",0,'complete results log'!$B$3)))+1)</f>
        <v>5.0000000000000044E-2</v>
      </c>
      <c r="O579" s="26">
        <f t="shared" si="8"/>
        <v>0</v>
      </c>
      <c r="P579" s="27">
        <f>(IF(M579="WON-EW",((((N579-1)*J579)*'complete results log'!$B$2)+('complete results log'!$B$2*(N579-1))),IF(M579="WON",((((N579-1)*J579)*'complete results log'!$B$2)+('complete results log'!$B$2*(N579-1))),IF(M579="PLACED",((((N579-1)*J579)*'complete results log'!$B$2)-'complete results log'!$B$2),IF(J579=0,-'complete results log'!$B$2,IF(J579=0,-'complete results log'!$B$2,-('complete results log'!$B$2*2)))))))*E579</f>
        <v>0</v>
      </c>
      <c r="Q579" s="27">
        <f>(IF(M579="WON-EW",(((K579-1)*'complete results log'!$B$2)*(1-$B$3))+(((L579-1)*'complete results log'!$B$2)*(1-$B$3)),IF(M579="WON",(((K579-1)*'complete results log'!$B$2)*(1-$B$3)),IF(M579="PLACED",(((L579-1)*'complete results log'!$B$2)*(1-$B$3))-'complete results log'!$B$2,IF(J579=0,-'complete results log'!$B$2,-('complete results log'!$B$2*2))))))*E579</f>
        <v>0</v>
      </c>
      <c r="R579" s="28">
        <f>(IF(M579="WON-EW",((((F579-1)*J579)*'complete results log'!$B$2)+('complete results log'!$B$2*(F579-1))),IF(M579="WON",((((F579-1)*J579)*'complete results log'!$B$2)+('complete results log'!$B$2*(F579-1))),IF(M579="PLACED",((((F579-1)*J579)*'complete results log'!$B$2)-'complete results log'!$B$2),IF(J579=0,-'complete results log'!$B$2,IF(J579=0,-'complete results log'!$B$2,-('complete results log'!$B$2*2)))))))*E579</f>
        <v>0</v>
      </c>
    </row>
    <row r="580" spans="8:18" ht="15" x14ac:dyDescent="0.2">
      <c r="H580" s="22"/>
      <c r="I580" s="22"/>
      <c r="J580" s="22"/>
      <c r="M580" s="17"/>
      <c r="N580" s="26">
        <f>((G580-1)*(1-(IF(H580="no",0,'complete results log'!$B$3)))+1)</f>
        <v>5.0000000000000044E-2</v>
      </c>
      <c r="O580" s="26">
        <f t="shared" si="8"/>
        <v>0</v>
      </c>
      <c r="P580" s="27">
        <f>(IF(M580="WON-EW",((((N580-1)*J580)*'complete results log'!$B$2)+('complete results log'!$B$2*(N580-1))),IF(M580="WON",((((N580-1)*J580)*'complete results log'!$B$2)+('complete results log'!$B$2*(N580-1))),IF(M580="PLACED",((((N580-1)*J580)*'complete results log'!$B$2)-'complete results log'!$B$2),IF(J580=0,-'complete results log'!$B$2,IF(J580=0,-'complete results log'!$B$2,-('complete results log'!$B$2*2)))))))*E580</f>
        <v>0</v>
      </c>
      <c r="Q580" s="27">
        <f>(IF(M580="WON-EW",(((K580-1)*'complete results log'!$B$2)*(1-$B$3))+(((L580-1)*'complete results log'!$B$2)*(1-$B$3)),IF(M580="WON",(((K580-1)*'complete results log'!$B$2)*(1-$B$3)),IF(M580="PLACED",(((L580-1)*'complete results log'!$B$2)*(1-$B$3))-'complete results log'!$B$2,IF(J580=0,-'complete results log'!$B$2,-('complete results log'!$B$2*2))))))*E580</f>
        <v>0</v>
      </c>
      <c r="R580" s="28">
        <f>(IF(M580="WON-EW",((((F580-1)*J580)*'complete results log'!$B$2)+('complete results log'!$B$2*(F580-1))),IF(M580="WON",((((F580-1)*J580)*'complete results log'!$B$2)+('complete results log'!$B$2*(F580-1))),IF(M580="PLACED",((((F580-1)*J580)*'complete results log'!$B$2)-'complete results log'!$B$2),IF(J580=0,-'complete results log'!$B$2,IF(J580=0,-'complete results log'!$B$2,-('complete results log'!$B$2*2)))))))*E580</f>
        <v>0</v>
      </c>
    </row>
    <row r="581" spans="8:18" ht="15" x14ac:dyDescent="0.2">
      <c r="H581" s="22"/>
      <c r="I581" s="22"/>
      <c r="J581" s="22"/>
      <c r="M581" s="17"/>
      <c r="N581" s="26">
        <f>((G581-1)*(1-(IF(H581="no",0,'complete results log'!$B$3)))+1)</f>
        <v>5.0000000000000044E-2</v>
      </c>
      <c r="O581" s="26">
        <f t="shared" si="8"/>
        <v>0</v>
      </c>
      <c r="P581" s="27">
        <f>(IF(M581="WON-EW",((((N581-1)*J581)*'complete results log'!$B$2)+('complete results log'!$B$2*(N581-1))),IF(M581="WON",((((N581-1)*J581)*'complete results log'!$B$2)+('complete results log'!$B$2*(N581-1))),IF(M581="PLACED",((((N581-1)*J581)*'complete results log'!$B$2)-'complete results log'!$B$2),IF(J581=0,-'complete results log'!$B$2,IF(J581=0,-'complete results log'!$B$2,-('complete results log'!$B$2*2)))))))*E581</f>
        <v>0</v>
      </c>
      <c r="Q581" s="27">
        <f>(IF(M581="WON-EW",(((K581-1)*'complete results log'!$B$2)*(1-$B$3))+(((L581-1)*'complete results log'!$B$2)*(1-$B$3)),IF(M581="WON",(((K581-1)*'complete results log'!$B$2)*(1-$B$3)),IF(M581="PLACED",(((L581-1)*'complete results log'!$B$2)*(1-$B$3))-'complete results log'!$B$2,IF(J581=0,-'complete results log'!$B$2,-('complete results log'!$B$2*2))))))*E581</f>
        <v>0</v>
      </c>
      <c r="R581" s="28">
        <f>(IF(M581="WON-EW",((((F581-1)*J581)*'complete results log'!$B$2)+('complete results log'!$B$2*(F581-1))),IF(M581="WON",((((F581-1)*J581)*'complete results log'!$B$2)+('complete results log'!$B$2*(F581-1))),IF(M581="PLACED",((((F581-1)*J581)*'complete results log'!$B$2)-'complete results log'!$B$2),IF(J581=0,-'complete results log'!$B$2,IF(J581=0,-'complete results log'!$B$2,-('complete results log'!$B$2*2)))))))*E581</f>
        <v>0</v>
      </c>
    </row>
    <row r="582" spans="8:18" ht="15" x14ac:dyDescent="0.2">
      <c r="H582" s="22"/>
      <c r="I582" s="22"/>
      <c r="J582" s="22"/>
      <c r="M582" s="17"/>
      <c r="N582" s="26">
        <f>((G582-1)*(1-(IF(H582="no",0,'complete results log'!$B$3)))+1)</f>
        <v>5.0000000000000044E-2</v>
      </c>
      <c r="O582" s="26">
        <f t="shared" ref="O582:O645" si="9">E582*IF(I582="yes",2,1)</f>
        <v>0</v>
      </c>
      <c r="P582" s="27">
        <f>(IF(M582="WON-EW",((((N582-1)*J582)*'complete results log'!$B$2)+('complete results log'!$B$2*(N582-1))),IF(M582="WON",((((N582-1)*J582)*'complete results log'!$B$2)+('complete results log'!$B$2*(N582-1))),IF(M582="PLACED",((((N582-1)*J582)*'complete results log'!$B$2)-'complete results log'!$B$2),IF(J582=0,-'complete results log'!$B$2,IF(J582=0,-'complete results log'!$B$2,-('complete results log'!$B$2*2)))))))*E582</f>
        <v>0</v>
      </c>
      <c r="Q582" s="27">
        <f>(IF(M582="WON-EW",(((K582-1)*'complete results log'!$B$2)*(1-$B$3))+(((L582-1)*'complete results log'!$B$2)*(1-$B$3)),IF(M582="WON",(((K582-1)*'complete results log'!$B$2)*(1-$B$3)),IF(M582="PLACED",(((L582-1)*'complete results log'!$B$2)*(1-$B$3))-'complete results log'!$B$2,IF(J582=0,-'complete results log'!$B$2,-('complete results log'!$B$2*2))))))*E582</f>
        <v>0</v>
      </c>
      <c r="R582" s="28">
        <f>(IF(M582="WON-EW",((((F582-1)*J582)*'complete results log'!$B$2)+('complete results log'!$B$2*(F582-1))),IF(M582="WON",((((F582-1)*J582)*'complete results log'!$B$2)+('complete results log'!$B$2*(F582-1))),IF(M582="PLACED",((((F582-1)*J582)*'complete results log'!$B$2)-'complete results log'!$B$2),IF(J582=0,-'complete results log'!$B$2,IF(J582=0,-'complete results log'!$B$2,-('complete results log'!$B$2*2)))))))*E582</f>
        <v>0</v>
      </c>
    </row>
    <row r="583" spans="8:18" ht="15" x14ac:dyDescent="0.2">
      <c r="H583" s="22"/>
      <c r="I583" s="22"/>
      <c r="J583" s="22"/>
      <c r="M583" s="17"/>
      <c r="N583" s="26">
        <f>((G583-1)*(1-(IF(H583="no",0,'complete results log'!$B$3)))+1)</f>
        <v>5.0000000000000044E-2</v>
      </c>
      <c r="O583" s="26">
        <f t="shared" si="9"/>
        <v>0</v>
      </c>
      <c r="P583" s="27">
        <f>(IF(M583="WON-EW",((((N583-1)*J583)*'complete results log'!$B$2)+('complete results log'!$B$2*(N583-1))),IF(M583="WON",((((N583-1)*J583)*'complete results log'!$B$2)+('complete results log'!$B$2*(N583-1))),IF(M583="PLACED",((((N583-1)*J583)*'complete results log'!$B$2)-'complete results log'!$B$2),IF(J583=0,-'complete results log'!$B$2,IF(J583=0,-'complete results log'!$B$2,-('complete results log'!$B$2*2)))))))*E583</f>
        <v>0</v>
      </c>
      <c r="Q583" s="27">
        <f>(IF(M583="WON-EW",(((K583-1)*'complete results log'!$B$2)*(1-$B$3))+(((L583-1)*'complete results log'!$B$2)*(1-$B$3)),IF(M583="WON",(((K583-1)*'complete results log'!$B$2)*(1-$B$3)),IF(M583="PLACED",(((L583-1)*'complete results log'!$B$2)*(1-$B$3))-'complete results log'!$B$2,IF(J583=0,-'complete results log'!$B$2,-('complete results log'!$B$2*2))))))*E583</f>
        <v>0</v>
      </c>
      <c r="R583" s="28">
        <f>(IF(M583="WON-EW",((((F583-1)*J583)*'complete results log'!$B$2)+('complete results log'!$B$2*(F583-1))),IF(M583="WON",((((F583-1)*J583)*'complete results log'!$B$2)+('complete results log'!$B$2*(F583-1))),IF(M583="PLACED",((((F583-1)*J583)*'complete results log'!$B$2)-'complete results log'!$B$2),IF(J583=0,-'complete results log'!$B$2,IF(J583=0,-'complete results log'!$B$2,-('complete results log'!$B$2*2)))))))*E583</f>
        <v>0</v>
      </c>
    </row>
    <row r="584" spans="8:18" ht="15" x14ac:dyDescent="0.2">
      <c r="H584" s="22"/>
      <c r="I584" s="22"/>
      <c r="J584" s="22"/>
      <c r="M584" s="17"/>
      <c r="N584" s="26">
        <f>((G584-1)*(1-(IF(H584="no",0,'complete results log'!$B$3)))+1)</f>
        <v>5.0000000000000044E-2</v>
      </c>
      <c r="O584" s="26">
        <f t="shared" si="9"/>
        <v>0</v>
      </c>
      <c r="P584" s="27">
        <f>(IF(M584="WON-EW",((((N584-1)*J584)*'complete results log'!$B$2)+('complete results log'!$B$2*(N584-1))),IF(M584="WON",((((N584-1)*J584)*'complete results log'!$B$2)+('complete results log'!$B$2*(N584-1))),IF(M584="PLACED",((((N584-1)*J584)*'complete results log'!$B$2)-'complete results log'!$B$2),IF(J584=0,-'complete results log'!$B$2,IF(J584=0,-'complete results log'!$B$2,-('complete results log'!$B$2*2)))))))*E584</f>
        <v>0</v>
      </c>
      <c r="Q584" s="27">
        <f>(IF(M584="WON-EW",(((K584-1)*'complete results log'!$B$2)*(1-$B$3))+(((L584-1)*'complete results log'!$B$2)*(1-$B$3)),IF(M584="WON",(((K584-1)*'complete results log'!$B$2)*(1-$B$3)),IF(M584="PLACED",(((L584-1)*'complete results log'!$B$2)*(1-$B$3))-'complete results log'!$B$2,IF(J584=0,-'complete results log'!$B$2,-('complete results log'!$B$2*2))))))*E584</f>
        <v>0</v>
      </c>
      <c r="R584" s="28">
        <f>(IF(M584="WON-EW",((((F584-1)*J584)*'complete results log'!$B$2)+('complete results log'!$B$2*(F584-1))),IF(M584="WON",((((F584-1)*J584)*'complete results log'!$B$2)+('complete results log'!$B$2*(F584-1))),IF(M584="PLACED",((((F584-1)*J584)*'complete results log'!$B$2)-'complete results log'!$B$2),IF(J584=0,-'complete results log'!$B$2,IF(J584=0,-'complete results log'!$B$2,-('complete results log'!$B$2*2)))))))*E584</f>
        <v>0</v>
      </c>
    </row>
    <row r="585" spans="8:18" ht="15" x14ac:dyDescent="0.2">
      <c r="H585" s="22"/>
      <c r="I585" s="22"/>
      <c r="J585" s="22"/>
      <c r="M585" s="17"/>
      <c r="N585" s="26">
        <f>((G585-1)*(1-(IF(H585="no",0,'complete results log'!$B$3)))+1)</f>
        <v>5.0000000000000044E-2</v>
      </c>
      <c r="O585" s="26">
        <f t="shared" si="9"/>
        <v>0</v>
      </c>
      <c r="P585" s="27">
        <f>(IF(M585="WON-EW",((((N585-1)*J585)*'complete results log'!$B$2)+('complete results log'!$B$2*(N585-1))),IF(M585="WON",((((N585-1)*J585)*'complete results log'!$B$2)+('complete results log'!$B$2*(N585-1))),IF(M585="PLACED",((((N585-1)*J585)*'complete results log'!$B$2)-'complete results log'!$B$2),IF(J585=0,-'complete results log'!$B$2,IF(J585=0,-'complete results log'!$B$2,-('complete results log'!$B$2*2)))))))*E585</f>
        <v>0</v>
      </c>
      <c r="Q585" s="27">
        <f>(IF(M585="WON-EW",(((K585-1)*'complete results log'!$B$2)*(1-$B$3))+(((L585-1)*'complete results log'!$B$2)*(1-$B$3)),IF(M585="WON",(((K585-1)*'complete results log'!$B$2)*(1-$B$3)),IF(M585="PLACED",(((L585-1)*'complete results log'!$B$2)*(1-$B$3))-'complete results log'!$B$2,IF(J585=0,-'complete results log'!$B$2,-('complete results log'!$B$2*2))))))*E585</f>
        <v>0</v>
      </c>
      <c r="R585" s="28">
        <f>(IF(M585="WON-EW",((((F585-1)*J585)*'complete results log'!$B$2)+('complete results log'!$B$2*(F585-1))),IF(M585="WON",((((F585-1)*J585)*'complete results log'!$B$2)+('complete results log'!$B$2*(F585-1))),IF(M585="PLACED",((((F585-1)*J585)*'complete results log'!$B$2)-'complete results log'!$B$2),IF(J585=0,-'complete results log'!$B$2,IF(J585=0,-'complete results log'!$B$2,-('complete results log'!$B$2*2)))))))*E585</f>
        <v>0</v>
      </c>
    </row>
    <row r="586" spans="8:18" ht="15" x14ac:dyDescent="0.2">
      <c r="H586" s="22"/>
      <c r="I586" s="22"/>
      <c r="J586" s="22"/>
      <c r="M586" s="17"/>
      <c r="N586" s="26">
        <f>((G586-1)*(1-(IF(H586="no",0,'complete results log'!$B$3)))+1)</f>
        <v>5.0000000000000044E-2</v>
      </c>
      <c r="O586" s="26">
        <f t="shared" si="9"/>
        <v>0</v>
      </c>
      <c r="P586" s="27">
        <f>(IF(M586="WON-EW",((((N586-1)*J586)*'complete results log'!$B$2)+('complete results log'!$B$2*(N586-1))),IF(M586="WON",((((N586-1)*J586)*'complete results log'!$B$2)+('complete results log'!$B$2*(N586-1))),IF(M586="PLACED",((((N586-1)*J586)*'complete results log'!$B$2)-'complete results log'!$B$2),IF(J586=0,-'complete results log'!$B$2,IF(J586=0,-'complete results log'!$B$2,-('complete results log'!$B$2*2)))))))*E586</f>
        <v>0</v>
      </c>
      <c r="Q586" s="27">
        <f>(IF(M586="WON-EW",(((K586-1)*'complete results log'!$B$2)*(1-$B$3))+(((L586-1)*'complete results log'!$B$2)*(1-$B$3)),IF(M586="WON",(((K586-1)*'complete results log'!$B$2)*(1-$B$3)),IF(M586="PLACED",(((L586-1)*'complete results log'!$B$2)*(1-$B$3))-'complete results log'!$B$2,IF(J586=0,-'complete results log'!$B$2,-('complete results log'!$B$2*2))))))*E586</f>
        <v>0</v>
      </c>
      <c r="R586" s="28">
        <f>(IF(M586="WON-EW",((((F586-1)*J586)*'complete results log'!$B$2)+('complete results log'!$B$2*(F586-1))),IF(M586="WON",((((F586-1)*J586)*'complete results log'!$B$2)+('complete results log'!$B$2*(F586-1))),IF(M586="PLACED",((((F586-1)*J586)*'complete results log'!$B$2)-'complete results log'!$B$2),IF(J586=0,-'complete results log'!$B$2,IF(J586=0,-'complete results log'!$B$2,-('complete results log'!$B$2*2)))))))*E586</f>
        <v>0</v>
      </c>
    </row>
    <row r="587" spans="8:18" ht="15" x14ac:dyDescent="0.2">
      <c r="H587" s="22"/>
      <c r="I587" s="22"/>
      <c r="J587" s="22"/>
      <c r="M587" s="17"/>
      <c r="N587" s="26">
        <f>((G587-1)*(1-(IF(H587="no",0,'complete results log'!$B$3)))+1)</f>
        <v>5.0000000000000044E-2</v>
      </c>
      <c r="O587" s="26">
        <f t="shared" si="9"/>
        <v>0</v>
      </c>
      <c r="P587" s="27">
        <f>(IF(M587="WON-EW",((((N587-1)*J587)*'complete results log'!$B$2)+('complete results log'!$B$2*(N587-1))),IF(M587="WON",((((N587-1)*J587)*'complete results log'!$B$2)+('complete results log'!$B$2*(N587-1))),IF(M587="PLACED",((((N587-1)*J587)*'complete results log'!$B$2)-'complete results log'!$B$2),IF(J587=0,-'complete results log'!$B$2,IF(J587=0,-'complete results log'!$B$2,-('complete results log'!$B$2*2)))))))*E587</f>
        <v>0</v>
      </c>
      <c r="Q587" s="27">
        <f>(IF(M587="WON-EW",(((K587-1)*'complete results log'!$B$2)*(1-$B$3))+(((L587-1)*'complete results log'!$B$2)*(1-$B$3)),IF(M587="WON",(((K587-1)*'complete results log'!$B$2)*(1-$B$3)),IF(M587="PLACED",(((L587-1)*'complete results log'!$B$2)*(1-$B$3))-'complete results log'!$B$2,IF(J587=0,-'complete results log'!$B$2,-('complete results log'!$B$2*2))))))*E587</f>
        <v>0</v>
      </c>
      <c r="R587" s="28">
        <f>(IF(M587="WON-EW",((((F587-1)*J587)*'complete results log'!$B$2)+('complete results log'!$B$2*(F587-1))),IF(M587="WON",((((F587-1)*J587)*'complete results log'!$B$2)+('complete results log'!$B$2*(F587-1))),IF(M587="PLACED",((((F587-1)*J587)*'complete results log'!$B$2)-'complete results log'!$B$2),IF(J587=0,-'complete results log'!$B$2,IF(J587=0,-'complete results log'!$B$2,-('complete results log'!$B$2*2)))))))*E587</f>
        <v>0</v>
      </c>
    </row>
    <row r="588" spans="8:18" ht="15" x14ac:dyDescent="0.2">
      <c r="H588" s="22"/>
      <c r="I588" s="22"/>
      <c r="J588" s="22"/>
      <c r="M588" s="17"/>
      <c r="N588" s="26">
        <f>((G588-1)*(1-(IF(H588="no",0,'complete results log'!$B$3)))+1)</f>
        <v>5.0000000000000044E-2</v>
      </c>
      <c r="O588" s="26">
        <f t="shared" si="9"/>
        <v>0</v>
      </c>
      <c r="P588" s="27">
        <f>(IF(M588="WON-EW",((((N588-1)*J588)*'complete results log'!$B$2)+('complete results log'!$B$2*(N588-1))),IF(M588="WON",((((N588-1)*J588)*'complete results log'!$B$2)+('complete results log'!$B$2*(N588-1))),IF(M588="PLACED",((((N588-1)*J588)*'complete results log'!$B$2)-'complete results log'!$B$2),IF(J588=0,-'complete results log'!$B$2,IF(J588=0,-'complete results log'!$B$2,-('complete results log'!$B$2*2)))))))*E588</f>
        <v>0</v>
      </c>
      <c r="Q588" s="27">
        <f>(IF(M588="WON-EW",(((K588-1)*'complete results log'!$B$2)*(1-$B$3))+(((L588-1)*'complete results log'!$B$2)*(1-$B$3)),IF(M588="WON",(((K588-1)*'complete results log'!$B$2)*(1-$B$3)),IF(M588="PLACED",(((L588-1)*'complete results log'!$B$2)*(1-$B$3))-'complete results log'!$B$2,IF(J588=0,-'complete results log'!$B$2,-('complete results log'!$B$2*2))))))*E588</f>
        <v>0</v>
      </c>
      <c r="R588" s="28">
        <f>(IF(M588="WON-EW",((((F588-1)*J588)*'complete results log'!$B$2)+('complete results log'!$B$2*(F588-1))),IF(M588="WON",((((F588-1)*J588)*'complete results log'!$B$2)+('complete results log'!$B$2*(F588-1))),IF(M588="PLACED",((((F588-1)*J588)*'complete results log'!$B$2)-'complete results log'!$B$2),IF(J588=0,-'complete results log'!$B$2,IF(J588=0,-'complete results log'!$B$2,-('complete results log'!$B$2*2)))))))*E588</f>
        <v>0</v>
      </c>
    </row>
    <row r="589" spans="8:18" ht="15" x14ac:dyDescent="0.2">
      <c r="H589" s="22"/>
      <c r="I589" s="22"/>
      <c r="J589" s="22"/>
      <c r="M589" s="17"/>
      <c r="N589" s="26">
        <f>((G589-1)*(1-(IF(H589="no",0,'complete results log'!$B$3)))+1)</f>
        <v>5.0000000000000044E-2</v>
      </c>
      <c r="O589" s="26">
        <f t="shared" si="9"/>
        <v>0</v>
      </c>
      <c r="P589" s="27">
        <f>(IF(M589="WON-EW",((((N589-1)*J589)*'complete results log'!$B$2)+('complete results log'!$B$2*(N589-1))),IF(M589="WON",((((N589-1)*J589)*'complete results log'!$B$2)+('complete results log'!$B$2*(N589-1))),IF(M589="PLACED",((((N589-1)*J589)*'complete results log'!$B$2)-'complete results log'!$B$2),IF(J589=0,-'complete results log'!$B$2,IF(J589=0,-'complete results log'!$B$2,-('complete results log'!$B$2*2)))))))*E589</f>
        <v>0</v>
      </c>
      <c r="Q589" s="27">
        <f>(IF(M589="WON-EW",(((K589-1)*'complete results log'!$B$2)*(1-$B$3))+(((L589-1)*'complete results log'!$B$2)*(1-$B$3)),IF(M589="WON",(((K589-1)*'complete results log'!$B$2)*(1-$B$3)),IF(M589="PLACED",(((L589-1)*'complete results log'!$B$2)*(1-$B$3))-'complete results log'!$B$2,IF(J589=0,-'complete results log'!$B$2,-('complete results log'!$B$2*2))))))*E589</f>
        <v>0</v>
      </c>
      <c r="R589" s="28">
        <f>(IF(M589="WON-EW",((((F589-1)*J589)*'complete results log'!$B$2)+('complete results log'!$B$2*(F589-1))),IF(M589="WON",((((F589-1)*J589)*'complete results log'!$B$2)+('complete results log'!$B$2*(F589-1))),IF(M589="PLACED",((((F589-1)*J589)*'complete results log'!$B$2)-'complete results log'!$B$2),IF(J589=0,-'complete results log'!$B$2,IF(J589=0,-'complete results log'!$B$2,-('complete results log'!$B$2*2)))))))*E589</f>
        <v>0</v>
      </c>
    </row>
    <row r="590" spans="8:18" ht="15" x14ac:dyDescent="0.2">
      <c r="H590" s="22"/>
      <c r="I590" s="22"/>
      <c r="J590" s="22"/>
      <c r="M590" s="17"/>
      <c r="N590" s="26">
        <f>((G590-1)*(1-(IF(H590="no",0,'complete results log'!$B$3)))+1)</f>
        <v>5.0000000000000044E-2</v>
      </c>
      <c r="O590" s="26">
        <f t="shared" si="9"/>
        <v>0</v>
      </c>
      <c r="P590" s="27">
        <f>(IF(M590="WON-EW",((((N590-1)*J590)*'complete results log'!$B$2)+('complete results log'!$B$2*(N590-1))),IF(M590="WON",((((N590-1)*J590)*'complete results log'!$B$2)+('complete results log'!$B$2*(N590-1))),IF(M590="PLACED",((((N590-1)*J590)*'complete results log'!$B$2)-'complete results log'!$B$2),IF(J590=0,-'complete results log'!$B$2,IF(J590=0,-'complete results log'!$B$2,-('complete results log'!$B$2*2)))))))*E590</f>
        <v>0</v>
      </c>
      <c r="Q590" s="27">
        <f>(IF(M590="WON-EW",(((K590-1)*'complete results log'!$B$2)*(1-$B$3))+(((L590-1)*'complete results log'!$B$2)*(1-$B$3)),IF(M590="WON",(((K590-1)*'complete results log'!$B$2)*(1-$B$3)),IF(M590="PLACED",(((L590-1)*'complete results log'!$B$2)*(1-$B$3))-'complete results log'!$B$2,IF(J590=0,-'complete results log'!$B$2,-('complete results log'!$B$2*2))))))*E590</f>
        <v>0</v>
      </c>
      <c r="R590" s="28">
        <f>(IF(M590="WON-EW",((((F590-1)*J590)*'complete results log'!$B$2)+('complete results log'!$B$2*(F590-1))),IF(M590="WON",((((F590-1)*J590)*'complete results log'!$B$2)+('complete results log'!$B$2*(F590-1))),IF(M590="PLACED",((((F590-1)*J590)*'complete results log'!$B$2)-'complete results log'!$B$2),IF(J590=0,-'complete results log'!$B$2,IF(J590=0,-'complete results log'!$B$2,-('complete results log'!$B$2*2)))))))*E590</f>
        <v>0</v>
      </c>
    </row>
    <row r="591" spans="8:18" ht="15" x14ac:dyDescent="0.2">
      <c r="H591" s="22"/>
      <c r="I591" s="22"/>
      <c r="J591" s="22"/>
      <c r="M591" s="17"/>
      <c r="N591" s="26">
        <f>((G591-1)*(1-(IF(H591="no",0,'complete results log'!$B$3)))+1)</f>
        <v>5.0000000000000044E-2</v>
      </c>
      <c r="O591" s="26">
        <f t="shared" si="9"/>
        <v>0</v>
      </c>
      <c r="P591" s="27">
        <f>(IF(M591="WON-EW",((((N591-1)*J591)*'complete results log'!$B$2)+('complete results log'!$B$2*(N591-1))),IF(M591="WON",((((N591-1)*J591)*'complete results log'!$B$2)+('complete results log'!$B$2*(N591-1))),IF(M591="PLACED",((((N591-1)*J591)*'complete results log'!$B$2)-'complete results log'!$B$2),IF(J591=0,-'complete results log'!$B$2,IF(J591=0,-'complete results log'!$B$2,-('complete results log'!$B$2*2)))))))*E591</f>
        <v>0</v>
      </c>
      <c r="Q591" s="27">
        <f>(IF(M591="WON-EW",(((K591-1)*'complete results log'!$B$2)*(1-$B$3))+(((L591-1)*'complete results log'!$B$2)*(1-$B$3)),IF(M591="WON",(((K591-1)*'complete results log'!$B$2)*(1-$B$3)),IF(M591="PLACED",(((L591-1)*'complete results log'!$B$2)*(1-$B$3))-'complete results log'!$B$2,IF(J591=0,-'complete results log'!$B$2,-('complete results log'!$B$2*2))))))*E591</f>
        <v>0</v>
      </c>
      <c r="R591" s="28">
        <f>(IF(M591="WON-EW",((((F591-1)*J591)*'complete results log'!$B$2)+('complete results log'!$B$2*(F591-1))),IF(M591="WON",((((F591-1)*J591)*'complete results log'!$B$2)+('complete results log'!$B$2*(F591-1))),IF(M591="PLACED",((((F591-1)*J591)*'complete results log'!$B$2)-'complete results log'!$B$2),IF(J591=0,-'complete results log'!$B$2,IF(J591=0,-'complete results log'!$B$2,-('complete results log'!$B$2*2)))))))*E591</f>
        <v>0</v>
      </c>
    </row>
    <row r="592" spans="8:18" ht="15" x14ac:dyDescent="0.2">
      <c r="H592" s="22"/>
      <c r="I592" s="22"/>
      <c r="J592" s="22"/>
      <c r="M592" s="17"/>
      <c r="N592" s="26">
        <f>((G592-1)*(1-(IF(H592="no",0,'complete results log'!$B$3)))+1)</f>
        <v>5.0000000000000044E-2</v>
      </c>
      <c r="O592" s="26">
        <f t="shared" si="9"/>
        <v>0</v>
      </c>
      <c r="P592" s="27">
        <f>(IF(M592="WON-EW",((((N592-1)*J592)*'complete results log'!$B$2)+('complete results log'!$B$2*(N592-1))),IF(M592="WON",((((N592-1)*J592)*'complete results log'!$B$2)+('complete results log'!$B$2*(N592-1))),IF(M592="PLACED",((((N592-1)*J592)*'complete results log'!$B$2)-'complete results log'!$B$2),IF(J592=0,-'complete results log'!$B$2,IF(J592=0,-'complete results log'!$B$2,-('complete results log'!$B$2*2)))))))*E592</f>
        <v>0</v>
      </c>
      <c r="Q592" s="27">
        <f>(IF(M592="WON-EW",(((K592-1)*'complete results log'!$B$2)*(1-$B$3))+(((L592-1)*'complete results log'!$B$2)*(1-$B$3)),IF(M592="WON",(((K592-1)*'complete results log'!$B$2)*(1-$B$3)),IF(M592="PLACED",(((L592-1)*'complete results log'!$B$2)*(1-$B$3))-'complete results log'!$B$2,IF(J592=0,-'complete results log'!$B$2,-('complete results log'!$B$2*2))))))*E592</f>
        <v>0</v>
      </c>
      <c r="R592" s="28">
        <f>(IF(M592="WON-EW",((((F592-1)*J592)*'complete results log'!$B$2)+('complete results log'!$B$2*(F592-1))),IF(M592="WON",((((F592-1)*J592)*'complete results log'!$B$2)+('complete results log'!$B$2*(F592-1))),IF(M592="PLACED",((((F592-1)*J592)*'complete results log'!$B$2)-'complete results log'!$B$2),IF(J592=0,-'complete results log'!$B$2,IF(J592=0,-'complete results log'!$B$2,-('complete results log'!$B$2*2)))))))*E592</f>
        <v>0</v>
      </c>
    </row>
    <row r="593" spans="8:18" ht="15" x14ac:dyDescent="0.2">
      <c r="H593" s="22"/>
      <c r="I593" s="22"/>
      <c r="J593" s="22"/>
      <c r="M593" s="17"/>
      <c r="N593" s="26">
        <f>((G593-1)*(1-(IF(H593="no",0,'complete results log'!$B$3)))+1)</f>
        <v>5.0000000000000044E-2</v>
      </c>
      <c r="O593" s="26">
        <f t="shared" si="9"/>
        <v>0</v>
      </c>
      <c r="P593" s="27">
        <f>(IF(M593="WON-EW",((((N593-1)*J593)*'complete results log'!$B$2)+('complete results log'!$B$2*(N593-1))),IF(M593="WON",((((N593-1)*J593)*'complete results log'!$B$2)+('complete results log'!$B$2*(N593-1))),IF(M593="PLACED",((((N593-1)*J593)*'complete results log'!$B$2)-'complete results log'!$B$2),IF(J593=0,-'complete results log'!$B$2,IF(J593=0,-'complete results log'!$B$2,-('complete results log'!$B$2*2)))))))*E593</f>
        <v>0</v>
      </c>
      <c r="Q593" s="27">
        <f>(IF(M593="WON-EW",(((K593-1)*'complete results log'!$B$2)*(1-$B$3))+(((L593-1)*'complete results log'!$B$2)*(1-$B$3)),IF(M593="WON",(((K593-1)*'complete results log'!$B$2)*(1-$B$3)),IF(M593="PLACED",(((L593-1)*'complete results log'!$B$2)*(1-$B$3))-'complete results log'!$B$2,IF(J593=0,-'complete results log'!$B$2,-('complete results log'!$B$2*2))))))*E593</f>
        <v>0</v>
      </c>
      <c r="R593" s="28">
        <f>(IF(M593="WON-EW",((((F593-1)*J593)*'complete results log'!$B$2)+('complete results log'!$B$2*(F593-1))),IF(M593="WON",((((F593-1)*J593)*'complete results log'!$B$2)+('complete results log'!$B$2*(F593-1))),IF(M593="PLACED",((((F593-1)*J593)*'complete results log'!$B$2)-'complete results log'!$B$2),IF(J593=0,-'complete results log'!$B$2,IF(J593=0,-'complete results log'!$B$2,-('complete results log'!$B$2*2)))))))*E593</f>
        <v>0</v>
      </c>
    </row>
    <row r="594" spans="8:18" ht="15" x14ac:dyDescent="0.2">
      <c r="H594" s="22"/>
      <c r="I594" s="22"/>
      <c r="J594" s="22"/>
      <c r="M594" s="17"/>
      <c r="N594" s="26">
        <f>((G594-1)*(1-(IF(H594="no",0,'complete results log'!$B$3)))+1)</f>
        <v>5.0000000000000044E-2</v>
      </c>
      <c r="O594" s="26">
        <f t="shared" si="9"/>
        <v>0</v>
      </c>
      <c r="P594" s="27">
        <f>(IF(M594="WON-EW",((((N594-1)*J594)*'complete results log'!$B$2)+('complete results log'!$B$2*(N594-1))),IF(M594="WON",((((N594-1)*J594)*'complete results log'!$B$2)+('complete results log'!$B$2*(N594-1))),IF(M594="PLACED",((((N594-1)*J594)*'complete results log'!$B$2)-'complete results log'!$B$2),IF(J594=0,-'complete results log'!$B$2,IF(J594=0,-'complete results log'!$B$2,-('complete results log'!$B$2*2)))))))*E594</f>
        <v>0</v>
      </c>
      <c r="Q594" s="27">
        <f>(IF(M594="WON-EW",(((K594-1)*'complete results log'!$B$2)*(1-$B$3))+(((L594-1)*'complete results log'!$B$2)*(1-$B$3)),IF(M594="WON",(((K594-1)*'complete results log'!$B$2)*(1-$B$3)),IF(M594="PLACED",(((L594-1)*'complete results log'!$B$2)*(1-$B$3))-'complete results log'!$B$2,IF(J594=0,-'complete results log'!$B$2,-('complete results log'!$B$2*2))))))*E594</f>
        <v>0</v>
      </c>
      <c r="R594" s="28">
        <f>(IF(M594="WON-EW",((((F594-1)*J594)*'complete results log'!$B$2)+('complete results log'!$B$2*(F594-1))),IF(M594="WON",((((F594-1)*J594)*'complete results log'!$B$2)+('complete results log'!$B$2*(F594-1))),IF(M594="PLACED",((((F594-1)*J594)*'complete results log'!$B$2)-'complete results log'!$B$2),IF(J594=0,-'complete results log'!$B$2,IF(J594=0,-'complete results log'!$B$2,-('complete results log'!$B$2*2)))))))*E594</f>
        <v>0</v>
      </c>
    </row>
    <row r="595" spans="8:18" ht="15" x14ac:dyDescent="0.2">
      <c r="H595" s="22"/>
      <c r="I595" s="22"/>
      <c r="J595" s="22"/>
      <c r="M595" s="17"/>
      <c r="N595" s="26">
        <f>((G595-1)*(1-(IF(H595="no",0,'complete results log'!$B$3)))+1)</f>
        <v>5.0000000000000044E-2</v>
      </c>
      <c r="O595" s="26">
        <f t="shared" si="9"/>
        <v>0</v>
      </c>
      <c r="P595" s="27">
        <f>(IF(M595="WON-EW",((((N595-1)*J595)*'complete results log'!$B$2)+('complete results log'!$B$2*(N595-1))),IF(M595="WON",((((N595-1)*J595)*'complete results log'!$B$2)+('complete results log'!$B$2*(N595-1))),IF(M595="PLACED",((((N595-1)*J595)*'complete results log'!$B$2)-'complete results log'!$B$2),IF(J595=0,-'complete results log'!$B$2,IF(J595=0,-'complete results log'!$B$2,-('complete results log'!$B$2*2)))))))*E595</f>
        <v>0</v>
      </c>
      <c r="Q595" s="27">
        <f>(IF(M595="WON-EW",(((K595-1)*'complete results log'!$B$2)*(1-$B$3))+(((L595-1)*'complete results log'!$B$2)*(1-$B$3)),IF(M595="WON",(((K595-1)*'complete results log'!$B$2)*(1-$B$3)),IF(M595="PLACED",(((L595-1)*'complete results log'!$B$2)*(1-$B$3))-'complete results log'!$B$2,IF(J595=0,-'complete results log'!$B$2,-('complete results log'!$B$2*2))))))*E595</f>
        <v>0</v>
      </c>
      <c r="R595" s="28">
        <f>(IF(M595="WON-EW",((((F595-1)*J595)*'complete results log'!$B$2)+('complete results log'!$B$2*(F595-1))),IF(M595="WON",((((F595-1)*J595)*'complete results log'!$B$2)+('complete results log'!$B$2*(F595-1))),IF(M595="PLACED",((((F595-1)*J595)*'complete results log'!$B$2)-'complete results log'!$B$2),IF(J595=0,-'complete results log'!$B$2,IF(J595=0,-'complete results log'!$B$2,-('complete results log'!$B$2*2)))))))*E595</f>
        <v>0</v>
      </c>
    </row>
    <row r="596" spans="8:18" ht="15" x14ac:dyDescent="0.2">
      <c r="H596" s="22"/>
      <c r="I596" s="22"/>
      <c r="J596" s="22"/>
      <c r="M596" s="17"/>
      <c r="N596" s="26">
        <f>((G596-1)*(1-(IF(H596="no",0,'complete results log'!$B$3)))+1)</f>
        <v>5.0000000000000044E-2</v>
      </c>
      <c r="O596" s="26">
        <f t="shared" si="9"/>
        <v>0</v>
      </c>
      <c r="P596" s="27">
        <f>(IF(M596="WON-EW",((((N596-1)*J596)*'complete results log'!$B$2)+('complete results log'!$B$2*(N596-1))),IF(M596="WON",((((N596-1)*J596)*'complete results log'!$B$2)+('complete results log'!$B$2*(N596-1))),IF(M596="PLACED",((((N596-1)*J596)*'complete results log'!$B$2)-'complete results log'!$B$2),IF(J596=0,-'complete results log'!$B$2,IF(J596=0,-'complete results log'!$B$2,-('complete results log'!$B$2*2)))))))*E596</f>
        <v>0</v>
      </c>
      <c r="Q596" s="27">
        <f>(IF(M596="WON-EW",(((K596-1)*'complete results log'!$B$2)*(1-$B$3))+(((L596-1)*'complete results log'!$B$2)*(1-$B$3)),IF(M596="WON",(((K596-1)*'complete results log'!$B$2)*(1-$B$3)),IF(M596="PLACED",(((L596-1)*'complete results log'!$B$2)*(1-$B$3))-'complete results log'!$B$2,IF(J596=0,-'complete results log'!$B$2,-('complete results log'!$B$2*2))))))*E596</f>
        <v>0</v>
      </c>
      <c r="R596" s="28">
        <f>(IF(M596="WON-EW",((((F596-1)*J596)*'complete results log'!$B$2)+('complete results log'!$B$2*(F596-1))),IF(M596="WON",((((F596-1)*J596)*'complete results log'!$B$2)+('complete results log'!$B$2*(F596-1))),IF(M596="PLACED",((((F596-1)*J596)*'complete results log'!$B$2)-'complete results log'!$B$2),IF(J596=0,-'complete results log'!$B$2,IF(J596=0,-'complete results log'!$B$2,-('complete results log'!$B$2*2)))))))*E596</f>
        <v>0</v>
      </c>
    </row>
    <row r="597" spans="8:18" ht="15" x14ac:dyDescent="0.2">
      <c r="H597" s="22"/>
      <c r="I597" s="22"/>
      <c r="J597" s="22"/>
      <c r="M597" s="17"/>
      <c r="N597" s="26">
        <f>((G597-1)*(1-(IF(H597="no",0,'complete results log'!$B$3)))+1)</f>
        <v>5.0000000000000044E-2</v>
      </c>
      <c r="O597" s="26">
        <f t="shared" si="9"/>
        <v>0</v>
      </c>
      <c r="P597" s="27">
        <f>(IF(M597="WON-EW",((((N597-1)*J597)*'complete results log'!$B$2)+('complete results log'!$B$2*(N597-1))),IF(M597="WON",((((N597-1)*J597)*'complete results log'!$B$2)+('complete results log'!$B$2*(N597-1))),IF(M597="PLACED",((((N597-1)*J597)*'complete results log'!$B$2)-'complete results log'!$B$2),IF(J597=0,-'complete results log'!$B$2,IF(J597=0,-'complete results log'!$B$2,-('complete results log'!$B$2*2)))))))*E597</f>
        <v>0</v>
      </c>
      <c r="Q597" s="27">
        <f>(IF(M597="WON-EW",(((K597-1)*'complete results log'!$B$2)*(1-$B$3))+(((L597-1)*'complete results log'!$B$2)*(1-$B$3)),IF(M597="WON",(((K597-1)*'complete results log'!$B$2)*(1-$B$3)),IF(M597="PLACED",(((L597-1)*'complete results log'!$B$2)*(1-$B$3))-'complete results log'!$B$2,IF(J597=0,-'complete results log'!$B$2,-('complete results log'!$B$2*2))))))*E597</f>
        <v>0</v>
      </c>
      <c r="R597" s="28">
        <f>(IF(M597="WON-EW",((((F597-1)*J597)*'complete results log'!$B$2)+('complete results log'!$B$2*(F597-1))),IF(M597="WON",((((F597-1)*J597)*'complete results log'!$B$2)+('complete results log'!$B$2*(F597-1))),IF(M597="PLACED",((((F597-1)*J597)*'complete results log'!$B$2)-'complete results log'!$B$2),IF(J597=0,-'complete results log'!$B$2,IF(J597=0,-'complete results log'!$B$2,-('complete results log'!$B$2*2)))))))*E597</f>
        <v>0</v>
      </c>
    </row>
    <row r="598" spans="8:18" ht="15" x14ac:dyDescent="0.2">
      <c r="H598" s="22"/>
      <c r="I598" s="22"/>
      <c r="J598" s="22"/>
      <c r="M598" s="17"/>
      <c r="N598" s="26">
        <f>((G598-1)*(1-(IF(H598="no",0,'complete results log'!$B$3)))+1)</f>
        <v>5.0000000000000044E-2</v>
      </c>
      <c r="O598" s="26">
        <f t="shared" si="9"/>
        <v>0</v>
      </c>
      <c r="P598" s="27">
        <f>(IF(M598="WON-EW",((((N598-1)*J598)*'complete results log'!$B$2)+('complete results log'!$B$2*(N598-1))),IF(M598="WON",((((N598-1)*J598)*'complete results log'!$B$2)+('complete results log'!$B$2*(N598-1))),IF(M598="PLACED",((((N598-1)*J598)*'complete results log'!$B$2)-'complete results log'!$B$2),IF(J598=0,-'complete results log'!$B$2,IF(J598=0,-'complete results log'!$B$2,-('complete results log'!$B$2*2)))))))*E598</f>
        <v>0</v>
      </c>
      <c r="Q598" s="27">
        <f>(IF(M598="WON-EW",(((K598-1)*'complete results log'!$B$2)*(1-$B$3))+(((L598-1)*'complete results log'!$B$2)*(1-$B$3)),IF(M598="WON",(((K598-1)*'complete results log'!$B$2)*(1-$B$3)),IF(M598="PLACED",(((L598-1)*'complete results log'!$B$2)*(1-$B$3))-'complete results log'!$B$2,IF(J598=0,-'complete results log'!$B$2,-('complete results log'!$B$2*2))))))*E598</f>
        <v>0</v>
      </c>
      <c r="R598" s="28">
        <f>(IF(M598="WON-EW",((((F598-1)*J598)*'complete results log'!$B$2)+('complete results log'!$B$2*(F598-1))),IF(M598="WON",((((F598-1)*J598)*'complete results log'!$B$2)+('complete results log'!$B$2*(F598-1))),IF(M598="PLACED",((((F598-1)*J598)*'complete results log'!$B$2)-'complete results log'!$B$2),IF(J598=0,-'complete results log'!$B$2,IF(J598=0,-'complete results log'!$B$2,-('complete results log'!$B$2*2)))))))*E598</f>
        <v>0</v>
      </c>
    </row>
    <row r="599" spans="8:18" ht="15" x14ac:dyDescent="0.2">
      <c r="H599" s="22"/>
      <c r="I599" s="22"/>
      <c r="J599" s="22"/>
      <c r="M599" s="17"/>
      <c r="N599" s="26">
        <f>((G599-1)*(1-(IF(H599="no",0,'complete results log'!$B$3)))+1)</f>
        <v>5.0000000000000044E-2</v>
      </c>
      <c r="O599" s="26">
        <f t="shared" si="9"/>
        <v>0</v>
      </c>
      <c r="P599" s="27">
        <f>(IF(M599="WON-EW",((((N599-1)*J599)*'complete results log'!$B$2)+('complete results log'!$B$2*(N599-1))),IF(M599="WON",((((N599-1)*J599)*'complete results log'!$B$2)+('complete results log'!$B$2*(N599-1))),IF(M599="PLACED",((((N599-1)*J599)*'complete results log'!$B$2)-'complete results log'!$B$2),IF(J599=0,-'complete results log'!$B$2,IF(J599=0,-'complete results log'!$B$2,-('complete results log'!$B$2*2)))))))*E599</f>
        <v>0</v>
      </c>
      <c r="Q599" s="27">
        <f>(IF(M599="WON-EW",(((K599-1)*'complete results log'!$B$2)*(1-$B$3))+(((L599-1)*'complete results log'!$B$2)*(1-$B$3)),IF(M599="WON",(((K599-1)*'complete results log'!$B$2)*(1-$B$3)),IF(M599="PLACED",(((L599-1)*'complete results log'!$B$2)*(1-$B$3))-'complete results log'!$B$2,IF(J599=0,-'complete results log'!$B$2,-('complete results log'!$B$2*2))))))*E599</f>
        <v>0</v>
      </c>
      <c r="R599" s="28">
        <f>(IF(M599="WON-EW",((((F599-1)*J599)*'complete results log'!$B$2)+('complete results log'!$B$2*(F599-1))),IF(M599="WON",((((F599-1)*J599)*'complete results log'!$B$2)+('complete results log'!$B$2*(F599-1))),IF(M599="PLACED",((((F599-1)*J599)*'complete results log'!$B$2)-'complete results log'!$B$2),IF(J599=0,-'complete results log'!$B$2,IF(J599=0,-'complete results log'!$B$2,-('complete results log'!$B$2*2)))))))*E599</f>
        <v>0</v>
      </c>
    </row>
    <row r="600" spans="8:18" ht="15" x14ac:dyDescent="0.2">
      <c r="H600" s="22"/>
      <c r="I600" s="22"/>
      <c r="J600" s="22"/>
      <c r="M600" s="17"/>
      <c r="N600" s="26">
        <f>((G600-1)*(1-(IF(H600="no",0,'complete results log'!$B$3)))+1)</f>
        <v>5.0000000000000044E-2</v>
      </c>
      <c r="O600" s="26">
        <f t="shared" si="9"/>
        <v>0</v>
      </c>
      <c r="P600" s="27">
        <f>(IF(M600="WON-EW",((((N600-1)*J600)*'complete results log'!$B$2)+('complete results log'!$B$2*(N600-1))),IF(M600="WON",((((N600-1)*J600)*'complete results log'!$B$2)+('complete results log'!$B$2*(N600-1))),IF(M600="PLACED",((((N600-1)*J600)*'complete results log'!$B$2)-'complete results log'!$B$2),IF(J600=0,-'complete results log'!$B$2,IF(J600=0,-'complete results log'!$B$2,-('complete results log'!$B$2*2)))))))*E600</f>
        <v>0</v>
      </c>
      <c r="Q600" s="27">
        <f>(IF(M600="WON-EW",(((K600-1)*'complete results log'!$B$2)*(1-$B$3))+(((L600-1)*'complete results log'!$B$2)*(1-$B$3)),IF(M600="WON",(((K600-1)*'complete results log'!$B$2)*(1-$B$3)),IF(M600="PLACED",(((L600-1)*'complete results log'!$B$2)*(1-$B$3))-'complete results log'!$B$2,IF(J600=0,-'complete results log'!$B$2,-('complete results log'!$B$2*2))))))*E600</f>
        <v>0</v>
      </c>
      <c r="R600" s="28">
        <f>(IF(M600="WON-EW",((((F600-1)*J600)*'complete results log'!$B$2)+('complete results log'!$B$2*(F600-1))),IF(M600="WON",((((F600-1)*J600)*'complete results log'!$B$2)+('complete results log'!$B$2*(F600-1))),IF(M600="PLACED",((((F600-1)*J600)*'complete results log'!$B$2)-'complete results log'!$B$2),IF(J600=0,-'complete results log'!$B$2,IF(J600=0,-'complete results log'!$B$2,-('complete results log'!$B$2*2)))))))*E600</f>
        <v>0</v>
      </c>
    </row>
    <row r="601" spans="8:18" ht="15" x14ac:dyDescent="0.2">
      <c r="H601" s="22"/>
      <c r="I601" s="22"/>
      <c r="J601" s="22"/>
      <c r="M601" s="17"/>
      <c r="N601" s="26">
        <f>((G601-1)*(1-(IF(H601="no",0,'complete results log'!$B$3)))+1)</f>
        <v>5.0000000000000044E-2</v>
      </c>
      <c r="O601" s="26">
        <f t="shared" si="9"/>
        <v>0</v>
      </c>
      <c r="P601" s="27">
        <f>(IF(M601="WON-EW",((((N601-1)*J601)*'complete results log'!$B$2)+('complete results log'!$B$2*(N601-1))),IF(M601="WON",((((N601-1)*J601)*'complete results log'!$B$2)+('complete results log'!$B$2*(N601-1))),IF(M601="PLACED",((((N601-1)*J601)*'complete results log'!$B$2)-'complete results log'!$B$2),IF(J601=0,-'complete results log'!$B$2,IF(J601=0,-'complete results log'!$B$2,-('complete results log'!$B$2*2)))))))*E601</f>
        <v>0</v>
      </c>
      <c r="Q601" s="27">
        <f>(IF(M601="WON-EW",(((K601-1)*'complete results log'!$B$2)*(1-$B$3))+(((L601-1)*'complete results log'!$B$2)*(1-$B$3)),IF(M601="WON",(((K601-1)*'complete results log'!$B$2)*(1-$B$3)),IF(M601="PLACED",(((L601-1)*'complete results log'!$B$2)*(1-$B$3))-'complete results log'!$B$2,IF(J601=0,-'complete results log'!$B$2,-('complete results log'!$B$2*2))))))*E601</f>
        <v>0</v>
      </c>
      <c r="R601" s="28">
        <f>(IF(M601="WON-EW",((((F601-1)*J601)*'complete results log'!$B$2)+('complete results log'!$B$2*(F601-1))),IF(M601="WON",((((F601-1)*J601)*'complete results log'!$B$2)+('complete results log'!$B$2*(F601-1))),IF(M601="PLACED",((((F601-1)*J601)*'complete results log'!$B$2)-'complete results log'!$B$2),IF(J601=0,-'complete results log'!$B$2,IF(J601=0,-'complete results log'!$B$2,-('complete results log'!$B$2*2)))))))*E601</f>
        <v>0</v>
      </c>
    </row>
    <row r="602" spans="8:18" ht="15" x14ac:dyDescent="0.2">
      <c r="H602" s="22"/>
      <c r="I602" s="22"/>
      <c r="J602" s="22"/>
      <c r="M602" s="17"/>
      <c r="N602" s="26">
        <f>((G602-1)*(1-(IF(H602="no",0,'complete results log'!$B$3)))+1)</f>
        <v>5.0000000000000044E-2</v>
      </c>
      <c r="O602" s="26">
        <f t="shared" si="9"/>
        <v>0</v>
      </c>
      <c r="P602" s="27">
        <f>(IF(M602="WON-EW",((((N602-1)*J602)*'complete results log'!$B$2)+('complete results log'!$B$2*(N602-1))),IF(M602="WON",((((N602-1)*J602)*'complete results log'!$B$2)+('complete results log'!$B$2*(N602-1))),IF(M602="PLACED",((((N602-1)*J602)*'complete results log'!$B$2)-'complete results log'!$B$2),IF(J602=0,-'complete results log'!$B$2,IF(J602=0,-'complete results log'!$B$2,-('complete results log'!$B$2*2)))))))*E602</f>
        <v>0</v>
      </c>
      <c r="Q602" s="27">
        <f>(IF(M602="WON-EW",(((K602-1)*'complete results log'!$B$2)*(1-$B$3))+(((L602-1)*'complete results log'!$B$2)*(1-$B$3)),IF(M602="WON",(((K602-1)*'complete results log'!$B$2)*(1-$B$3)),IF(M602="PLACED",(((L602-1)*'complete results log'!$B$2)*(1-$B$3))-'complete results log'!$B$2,IF(J602=0,-'complete results log'!$B$2,-('complete results log'!$B$2*2))))))*E602</f>
        <v>0</v>
      </c>
      <c r="R602" s="28">
        <f>(IF(M602="WON-EW",((((F602-1)*J602)*'complete results log'!$B$2)+('complete results log'!$B$2*(F602-1))),IF(M602="WON",((((F602-1)*J602)*'complete results log'!$B$2)+('complete results log'!$B$2*(F602-1))),IF(M602="PLACED",((((F602-1)*J602)*'complete results log'!$B$2)-'complete results log'!$B$2),IF(J602=0,-'complete results log'!$B$2,IF(J602=0,-'complete results log'!$B$2,-('complete results log'!$B$2*2)))))))*E602</f>
        <v>0</v>
      </c>
    </row>
    <row r="603" spans="8:18" ht="15" x14ac:dyDescent="0.2">
      <c r="H603" s="22"/>
      <c r="I603" s="22"/>
      <c r="J603" s="22"/>
      <c r="M603" s="17"/>
      <c r="N603" s="26">
        <f>((G603-1)*(1-(IF(H603="no",0,'complete results log'!$B$3)))+1)</f>
        <v>5.0000000000000044E-2</v>
      </c>
      <c r="O603" s="26">
        <f t="shared" si="9"/>
        <v>0</v>
      </c>
      <c r="P603" s="27">
        <f>(IF(M603="WON-EW",((((N603-1)*J603)*'complete results log'!$B$2)+('complete results log'!$B$2*(N603-1))),IF(M603="WON",((((N603-1)*J603)*'complete results log'!$B$2)+('complete results log'!$B$2*(N603-1))),IF(M603="PLACED",((((N603-1)*J603)*'complete results log'!$B$2)-'complete results log'!$B$2),IF(J603=0,-'complete results log'!$B$2,IF(J603=0,-'complete results log'!$B$2,-('complete results log'!$B$2*2)))))))*E603</f>
        <v>0</v>
      </c>
      <c r="Q603" s="27">
        <f>(IF(M603="WON-EW",(((K603-1)*'complete results log'!$B$2)*(1-$B$3))+(((L603-1)*'complete results log'!$B$2)*(1-$B$3)),IF(M603="WON",(((K603-1)*'complete results log'!$B$2)*(1-$B$3)),IF(M603="PLACED",(((L603-1)*'complete results log'!$B$2)*(1-$B$3))-'complete results log'!$B$2,IF(J603=0,-'complete results log'!$B$2,-('complete results log'!$B$2*2))))))*E603</f>
        <v>0</v>
      </c>
      <c r="R603" s="28">
        <f>(IF(M603="WON-EW",((((F603-1)*J603)*'complete results log'!$B$2)+('complete results log'!$B$2*(F603-1))),IF(M603="WON",((((F603-1)*J603)*'complete results log'!$B$2)+('complete results log'!$B$2*(F603-1))),IF(M603="PLACED",((((F603-1)*J603)*'complete results log'!$B$2)-'complete results log'!$B$2),IF(J603=0,-'complete results log'!$B$2,IF(J603=0,-'complete results log'!$B$2,-('complete results log'!$B$2*2)))))))*E603</f>
        <v>0</v>
      </c>
    </row>
    <row r="604" spans="8:18" ht="15" x14ac:dyDescent="0.2">
      <c r="H604" s="22"/>
      <c r="I604" s="22"/>
      <c r="J604" s="22"/>
      <c r="M604" s="17"/>
      <c r="N604" s="26">
        <f>((G604-1)*(1-(IF(H604="no",0,'complete results log'!$B$3)))+1)</f>
        <v>5.0000000000000044E-2</v>
      </c>
      <c r="O604" s="26">
        <f t="shared" si="9"/>
        <v>0</v>
      </c>
      <c r="P604" s="27">
        <f>(IF(M604="WON-EW",((((N604-1)*J604)*'complete results log'!$B$2)+('complete results log'!$B$2*(N604-1))),IF(M604="WON",((((N604-1)*J604)*'complete results log'!$B$2)+('complete results log'!$B$2*(N604-1))),IF(M604="PLACED",((((N604-1)*J604)*'complete results log'!$B$2)-'complete results log'!$B$2),IF(J604=0,-'complete results log'!$B$2,IF(J604=0,-'complete results log'!$B$2,-('complete results log'!$B$2*2)))))))*E604</f>
        <v>0</v>
      </c>
      <c r="Q604" s="27">
        <f>(IF(M604="WON-EW",(((K604-1)*'complete results log'!$B$2)*(1-$B$3))+(((L604-1)*'complete results log'!$B$2)*(1-$B$3)),IF(M604="WON",(((K604-1)*'complete results log'!$B$2)*(1-$B$3)),IF(M604="PLACED",(((L604-1)*'complete results log'!$B$2)*(1-$B$3))-'complete results log'!$B$2,IF(J604=0,-'complete results log'!$B$2,-('complete results log'!$B$2*2))))))*E604</f>
        <v>0</v>
      </c>
      <c r="R604" s="28">
        <f>(IF(M604="WON-EW",((((F604-1)*J604)*'complete results log'!$B$2)+('complete results log'!$B$2*(F604-1))),IF(M604="WON",((((F604-1)*J604)*'complete results log'!$B$2)+('complete results log'!$B$2*(F604-1))),IF(M604="PLACED",((((F604-1)*J604)*'complete results log'!$B$2)-'complete results log'!$B$2),IF(J604=0,-'complete results log'!$B$2,IF(J604=0,-'complete results log'!$B$2,-('complete results log'!$B$2*2)))))))*E604</f>
        <v>0</v>
      </c>
    </row>
    <row r="605" spans="8:18" ht="15" x14ac:dyDescent="0.2">
      <c r="H605" s="22"/>
      <c r="I605" s="22"/>
      <c r="J605" s="22"/>
      <c r="M605" s="17"/>
      <c r="N605" s="26">
        <f>((G605-1)*(1-(IF(H605="no",0,'complete results log'!$B$3)))+1)</f>
        <v>5.0000000000000044E-2</v>
      </c>
      <c r="O605" s="26">
        <f t="shared" si="9"/>
        <v>0</v>
      </c>
      <c r="P605" s="27">
        <f>(IF(M605="WON-EW",((((N605-1)*J605)*'complete results log'!$B$2)+('complete results log'!$B$2*(N605-1))),IF(M605="WON",((((N605-1)*J605)*'complete results log'!$B$2)+('complete results log'!$B$2*(N605-1))),IF(M605="PLACED",((((N605-1)*J605)*'complete results log'!$B$2)-'complete results log'!$B$2),IF(J605=0,-'complete results log'!$B$2,IF(J605=0,-'complete results log'!$B$2,-('complete results log'!$B$2*2)))))))*E605</f>
        <v>0</v>
      </c>
      <c r="Q605" s="27">
        <f>(IF(M605="WON-EW",(((K605-1)*'complete results log'!$B$2)*(1-$B$3))+(((L605-1)*'complete results log'!$B$2)*(1-$B$3)),IF(M605="WON",(((K605-1)*'complete results log'!$B$2)*(1-$B$3)),IF(M605="PLACED",(((L605-1)*'complete results log'!$B$2)*(1-$B$3))-'complete results log'!$B$2,IF(J605=0,-'complete results log'!$B$2,-('complete results log'!$B$2*2))))))*E605</f>
        <v>0</v>
      </c>
      <c r="R605" s="28">
        <f>(IF(M605="WON-EW",((((F605-1)*J605)*'complete results log'!$B$2)+('complete results log'!$B$2*(F605-1))),IF(M605="WON",((((F605-1)*J605)*'complete results log'!$B$2)+('complete results log'!$B$2*(F605-1))),IF(M605="PLACED",((((F605-1)*J605)*'complete results log'!$B$2)-'complete results log'!$B$2),IF(J605=0,-'complete results log'!$B$2,IF(J605=0,-'complete results log'!$B$2,-('complete results log'!$B$2*2)))))))*E605</f>
        <v>0</v>
      </c>
    </row>
    <row r="606" spans="8:18" ht="15" x14ac:dyDescent="0.2">
      <c r="H606" s="22"/>
      <c r="I606" s="22"/>
      <c r="J606" s="22"/>
      <c r="M606" s="17"/>
      <c r="N606" s="26">
        <f>((G606-1)*(1-(IF(H606="no",0,'complete results log'!$B$3)))+1)</f>
        <v>5.0000000000000044E-2</v>
      </c>
      <c r="O606" s="26">
        <f t="shared" si="9"/>
        <v>0</v>
      </c>
      <c r="P606" s="27">
        <f>(IF(M606="WON-EW",((((N606-1)*J606)*'complete results log'!$B$2)+('complete results log'!$B$2*(N606-1))),IF(M606="WON",((((N606-1)*J606)*'complete results log'!$B$2)+('complete results log'!$B$2*(N606-1))),IF(M606="PLACED",((((N606-1)*J606)*'complete results log'!$B$2)-'complete results log'!$B$2),IF(J606=0,-'complete results log'!$B$2,IF(J606=0,-'complete results log'!$B$2,-('complete results log'!$B$2*2)))))))*E606</f>
        <v>0</v>
      </c>
      <c r="Q606" s="27">
        <f>(IF(M606="WON-EW",(((K606-1)*'complete results log'!$B$2)*(1-$B$3))+(((L606-1)*'complete results log'!$B$2)*(1-$B$3)),IF(M606="WON",(((K606-1)*'complete results log'!$B$2)*(1-$B$3)),IF(M606="PLACED",(((L606-1)*'complete results log'!$B$2)*(1-$B$3))-'complete results log'!$B$2,IF(J606=0,-'complete results log'!$B$2,-('complete results log'!$B$2*2))))))*E606</f>
        <v>0</v>
      </c>
      <c r="R606" s="28">
        <f>(IF(M606="WON-EW",((((F606-1)*J606)*'complete results log'!$B$2)+('complete results log'!$B$2*(F606-1))),IF(M606="WON",((((F606-1)*J606)*'complete results log'!$B$2)+('complete results log'!$B$2*(F606-1))),IF(M606="PLACED",((((F606-1)*J606)*'complete results log'!$B$2)-'complete results log'!$B$2),IF(J606=0,-'complete results log'!$B$2,IF(J606=0,-'complete results log'!$B$2,-('complete results log'!$B$2*2)))))))*E606</f>
        <v>0</v>
      </c>
    </row>
    <row r="607" spans="8:18" ht="15" x14ac:dyDescent="0.2">
      <c r="H607" s="22"/>
      <c r="I607" s="22"/>
      <c r="J607" s="22"/>
      <c r="M607" s="17"/>
      <c r="N607" s="26">
        <f>((G607-1)*(1-(IF(H607="no",0,'complete results log'!$B$3)))+1)</f>
        <v>5.0000000000000044E-2</v>
      </c>
      <c r="O607" s="26">
        <f t="shared" si="9"/>
        <v>0</v>
      </c>
      <c r="P607" s="27">
        <f>(IF(M607="WON-EW",((((N607-1)*J607)*'complete results log'!$B$2)+('complete results log'!$B$2*(N607-1))),IF(M607="WON",((((N607-1)*J607)*'complete results log'!$B$2)+('complete results log'!$B$2*(N607-1))),IF(M607="PLACED",((((N607-1)*J607)*'complete results log'!$B$2)-'complete results log'!$B$2),IF(J607=0,-'complete results log'!$B$2,IF(J607=0,-'complete results log'!$B$2,-('complete results log'!$B$2*2)))))))*E607</f>
        <v>0</v>
      </c>
      <c r="Q607" s="27">
        <f>(IF(M607="WON-EW",(((K607-1)*'complete results log'!$B$2)*(1-$B$3))+(((L607-1)*'complete results log'!$B$2)*(1-$B$3)),IF(M607="WON",(((K607-1)*'complete results log'!$B$2)*(1-$B$3)),IF(M607="PLACED",(((L607-1)*'complete results log'!$B$2)*(1-$B$3))-'complete results log'!$B$2,IF(J607=0,-'complete results log'!$B$2,-('complete results log'!$B$2*2))))))*E607</f>
        <v>0</v>
      </c>
      <c r="R607" s="28">
        <f>(IF(M607="WON-EW",((((F607-1)*J607)*'complete results log'!$B$2)+('complete results log'!$B$2*(F607-1))),IF(M607="WON",((((F607-1)*J607)*'complete results log'!$B$2)+('complete results log'!$B$2*(F607-1))),IF(M607="PLACED",((((F607-1)*J607)*'complete results log'!$B$2)-'complete results log'!$B$2),IF(J607=0,-'complete results log'!$B$2,IF(J607=0,-'complete results log'!$B$2,-('complete results log'!$B$2*2)))))))*E607</f>
        <v>0</v>
      </c>
    </row>
    <row r="608" spans="8:18" ht="15" x14ac:dyDescent="0.2">
      <c r="H608" s="22"/>
      <c r="I608" s="22"/>
      <c r="J608" s="22"/>
      <c r="M608" s="17"/>
      <c r="N608" s="26">
        <f>((G608-1)*(1-(IF(H608="no",0,'complete results log'!$B$3)))+1)</f>
        <v>5.0000000000000044E-2</v>
      </c>
      <c r="O608" s="26">
        <f t="shared" si="9"/>
        <v>0</v>
      </c>
      <c r="P608" s="27">
        <f>(IF(M608="WON-EW",((((N608-1)*J608)*'complete results log'!$B$2)+('complete results log'!$B$2*(N608-1))),IF(M608="WON",((((N608-1)*J608)*'complete results log'!$B$2)+('complete results log'!$B$2*(N608-1))),IF(M608="PLACED",((((N608-1)*J608)*'complete results log'!$B$2)-'complete results log'!$B$2),IF(J608=0,-'complete results log'!$B$2,IF(J608=0,-'complete results log'!$B$2,-('complete results log'!$B$2*2)))))))*E608</f>
        <v>0</v>
      </c>
      <c r="Q608" s="27">
        <f>(IF(M608="WON-EW",(((K608-1)*'complete results log'!$B$2)*(1-$B$3))+(((L608-1)*'complete results log'!$B$2)*(1-$B$3)),IF(M608="WON",(((K608-1)*'complete results log'!$B$2)*(1-$B$3)),IF(M608="PLACED",(((L608-1)*'complete results log'!$B$2)*(1-$B$3))-'complete results log'!$B$2,IF(J608=0,-'complete results log'!$B$2,-('complete results log'!$B$2*2))))))*E608</f>
        <v>0</v>
      </c>
      <c r="R608" s="28">
        <f>(IF(M608="WON-EW",((((F608-1)*J608)*'complete results log'!$B$2)+('complete results log'!$B$2*(F608-1))),IF(M608="WON",((((F608-1)*J608)*'complete results log'!$B$2)+('complete results log'!$B$2*(F608-1))),IF(M608="PLACED",((((F608-1)*J608)*'complete results log'!$B$2)-'complete results log'!$B$2),IF(J608=0,-'complete results log'!$B$2,IF(J608=0,-'complete results log'!$B$2,-('complete results log'!$B$2*2)))))))*E608</f>
        <v>0</v>
      </c>
    </row>
    <row r="609" spans="8:18" ht="15" x14ac:dyDescent="0.2">
      <c r="H609" s="22"/>
      <c r="I609" s="22"/>
      <c r="J609" s="22"/>
      <c r="M609" s="17"/>
      <c r="N609" s="26">
        <f>((G609-1)*(1-(IF(H609="no",0,'complete results log'!$B$3)))+1)</f>
        <v>5.0000000000000044E-2</v>
      </c>
      <c r="O609" s="26">
        <f t="shared" si="9"/>
        <v>0</v>
      </c>
      <c r="P609" s="27">
        <f>(IF(M609="WON-EW",((((N609-1)*J609)*'complete results log'!$B$2)+('complete results log'!$B$2*(N609-1))),IF(M609="WON",((((N609-1)*J609)*'complete results log'!$B$2)+('complete results log'!$B$2*(N609-1))),IF(M609="PLACED",((((N609-1)*J609)*'complete results log'!$B$2)-'complete results log'!$B$2),IF(J609=0,-'complete results log'!$B$2,IF(J609=0,-'complete results log'!$B$2,-('complete results log'!$B$2*2)))))))*E609</f>
        <v>0</v>
      </c>
      <c r="Q609" s="27">
        <f>(IF(M609="WON-EW",(((K609-1)*'complete results log'!$B$2)*(1-$B$3))+(((L609-1)*'complete results log'!$B$2)*(1-$B$3)),IF(M609="WON",(((K609-1)*'complete results log'!$B$2)*(1-$B$3)),IF(M609="PLACED",(((L609-1)*'complete results log'!$B$2)*(1-$B$3))-'complete results log'!$B$2,IF(J609=0,-'complete results log'!$B$2,-('complete results log'!$B$2*2))))))*E609</f>
        <v>0</v>
      </c>
      <c r="R609" s="28">
        <f>(IF(M609="WON-EW",((((F609-1)*J609)*'complete results log'!$B$2)+('complete results log'!$B$2*(F609-1))),IF(M609="WON",((((F609-1)*J609)*'complete results log'!$B$2)+('complete results log'!$B$2*(F609-1))),IF(M609="PLACED",((((F609-1)*J609)*'complete results log'!$B$2)-'complete results log'!$B$2),IF(J609=0,-'complete results log'!$B$2,IF(J609=0,-'complete results log'!$B$2,-('complete results log'!$B$2*2)))))))*E609</f>
        <v>0</v>
      </c>
    </row>
    <row r="610" spans="8:18" ht="15" x14ac:dyDescent="0.2">
      <c r="H610" s="22"/>
      <c r="I610" s="22"/>
      <c r="J610" s="22"/>
      <c r="M610" s="17"/>
      <c r="N610" s="26">
        <f>((G610-1)*(1-(IF(H610="no",0,'complete results log'!$B$3)))+1)</f>
        <v>5.0000000000000044E-2</v>
      </c>
      <c r="O610" s="26">
        <f t="shared" si="9"/>
        <v>0</v>
      </c>
      <c r="P610" s="27">
        <f>(IF(M610="WON-EW",((((N610-1)*J610)*'complete results log'!$B$2)+('complete results log'!$B$2*(N610-1))),IF(M610="WON",((((N610-1)*J610)*'complete results log'!$B$2)+('complete results log'!$B$2*(N610-1))),IF(M610="PLACED",((((N610-1)*J610)*'complete results log'!$B$2)-'complete results log'!$B$2),IF(J610=0,-'complete results log'!$B$2,IF(J610=0,-'complete results log'!$B$2,-('complete results log'!$B$2*2)))))))*E610</f>
        <v>0</v>
      </c>
      <c r="Q610" s="27">
        <f>(IF(M610="WON-EW",(((K610-1)*'complete results log'!$B$2)*(1-$B$3))+(((L610-1)*'complete results log'!$B$2)*(1-$B$3)),IF(M610="WON",(((K610-1)*'complete results log'!$B$2)*(1-$B$3)),IF(M610="PLACED",(((L610-1)*'complete results log'!$B$2)*(1-$B$3))-'complete results log'!$B$2,IF(J610=0,-'complete results log'!$B$2,-('complete results log'!$B$2*2))))))*E610</f>
        <v>0</v>
      </c>
      <c r="R610" s="28">
        <f>(IF(M610="WON-EW",((((F610-1)*J610)*'complete results log'!$B$2)+('complete results log'!$B$2*(F610-1))),IF(M610="WON",((((F610-1)*J610)*'complete results log'!$B$2)+('complete results log'!$B$2*(F610-1))),IF(M610="PLACED",((((F610-1)*J610)*'complete results log'!$B$2)-'complete results log'!$B$2),IF(J610=0,-'complete results log'!$B$2,IF(J610=0,-'complete results log'!$B$2,-('complete results log'!$B$2*2)))))))*E610</f>
        <v>0</v>
      </c>
    </row>
    <row r="611" spans="8:18" ht="15" x14ac:dyDescent="0.2">
      <c r="H611" s="22"/>
      <c r="I611" s="22"/>
      <c r="J611" s="22"/>
      <c r="M611" s="17"/>
      <c r="N611" s="26">
        <f>((G611-1)*(1-(IF(H611="no",0,'complete results log'!$B$3)))+1)</f>
        <v>5.0000000000000044E-2</v>
      </c>
      <c r="O611" s="26">
        <f t="shared" si="9"/>
        <v>0</v>
      </c>
      <c r="P611" s="27">
        <f>(IF(M611="WON-EW",((((N611-1)*J611)*'complete results log'!$B$2)+('complete results log'!$B$2*(N611-1))),IF(M611="WON",((((N611-1)*J611)*'complete results log'!$B$2)+('complete results log'!$B$2*(N611-1))),IF(M611="PLACED",((((N611-1)*J611)*'complete results log'!$B$2)-'complete results log'!$B$2),IF(J611=0,-'complete results log'!$B$2,IF(J611=0,-'complete results log'!$B$2,-('complete results log'!$B$2*2)))))))*E611</f>
        <v>0</v>
      </c>
      <c r="Q611" s="27">
        <f>(IF(M611="WON-EW",(((K611-1)*'complete results log'!$B$2)*(1-$B$3))+(((L611-1)*'complete results log'!$B$2)*(1-$B$3)),IF(M611="WON",(((K611-1)*'complete results log'!$B$2)*(1-$B$3)),IF(M611="PLACED",(((L611-1)*'complete results log'!$B$2)*(1-$B$3))-'complete results log'!$B$2,IF(J611=0,-'complete results log'!$B$2,-('complete results log'!$B$2*2))))))*E611</f>
        <v>0</v>
      </c>
      <c r="R611" s="28">
        <f>(IF(M611="WON-EW",((((F611-1)*J611)*'complete results log'!$B$2)+('complete results log'!$B$2*(F611-1))),IF(M611="WON",((((F611-1)*J611)*'complete results log'!$B$2)+('complete results log'!$B$2*(F611-1))),IF(M611="PLACED",((((F611-1)*J611)*'complete results log'!$B$2)-'complete results log'!$B$2),IF(J611=0,-'complete results log'!$B$2,IF(J611=0,-'complete results log'!$B$2,-('complete results log'!$B$2*2)))))))*E611</f>
        <v>0</v>
      </c>
    </row>
    <row r="612" spans="8:18" ht="15" x14ac:dyDescent="0.2">
      <c r="H612" s="22"/>
      <c r="I612" s="22"/>
      <c r="J612" s="22"/>
      <c r="M612" s="17"/>
      <c r="N612" s="26">
        <f>((G612-1)*(1-(IF(H612="no",0,'complete results log'!$B$3)))+1)</f>
        <v>5.0000000000000044E-2</v>
      </c>
      <c r="O612" s="26">
        <f t="shared" si="9"/>
        <v>0</v>
      </c>
      <c r="P612" s="27">
        <f>(IF(M612="WON-EW",((((N612-1)*J612)*'complete results log'!$B$2)+('complete results log'!$B$2*(N612-1))),IF(M612="WON",((((N612-1)*J612)*'complete results log'!$B$2)+('complete results log'!$B$2*(N612-1))),IF(M612="PLACED",((((N612-1)*J612)*'complete results log'!$B$2)-'complete results log'!$B$2),IF(J612=0,-'complete results log'!$B$2,IF(J612=0,-'complete results log'!$B$2,-('complete results log'!$B$2*2)))))))*E612</f>
        <v>0</v>
      </c>
      <c r="Q612" s="27">
        <f>(IF(M612="WON-EW",(((K612-1)*'complete results log'!$B$2)*(1-$B$3))+(((L612-1)*'complete results log'!$B$2)*(1-$B$3)),IF(M612="WON",(((K612-1)*'complete results log'!$B$2)*(1-$B$3)),IF(M612="PLACED",(((L612-1)*'complete results log'!$B$2)*(1-$B$3))-'complete results log'!$B$2,IF(J612=0,-'complete results log'!$B$2,-('complete results log'!$B$2*2))))))*E612</f>
        <v>0</v>
      </c>
      <c r="R612" s="28">
        <f>(IF(M612="WON-EW",((((F612-1)*J612)*'complete results log'!$B$2)+('complete results log'!$B$2*(F612-1))),IF(M612="WON",((((F612-1)*J612)*'complete results log'!$B$2)+('complete results log'!$B$2*(F612-1))),IF(M612="PLACED",((((F612-1)*J612)*'complete results log'!$B$2)-'complete results log'!$B$2),IF(J612=0,-'complete results log'!$B$2,IF(J612=0,-'complete results log'!$B$2,-('complete results log'!$B$2*2)))))))*E612</f>
        <v>0</v>
      </c>
    </row>
    <row r="613" spans="8:18" ht="15" x14ac:dyDescent="0.2">
      <c r="H613" s="22"/>
      <c r="I613" s="22"/>
      <c r="J613" s="22"/>
      <c r="M613" s="17"/>
      <c r="N613" s="26">
        <f>((G613-1)*(1-(IF(H613="no",0,'complete results log'!$B$3)))+1)</f>
        <v>5.0000000000000044E-2</v>
      </c>
      <c r="O613" s="26">
        <f t="shared" si="9"/>
        <v>0</v>
      </c>
      <c r="P613" s="27">
        <f>(IF(M613="WON-EW",((((N613-1)*J613)*'complete results log'!$B$2)+('complete results log'!$B$2*(N613-1))),IF(M613="WON",((((N613-1)*J613)*'complete results log'!$B$2)+('complete results log'!$B$2*(N613-1))),IF(M613="PLACED",((((N613-1)*J613)*'complete results log'!$B$2)-'complete results log'!$B$2),IF(J613=0,-'complete results log'!$B$2,IF(J613=0,-'complete results log'!$B$2,-('complete results log'!$B$2*2)))))))*E613</f>
        <v>0</v>
      </c>
      <c r="Q613" s="27">
        <f>(IF(M613="WON-EW",(((K613-1)*'complete results log'!$B$2)*(1-$B$3))+(((L613-1)*'complete results log'!$B$2)*(1-$B$3)),IF(M613="WON",(((K613-1)*'complete results log'!$B$2)*(1-$B$3)),IF(M613="PLACED",(((L613-1)*'complete results log'!$B$2)*(1-$B$3))-'complete results log'!$B$2,IF(J613=0,-'complete results log'!$B$2,-('complete results log'!$B$2*2))))))*E613</f>
        <v>0</v>
      </c>
      <c r="R613" s="28">
        <f>(IF(M613="WON-EW",((((F613-1)*J613)*'complete results log'!$B$2)+('complete results log'!$B$2*(F613-1))),IF(M613="WON",((((F613-1)*J613)*'complete results log'!$B$2)+('complete results log'!$B$2*(F613-1))),IF(M613="PLACED",((((F613-1)*J613)*'complete results log'!$B$2)-'complete results log'!$B$2),IF(J613=0,-'complete results log'!$B$2,IF(J613=0,-'complete results log'!$B$2,-('complete results log'!$B$2*2)))))))*E613</f>
        <v>0</v>
      </c>
    </row>
    <row r="614" spans="8:18" ht="15" x14ac:dyDescent="0.2">
      <c r="H614" s="22"/>
      <c r="I614" s="22"/>
      <c r="J614" s="22"/>
      <c r="M614" s="17"/>
      <c r="N614" s="26">
        <f>((G614-1)*(1-(IF(H614="no",0,'complete results log'!$B$3)))+1)</f>
        <v>5.0000000000000044E-2</v>
      </c>
      <c r="O614" s="26">
        <f t="shared" si="9"/>
        <v>0</v>
      </c>
      <c r="P614" s="27">
        <f>(IF(M614="WON-EW",((((N614-1)*J614)*'complete results log'!$B$2)+('complete results log'!$B$2*(N614-1))),IF(M614="WON",((((N614-1)*J614)*'complete results log'!$B$2)+('complete results log'!$B$2*(N614-1))),IF(M614="PLACED",((((N614-1)*J614)*'complete results log'!$B$2)-'complete results log'!$B$2),IF(J614=0,-'complete results log'!$B$2,IF(J614=0,-'complete results log'!$B$2,-('complete results log'!$B$2*2)))))))*E614</f>
        <v>0</v>
      </c>
      <c r="Q614" s="27">
        <f>(IF(M614="WON-EW",(((K614-1)*'complete results log'!$B$2)*(1-$B$3))+(((L614-1)*'complete results log'!$B$2)*(1-$B$3)),IF(M614="WON",(((K614-1)*'complete results log'!$B$2)*(1-$B$3)),IF(M614="PLACED",(((L614-1)*'complete results log'!$B$2)*(1-$B$3))-'complete results log'!$B$2,IF(J614=0,-'complete results log'!$B$2,-('complete results log'!$B$2*2))))))*E614</f>
        <v>0</v>
      </c>
      <c r="R614" s="28">
        <f>(IF(M614="WON-EW",((((F614-1)*J614)*'complete results log'!$B$2)+('complete results log'!$B$2*(F614-1))),IF(M614="WON",((((F614-1)*J614)*'complete results log'!$B$2)+('complete results log'!$B$2*(F614-1))),IF(M614="PLACED",((((F614-1)*J614)*'complete results log'!$B$2)-'complete results log'!$B$2),IF(J614=0,-'complete results log'!$B$2,IF(J614=0,-'complete results log'!$B$2,-('complete results log'!$B$2*2)))))))*E614</f>
        <v>0</v>
      </c>
    </row>
    <row r="615" spans="8:18" ht="15" x14ac:dyDescent="0.2">
      <c r="H615" s="22"/>
      <c r="I615" s="22"/>
      <c r="J615" s="22"/>
      <c r="M615" s="17"/>
      <c r="N615" s="26">
        <f>((G615-1)*(1-(IF(H615="no",0,'complete results log'!$B$3)))+1)</f>
        <v>5.0000000000000044E-2</v>
      </c>
      <c r="O615" s="26">
        <f t="shared" si="9"/>
        <v>0</v>
      </c>
      <c r="P615" s="27">
        <f>(IF(M615="WON-EW",((((N615-1)*J615)*'complete results log'!$B$2)+('complete results log'!$B$2*(N615-1))),IF(M615="WON",((((N615-1)*J615)*'complete results log'!$B$2)+('complete results log'!$B$2*(N615-1))),IF(M615="PLACED",((((N615-1)*J615)*'complete results log'!$B$2)-'complete results log'!$B$2),IF(J615=0,-'complete results log'!$B$2,IF(J615=0,-'complete results log'!$B$2,-('complete results log'!$B$2*2)))))))*E615</f>
        <v>0</v>
      </c>
      <c r="Q615" s="27">
        <f>(IF(M615="WON-EW",(((K615-1)*'complete results log'!$B$2)*(1-$B$3))+(((L615-1)*'complete results log'!$B$2)*(1-$B$3)),IF(M615="WON",(((K615-1)*'complete results log'!$B$2)*(1-$B$3)),IF(M615="PLACED",(((L615-1)*'complete results log'!$B$2)*(1-$B$3))-'complete results log'!$B$2,IF(J615=0,-'complete results log'!$B$2,-('complete results log'!$B$2*2))))))*E615</f>
        <v>0</v>
      </c>
      <c r="R615" s="28">
        <f>(IF(M615="WON-EW",((((F615-1)*J615)*'complete results log'!$B$2)+('complete results log'!$B$2*(F615-1))),IF(M615="WON",((((F615-1)*J615)*'complete results log'!$B$2)+('complete results log'!$B$2*(F615-1))),IF(M615="PLACED",((((F615-1)*J615)*'complete results log'!$B$2)-'complete results log'!$B$2),IF(J615=0,-'complete results log'!$B$2,IF(J615=0,-'complete results log'!$B$2,-('complete results log'!$B$2*2)))))))*E615</f>
        <v>0</v>
      </c>
    </row>
    <row r="616" spans="8:18" ht="15" x14ac:dyDescent="0.2">
      <c r="H616" s="22"/>
      <c r="I616" s="22"/>
      <c r="J616" s="22"/>
      <c r="M616" s="17"/>
      <c r="N616" s="26">
        <f>((G616-1)*(1-(IF(H616="no",0,'complete results log'!$B$3)))+1)</f>
        <v>5.0000000000000044E-2</v>
      </c>
      <c r="O616" s="26">
        <f t="shared" si="9"/>
        <v>0</v>
      </c>
      <c r="P616" s="27">
        <f>(IF(M616="WON-EW",((((N616-1)*J616)*'complete results log'!$B$2)+('complete results log'!$B$2*(N616-1))),IF(M616="WON",((((N616-1)*J616)*'complete results log'!$B$2)+('complete results log'!$B$2*(N616-1))),IF(M616="PLACED",((((N616-1)*J616)*'complete results log'!$B$2)-'complete results log'!$B$2),IF(J616=0,-'complete results log'!$B$2,IF(J616=0,-'complete results log'!$B$2,-('complete results log'!$B$2*2)))))))*E616</f>
        <v>0</v>
      </c>
      <c r="Q616" s="27">
        <f>(IF(M616="WON-EW",(((K616-1)*'complete results log'!$B$2)*(1-$B$3))+(((L616-1)*'complete results log'!$B$2)*(1-$B$3)),IF(M616="WON",(((K616-1)*'complete results log'!$B$2)*(1-$B$3)),IF(M616="PLACED",(((L616-1)*'complete results log'!$B$2)*(1-$B$3))-'complete results log'!$B$2,IF(J616=0,-'complete results log'!$B$2,-('complete results log'!$B$2*2))))))*E616</f>
        <v>0</v>
      </c>
      <c r="R616" s="28">
        <f>(IF(M616="WON-EW",((((F616-1)*J616)*'complete results log'!$B$2)+('complete results log'!$B$2*(F616-1))),IF(M616="WON",((((F616-1)*J616)*'complete results log'!$B$2)+('complete results log'!$B$2*(F616-1))),IF(M616="PLACED",((((F616-1)*J616)*'complete results log'!$B$2)-'complete results log'!$B$2),IF(J616=0,-'complete results log'!$B$2,IF(J616=0,-'complete results log'!$B$2,-('complete results log'!$B$2*2)))))))*E616</f>
        <v>0</v>
      </c>
    </row>
    <row r="617" spans="8:18" ht="15" x14ac:dyDescent="0.2">
      <c r="H617" s="22"/>
      <c r="I617" s="22"/>
      <c r="J617" s="22"/>
      <c r="M617" s="17"/>
      <c r="N617" s="26">
        <f>((G617-1)*(1-(IF(H617="no",0,'complete results log'!$B$3)))+1)</f>
        <v>5.0000000000000044E-2</v>
      </c>
      <c r="O617" s="26">
        <f t="shared" si="9"/>
        <v>0</v>
      </c>
      <c r="P617" s="27">
        <f>(IF(M617="WON-EW",((((N617-1)*J617)*'complete results log'!$B$2)+('complete results log'!$B$2*(N617-1))),IF(M617="WON",((((N617-1)*J617)*'complete results log'!$B$2)+('complete results log'!$B$2*(N617-1))),IF(M617="PLACED",((((N617-1)*J617)*'complete results log'!$B$2)-'complete results log'!$B$2),IF(J617=0,-'complete results log'!$B$2,IF(J617=0,-'complete results log'!$B$2,-('complete results log'!$B$2*2)))))))*E617</f>
        <v>0</v>
      </c>
      <c r="Q617" s="27">
        <f>(IF(M617="WON-EW",(((K617-1)*'complete results log'!$B$2)*(1-$B$3))+(((L617-1)*'complete results log'!$B$2)*(1-$B$3)),IF(M617="WON",(((K617-1)*'complete results log'!$B$2)*(1-$B$3)),IF(M617="PLACED",(((L617-1)*'complete results log'!$B$2)*(1-$B$3))-'complete results log'!$B$2,IF(J617=0,-'complete results log'!$B$2,-('complete results log'!$B$2*2))))))*E617</f>
        <v>0</v>
      </c>
      <c r="R617" s="28">
        <f>(IF(M617="WON-EW",((((F617-1)*J617)*'complete results log'!$B$2)+('complete results log'!$B$2*(F617-1))),IF(M617="WON",((((F617-1)*J617)*'complete results log'!$B$2)+('complete results log'!$B$2*(F617-1))),IF(M617="PLACED",((((F617-1)*J617)*'complete results log'!$B$2)-'complete results log'!$B$2),IF(J617=0,-'complete results log'!$B$2,IF(J617=0,-'complete results log'!$B$2,-('complete results log'!$B$2*2)))))))*E617</f>
        <v>0</v>
      </c>
    </row>
    <row r="618" spans="8:18" ht="15" x14ac:dyDescent="0.2">
      <c r="H618" s="22"/>
      <c r="I618" s="22"/>
      <c r="J618" s="22"/>
      <c r="M618" s="17"/>
      <c r="N618" s="26">
        <f>((G618-1)*(1-(IF(H618="no",0,'complete results log'!$B$3)))+1)</f>
        <v>5.0000000000000044E-2</v>
      </c>
      <c r="O618" s="26">
        <f t="shared" si="9"/>
        <v>0</v>
      </c>
      <c r="P618" s="27">
        <f>(IF(M618="WON-EW",((((N618-1)*J618)*'complete results log'!$B$2)+('complete results log'!$B$2*(N618-1))),IF(M618="WON",((((N618-1)*J618)*'complete results log'!$B$2)+('complete results log'!$B$2*(N618-1))),IF(M618="PLACED",((((N618-1)*J618)*'complete results log'!$B$2)-'complete results log'!$B$2),IF(J618=0,-'complete results log'!$B$2,IF(J618=0,-'complete results log'!$B$2,-('complete results log'!$B$2*2)))))))*E618</f>
        <v>0</v>
      </c>
      <c r="Q618" s="27">
        <f>(IF(M618="WON-EW",(((K618-1)*'complete results log'!$B$2)*(1-$B$3))+(((L618-1)*'complete results log'!$B$2)*(1-$B$3)),IF(M618="WON",(((K618-1)*'complete results log'!$B$2)*(1-$B$3)),IF(M618="PLACED",(((L618-1)*'complete results log'!$B$2)*(1-$B$3))-'complete results log'!$B$2,IF(J618=0,-'complete results log'!$B$2,-('complete results log'!$B$2*2))))))*E618</f>
        <v>0</v>
      </c>
      <c r="R618" s="28">
        <f>(IF(M618="WON-EW",((((F618-1)*J618)*'complete results log'!$B$2)+('complete results log'!$B$2*(F618-1))),IF(M618="WON",((((F618-1)*J618)*'complete results log'!$B$2)+('complete results log'!$B$2*(F618-1))),IF(M618="PLACED",((((F618-1)*J618)*'complete results log'!$B$2)-'complete results log'!$B$2),IF(J618=0,-'complete results log'!$B$2,IF(J618=0,-'complete results log'!$B$2,-('complete results log'!$B$2*2)))))))*E618</f>
        <v>0</v>
      </c>
    </row>
    <row r="619" spans="8:18" ht="15" x14ac:dyDescent="0.2">
      <c r="H619" s="22"/>
      <c r="I619" s="22"/>
      <c r="J619" s="22"/>
      <c r="M619" s="17"/>
      <c r="N619" s="26">
        <f>((G619-1)*(1-(IF(H619="no",0,'complete results log'!$B$3)))+1)</f>
        <v>5.0000000000000044E-2</v>
      </c>
      <c r="O619" s="26">
        <f t="shared" si="9"/>
        <v>0</v>
      </c>
      <c r="P619" s="27">
        <f>(IF(M619="WON-EW",((((N619-1)*J619)*'complete results log'!$B$2)+('complete results log'!$B$2*(N619-1))),IF(M619="WON",((((N619-1)*J619)*'complete results log'!$B$2)+('complete results log'!$B$2*(N619-1))),IF(M619="PLACED",((((N619-1)*J619)*'complete results log'!$B$2)-'complete results log'!$B$2),IF(J619=0,-'complete results log'!$B$2,IF(J619=0,-'complete results log'!$B$2,-('complete results log'!$B$2*2)))))))*E619</f>
        <v>0</v>
      </c>
      <c r="Q619" s="27">
        <f>(IF(M619="WON-EW",(((K619-1)*'complete results log'!$B$2)*(1-$B$3))+(((L619-1)*'complete results log'!$B$2)*(1-$B$3)),IF(M619="WON",(((K619-1)*'complete results log'!$B$2)*(1-$B$3)),IF(M619="PLACED",(((L619-1)*'complete results log'!$B$2)*(1-$B$3))-'complete results log'!$B$2,IF(J619=0,-'complete results log'!$B$2,-('complete results log'!$B$2*2))))))*E619</f>
        <v>0</v>
      </c>
      <c r="R619" s="28">
        <f>(IF(M619="WON-EW",((((F619-1)*J619)*'complete results log'!$B$2)+('complete results log'!$B$2*(F619-1))),IF(M619="WON",((((F619-1)*J619)*'complete results log'!$B$2)+('complete results log'!$B$2*(F619-1))),IF(M619="PLACED",((((F619-1)*J619)*'complete results log'!$B$2)-'complete results log'!$B$2),IF(J619=0,-'complete results log'!$B$2,IF(J619=0,-'complete results log'!$B$2,-('complete results log'!$B$2*2)))))))*E619</f>
        <v>0</v>
      </c>
    </row>
    <row r="620" spans="8:18" ht="15" x14ac:dyDescent="0.2">
      <c r="H620" s="22"/>
      <c r="I620" s="22"/>
      <c r="J620" s="22"/>
      <c r="M620" s="17"/>
      <c r="N620" s="26">
        <f>((G620-1)*(1-(IF(H620="no",0,'complete results log'!$B$3)))+1)</f>
        <v>5.0000000000000044E-2</v>
      </c>
      <c r="O620" s="26">
        <f t="shared" si="9"/>
        <v>0</v>
      </c>
      <c r="P620" s="27">
        <f>(IF(M620="WON-EW",((((N620-1)*J620)*'complete results log'!$B$2)+('complete results log'!$B$2*(N620-1))),IF(M620="WON",((((N620-1)*J620)*'complete results log'!$B$2)+('complete results log'!$B$2*(N620-1))),IF(M620="PLACED",((((N620-1)*J620)*'complete results log'!$B$2)-'complete results log'!$B$2),IF(J620=0,-'complete results log'!$B$2,IF(J620=0,-'complete results log'!$B$2,-('complete results log'!$B$2*2)))))))*E620</f>
        <v>0</v>
      </c>
      <c r="Q620" s="27">
        <f>(IF(M620="WON-EW",(((K620-1)*'complete results log'!$B$2)*(1-$B$3))+(((L620-1)*'complete results log'!$B$2)*(1-$B$3)),IF(M620="WON",(((K620-1)*'complete results log'!$B$2)*(1-$B$3)),IF(M620="PLACED",(((L620-1)*'complete results log'!$B$2)*(1-$B$3))-'complete results log'!$B$2,IF(J620=0,-'complete results log'!$B$2,-('complete results log'!$B$2*2))))))*E620</f>
        <v>0</v>
      </c>
      <c r="R620" s="28">
        <f>(IF(M620="WON-EW",((((F620-1)*J620)*'complete results log'!$B$2)+('complete results log'!$B$2*(F620-1))),IF(M620="WON",((((F620-1)*J620)*'complete results log'!$B$2)+('complete results log'!$B$2*(F620-1))),IF(M620="PLACED",((((F620-1)*J620)*'complete results log'!$B$2)-'complete results log'!$B$2),IF(J620=0,-'complete results log'!$B$2,IF(J620=0,-'complete results log'!$B$2,-('complete results log'!$B$2*2)))))))*E620</f>
        <v>0</v>
      </c>
    </row>
    <row r="621" spans="8:18" ht="15" x14ac:dyDescent="0.2">
      <c r="H621" s="22"/>
      <c r="I621" s="22"/>
      <c r="J621" s="22"/>
      <c r="M621" s="17"/>
      <c r="N621" s="26">
        <f>((G621-1)*(1-(IF(H621="no",0,'complete results log'!$B$3)))+1)</f>
        <v>5.0000000000000044E-2</v>
      </c>
      <c r="O621" s="26">
        <f t="shared" si="9"/>
        <v>0</v>
      </c>
      <c r="P621" s="27">
        <f>(IF(M621="WON-EW",((((N621-1)*J621)*'complete results log'!$B$2)+('complete results log'!$B$2*(N621-1))),IF(M621="WON",((((N621-1)*J621)*'complete results log'!$B$2)+('complete results log'!$B$2*(N621-1))),IF(M621="PLACED",((((N621-1)*J621)*'complete results log'!$B$2)-'complete results log'!$B$2),IF(J621=0,-'complete results log'!$B$2,IF(J621=0,-'complete results log'!$B$2,-('complete results log'!$B$2*2)))))))*E621</f>
        <v>0</v>
      </c>
      <c r="Q621" s="27">
        <f>(IF(M621="WON-EW",(((K621-1)*'complete results log'!$B$2)*(1-$B$3))+(((L621-1)*'complete results log'!$B$2)*(1-$B$3)),IF(M621="WON",(((K621-1)*'complete results log'!$B$2)*(1-$B$3)),IF(M621="PLACED",(((L621-1)*'complete results log'!$B$2)*(1-$B$3))-'complete results log'!$B$2,IF(J621=0,-'complete results log'!$B$2,-('complete results log'!$B$2*2))))))*E621</f>
        <v>0</v>
      </c>
      <c r="R621" s="28">
        <f>(IF(M621="WON-EW",((((F621-1)*J621)*'complete results log'!$B$2)+('complete results log'!$B$2*(F621-1))),IF(M621="WON",((((F621-1)*J621)*'complete results log'!$B$2)+('complete results log'!$B$2*(F621-1))),IF(M621="PLACED",((((F621-1)*J621)*'complete results log'!$B$2)-'complete results log'!$B$2),IF(J621=0,-'complete results log'!$B$2,IF(J621=0,-'complete results log'!$B$2,-('complete results log'!$B$2*2)))))))*E621</f>
        <v>0</v>
      </c>
    </row>
    <row r="622" spans="8:18" ht="15" x14ac:dyDescent="0.2">
      <c r="H622" s="22"/>
      <c r="I622" s="22"/>
      <c r="J622" s="22"/>
      <c r="M622" s="17"/>
      <c r="N622" s="26">
        <f>((G622-1)*(1-(IF(H622="no",0,'complete results log'!$B$3)))+1)</f>
        <v>5.0000000000000044E-2</v>
      </c>
      <c r="O622" s="26">
        <f t="shared" si="9"/>
        <v>0</v>
      </c>
      <c r="P622" s="27">
        <f>(IF(M622="WON-EW",((((N622-1)*J622)*'complete results log'!$B$2)+('complete results log'!$B$2*(N622-1))),IF(M622="WON",((((N622-1)*J622)*'complete results log'!$B$2)+('complete results log'!$B$2*(N622-1))),IF(M622="PLACED",((((N622-1)*J622)*'complete results log'!$B$2)-'complete results log'!$B$2),IF(J622=0,-'complete results log'!$B$2,IF(J622=0,-'complete results log'!$B$2,-('complete results log'!$B$2*2)))))))*E622</f>
        <v>0</v>
      </c>
      <c r="Q622" s="27">
        <f>(IF(M622="WON-EW",(((K622-1)*'complete results log'!$B$2)*(1-$B$3))+(((L622-1)*'complete results log'!$B$2)*(1-$B$3)),IF(M622="WON",(((K622-1)*'complete results log'!$B$2)*(1-$B$3)),IF(M622="PLACED",(((L622-1)*'complete results log'!$B$2)*(1-$B$3))-'complete results log'!$B$2,IF(J622=0,-'complete results log'!$B$2,-('complete results log'!$B$2*2))))))*E622</f>
        <v>0</v>
      </c>
      <c r="R622" s="28">
        <f>(IF(M622="WON-EW",((((F622-1)*J622)*'complete results log'!$B$2)+('complete results log'!$B$2*(F622-1))),IF(M622="WON",((((F622-1)*J622)*'complete results log'!$B$2)+('complete results log'!$B$2*(F622-1))),IF(M622="PLACED",((((F622-1)*J622)*'complete results log'!$B$2)-'complete results log'!$B$2),IF(J622=0,-'complete results log'!$B$2,IF(J622=0,-'complete results log'!$B$2,-('complete results log'!$B$2*2)))))))*E622</f>
        <v>0</v>
      </c>
    </row>
    <row r="623" spans="8:18" ht="15" x14ac:dyDescent="0.2">
      <c r="H623" s="22"/>
      <c r="I623" s="22"/>
      <c r="J623" s="22"/>
      <c r="M623" s="17"/>
      <c r="N623" s="26">
        <f>((G623-1)*(1-(IF(H623="no",0,'complete results log'!$B$3)))+1)</f>
        <v>5.0000000000000044E-2</v>
      </c>
      <c r="O623" s="26">
        <f t="shared" si="9"/>
        <v>0</v>
      </c>
      <c r="P623" s="27">
        <f>(IF(M623="WON-EW",((((N623-1)*J623)*'complete results log'!$B$2)+('complete results log'!$B$2*(N623-1))),IF(M623="WON",((((N623-1)*J623)*'complete results log'!$B$2)+('complete results log'!$B$2*(N623-1))),IF(M623="PLACED",((((N623-1)*J623)*'complete results log'!$B$2)-'complete results log'!$B$2),IF(J623=0,-'complete results log'!$B$2,IF(J623=0,-'complete results log'!$B$2,-('complete results log'!$B$2*2)))))))*E623</f>
        <v>0</v>
      </c>
      <c r="Q623" s="27">
        <f>(IF(M623="WON-EW",(((K623-1)*'complete results log'!$B$2)*(1-$B$3))+(((L623-1)*'complete results log'!$B$2)*(1-$B$3)),IF(M623="WON",(((K623-1)*'complete results log'!$B$2)*(1-$B$3)),IF(M623="PLACED",(((L623-1)*'complete results log'!$B$2)*(1-$B$3))-'complete results log'!$B$2,IF(J623=0,-'complete results log'!$B$2,-('complete results log'!$B$2*2))))))*E623</f>
        <v>0</v>
      </c>
      <c r="R623" s="28">
        <f>(IF(M623="WON-EW",((((F623-1)*J623)*'complete results log'!$B$2)+('complete results log'!$B$2*(F623-1))),IF(M623="WON",((((F623-1)*J623)*'complete results log'!$B$2)+('complete results log'!$B$2*(F623-1))),IF(M623="PLACED",((((F623-1)*J623)*'complete results log'!$B$2)-'complete results log'!$B$2),IF(J623=0,-'complete results log'!$B$2,IF(J623=0,-'complete results log'!$B$2,-('complete results log'!$B$2*2)))))))*E623</f>
        <v>0</v>
      </c>
    </row>
    <row r="624" spans="8:18" ht="15" x14ac:dyDescent="0.2">
      <c r="H624" s="22"/>
      <c r="I624" s="22"/>
      <c r="J624" s="22"/>
      <c r="M624" s="17"/>
      <c r="N624" s="26">
        <f>((G624-1)*(1-(IF(H624="no",0,'complete results log'!$B$3)))+1)</f>
        <v>5.0000000000000044E-2</v>
      </c>
      <c r="O624" s="26">
        <f t="shared" si="9"/>
        <v>0</v>
      </c>
      <c r="P624" s="27">
        <f>(IF(M624="WON-EW",((((N624-1)*J624)*'complete results log'!$B$2)+('complete results log'!$B$2*(N624-1))),IF(M624="WON",((((N624-1)*J624)*'complete results log'!$B$2)+('complete results log'!$B$2*(N624-1))),IF(M624="PLACED",((((N624-1)*J624)*'complete results log'!$B$2)-'complete results log'!$B$2),IF(J624=0,-'complete results log'!$B$2,IF(J624=0,-'complete results log'!$B$2,-('complete results log'!$B$2*2)))))))*E624</f>
        <v>0</v>
      </c>
      <c r="Q624" s="27">
        <f>(IF(M624="WON-EW",(((K624-1)*'complete results log'!$B$2)*(1-$B$3))+(((L624-1)*'complete results log'!$B$2)*(1-$B$3)),IF(M624="WON",(((K624-1)*'complete results log'!$B$2)*(1-$B$3)),IF(M624="PLACED",(((L624-1)*'complete results log'!$B$2)*(1-$B$3))-'complete results log'!$B$2,IF(J624=0,-'complete results log'!$B$2,-('complete results log'!$B$2*2))))))*E624</f>
        <v>0</v>
      </c>
      <c r="R624" s="28">
        <f>(IF(M624="WON-EW",((((F624-1)*J624)*'complete results log'!$B$2)+('complete results log'!$B$2*(F624-1))),IF(M624="WON",((((F624-1)*J624)*'complete results log'!$B$2)+('complete results log'!$B$2*(F624-1))),IF(M624="PLACED",((((F624-1)*J624)*'complete results log'!$B$2)-'complete results log'!$B$2),IF(J624=0,-'complete results log'!$B$2,IF(J624=0,-'complete results log'!$B$2,-('complete results log'!$B$2*2)))))))*E624</f>
        <v>0</v>
      </c>
    </row>
    <row r="625" spans="8:18" ht="15" x14ac:dyDescent="0.2">
      <c r="H625" s="22"/>
      <c r="I625" s="22"/>
      <c r="J625" s="22"/>
      <c r="M625" s="17"/>
      <c r="N625" s="26">
        <f>((G625-1)*(1-(IF(H625="no",0,'complete results log'!$B$3)))+1)</f>
        <v>5.0000000000000044E-2</v>
      </c>
      <c r="O625" s="26">
        <f t="shared" si="9"/>
        <v>0</v>
      </c>
      <c r="P625" s="27">
        <f>(IF(M625="WON-EW",((((N625-1)*J625)*'complete results log'!$B$2)+('complete results log'!$B$2*(N625-1))),IF(M625="WON",((((N625-1)*J625)*'complete results log'!$B$2)+('complete results log'!$B$2*(N625-1))),IF(M625="PLACED",((((N625-1)*J625)*'complete results log'!$B$2)-'complete results log'!$B$2),IF(J625=0,-'complete results log'!$B$2,IF(J625=0,-'complete results log'!$B$2,-('complete results log'!$B$2*2)))))))*E625</f>
        <v>0</v>
      </c>
      <c r="Q625" s="27">
        <f>(IF(M625="WON-EW",(((K625-1)*'complete results log'!$B$2)*(1-$B$3))+(((L625-1)*'complete results log'!$B$2)*(1-$B$3)),IF(M625="WON",(((K625-1)*'complete results log'!$B$2)*(1-$B$3)),IF(M625="PLACED",(((L625-1)*'complete results log'!$B$2)*(1-$B$3))-'complete results log'!$B$2,IF(J625=0,-'complete results log'!$B$2,-('complete results log'!$B$2*2))))))*E625</f>
        <v>0</v>
      </c>
      <c r="R625" s="28">
        <f>(IF(M625="WON-EW",((((F625-1)*J625)*'complete results log'!$B$2)+('complete results log'!$B$2*(F625-1))),IF(M625="WON",((((F625-1)*J625)*'complete results log'!$B$2)+('complete results log'!$B$2*(F625-1))),IF(M625="PLACED",((((F625-1)*J625)*'complete results log'!$B$2)-'complete results log'!$B$2),IF(J625=0,-'complete results log'!$B$2,IF(J625=0,-'complete results log'!$B$2,-('complete results log'!$B$2*2)))))))*E625</f>
        <v>0</v>
      </c>
    </row>
    <row r="626" spans="8:18" ht="15" x14ac:dyDescent="0.2">
      <c r="H626" s="22"/>
      <c r="I626" s="22"/>
      <c r="J626" s="22"/>
      <c r="M626" s="17"/>
      <c r="N626" s="26">
        <f>((G626-1)*(1-(IF(H626="no",0,'complete results log'!$B$3)))+1)</f>
        <v>5.0000000000000044E-2</v>
      </c>
      <c r="O626" s="26">
        <f t="shared" si="9"/>
        <v>0</v>
      </c>
      <c r="P626" s="27">
        <f>(IF(M626="WON-EW",((((N626-1)*J626)*'complete results log'!$B$2)+('complete results log'!$B$2*(N626-1))),IF(M626="WON",((((N626-1)*J626)*'complete results log'!$B$2)+('complete results log'!$B$2*(N626-1))),IF(M626="PLACED",((((N626-1)*J626)*'complete results log'!$B$2)-'complete results log'!$B$2),IF(J626=0,-'complete results log'!$B$2,IF(J626=0,-'complete results log'!$B$2,-('complete results log'!$B$2*2)))))))*E626</f>
        <v>0</v>
      </c>
      <c r="Q626" s="27">
        <f>(IF(M626="WON-EW",(((K626-1)*'complete results log'!$B$2)*(1-$B$3))+(((L626-1)*'complete results log'!$B$2)*(1-$B$3)),IF(M626="WON",(((K626-1)*'complete results log'!$B$2)*(1-$B$3)),IF(M626="PLACED",(((L626-1)*'complete results log'!$B$2)*(1-$B$3))-'complete results log'!$B$2,IF(J626=0,-'complete results log'!$B$2,-('complete results log'!$B$2*2))))))*E626</f>
        <v>0</v>
      </c>
      <c r="R626" s="28">
        <f>(IF(M626="WON-EW",((((F626-1)*J626)*'complete results log'!$B$2)+('complete results log'!$B$2*(F626-1))),IF(M626="WON",((((F626-1)*J626)*'complete results log'!$B$2)+('complete results log'!$B$2*(F626-1))),IF(M626="PLACED",((((F626-1)*J626)*'complete results log'!$B$2)-'complete results log'!$B$2),IF(J626=0,-'complete results log'!$B$2,IF(J626=0,-'complete results log'!$B$2,-('complete results log'!$B$2*2)))))))*E626</f>
        <v>0</v>
      </c>
    </row>
    <row r="627" spans="8:18" ht="15" x14ac:dyDescent="0.2">
      <c r="H627" s="22"/>
      <c r="I627" s="22"/>
      <c r="J627" s="22"/>
      <c r="M627" s="17"/>
      <c r="N627" s="26">
        <f>((G627-1)*(1-(IF(H627="no",0,'complete results log'!$B$3)))+1)</f>
        <v>5.0000000000000044E-2</v>
      </c>
      <c r="O627" s="26">
        <f t="shared" si="9"/>
        <v>0</v>
      </c>
      <c r="P627" s="27">
        <f>(IF(M627="WON-EW",((((N627-1)*J627)*'complete results log'!$B$2)+('complete results log'!$B$2*(N627-1))),IF(M627="WON",((((N627-1)*J627)*'complete results log'!$B$2)+('complete results log'!$B$2*(N627-1))),IF(M627="PLACED",((((N627-1)*J627)*'complete results log'!$B$2)-'complete results log'!$B$2),IF(J627=0,-'complete results log'!$B$2,IF(J627=0,-'complete results log'!$B$2,-('complete results log'!$B$2*2)))))))*E627</f>
        <v>0</v>
      </c>
      <c r="Q627" s="27">
        <f>(IF(M627="WON-EW",(((K627-1)*'complete results log'!$B$2)*(1-$B$3))+(((L627-1)*'complete results log'!$B$2)*(1-$B$3)),IF(M627="WON",(((K627-1)*'complete results log'!$B$2)*(1-$B$3)),IF(M627="PLACED",(((L627-1)*'complete results log'!$B$2)*(1-$B$3))-'complete results log'!$B$2,IF(J627=0,-'complete results log'!$B$2,-('complete results log'!$B$2*2))))))*E627</f>
        <v>0</v>
      </c>
      <c r="R627" s="28">
        <f>(IF(M627="WON-EW",((((F627-1)*J627)*'complete results log'!$B$2)+('complete results log'!$B$2*(F627-1))),IF(M627="WON",((((F627-1)*J627)*'complete results log'!$B$2)+('complete results log'!$B$2*(F627-1))),IF(M627="PLACED",((((F627-1)*J627)*'complete results log'!$B$2)-'complete results log'!$B$2),IF(J627=0,-'complete results log'!$B$2,IF(J627=0,-'complete results log'!$B$2,-('complete results log'!$B$2*2)))))))*E627</f>
        <v>0</v>
      </c>
    </row>
    <row r="628" spans="8:18" ht="15" x14ac:dyDescent="0.2">
      <c r="H628" s="22"/>
      <c r="I628" s="22"/>
      <c r="J628" s="22"/>
      <c r="M628" s="17"/>
      <c r="N628" s="26">
        <f>((G628-1)*(1-(IF(H628="no",0,'complete results log'!$B$3)))+1)</f>
        <v>5.0000000000000044E-2</v>
      </c>
      <c r="O628" s="26">
        <f t="shared" si="9"/>
        <v>0</v>
      </c>
      <c r="P628" s="27">
        <f>(IF(M628="WON-EW",((((N628-1)*J628)*'complete results log'!$B$2)+('complete results log'!$B$2*(N628-1))),IF(M628="WON",((((N628-1)*J628)*'complete results log'!$B$2)+('complete results log'!$B$2*(N628-1))),IF(M628="PLACED",((((N628-1)*J628)*'complete results log'!$B$2)-'complete results log'!$B$2),IF(J628=0,-'complete results log'!$B$2,IF(J628=0,-'complete results log'!$B$2,-('complete results log'!$B$2*2)))))))*E628</f>
        <v>0</v>
      </c>
      <c r="Q628" s="27">
        <f>(IF(M628="WON-EW",(((K628-1)*'complete results log'!$B$2)*(1-$B$3))+(((L628-1)*'complete results log'!$B$2)*(1-$B$3)),IF(M628="WON",(((K628-1)*'complete results log'!$B$2)*(1-$B$3)),IF(M628="PLACED",(((L628-1)*'complete results log'!$B$2)*(1-$B$3))-'complete results log'!$B$2,IF(J628=0,-'complete results log'!$B$2,-('complete results log'!$B$2*2))))))*E628</f>
        <v>0</v>
      </c>
      <c r="R628" s="28">
        <f>(IF(M628="WON-EW",((((F628-1)*J628)*'complete results log'!$B$2)+('complete results log'!$B$2*(F628-1))),IF(M628="WON",((((F628-1)*J628)*'complete results log'!$B$2)+('complete results log'!$B$2*(F628-1))),IF(M628="PLACED",((((F628-1)*J628)*'complete results log'!$B$2)-'complete results log'!$B$2),IF(J628=0,-'complete results log'!$B$2,IF(J628=0,-'complete results log'!$B$2,-('complete results log'!$B$2*2)))))))*E628</f>
        <v>0</v>
      </c>
    </row>
    <row r="629" spans="8:18" ht="15" x14ac:dyDescent="0.2">
      <c r="H629" s="22"/>
      <c r="I629" s="22"/>
      <c r="J629" s="22"/>
      <c r="M629" s="17"/>
      <c r="N629" s="26">
        <f>((G629-1)*(1-(IF(H629="no",0,'complete results log'!$B$3)))+1)</f>
        <v>5.0000000000000044E-2</v>
      </c>
      <c r="O629" s="26">
        <f t="shared" si="9"/>
        <v>0</v>
      </c>
      <c r="P629" s="27">
        <f>(IF(M629="WON-EW",((((N629-1)*J629)*'complete results log'!$B$2)+('complete results log'!$B$2*(N629-1))),IF(M629="WON",((((N629-1)*J629)*'complete results log'!$B$2)+('complete results log'!$B$2*(N629-1))),IF(M629="PLACED",((((N629-1)*J629)*'complete results log'!$B$2)-'complete results log'!$B$2),IF(J629=0,-'complete results log'!$B$2,IF(J629=0,-'complete results log'!$B$2,-('complete results log'!$B$2*2)))))))*E629</f>
        <v>0</v>
      </c>
      <c r="Q629" s="27">
        <f>(IF(M629="WON-EW",(((K629-1)*'complete results log'!$B$2)*(1-$B$3))+(((L629-1)*'complete results log'!$B$2)*(1-$B$3)),IF(M629="WON",(((K629-1)*'complete results log'!$B$2)*(1-$B$3)),IF(M629="PLACED",(((L629-1)*'complete results log'!$B$2)*(1-$B$3))-'complete results log'!$B$2,IF(J629=0,-'complete results log'!$B$2,-('complete results log'!$B$2*2))))))*E629</f>
        <v>0</v>
      </c>
      <c r="R629" s="28">
        <f>(IF(M629="WON-EW",((((F629-1)*J629)*'complete results log'!$B$2)+('complete results log'!$B$2*(F629-1))),IF(M629="WON",((((F629-1)*J629)*'complete results log'!$B$2)+('complete results log'!$B$2*(F629-1))),IF(M629="PLACED",((((F629-1)*J629)*'complete results log'!$B$2)-'complete results log'!$B$2),IF(J629=0,-'complete results log'!$B$2,IF(J629=0,-'complete results log'!$B$2,-('complete results log'!$B$2*2)))))))*E629</f>
        <v>0</v>
      </c>
    </row>
    <row r="630" spans="8:18" ht="15" x14ac:dyDescent="0.2">
      <c r="H630" s="22"/>
      <c r="I630" s="22"/>
      <c r="J630" s="22"/>
      <c r="M630" s="17"/>
      <c r="N630" s="26">
        <f>((G630-1)*(1-(IF(H630="no",0,'complete results log'!$B$3)))+1)</f>
        <v>5.0000000000000044E-2</v>
      </c>
      <c r="O630" s="26">
        <f t="shared" si="9"/>
        <v>0</v>
      </c>
      <c r="P630" s="27">
        <f>(IF(M630="WON-EW",((((N630-1)*J630)*'complete results log'!$B$2)+('complete results log'!$B$2*(N630-1))),IF(M630="WON",((((N630-1)*J630)*'complete results log'!$B$2)+('complete results log'!$B$2*(N630-1))),IF(M630="PLACED",((((N630-1)*J630)*'complete results log'!$B$2)-'complete results log'!$B$2),IF(J630=0,-'complete results log'!$B$2,IF(J630=0,-'complete results log'!$B$2,-('complete results log'!$B$2*2)))))))*E630</f>
        <v>0</v>
      </c>
      <c r="Q630" s="27">
        <f>(IF(M630="WON-EW",(((K630-1)*'complete results log'!$B$2)*(1-$B$3))+(((L630-1)*'complete results log'!$B$2)*(1-$B$3)),IF(M630="WON",(((K630-1)*'complete results log'!$B$2)*(1-$B$3)),IF(M630="PLACED",(((L630-1)*'complete results log'!$B$2)*(1-$B$3))-'complete results log'!$B$2,IF(J630=0,-'complete results log'!$B$2,-('complete results log'!$B$2*2))))))*E630</f>
        <v>0</v>
      </c>
      <c r="R630" s="28">
        <f>(IF(M630="WON-EW",((((F630-1)*J630)*'complete results log'!$B$2)+('complete results log'!$B$2*(F630-1))),IF(M630="WON",((((F630-1)*J630)*'complete results log'!$B$2)+('complete results log'!$B$2*(F630-1))),IF(M630="PLACED",((((F630-1)*J630)*'complete results log'!$B$2)-'complete results log'!$B$2),IF(J630=0,-'complete results log'!$B$2,IF(J630=0,-'complete results log'!$B$2,-('complete results log'!$B$2*2)))))))*E630</f>
        <v>0</v>
      </c>
    </row>
    <row r="631" spans="8:18" ht="15" x14ac:dyDescent="0.2">
      <c r="H631" s="22"/>
      <c r="I631" s="22"/>
      <c r="J631" s="22"/>
      <c r="M631" s="17"/>
      <c r="N631" s="26">
        <f>((G631-1)*(1-(IF(H631="no",0,'complete results log'!$B$3)))+1)</f>
        <v>5.0000000000000044E-2</v>
      </c>
      <c r="O631" s="26">
        <f t="shared" si="9"/>
        <v>0</v>
      </c>
      <c r="P631" s="27">
        <f>(IF(M631="WON-EW",((((N631-1)*J631)*'complete results log'!$B$2)+('complete results log'!$B$2*(N631-1))),IF(M631="WON",((((N631-1)*J631)*'complete results log'!$B$2)+('complete results log'!$B$2*(N631-1))),IF(M631="PLACED",((((N631-1)*J631)*'complete results log'!$B$2)-'complete results log'!$B$2),IF(J631=0,-'complete results log'!$B$2,IF(J631=0,-'complete results log'!$B$2,-('complete results log'!$B$2*2)))))))*E631</f>
        <v>0</v>
      </c>
      <c r="Q631" s="27">
        <f>(IF(M631="WON-EW",(((K631-1)*'complete results log'!$B$2)*(1-$B$3))+(((L631-1)*'complete results log'!$B$2)*(1-$B$3)),IF(M631="WON",(((K631-1)*'complete results log'!$B$2)*(1-$B$3)),IF(M631="PLACED",(((L631-1)*'complete results log'!$B$2)*(1-$B$3))-'complete results log'!$B$2,IF(J631=0,-'complete results log'!$B$2,-('complete results log'!$B$2*2))))))*E631</f>
        <v>0</v>
      </c>
      <c r="R631" s="28">
        <f>(IF(M631="WON-EW",((((F631-1)*J631)*'complete results log'!$B$2)+('complete results log'!$B$2*(F631-1))),IF(M631="WON",((((F631-1)*J631)*'complete results log'!$B$2)+('complete results log'!$B$2*(F631-1))),IF(M631="PLACED",((((F631-1)*J631)*'complete results log'!$B$2)-'complete results log'!$B$2),IF(J631=0,-'complete results log'!$B$2,IF(J631=0,-'complete results log'!$B$2,-('complete results log'!$B$2*2)))))))*E631</f>
        <v>0</v>
      </c>
    </row>
    <row r="632" spans="8:18" ht="15" x14ac:dyDescent="0.2">
      <c r="H632" s="22"/>
      <c r="I632" s="22"/>
      <c r="J632" s="22"/>
      <c r="M632" s="17"/>
      <c r="N632" s="26">
        <f>((G632-1)*(1-(IF(H632="no",0,'complete results log'!$B$3)))+1)</f>
        <v>5.0000000000000044E-2</v>
      </c>
      <c r="O632" s="26">
        <f t="shared" si="9"/>
        <v>0</v>
      </c>
      <c r="P632" s="27">
        <f>(IF(M632="WON-EW",((((N632-1)*J632)*'complete results log'!$B$2)+('complete results log'!$B$2*(N632-1))),IF(M632="WON",((((N632-1)*J632)*'complete results log'!$B$2)+('complete results log'!$B$2*(N632-1))),IF(M632="PLACED",((((N632-1)*J632)*'complete results log'!$B$2)-'complete results log'!$B$2),IF(J632=0,-'complete results log'!$B$2,IF(J632=0,-'complete results log'!$B$2,-('complete results log'!$B$2*2)))))))*E632</f>
        <v>0</v>
      </c>
      <c r="Q632" s="27">
        <f>(IF(M632="WON-EW",(((K632-1)*'complete results log'!$B$2)*(1-$B$3))+(((L632-1)*'complete results log'!$B$2)*(1-$B$3)),IF(M632="WON",(((K632-1)*'complete results log'!$B$2)*(1-$B$3)),IF(M632="PLACED",(((L632-1)*'complete results log'!$B$2)*(1-$B$3))-'complete results log'!$B$2,IF(J632=0,-'complete results log'!$B$2,-('complete results log'!$B$2*2))))))*E632</f>
        <v>0</v>
      </c>
      <c r="R632" s="28">
        <f>(IF(M632="WON-EW",((((F632-1)*J632)*'complete results log'!$B$2)+('complete results log'!$B$2*(F632-1))),IF(M632="WON",((((F632-1)*J632)*'complete results log'!$B$2)+('complete results log'!$B$2*(F632-1))),IF(M632="PLACED",((((F632-1)*J632)*'complete results log'!$B$2)-'complete results log'!$B$2),IF(J632=0,-'complete results log'!$B$2,IF(J632=0,-'complete results log'!$B$2,-('complete results log'!$B$2*2)))))))*E632</f>
        <v>0</v>
      </c>
    </row>
    <row r="633" spans="8:18" ht="15" x14ac:dyDescent="0.2">
      <c r="H633" s="22"/>
      <c r="I633" s="22"/>
      <c r="J633" s="22"/>
      <c r="M633" s="17"/>
      <c r="N633" s="26">
        <f>((G633-1)*(1-(IF(H633="no",0,'complete results log'!$B$3)))+1)</f>
        <v>5.0000000000000044E-2</v>
      </c>
      <c r="O633" s="26">
        <f t="shared" si="9"/>
        <v>0</v>
      </c>
      <c r="P633" s="27">
        <f>(IF(M633="WON-EW",((((N633-1)*J633)*'complete results log'!$B$2)+('complete results log'!$B$2*(N633-1))),IF(M633="WON",((((N633-1)*J633)*'complete results log'!$B$2)+('complete results log'!$B$2*(N633-1))),IF(M633="PLACED",((((N633-1)*J633)*'complete results log'!$B$2)-'complete results log'!$B$2),IF(J633=0,-'complete results log'!$B$2,IF(J633=0,-'complete results log'!$B$2,-('complete results log'!$B$2*2)))))))*E633</f>
        <v>0</v>
      </c>
      <c r="Q633" s="27">
        <f>(IF(M633="WON-EW",(((K633-1)*'complete results log'!$B$2)*(1-$B$3))+(((L633-1)*'complete results log'!$B$2)*(1-$B$3)),IF(M633="WON",(((K633-1)*'complete results log'!$B$2)*(1-$B$3)),IF(M633="PLACED",(((L633-1)*'complete results log'!$B$2)*(1-$B$3))-'complete results log'!$B$2,IF(J633=0,-'complete results log'!$B$2,-('complete results log'!$B$2*2))))))*E633</f>
        <v>0</v>
      </c>
      <c r="R633" s="28">
        <f>(IF(M633="WON-EW",((((F633-1)*J633)*'complete results log'!$B$2)+('complete results log'!$B$2*(F633-1))),IF(M633="WON",((((F633-1)*J633)*'complete results log'!$B$2)+('complete results log'!$B$2*(F633-1))),IF(M633="PLACED",((((F633-1)*J633)*'complete results log'!$B$2)-'complete results log'!$B$2),IF(J633=0,-'complete results log'!$B$2,IF(J633=0,-'complete results log'!$B$2,-('complete results log'!$B$2*2)))))))*E633</f>
        <v>0</v>
      </c>
    </row>
    <row r="634" spans="8:18" ht="15" x14ac:dyDescent="0.2">
      <c r="H634" s="22"/>
      <c r="I634" s="22"/>
      <c r="J634" s="22"/>
      <c r="M634" s="17"/>
      <c r="N634" s="26">
        <f>((G634-1)*(1-(IF(H634="no",0,'complete results log'!$B$3)))+1)</f>
        <v>5.0000000000000044E-2</v>
      </c>
      <c r="O634" s="26">
        <f t="shared" si="9"/>
        <v>0</v>
      </c>
      <c r="P634" s="27">
        <f>(IF(M634="WON-EW",((((N634-1)*J634)*'complete results log'!$B$2)+('complete results log'!$B$2*(N634-1))),IF(M634="WON",((((N634-1)*J634)*'complete results log'!$B$2)+('complete results log'!$B$2*(N634-1))),IF(M634="PLACED",((((N634-1)*J634)*'complete results log'!$B$2)-'complete results log'!$B$2),IF(J634=0,-'complete results log'!$B$2,IF(J634=0,-'complete results log'!$B$2,-('complete results log'!$B$2*2)))))))*E634</f>
        <v>0</v>
      </c>
      <c r="Q634" s="27">
        <f>(IF(M634="WON-EW",(((K634-1)*'complete results log'!$B$2)*(1-$B$3))+(((L634-1)*'complete results log'!$B$2)*(1-$B$3)),IF(M634="WON",(((K634-1)*'complete results log'!$B$2)*(1-$B$3)),IF(M634="PLACED",(((L634-1)*'complete results log'!$B$2)*(1-$B$3))-'complete results log'!$B$2,IF(J634=0,-'complete results log'!$B$2,-('complete results log'!$B$2*2))))))*E634</f>
        <v>0</v>
      </c>
      <c r="R634" s="28">
        <f>(IF(M634="WON-EW",((((F634-1)*J634)*'complete results log'!$B$2)+('complete results log'!$B$2*(F634-1))),IF(M634="WON",((((F634-1)*J634)*'complete results log'!$B$2)+('complete results log'!$B$2*(F634-1))),IF(M634="PLACED",((((F634-1)*J634)*'complete results log'!$B$2)-'complete results log'!$B$2),IF(J634=0,-'complete results log'!$B$2,IF(J634=0,-'complete results log'!$B$2,-('complete results log'!$B$2*2)))))))*E634</f>
        <v>0</v>
      </c>
    </row>
    <row r="635" spans="8:18" ht="15" x14ac:dyDescent="0.2">
      <c r="H635" s="22"/>
      <c r="I635" s="22"/>
      <c r="J635" s="22"/>
      <c r="M635" s="17"/>
      <c r="N635" s="26">
        <f>((G635-1)*(1-(IF(H635="no",0,'complete results log'!$B$3)))+1)</f>
        <v>5.0000000000000044E-2</v>
      </c>
      <c r="O635" s="26">
        <f t="shared" si="9"/>
        <v>0</v>
      </c>
      <c r="P635" s="27">
        <f>(IF(M635="WON-EW",((((N635-1)*J635)*'complete results log'!$B$2)+('complete results log'!$B$2*(N635-1))),IF(M635="WON",((((N635-1)*J635)*'complete results log'!$B$2)+('complete results log'!$B$2*(N635-1))),IF(M635="PLACED",((((N635-1)*J635)*'complete results log'!$B$2)-'complete results log'!$B$2),IF(J635=0,-'complete results log'!$B$2,IF(J635=0,-'complete results log'!$B$2,-('complete results log'!$B$2*2)))))))*E635</f>
        <v>0</v>
      </c>
      <c r="Q635" s="27">
        <f>(IF(M635="WON-EW",(((K635-1)*'complete results log'!$B$2)*(1-$B$3))+(((L635-1)*'complete results log'!$B$2)*(1-$B$3)),IF(M635="WON",(((K635-1)*'complete results log'!$B$2)*(1-$B$3)),IF(M635="PLACED",(((L635-1)*'complete results log'!$B$2)*(1-$B$3))-'complete results log'!$B$2,IF(J635=0,-'complete results log'!$B$2,-('complete results log'!$B$2*2))))))*E635</f>
        <v>0</v>
      </c>
      <c r="R635" s="28">
        <f>(IF(M635="WON-EW",((((F635-1)*J635)*'complete results log'!$B$2)+('complete results log'!$B$2*(F635-1))),IF(M635="WON",((((F635-1)*J635)*'complete results log'!$B$2)+('complete results log'!$B$2*(F635-1))),IF(M635="PLACED",((((F635-1)*J635)*'complete results log'!$B$2)-'complete results log'!$B$2),IF(J635=0,-'complete results log'!$B$2,IF(J635=0,-'complete results log'!$B$2,-('complete results log'!$B$2*2)))))))*E635</f>
        <v>0</v>
      </c>
    </row>
    <row r="636" spans="8:18" ht="15" x14ac:dyDescent="0.2">
      <c r="H636" s="22"/>
      <c r="I636" s="22"/>
      <c r="J636" s="22"/>
      <c r="M636" s="17"/>
      <c r="N636" s="26">
        <f>((G636-1)*(1-(IF(H636="no",0,'complete results log'!$B$3)))+1)</f>
        <v>5.0000000000000044E-2</v>
      </c>
      <c r="O636" s="26">
        <f t="shared" si="9"/>
        <v>0</v>
      </c>
      <c r="P636" s="27">
        <f>(IF(M636="WON-EW",((((N636-1)*J636)*'complete results log'!$B$2)+('complete results log'!$B$2*(N636-1))),IF(M636="WON",((((N636-1)*J636)*'complete results log'!$B$2)+('complete results log'!$B$2*(N636-1))),IF(M636="PLACED",((((N636-1)*J636)*'complete results log'!$B$2)-'complete results log'!$B$2),IF(J636=0,-'complete results log'!$B$2,IF(J636=0,-'complete results log'!$B$2,-('complete results log'!$B$2*2)))))))*E636</f>
        <v>0</v>
      </c>
      <c r="Q636" s="27">
        <f>(IF(M636="WON-EW",(((K636-1)*'complete results log'!$B$2)*(1-$B$3))+(((L636-1)*'complete results log'!$B$2)*(1-$B$3)),IF(M636="WON",(((K636-1)*'complete results log'!$B$2)*(1-$B$3)),IF(M636="PLACED",(((L636-1)*'complete results log'!$B$2)*(1-$B$3))-'complete results log'!$B$2,IF(J636=0,-'complete results log'!$B$2,-('complete results log'!$B$2*2))))))*E636</f>
        <v>0</v>
      </c>
      <c r="R636" s="28">
        <f>(IF(M636="WON-EW",((((F636-1)*J636)*'complete results log'!$B$2)+('complete results log'!$B$2*(F636-1))),IF(M636="WON",((((F636-1)*J636)*'complete results log'!$B$2)+('complete results log'!$B$2*(F636-1))),IF(M636="PLACED",((((F636-1)*J636)*'complete results log'!$B$2)-'complete results log'!$B$2),IF(J636=0,-'complete results log'!$B$2,IF(J636=0,-'complete results log'!$B$2,-('complete results log'!$B$2*2)))))))*E636</f>
        <v>0</v>
      </c>
    </row>
    <row r="637" spans="8:18" ht="15" x14ac:dyDescent="0.2">
      <c r="H637" s="22"/>
      <c r="I637" s="22"/>
      <c r="J637" s="22"/>
      <c r="M637" s="17"/>
      <c r="N637" s="26">
        <f>((G637-1)*(1-(IF(H637="no",0,'complete results log'!$B$3)))+1)</f>
        <v>5.0000000000000044E-2</v>
      </c>
      <c r="O637" s="26">
        <f t="shared" si="9"/>
        <v>0</v>
      </c>
      <c r="P637" s="27">
        <f>(IF(M637="WON-EW",((((N637-1)*J637)*'complete results log'!$B$2)+('complete results log'!$B$2*(N637-1))),IF(M637="WON",((((N637-1)*J637)*'complete results log'!$B$2)+('complete results log'!$B$2*(N637-1))),IF(M637="PLACED",((((N637-1)*J637)*'complete results log'!$B$2)-'complete results log'!$B$2),IF(J637=0,-'complete results log'!$B$2,IF(J637=0,-'complete results log'!$B$2,-('complete results log'!$B$2*2)))))))*E637</f>
        <v>0</v>
      </c>
      <c r="Q637" s="27">
        <f>(IF(M637="WON-EW",(((K637-1)*'complete results log'!$B$2)*(1-$B$3))+(((L637-1)*'complete results log'!$B$2)*(1-$B$3)),IF(M637="WON",(((K637-1)*'complete results log'!$B$2)*(1-$B$3)),IF(M637="PLACED",(((L637-1)*'complete results log'!$B$2)*(1-$B$3))-'complete results log'!$B$2,IF(J637=0,-'complete results log'!$B$2,-('complete results log'!$B$2*2))))))*E637</f>
        <v>0</v>
      </c>
      <c r="R637" s="28">
        <f>(IF(M637="WON-EW",((((F637-1)*J637)*'complete results log'!$B$2)+('complete results log'!$B$2*(F637-1))),IF(M637="WON",((((F637-1)*J637)*'complete results log'!$B$2)+('complete results log'!$B$2*(F637-1))),IF(M637="PLACED",((((F637-1)*J637)*'complete results log'!$B$2)-'complete results log'!$B$2),IF(J637=0,-'complete results log'!$B$2,IF(J637=0,-'complete results log'!$B$2,-('complete results log'!$B$2*2)))))))*E637</f>
        <v>0</v>
      </c>
    </row>
    <row r="638" spans="8:18" ht="15" x14ac:dyDescent="0.2">
      <c r="H638" s="22"/>
      <c r="I638" s="22"/>
      <c r="J638" s="22"/>
      <c r="M638" s="17"/>
      <c r="N638" s="26">
        <f>((G638-1)*(1-(IF(H638="no",0,'complete results log'!$B$3)))+1)</f>
        <v>5.0000000000000044E-2</v>
      </c>
      <c r="O638" s="26">
        <f t="shared" si="9"/>
        <v>0</v>
      </c>
      <c r="P638" s="27">
        <f>(IF(M638="WON-EW",((((N638-1)*J638)*'complete results log'!$B$2)+('complete results log'!$B$2*(N638-1))),IF(M638="WON",((((N638-1)*J638)*'complete results log'!$B$2)+('complete results log'!$B$2*(N638-1))),IF(M638="PLACED",((((N638-1)*J638)*'complete results log'!$B$2)-'complete results log'!$B$2),IF(J638=0,-'complete results log'!$B$2,IF(J638=0,-'complete results log'!$B$2,-('complete results log'!$B$2*2)))))))*E638</f>
        <v>0</v>
      </c>
      <c r="Q638" s="27">
        <f>(IF(M638="WON-EW",(((K638-1)*'complete results log'!$B$2)*(1-$B$3))+(((L638-1)*'complete results log'!$B$2)*(1-$B$3)),IF(M638="WON",(((K638-1)*'complete results log'!$B$2)*(1-$B$3)),IF(M638="PLACED",(((L638-1)*'complete results log'!$B$2)*(1-$B$3))-'complete results log'!$B$2,IF(J638=0,-'complete results log'!$B$2,-('complete results log'!$B$2*2))))))*E638</f>
        <v>0</v>
      </c>
      <c r="R638" s="28">
        <f>(IF(M638="WON-EW",((((F638-1)*J638)*'complete results log'!$B$2)+('complete results log'!$B$2*(F638-1))),IF(M638="WON",((((F638-1)*J638)*'complete results log'!$B$2)+('complete results log'!$B$2*(F638-1))),IF(M638="PLACED",((((F638-1)*J638)*'complete results log'!$B$2)-'complete results log'!$B$2),IF(J638=0,-'complete results log'!$B$2,IF(J638=0,-'complete results log'!$B$2,-('complete results log'!$B$2*2)))))))*E638</f>
        <v>0</v>
      </c>
    </row>
    <row r="639" spans="8:18" ht="15" x14ac:dyDescent="0.2">
      <c r="H639" s="22"/>
      <c r="I639" s="22"/>
      <c r="J639" s="22"/>
      <c r="M639" s="17"/>
      <c r="N639" s="26">
        <f>((G639-1)*(1-(IF(H639="no",0,'complete results log'!$B$3)))+1)</f>
        <v>5.0000000000000044E-2</v>
      </c>
      <c r="O639" s="26">
        <f t="shared" si="9"/>
        <v>0</v>
      </c>
      <c r="P639" s="27">
        <f>(IF(M639="WON-EW",((((N639-1)*J639)*'complete results log'!$B$2)+('complete results log'!$B$2*(N639-1))),IF(M639="WON",((((N639-1)*J639)*'complete results log'!$B$2)+('complete results log'!$B$2*(N639-1))),IF(M639="PLACED",((((N639-1)*J639)*'complete results log'!$B$2)-'complete results log'!$B$2),IF(J639=0,-'complete results log'!$B$2,IF(J639=0,-'complete results log'!$B$2,-('complete results log'!$B$2*2)))))))*E639</f>
        <v>0</v>
      </c>
      <c r="Q639" s="27">
        <f>(IF(M639="WON-EW",(((K639-1)*'complete results log'!$B$2)*(1-$B$3))+(((L639-1)*'complete results log'!$B$2)*(1-$B$3)),IF(M639="WON",(((K639-1)*'complete results log'!$B$2)*(1-$B$3)),IF(M639="PLACED",(((L639-1)*'complete results log'!$B$2)*(1-$B$3))-'complete results log'!$B$2,IF(J639=0,-'complete results log'!$B$2,-('complete results log'!$B$2*2))))))*E639</f>
        <v>0</v>
      </c>
      <c r="R639" s="28">
        <f>(IF(M639="WON-EW",((((F639-1)*J639)*'complete results log'!$B$2)+('complete results log'!$B$2*(F639-1))),IF(M639="WON",((((F639-1)*J639)*'complete results log'!$B$2)+('complete results log'!$B$2*(F639-1))),IF(M639="PLACED",((((F639-1)*J639)*'complete results log'!$B$2)-'complete results log'!$B$2),IF(J639=0,-'complete results log'!$B$2,IF(J639=0,-'complete results log'!$B$2,-('complete results log'!$B$2*2)))))))*E639</f>
        <v>0</v>
      </c>
    </row>
    <row r="640" spans="8:18" ht="15" x14ac:dyDescent="0.2">
      <c r="H640" s="22"/>
      <c r="I640" s="22"/>
      <c r="J640" s="22"/>
      <c r="M640" s="17"/>
      <c r="N640" s="26">
        <f>((G640-1)*(1-(IF(H640="no",0,'complete results log'!$B$3)))+1)</f>
        <v>5.0000000000000044E-2</v>
      </c>
      <c r="O640" s="26">
        <f t="shared" si="9"/>
        <v>0</v>
      </c>
      <c r="P640" s="27">
        <f>(IF(M640="WON-EW",((((N640-1)*J640)*'complete results log'!$B$2)+('complete results log'!$B$2*(N640-1))),IF(M640="WON",((((N640-1)*J640)*'complete results log'!$B$2)+('complete results log'!$B$2*(N640-1))),IF(M640="PLACED",((((N640-1)*J640)*'complete results log'!$B$2)-'complete results log'!$B$2),IF(J640=0,-'complete results log'!$B$2,IF(J640=0,-'complete results log'!$B$2,-('complete results log'!$B$2*2)))))))*E640</f>
        <v>0</v>
      </c>
      <c r="Q640" s="27">
        <f>(IF(M640="WON-EW",(((K640-1)*'complete results log'!$B$2)*(1-$B$3))+(((L640-1)*'complete results log'!$B$2)*(1-$B$3)),IF(M640="WON",(((K640-1)*'complete results log'!$B$2)*(1-$B$3)),IF(M640="PLACED",(((L640-1)*'complete results log'!$B$2)*(1-$B$3))-'complete results log'!$B$2,IF(J640=0,-'complete results log'!$B$2,-('complete results log'!$B$2*2))))))*E640</f>
        <v>0</v>
      </c>
      <c r="R640" s="28">
        <f>(IF(M640="WON-EW",((((F640-1)*J640)*'complete results log'!$B$2)+('complete results log'!$B$2*(F640-1))),IF(M640="WON",((((F640-1)*J640)*'complete results log'!$B$2)+('complete results log'!$B$2*(F640-1))),IF(M640="PLACED",((((F640-1)*J640)*'complete results log'!$B$2)-'complete results log'!$B$2),IF(J640=0,-'complete results log'!$B$2,IF(J640=0,-'complete results log'!$B$2,-('complete results log'!$B$2*2)))))))*E640</f>
        <v>0</v>
      </c>
    </row>
    <row r="641" spans="8:18" ht="15" x14ac:dyDescent="0.2">
      <c r="H641" s="22"/>
      <c r="I641" s="22"/>
      <c r="J641" s="22"/>
      <c r="M641" s="17"/>
      <c r="N641" s="26">
        <f>((G641-1)*(1-(IF(H641="no",0,'complete results log'!$B$3)))+1)</f>
        <v>5.0000000000000044E-2</v>
      </c>
      <c r="O641" s="26">
        <f t="shared" si="9"/>
        <v>0</v>
      </c>
      <c r="P641" s="27">
        <f>(IF(M641="WON-EW",((((N641-1)*J641)*'complete results log'!$B$2)+('complete results log'!$B$2*(N641-1))),IF(M641="WON",((((N641-1)*J641)*'complete results log'!$B$2)+('complete results log'!$B$2*(N641-1))),IF(M641="PLACED",((((N641-1)*J641)*'complete results log'!$B$2)-'complete results log'!$B$2),IF(J641=0,-'complete results log'!$B$2,IF(J641=0,-'complete results log'!$B$2,-('complete results log'!$B$2*2)))))))*E641</f>
        <v>0</v>
      </c>
      <c r="Q641" s="27">
        <f>(IF(M641="WON-EW",(((K641-1)*'complete results log'!$B$2)*(1-$B$3))+(((L641-1)*'complete results log'!$B$2)*(1-$B$3)),IF(M641="WON",(((K641-1)*'complete results log'!$B$2)*(1-$B$3)),IF(M641="PLACED",(((L641-1)*'complete results log'!$B$2)*(1-$B$3))-'complete results log'!$B$2,IF(J641=0,-'complete results log'!$B$2,-('complete results log'!$B$2*2))))))*E641</f>
        <v>0</v>
      </c>
      <c r="R641" s="28">
        <f>(IF(M641="WON-EW",((((F641-1)*J641)*'complete results log'!$B$2)+('complete results log'!$B$2*(F641-1))),IF(M641="WON",((((F641-1)*J641)*'complete results log'!$B$2)+('complete results log'!$B$2*(F641-1))),IF(M641="PLACED",((((F641-1)*J641)*'complete results log'!$B$2)-'complete results log'!$B$2),IF(J641=0,-'complete results log'!$B$2,IF(J641=0,-'complete results log'!$B$2,-('complete results log'!$B$2*2)))))))*E641</f>
        <v>0</v>
      </c>
    </row>
    <row r="642" spans="8:18" ht="15" x14ac:dyDescent="0.2">
      <c r="H642" s="22"/>
      <c r="I642" s="22"/>
      <c r="J642" s="22"/>
      <c r="M642" s="17"/>
      <c r="N642" s="26">
        <f>((G642-1)*(1-(IF(H642="no",0,'complete results log'!$B$3)))+1)</f>
        <v>5.0000000000000044E-2</v>
      </c>
      <c r="O642" s="26">
        <f t="shared" si="9"/>
        <v>0</v>
      </c>
      <c r="P642" s="27">
        <f>(IF(M642="WON-EW",((((N642-1)*J642)*'complete results log'!$B$2)+('complete results log'!$B$2*(N642-1))),IF(M642="WON",((((N642-1)*J642)*'complete results log'!$B$2)+('complete results log'!$B$2*(N642-1))),IF(M642="PLACED",((((N642-1)*J642)*'complete results log'!$B$2)-'complete results log'!$B$2),IF(J642=0,-'complete results log'!$B$2,IF(J642=0,-'complete results log'!$B$2,-('complete results log'!$B$2*2)))))))*E642</f>
        <v>0</v>
      </c>
      <c r="Q642" s="27">
        <f>(IF(M642="WON-EW",(((K642-1)*'complete results log'!$B$2)*(1-$B$3))+(((L642-1)*'complete results log'!$B$2)*(1-$B$3)),IF(M642="WON",(((K642-1)*'complete results log'!$B$2)*(1-$B$3)),IF(M642="PLACED",(((L642-1)*'complete results log'!$B$2)*(1-$B$3))-'complete results log'!$B$2,IF(J642=0,-'complete results log'!$B$2,-('complete results log'!$B$2*2))))))*E642</f>
        <v>0</v>
      </c>
      <c r="R642" s="28">
        <f>(IF(M642="WON-EW",((((F642-1)*J642)*'complete results log'!$B$2)+('complete results log'!$B$2*(F642-1))),IF(M642="WON",((((F642-1)*J642)*'complete results log'!$B$2)+('complete results log'!$B$2*(F642-1))),IF(M642="PLACED",((((F642-1)*J642)*'complete results log'!$B$2)-'complete results log'!$B$2),IF(J642=0,-'complete results log'!$B$2,IF(J642=0,-'complete results log'!$B$2,-('complete results log'!$B$2*2)))))))*E642</f>
        <v>0</v>
      </c>
    </row>
    <row r="643" spans="8:18" ht="15" x14ac:dyDescent="0.2">
      <c r="H643" s="22"/>
      <c r="I643" s="22"/>
      <c r="J643" s="22"/>
      <c r="M643" s="17"/>
      <c r="N643" s="26">
        <f>((G643-1)*(1-(IF(H643="no",0,'complete results log'!$B$3)))+1)</f>
        <v>5.0000000000000044E-2</v>
      </c>
      <c r="O643" s="26">
        <f t="shared" si="9"/>
        <v>0</v>
      </c>
      <c r="P643" s="27">
        <f>(IF(M643="WON-EW",((((N643-1)*J643)*'complete results log'!$B$2)+('complete results log'!$B$2*(N643-1))),IF(M643="WON",((((N643-1)*J643)*'complete results log'!$B$2)+('complete results log'!$B$2*(N643-1))),IF(M643="PLACED",((((N643-1)*J643)*'complete results log'!$B$2)-'complete results log'!$B$2),IF(J643=0,-'complete results log'!$B$2,IF(J643=0,-'complete results log'!$B$2,-('complete results log'!$B$2*2)))))))*E643</f>
        <v>0</v>
      </c>
      <c r="Q643" s="27">
        <f>(IF(M643="WON-EW",(((K643-1)*'complete results log'!$B$2)*(1-$B$3))+(((L643-1)*'complete results log'!$B$2)*(1-$B$3)),IF(M643="WON",(((K643-1)*'complete results log'!$B$2)*(1-$B$3)),IF(M643="PLACED",(((L643-1)*'complete results log'!$B$2)*(1-$B$3))-'complete results log'!$B$2,IF(J643=0,-'complete results log'!$B$2,-('complete results log'!$B$2*2))))))*E643</f>
        <v>0</v>
      </c>
      <c r="R643" s="28">
        <f>(IF(M643="WON-EW",((((F643-1)*J643)*'complete results log'!$B$2)+('complete results log'!$B$2*(F643-1))),IF(M643="WON",((((F643-1)*J643)*'complete results log'!$B$2)+('complete results log'!$B$2*(F643-1))),IF(M643="PLACED",((((F643-1)*J643)*'complete results log'!$B$2)-'complete results log'!$B$2),IF(J643=0,-'complete results log'!$B$2,IF(J643=0,-'complete results log'!$B$2,-('complete results log'!$B$2*2)))))))*E643</f>
        <v>0</v>
      </c>
    </row>
    <row r="644" spans="8:18" ht="15" x14ac:dyDescent="0.2">
      <c r="H644" s="22"/>
      <c r="I644" s="22"/>
      <c r="J644" s="22"/>
      <c r="M644" s="17"/>
      <c r="N644" s="26">
        <f>((G644-1)*(1-(IF(H644="no",0,'complete results log'!$B$3)))+1)</f>
        <v>5.0000000000000044E-2</v>
      </c>
      <c r="O644" s="26">
        <f t="shared" si="9"/>
        <v>0</v>
      </c>
      <c r="P644" s="27">
        <f>(IF(M644="WON-EW",((((N644-1)*J644)*'complete results log'!$B$2)+('complete results log'!$B$2*(N644-1))),IF(M644="WON",((((N644-1)*J644)*'complete results log'!$B$2)+('complete results log'!$B$2*(N644-1))),IF(M644="PLACED",((((N644-1)*J644)*'complete results log'!$B$2)-'complete results log'!$B$2),IF(J644=0,-'complete results log'!$B$2,IF(J644=0,-'complete results log'!$B$2,-('complete results log'!$B$2*2)))))))*E644</f>
        <v>0</v>
      </c>
      <c r="Q644" s="27">
        <f>(IF(M644="WON-EW",(((K644-1)*'complete results log'!$B$2)*(1-$B$3))+(((L644-1)*'complete results log'!$B$2)*(1-$B$3)),IF(M644="WON",(((K644-1)*'complete results log'!$B$2)*(1-$B$3)),IF(M644="PLACED",(((L644-1)*'complete results log'!$B$2)*(1-$B$3))-'complete results log'!$B$2,IF(J644=0,-'complete results log'!$B$2,-('complete results log'!$B$2*2))))))*E644</f>
        <v>0</v>
      </c>
      <c r="R644" s="28">
        <f>(IF(M644="WON-EW",((((F644-1)*J644)*'complete results log'!$B$2)+('complete results log'!$B$2*(F644-1))),IF(M644="WON",((((F644-1)*J644)*'complete results log'!$B$2)+('complete results log'!$B$2*(F644-1))),IF(M644="PLACED",((((F644-1)*J644)*'complete results log'!$B$2)-'complete results log'!$B$2),IF(J644=0,-'complete results log'!$B$2,IF(J644=0,-'complete results log'!$B$2,-('complete results log'!$B$2*2)))))))*E644</f>
        <v>0</v>
      </c>
    </row>
    <row r="645" spans="8:18" ht="15" x14ac:dyDescent="0.2">
      <c r="H645" s="22"/>
      <c r="I645" s="22"/>
      <c r="J645" s="22"/>
      <c r="M645" s="17"/>
      <c r="N645" s="26">
        <f>((G645-1)*(1-(IF(H645="no",0,'complete results log'!$B$3)))+1)</f>
        <v>5.0000000000000044E-2</v>
      </c>
      <c r="O645" s="26">
        <f t="shared" si="9"/>
        <v>0</v>
      </c>
      <c r="P645" s="27">
        <f>(IF(M645="WON-EW",((((N645-1)*J645)*'complete results log'!$B$2)+('complete results log'!$B$2*(N645-1))),IF(M645="WON",((((N645-1)*J645)*'complete results log'!$B$2)+('complete results log'!$B$2*(N645-1))),IF(M645="PLACED",((((N645-1)*J645)*'complete results log'!$B$2)-'complete results log'!$B$2),IF(J645=0,-'complete results log'!$B$2,IF(J645=0,-'complete results log'!$B$2,-('complete results log'!$B$2*2)))))))*E645</f>
        <v>0</v>
      </c>
      <c r="Q645" s="27">
        <f>(IF(M645="WON-EW",(((K645-1)*'complete results log'!$B$2)*(1-$B$3))+(((L645-1)*'complete results log'!$B$2)*(1-$B$3)),IF(M645="WON",(((K645-1)*'complete results log'!$B$2)*(1-$B$3)),IF(M645="PLACED",(((L645-1)*'complete results log'!$B$2)*(1-$B$3))-'complete results log'!$B$2,IF(J645=0,-'complete results log'!$B$2,-('complete results log'!$B$2*2))))))*E645</f>
        <v>0</v>
      </c>
      <c r="R645" s="28">
        <f>(IF(M645="WON-EW",((((F645-1)*J645)*'complete results log'!$B$2)+('complete results log'!$B$2*(F645-1))),IF(M645="WON",((((F645-1)*J645)*'complete results log'!$B$2)+('complete results log'!$B$2*(F645-1))),IF(M645="PLACED",((((F645-1)*J645)*'complete results log'!$B$2)-'complete results log'!$B$2),IF(J645=0,-'complete results log'!$B$2,IF(J645=0,-'complete results log'!$B$2,-('complete results log'!$B$2*2)))))))*E645</f>
        <v>0</v>
      </c>
    </row>
    <row r="646" spans="8:18" ht="15" x14ac:dyDescent="0.2">
      <c r="H646" s="22"/>
      <c r="I646" s="22"/>
      <c r="J646" s="22"/>
      <c r="M646" s="17"/>
      <c r="N646" s="26">
        <f>((G646-1)*(1-(IF(H646="no",0,'complete results log'!$B$3)))+1)</f>
        <v>5.0000000000000044E-2</v>
      </c>
      <c r="O646" s="26">
        <f t="shared" ref="O646:O709" si="10">E646*IF(I646="yes",2,1)</f>
        <v>0</v>
      </c>
      <c r="P646" s="27">
        <f>(IF(M646="WON-EW",((((N646-1)*J646)*'complete results log'!$B$2)+('complete results log'!$B$2*(N646-1))),IF(M646="WON",((((N646-1)*J646)*'complete results log'!$B$2)+('complete results log'!$B$2*(N646-1))),IF(M646="PLACED",((((N646-1)*J646)*'complete results log'!$B$2)-'complete results log'!$B$2),IF(J646=0,-'complete results log'!$B$2,IF(J646=0,-'complete results log'!$B$2,-('complete results log'!$B$2*2)))))))*E646</f>
        <v>0</v>
      </c>
      <c r="Q646" s="27">
        <f>(IF(M646="WON-EW",(((K646-1)*'complete results log'!$B$2)*(1-$B$3))+(((L646-1)*'complete results log'!$B$2)*(1-$B$3)),IF(M646="WON",(((K646-1)*'complete results log'!$B$2)*(1-$B$3)),IF(M646="PLACED",(((L646-1)*'complete results log'!$B$2)*(1-$B$3))-'complete results log'!$B$2,IF(J646=0,-'complete results log'!$B$2,-('complete results log'!$B$2*2))))))*E646</f>
        <v>0</v>
      </c>
      <c r="R646" s="28">
        <f>(IF(M646="WON-EW",((((F646-1)*J646)*'complete results log'!$B$2)+('complete results log'!$B$2*(F646-1))),IF(M646="WON",((((F646-1)*J646)*'complete results log'!$B$2)+('complete results log'!$B$2*(F646-1))),IF(M646="PLACED",((((F646-1)*J646)*'complete results log'!$B$2)-'complete results log'!$B$2),IF(J646=0,-'complete results log'!$B$2,IF(J646=0,-'complete results log'!$B$2,-('complete results log'!$B$2*2)))))))*E646</f>
        <v>0</v>
      </c>
    </row>
    <row r="647" spans="8:18" ht="15" x14ac:dyDescent="0.2">
      <c r="H647" s="22"/>
      <c r="I647" s="22"/>
      <c r="J647" s="22"/>
      <c r="M647" s="17"/>
      <c r="N647" s="26">
        <f>((G647-1)*(1-(IF(H647="no",0,'complete results log'!$B$3)))+1)</f>
        <v>5.0000000000000044E-2</v>
      </c>
      <c r="O647" s="26">
        <f t="shared" si="10"/>
        <v>0</v>
      </c>
      <c r="P647" s="27">
        <f>(IF(M647="WON-EW",((((N647-1)*J647)*'complete results log'!$B$2)+('complete results log'!$B$2*(N647-1))),IF(M647="WON",((((N647-1)*J647)*'complete results log'!$B$2)+('complete results log'!$B$2*(N647-1))),IF(M647="PLACED",((((N647-1)*J647)*'complete results log'!$B$2)-'complete results log'!$B$2),IF(J647=0,-'complete results log'!$B$2,IF(J647=0,-'complete results log'!$B$2,-('complete results log'!$B$2*2)))))))*E647</f>
        <v>0</v>
      </c>
      <c r="Q647" s="27">
        <f>(IF(M647="WON-EW",(((K647-1)*'complete results log'!$B$2)*(1-$B$3))+(((L647-1)*'complete results log'!$B$2)*(1-$B$3)),IF(M647="WON",(((K647-1)*'complete results log'!$B$2)*(1-$B$3)),IF(M647="PLACED",(((L647-1)*'complete results log'!$B$2)*(1-$B$3))-'complete results log'!$B$2,IF(J647=0,-'complete results log'!$B$2,-('complete results log'!$B$2*2))))))*E647</f>
        <v>0</v>
      </c>
      <c r="R647" s="28">
        <f>(IF(M647="WON-EW",((((F647-1)*J647)*'complete results log'!$B$2)+('complete results log'!$B$2*(F647-1))),IF(M647="WON",((((F647-1)*J647)*'complete results log'!$B$2)+('complete results log'!$B$2*(F647-1))),IF(M647="PLACED",((((F647-1)*J647)*'complete results log'!$B$2)-'complete results log'!$B$2),IF(J647=0,-'complete results log'!$B$2,IF(J647=0,-'complete results log'!$B$2,-('complete results log'!$B$2*2)))))))*E647</f>
        <v>0</v>
      </c>
    </row>
    <row r="648" spans="8:18" ht="15" x14ac:dyDescent="0.2">
      <c r="H648" s="22"/>
      <c r="I648" s="22"/>
      <c r="J648" s="22"/>
      <c r="M648" s="17"/>
      <c r="N648" s="26">
        <f>((G648-1)*(1-(IF(H648="no",0,'complete results log'!$B$3)))+1)</f>
        <v>5.0000000000000044E-2</v>
      </c>
      <c r="O648" s="26">
        <f t="shared" si="10"/>
        <v>0</v>
      </c>
      <c r="P648" s="27">
        <f>(IF(M648="WON-EW",((((N648-1)*J648)*'complete results log'!$B$2)+('complete results log'!$B$2*(N648-1))),IF(M648="WON",((((N648-1)*J648)*'complete results log'!$B$2)+('complete results log'!$B$2*(N648-1))),IF(M648="PLACED",((((N648-1)*J648)*'complete results log'!$B$2)-'complete results log'!$B$2),IF(J648=0,-'complete results log'!$B$2,IF(J648=0,-'complete results log'!$B$2,-('complete results log'!$B$2*2)))))))*E648</f>
        <v>0</v>
      </c>
      <c r="Q648" s="27">
        <f>(IF(M648="WON-EW",(((K648-1)*'complete results log'!$B$2)*(1-$B$3))+(((L648-1)*'complete results log'!$B$2)*(1-$B$3)),IF(M648="WON",(((K648-1)*'complete results log'!$B$2)*(1-$B$3)),IF(M648="PLACED",(((L648-1)*'complete results log'!$B$2)*(1-$B$3))-'complete results log'!$B$2,IF(J648=0,-'complete results log'!$B$2,-('complete results log'!$B$2*2))))))*E648</f>
        <v>0</v>
      </c>
      <c r="R648" s="28">
        <f>(IF(M648="WON-EW",((((F648-1)*J648)*'complete results log'!$B$2)+('complete results log'!$B$2*(F648-1))),IF(M648="WON",((((F648-1)*J648)*'complete results log'!$B$2)+('complete results log'!$B$2*(F648-1))),IF(M648="PLACED",((((F648-1)*J648)*'complete results log'!$B$2)-'complete results log'!$B$2),IF(J648=0,-'complete results log'!$B$2,IF(J648=0,-'complete results log'!$B$2,-('complete results log'!$B$2*2)))))))*E648</f>
        <v>0</v>
      </c>
    </row>
    <row r="649" spans="8:18" ht="15" x14ac:dyDescent="0.2">
      <c r="H649" s="22"/>
      <c r="I649" s="22"/>
      <c r="J649" s="22"/>
      <c r="M649" s="17"/>
      <c r="N649" s="26">
        <f>((G649-1)*(1-(IF(H649="no",0,'complete results log'!$B$3)))+1)</f>
        <v>5.0000000000000044E-2</v>
      </c>
      <c r="O649" s="26">
        <f t="shared" si="10"/>
        <v>0</v>
      </c>
      <c r="P649" s="27">
        <f>(IF(M649="WON-EW",((((N649-1)*J649)*'complete results log'!$B$2)+('complete results log'!$B$2*(N649-1))),IF(M649="WON",((((N649-1)*J649)*'complete results log'!$B$2)+('complete results log'!$B$2*(N649-1))),IF(M649="PLACED",((((N649-1)*J649)*'complete results log'!$B$2)-'complete results log'!$B$2),IF(J649=0,-'complete results log'!$B$2,IF(J649=0,-'complete results log'!$B$2,-('complete results log'!$B$2*2)))))))*E649</f>
        <v>0</v>
      </c>
      <c r="Q649" s="27">
        <f>(IF(M649="WON-EW",(((K649-1)*'complete results log'!$B$2)*(1-$B$3))+(((L649-1)*'complete results log'!$B$2)*(1-$B$3)),IF(M649="WON",(((K649-1)*'complete results log'!$B$2)*(1-$B$3)),IF(M649="PLACED",(((L649-1)*'complete results log'!$B$2)*(1-$B$3))-'complete results log'!$B$2,IF(J649=0,-'complete results log'!$B$2,-('complete results log'!$B$2*2))))))*E649</f>
        <v>0</v>
      </c>
      <c r="R649" s="28">
        <f>(IF(M649="WON-EW",((((F649-1)*J649)*'complete results log'!$B$2)+('complete results log'!$B$2*(F649-1))),IF(M649="WON",((((F649-1)*J649)*'complete results log'!$B$2)+('complete results log'!$B$2*(F649-1))),IF(M649="PLACED",((((F649-1)*J649)*'complete results log'!$B$2)-'complete results log'!$B$2),IF(J649=0,-'complete results log'!$B$2,IF(J649=0,-'complete results log'!$B$2,-('complete results log'!$B$2*2)))))))*E649</f>
        <v>0</v>
      </c>
    </row>
    <row r="650" spans="8:18" ht="15" x14ac:dyDescent="0.2">
      <c r="H650" s="22"/>
      <c r="I650" s="22"/>
      <c r="J650" s="22"/>
      <c r="M650" s="17"/>
      <c r="N650" s="26">
        <f>((G650-1)*(1-(IF(H650="no",0,'complete results log'!$B$3)))+1)</f>
        <v>5.0000000000000044E-2</v>
      </c>
      <c r="O650" s="26">
        <f t="shared" si="10"/>
        <v>0</v>
      </c>
      <c r="P650" s="27">
        <f>(IF(M650="WON-EW",((((N650-1)*J650)*'complete results log'!$B$2)+('complete results log'!$B$2*(N650-1))),IF(M650="WON",((((N650-1)*J650)*'complete results log'!$B$2)+('complete results log'!$B$2*(N650-1))),IF(M650="PLACED",((((N650-1)*J650)*'complete results log'!$B$2)-'complete results log'!$B$2),IF(J650=0,-'complete results log'!$B$2,IF(J650=0,-'complete results log'!$B$2,-('complete results log'!$B$2*2)))))))*E650</f>
        <v>0</v>
      </c>
      <c r="Q650" s="27">
        <f>(IF(M650="WON-EW",(((K650-1)*'complete results log'!$B$2)*(1-$B$3))+(((L650-1)*'complete results log'!$B$2)*(1-$B$3)),IF(M650="WON",(((K650-1)*'complete results log'!$B$2)*(1-$B$3)),IF(M650="PLACED",(((L650-1)*'complete results log'!$B$2)*(1-$B$3))-'complete results log'!$B$2,IF(J650=0,-'complete results log'!$B$2,-('complete results log'!$B$2*2))))))*E650</f>
        <v>0</v>
      </c>
      <c r="R650" s="28">
        <f>(IF(M650="WON-EW",((((F650-1)*J650)*'complete results log'!$B$2)+('complete results log'!$B$2*(F650-1))),IF(M650="WON",((((F650-1)*J650)*'complete results log'!$B$2)+('complete results log'!$B$2*(F650-1))),IF(M650="PLACED",((((F650-1)*J650)*'complete results log'!$B$2)-'complete results log'!$B$2),IF(J650=0,-'complete results log'!$B$2,IF(J650=0,-'complete results log'!$B$2,-('complete results log'!$B$2*2)))))))*E650</f>
        <v>0</v>
      </c>
    </row>
    <row r="651" spans="8:18" ht="15" x14ac:dyDescent="0.2">
      <c r="H651" s="22"/>
      <c r="I651" s="22"/>
      <c r="J651" s="22"/>
      <c r="M651" s="17"/>
      <c r="N651" s="26">
        <f>((G651-1)*(1-(IF(H651="no",0,'complete results log'!$B$3)))+1)</f>
        <v>5.0000000000000044E-2</v>
      </c>
      <c r="O651" s="26">
        <f t="shared" si="10"/>
        <v>0</v>
      </c>
      <c r="P651" s="27">
        <f>(IF(M651="WON-EW",((((N651-1)*J651)*'complete results log'!$B$2)+('complete results log'!$B$2*(N651-1))),IF(M651="WON",((((N651-1)*J651)*'complete results log'!$B$2)+('complete results log'!$B$2*(N651-1))),IF(M651="PLACED",((((N651-1)*J651)*'complete results log'!$B$2)-'complete results log'!$B$2),IF(J651=0,-'complete results log'!$B$2,IF(J651=0,-'complete results log'!$B$2,-('complete results log'!$B$2*2)))))))*E651</f>
        <v>0</v>
      </c>
      <c r="Q651" s="27">
        <f>(IF(M651="WON-EW",(((K651-1)*'complete results log'!$B$2)*(1-$B$3))+(((L651-1)*'complete results log'!$B$2)*(1-$B$3)),IF(M651="WON",(((K651-1)*'complete results log'!$B$2)*(1-$B$3)),IF(M651="PLACED",(((L651-1)*'complete results log'!$B$2)*(1-$B$3))-'complete results log'!$B$2,IF(J651=0,-'complete results log'!$B$2,-('complete results log'!$B$2*2))))))*E651</f>
        <v>0</v>
      </c>
      <c r="R651" s="28">
        <f>(IF(M651="WON-EW",((((F651-1)*J651)*'complete results log'!$B$2)+('complete results log'!$B$2*(F651-1))),IF(M651="WON",((((F651-1)*J651)*'complete results log'!$B$2)+('complete results log'!$B$2*(F651-1))),IF(M651="PLACED",((((F651-1)*J651)*'complete results log'!$B$2)-'complete results log'!$B$2),IF(J651=0,-'complete results log'!$B$2,IF(J651=0,-'complete results log'!$B$2,-('complete results log'!$B$2*2)))))))*E651</f>
        <v>0</v>
      </c>
    </row>
    <row r="652" spans="8:18" ht="15" x14ac:dyDescent="0.2">
      <c r="H652" s="22"/>
      <c r="I652" s="22"/>
      <c r="J652" s="22"/>
      <c r="M652" s="17"/>
      <c r="N652" s="26">
        <f>((G652-1)*(1-(IF(H652="no",0,'complete results log'!$B$3)))+1)</f>
        <v>5.0000000000000044E-2</v>
      </c>
      <c r="O652" s="26">
        <f t="shared" si="10"/>
        <v>0</v>
      </c>
      <c r="P652" s="27">
        <f>(IF(M652="WON-EW",((((N652-1)*J652)*'complete results log'!$B$2)+('complete results log'!$B$2*(N652-1))),IF(M652="WON",((((N652-1)*J652)*'complete results log'!$B$2)+('complete results log'!$B$2*(N652-1))),IF(M652="PLACED",((((N652-1)*J652)*'complete results log'!$B$2)-'complete results log'!$B$2),IF(J652=0,-'complete results log'!$B$2,IF(J652=0,-'complete results log'!$B$2,-('complete results log'!$B$2*2)))))))*E652</f>
        <v>0</v>
      </c>
      <c r="Q652" s="27">
        <f>(IF(M652="WON-EW",(((K652-1)*'complete results log'!$B$2)*(1-$B$3))+(((L652-1)*'complete results log'!$B$2)*(1-$B$3)),IF(M652="WON",(((K652-1)*'complete results log'!$B$2)*(1-$B$3)),IF(M652="PLACED",(((L652-1)*'complete results log'!$B$2)*(1-$B$3))-'complete results log'!$B$2,IF(J652=0,-'complete results log'!$B$2,-('complete results log'!$B$2*2))))))*E652</f>
        <v>0</v>
      </c>
      <c r="R652" s="28">
        <f>(IF(M652="WON-EW",((((F652-1)*J652)*'complete results log'!$B$2)+('complete results log'!$B$2*(F652-1))),IF(M652="WON",((((F652-1)*J652)*'complete results log'!$B$2)+('complete results log'!$B$2*(F652-1))),IF(M652="PLACED",((((F652-1)*J652)*'complete results log'!$B$2)-'complete results log'!$B$2),IF(J652=0,-'complete results log'!$B$2,IF(J652=0,-'complete results log'!$B$2,-('complete results log'!$B$2*2)))))))*E652</f>
        <v>0</v>
      </c>
    </row>
    <row r="653" spans="8:18" ht="15" x14ac:dyDescent="0.2">
      <c r="H653" s="22"/>
      <c r="I653" s="22"/>
      <c r="J653" s="22"/>
      <c r="M653" s="17"/>
      <c r="N653" s="26">
        <f>((G653-1)*(1-(IF(H653="no",0,'complete results log'!$B$3)))+1)</f>
        <v>5.0000000000000044E-2</v>
      </c>
      <c r="O653" s="26">
        <f t="shared" si="10"/>
        <v>0</v>
      </c>
      <c r="P653" s="27">
        <f>(IF(M653="WON-EW",((((N653-1)*J653)*'complete results log'!$B$2)+('complete results log'!$B$2*(N653-1))),IF(M653="WON",((((N653-1)*J653)*'complete results log'!$B$2)+('complete results log'!$B$2*(N653-1))),IF(M653="PLACED",((((N653-1)*J653)*'complete results log'!$B$2)-'complete results log'!$B$2),IF(J653=0,-'complete results log'!$B$2,IF(J653=0,-'complete results log'!$B$2,-('complete results log'!$B$2*2)))))))*E653</f>
        <v>0</v>
      </c>
      <c r="Q653" s="27">
        <f>(IF(M653="WON-EW",(((K653-1)*'complete results log'!$B$2)*(1-$B$3))+(((L653-1)*'complete results log'!$B$2)*(1-$B$3)),IF(M653="WON",(((K653-1)*'complete results log'!$B$2)*(1-$B$3)),IF(M653="PLACED",(((L653-1)*'complete results log'!$B$2)*(1-$B$3))-'complete results log'!$B$2,IF(J653=0,-'complete results log'!$B$2,-('complete results log'!$B$2*2))))))*E653</f>
        <v>0</v>
      </c>
      <c r="R653" s="28">
        <f>(IF(M653="WON-EW",((((F653-1)*J653)*'complete results log'!$B$2)+('complete results log'!$B$2*(F653-1))),IF(M653="WON",((((F653-1)*J653)*'complete results log'!$B$2)+('complete results log'!$B$2*(F653-1))),IF(M653="PLACED",((((F653-1)*J653)*'complete results log'!$B$2)-'complete results log'!$B$2),IF(J653=0,-'complete results log'!$B$2,IF(J653=0,-'complete results log'!$B$2,-('complete results log'!$B$2*2)))))))*E653</f>
        <v>0</v>
      </c>
    </row>
    <row r="654" spans="8:18" ht="15" x14ac:dyDescent="0.2">
      <c r="H654" s="22"/>
      <c r="I654" s="22"/>
      <c r="J654" s="22"/>
      <c r="M654" s="17"/>
      <c r="N654" s="26">
        <f>((G654-1)*(1-(IF(H654="no",0,'complete results log'!$B$3)))+1)</f>
        <v>5.0000000000000044E-2</v>
      </c>
      <c r="O654" s="26">
        <f t="shared" si="10"/>
        <v>0</v>
      </c>
      <c r="P654" s="27">
        <f>(IF(M654="WON-EW",((((N654-1)*J654)*'complete results log'!$B$2)+('complete results log'!$B$2*(N654-1))),IF(M654="WON",((((N654-1)*J654)*'complete results log'!$B$2)+('complete results log'!$B$2*(N654-1))),IF(M654="PLACED",((((N654-1)*J654)*'complete results log'!$B$2)-'complete results log'!$B$2),IF(J654=0,-'complete results log'!$B$2,IF(J654=0,-'complete results log'!$B$2,-('complete results log'!$B$2*2)))))))*E654</f>
        <v>0</v>
      </c>
      <c r="Q654" s="27">
        <f>(IF(M654="WON-EW",(((K654-1)*'complete results log'!$B$2)*(1-$B$3))+(((L654-1)*'complete results log'!$B$2)*(1-$B$3)),IF(M654="WON",(((K654-1)*'complete results log'!$B$2)*(1-$B$3)),IF(M654="PLACED",(((L654-1)*'complete results log'!$B$2)*(1-$B$3))-'complete results log'!$B$2,IF(J654=0,-'complete results log'!$B$2,-('complete results log'!$B$2*2))))))*E654</f>
        <v>0</v>
      </c>
      <c r="R654" s="28">
        <f>(IF(M654="WON-EW",((((F654-1)*J654)*'complete results log'!$B$2)+('complete results log'!$B$2*(F654-1))),IF(M654="WON",((((F654-1)*J654)*'complete results log'!$B$2)+('complete results log'!$B$2*(F654-1))),IF(M654="PLACED",((((F654-1)*J654)*'complete results log'!$B$2)-'complete results log'!$B$2),IF(J654=0,-'complete results log'!$B$2,IF(J654=0,-'complete results log'!$B$2,-('complete results log'!$B$2*2)))))))*E654</f>
        <v>0</v>
      </c>
    </row>
    <row r="655" spans="8:18" ht="15" x14ac:dyDescent="0.2">
      <c r="H655" s="22"/>
      <c r="I655" s="22"/>
      <c r="J655" s="22"/>
      <c r="M655" s="17"/>
      <c r="N655" s="26">
        <f>((G655-1)*(1-(IF(H655="no",0,'complete results log'!$B$3)))+1)</f>
        <v>5.0000000000000044E-2</v>
      </c>
      <c r="O655" s="26">
        <f t="shared" si="10"/>
        <v>0</v>
      </c>
      <c r="P655" s="27">
        <f>(IF(M655="WON-EW",((((N655-1)*J655)*'complete results log'!$B$2)+('complete results log'!$B$2*(N655-1))),IF(M655="WON",((((N655-1)*J655)*'complete results log'!$B$2)+('complete results log'!$B$2*(N655-1))),IF(M655="PLACED",((((N655-1)*J655)*'complete results log'!$B$2)-'complete results log'!$B$2),IF(J655=0,-'complete results log'!$B$2,IF(J655=0,-'complete results log'!$B$2,-('complete results log'!$B$2*2)))))))*E655</f>
        <v>0</v>
      </c>
      <c r="Q655" s="27">
        <f>(IF(M655="WON-EW",(((K655-1)*'complete results log'!$B$2)*(1-$B$3))+(((L655-1)*'complete results log'!$B$2)*(1-$B$3)),IF(M655="WON",(((K655-1)*'complete results log'!$B$2)*(1-$B$3)),IF(M655="PLACED",(((L655-1)*'complete results log'!$B$2)*(1-$B$3))-'complete results log'!$B$2,IF(J655=0,-'complete results log'!$B$2,-('complete results log'!$B$2*2))))))*E655</f>
        <v>0</v>
      </c>
      <c r="R655" s="28">
        <f>(IF(M655="WON-EW",((((F655-1)*J655)*'complete results log'!$B$2)+('complete results log'!$B$2*(F655-1))),IF(M655="WON",((((F655-1)*J655)*'complete results log'!$B$2)+('complete results log'!$B$2*(F655-1))),IF(M655="PLACED",((((F655-1)*J655)*'complete results log'!$B$2)-'complete results log'!$B$2),IF(J655=0,-'complete results log'!$B$2,IF(J655=0,-'complete results log'!$B$2,-('complete results log'!$B$2*2)))))))*E655</f>
        <v>0</v>
      </c>
    </row>
    <row r="656" spans="8:18" ht="15" x14ac:dyDescent="0.2">
      <c r="H656" s="22"/>
      <c r="I656" s="22"/>
      <c r="J656" s="22"/>
      <c r="M656" s="17"/>
      <c r="N656" s="26">
        <f>((G656-1)*(1-(IF(H656="no",0,'complete results log'!$B$3)))+1)</f>
        <v>5.0000000000000044E-2</v>
      </c>
      <c r="O656" s="26">
        <f t="shared" si="10"/>
        <v>0</v>
      </c>
      <c r="P656" s="27">
        <f>(IF(M656="WON-EW",((((N656-1)*J656)*'complete results log'!$B$2)+('complete results log'!$B$2*(N656-1))),IF(M656="WON",((((N656-1)*J656)*'complete results log'!$B$2)+('complete results log'!$B$2*(N656-1))),IF(M656="PLACED",((((N656-1)*J656)*'complete results log'!$B$2)-'complete results log'!$B$2),IF(J656=0,-'complete results log'!$B$2,IF(J656=0,-'complete results log'!$B$2,-('complete results log'!$B$2*2)))))))*E656</f>
        <v>0</v>
      </c>
      <c r="Q656" s="27">
        <f>(IF(M656="WON-EW",(((K656-1)*'complete results log'!$B$2)*(1-$B$3))+(((L656-1)*'complete results log'!$B$2)*(1-$B$3)),IF(M656="WON",(((K656-1)*'complete results log'!$B$2)*(1-$B$3)),IF(M656="PLACED",(((L656-1)*'complete results log'!$B$2)*(1-$B$3))-'complete results log'!$B$2,IF(J656=0,-'complete results log'!$B$2,-('complete results log'!$B$2*2))))))*E656</f>
        <v>0</v>
      </c>
      <c r="R656" s="28">
        <f>(IF(M656="WON-EW",((((F656-1)*J656)*'complete results log'!$B$2)+('complete results log'!$B$2*(F656-1))),IF(M656="WON",((((F656-1)*J656)*'complete results log'!$B$2)+('complete results log'!$B$2*(F656-1))),IF(M656="PLACED",((((F656-1)*J656)*'complete results log'!$B$2)-'complete results log'!$B$2),IF(J656=0,-'complete results log'!$B$2,IF(J656=0,-'complete results log'!$B$2,-('complete results log'!$B$2*2)))))))*E656</f>
        <v>0</v>
      </c>
    </row>
    <row r="657" spans="8:18" ht="15" x14ac:dyDescent="0.2">
      <c r="H657" s="22"/>
      <c r="I657" s="22"/>
      <c r="J657" s="22"/>
      <c r="M657" s="17"/>
      <c r="N657" s="26">
        <f>((G657-1)*(1-(IF(H657="no",0,'complete results log'!$B$3)))+1)</f>
        <v>5.0000000000000044E-2</v>
      </c>
      <c r="O657" s="26">
        <f t="shared" si="10"/>
        <v>0</v>
      </c>
      <c r="P657" s="27">
        <f>(IF(M657="WON-EW",((((N657-1)*J657)*'complete results log'!$B$2)+('complete results log'!$B$2*(N657-1))),IF(M657="WON",((((N657-1)*J657)*'complete results log'!$B$2)+('complete results log'!$B$2*(N657-1))),IF(M657="PLACED",((((N657-1)*J657)*'complete results log'!$B$2)-'complete results log'!$B$2),IF(J657=0,-'complete results log'!$B$2,IF(J657=0,-'complete results log'!$B$2,-('complete results log'!$B$2*2)))))))*E657</f>
        <v>0</v>
      </c>
      <c r="Q657" s="27">
        <f>(IF(M657="WON-EW",(((K657-1)*'complete results log'!$B$2)*(1-$B$3))+(((L657-1)*'complete results log'!$B$2)*(1-$B$3)),IF(M657="WON",(((K657-1)*'complete results log'!$B$2)*(1-$B$3)),IF(M657="PLACED",(((L657-1)*'complete results log'!$B$2)*(1-$B$3))-'complete results log'!$B$2,IF(J657=0,-'complete results log'!$B$2,-('complete results log'!$B$2*2))))))*E657</f>
        <v>0</v>
      </c>
      <c r="R657" s="28">
        <f>(IF(M657="WON-EW",((((F657-1)*J657)*'complete results log'!$B$2)+('complete results log'!$B$2*(F657-1))),IF(M657="WON",((((F657-1)*J657)*'complete results log'!$B$2)+('complete results log'!$B$2*(F657-1))),IF(M657="PLACED",((((F657-1)*J657)*'complete results log'!$B$2)-'complete results log'!$B$2),IF(J657=0,-'complete results log'!$B$2,IF(J657=0,-'complete results log'!$B$2,-('complete results log'!$B$2*2)))))))*E657</f>
        <v>0</v>
      </c>
    </row>
    <row r="658" spans="8:18" ht="15" x14ac:dyDescent="0.2">
      <c r="H658" s="22"/>
      <c r="I658" s="22"/>
      <c r="J658" s="22"/>
      <c r="M658" s="17"/>
      <c r="N658" s="26">
        <f>((G658-1)*(1-(IF(H658="no",0,'complete results log'!$B$3)))+1)</f>
        <v>5.0000000000000044E-2</v>
      </c>
      <c r="O658" s="26">
        <f t="shared" si="10"/>
        <v>0</v>
      </c>
      <c r="P658" s="27">
        <f>(IF(M658="WON-EW",((((N658-1)*J658)*'complete results log'!$B$2)+('complete results log'!$B$2*(N658-1))),IF(M658="WON",((((N658-1)*J658)*'complete results log'!$B$2)+('complete results log'!$B$2*(N658-1))),IF(M658="PLACED",((((N658-1)*J658)*'complete results log'!$B$2)-'complete results log'!$B$2),IF(J658=0,-'complete results log'!$B$2,IF(J658=0,-'complete results log'!$B$2,-('complete results log'!$B$2*2)))))))*E658</f>
        <v>0</v>
      </c>
      <c r="Q658" s="27">
        <f>(IF(M658="WON-EW",(((K658-1)*'complete results log'!$B$2)*(1-$B$3))+(((L658-1)*'complete results log'!$B$2)*(1-$B$3)),IF(M658="WON",(((K658-1)*'complete results log'!$B$2)*(1-$B$3)),IF(M658="PLACED",(((L658-1)*'complete results log'!$B$2)*(1-$B$3))-'complete results log'!$B$2,IF(J658=0,-'complete results log'!$B$2,-('complete results log'!$B$2*2))))))*E658</f>
        <v>0</v>
      </c>
      <c r="R658" s="28">
        <f>(IF(M658="WON-EW",((((F658-1)*J658)*'complete results log'!$B$2)+('complete results log'!$B$2*(F658-1))),IF(M658="WON",((((F658-1)*J658)*'complete results log'!$B$2)+('complete results log'!$B$2*(F658-1))),IF(M658="PLACED",((((F658-1)*J658)*'complete results log'!$B$2)-'complete results log'!$B$2),IF(J658=0,-'complete results log'!$B$2,IF(J658=0,-'complete results log'!$B$2,-('complete results log'!$B$2*2)))))))*E658</f>
        <v>0</v>
      </c>
    </row>
    <row r="659" spans="8:18" ht="15" x14ac:dyDescent="0.2">
      <c r="H659" s="22"/>
      <c r="I659" s="22"/>
      <c r="J659" s="22"/>
      <c r="M659" s="17"/>
      <c r="N659" s="26">
        <f>((G659-1)*(1-(IF(H659="no",0,'complete results log'!$B$3)))+1)</f>
        <v>5.0000000000000044E-2</v>
      </c>
      <c r="O659" s="26">
        <f t="shared" si="10"/>
        <v>0</v>
      </c>
      <c r="P659" s="27">
        <f>(IF(M659="WON-EW",((((N659-1)*J659)*'complete results log'!$B$2)+('complete results log'!$B$2*(N659-1))),IF(M659="WON",((((N659-1)*J659)*'complete results log'!$B$2)+('complete results log'!$B$2*(N659-1))),IF(M659="PLACED",((((N659-1)*J659)*'complete results log'!$B$2)-'complete results log'!$B$2),IF(J659=0,-'complete results log'!$B$2,IF(J659=0,-'complete results log'!$B$2,-('complete results log'!$B$2*2)))))))*E659</f>
        <v>0</v>
      </c>
      <c r="Q659" s="27">
        <f>(IF(M659="WON-EW",(((K659-1)*'complete results log'!$B$2)*(1-$B$3))+(((L659-1)*'complete results log'!$B$2)*(1-$B$3)),IF(M659="WON",(((K659-1)*'complete results log'!$B$2)*(1-$B$3)),IF(M659="PLACED",(((L659-1)*'complete results log'!$B$2)*(1-$B$3))-'complete results log'!$B$2,IF(J659=0,-'complete results log'!$B$2,-('complete results log'!$B$2*2))))))*E659</f>
        <v>0</v>
      </c>
      <c r="R659" s="28">
        <f>(IF(M659="WON-EW",((((F659-1)*J659)*'complete results log'!$B$2)+('complete results log'!$B$2*(F659-1))),IF(M659="WON",((((F659-1)*J659)*'complete results log'!$B$2)+('complete results log'!$B$2*(F659-1))),IF(M659="PLACED",((((F659-1)*J659)*'complete results log'!$B$2)-'complete results log'!$B$2),IF(J659=0,-'complete results log'!$B$2,IF(J659=0,-'complete results log'!$B$2,-('complete results log'!$B$2*2)))))))*E659</f>
        <v>0</v>
      </c>
    </row>
    <row r="660" spans="8:18" ht="15" x14ac:dyDescent="0.2">
      <c r="H660" s="22"/>
      <c r="I660" s="22"/>
      <c r="J660" s="22"/>
      <c r="M660" s="17"/>
      <c r="N660" s="26">
        <f>((G660-1)*(1-(IF(H660="no",0,'complete results log'!$B$3)))+1)</f>
        <v>5.0000000000000044E-2</v>
      </c>
      <c r="O660" s="26">
        <f t="shared" si="10"/>
        <v>0</v>
      </c>
      <c r="P660" s="27">
        <f>(IF(M660="WON-EW",((((N660-1)*J660)*'complete results log'!$B$2)+('complete results log'!$B$2*(N660-1))),IF(M660="WON",((((N660-1)*J660)*'complete results log'!$B$2)+('complete results log'!$B$2*(N660-1))),IF(M660="PLACED",((((N660-1)*J660)*'complete results log'!$B$2)-'complete results log'!$B$2),IF(J660=0,-'complete results log'!$B$2,IF(J660=0,-'complete results log'!$B$2,-('complete results log'!$B$2*2)))))))*E660</f>
        <v>0</v>
      </c>
      <c r="Q660" s="27">
        <f>(IF(M660="WON-EW",(((K660-1)*'complete results log'!$B$2)*(1-$B$3))+(((L660-1)*'complete results log'!$B$2)*(1-$B$3)),IF(M660="WON",(((K660-1)*'complete results log'!$B$2)*(1-$B$3)),IF(M660="PLACED",(((L660-1)*'complete results log'!$B$2)*(1-$B$3))-'complete results log'!$B$2,IF(J660=0,-'complete results log'!$B$2,-('complete results log'!$B$2*2))))))*E660</f>
        <v>0</v>
      </c>
      <c r="R660" s="28">
        <f>(IF(M660="WON-EW",((((F660-1)*J660)*'complete results log'!$B$2)+('complete results log'!$B$2*(F660-1))),IF(M660="WON",((((F660-1)*J660)*'complete results log'!$B$2)+('complete results log'!$B$2*(F660-1))),IF(M660="PLACED",((((F660-1)*J660)*'complete results log'!$B$2)-'complete results log'!$B$2),IF(J660=0,-'complete results log'!$B$2,IF(J660=0,-'complete results log'!$B$2,-('complete results log'!$B$2*2)))))))*E660</f>
        <v>0</v>
      </c>
    </row>
    <row r="661" spans="8:18" ht="15" x14ac:dyDescent="0.2">
      <c r="H661" s="22"/>
      <c r="I661" s="22"/>
      <c r="J661" s="22"/>
      <c r="M661" s="17"/>
      <c r="N661" s="26">
        <f>((G661-1)*(1-(IF(H661="no",0,'complete results log'!$B$3)))+1)</f>
        <v>5.0000000000000044E-2</v>
      </c>
      <c r="O661" s="26">
        <f t="shared" si="10"/>
        <v>0</v>
      </c>
      <c r="P661" s="27">
        <f>(IF(M661="WON-EW",((((N661-1)*J661)*'complete results log'!$B$2)+('complete results log'!$B$2*(N661-1))),IF(M661="WON",((((N661-1)*J661)*'complete results log'!$B$2)+('complete results log'!$B$2*(N661-1))),IF(M661="PLACED",((((N661-1)*J661)*'complete results log'!$B$2)-'complete results log'!$B$2),IF(J661=0,-'complete results log'!$B$2,IF(J661=0,-'complete results log'!$B$2,-('complete results log'!$B$2*2)))))))*E661</f>
        <v>0</v>
      </c>
      <c r="Q661" s="27">
        <f>(IF(M661="WON-EW",(((K661-1)*'complete results log'!$B$2)*(1-$B$3))+(((L661-1)*'complete results log'!$B$2)*(1-$B$3)),IF(M661="WON",(((K661-1)*'complete results log'!$B$2)*(1-$B$3)),IF(M661="PLACED",(((L661-1)*'complete results log'!$B$2)*(1-$B$3))-'complete results log'!$B$2,IF(J661=0,-'complete results log'!$B$2,-('complete results log'!$B$2*2))))))*E661</f>
        <v>0</v>
      </c>
      <c r="R661" s="28">
        <f>(IF(M661="WON-EW",((((F661-1)*J661)*'complete results log'!$B$2)+('complete results log'!$B$2*(F661-1))),IF(M661="WON",((((F661-1)*J661)*'complete results log'!$B$2)+('complete results log'!$B$2*(F661-1))),IF(M661="PLACED",((((F661-1)*J661)*'complete results log'!$B$2)-'complete results log'!$B$2),IF(J661=0,-'complete results log'!$B$2,IF(J661=0,-'complete results log'!$B$2,-('complete results log'!$B$2*2)))))))*E661</f>
        <v>0</v>
      </c>
    </row>
    <row r="662" spans="8:18" ht="15" x14ac:dyDescent="0.2">
      <c r="H662" s="22"/>
      <c r="I662" s="22"/>
      <c r="J662" s="22"/>
      <c r="M662" s="17"/>
      <c r="N662" s="26">
        <f>((G662-1)*(1-(IF(H662="no",0,'complete results log'!$B$3)))+1)</f>
        <v>5.0000000000000044E-2</v>
      </c>
      <c r="O662" s="26">
        <f t="shared" si="10"/>
        <v>0</v>
      </c>
      <c r="P662" s="27">
        <f>(IF(M662="WON-EW",((((N662-1)*J662)*'complete results log'!$B$2)+('complete results log'!$B$2*(N662-1))),IF(M662="WON",((((N662-1)*J662)*'complete results log'!$B$2)+('complete results log'!$B$2*(N662-1))),IF(M662="PLACED",((((N662-1)*J662)*'complete results log'!$B$2)-'complete results log'!$B$2),IF(J662=0,-'complete results log'!$B$2,IF(J662=0,-'complete results log'!$B$2,-('complete results log'!$B$2*2)))))))*E662</f>
        <v>0</v>
      </c>
      <c r="Q662" s="27">
        <f>(IF(M662="WON-EW",(((K662-1)*'complete results log'!$B$2)*(1-$B$3))+(((L662-1)*'complete results log'!$B$2)*(1-$B$3)),IF(M662="WON",(((K662-1)*'complete results log'!$B$2)*(1-$B$3)),IF(M662="PLACED",(((L662-1)*'complete results log'!$B$2)*(1-$B$3))-'complete results log'!$B$2,IF(J662=0,-'complete results log'!$B$2,-('complete results log'!$B$2*2))))))*E662</f>
        <v>0</v>
      </c>
      <c r="R662" s="28">
        <f>(IF(M662="WON-EW",((((F662-1)*J662)*'complete results log'!$B$2)+('complete results log'!$B$2*(F662-1))),IF(M662="WON",((((F662-1)*J662)*'complete results log'!$B$2)+('complete results log'!$B$2*(F662-1))),IF(M662="PLACED",((((F662-1)*J662)*'complete results log'!$B$2)-'complete results log'!$B$2),IF(J662=0,-'complete results log'!$B$2,IF(J662=0,-'complete results log'!$B$2,-('complete results log'!$B$2*2)))))))*E662</f>
        <v>0</v>
      </c>
    </row>
    <row r="663" spans="8:18" ht="15" x14ac:dyDescent="0.2">
      <c r="H663" s="22"/>
      <c r="I663" s="22"/>
      <c r="J663" s="22"/>
      <c r="M663" s="17"/>
      <c r="N663" s="26">
        <f>((G663-1)*(1-(IF(H663="no",0,'complete results log'!$B$3)))+1)</f>
        <v>5.0000000000000044E-2</v>
      </c>
      <c r="O663" s="26">
        <f t="shared" si="10"/>
        <v>0</v>
      </c>
      <c r="P663" s="27">
        <f>(IF(M663="WON-EW",((((N663-1)*J663)*'complete results log'!$B$2)+('complete results log'!$B$2*(N663-1))),IF(M663="WON",((((N663-1)*J663)*'complete results log'!$B$2)+('complete results log'!$B$2*(N663-1))),IF(M663="PLACED",((((N663-1)*J663)*'complete results log'!$B$2)-'complete results log'!$B$2),IF(J663=0,-'complete results log'!$B$2,IF(J663=0,-'complete results log'!$B$2,-('complete results log'!$B$2*2)))))))*E663</f>
        <v>0</v>
      </c>
      <c r="Q663" s="27">
        <f>(IF(M663="WON-EW",(((K663-1)*'complete results log'!$B$2)*(1-$B$3))+(((L663-1)*'complete results log'!$B$2)*(1-$B$3)),IF(M663="WON",(((K663-1)*'complete results log'!$B$2)*(1-$B$3)),IF(M663="PLACED",(((L663-1)*'complete results log'!$B$2)*(1-$B$3))-'complete results log'!$B$2,IF(J663=0,-'complete results log'!$B$2,-('complete results log'!$B$2*2))))))*E663</f>
        <v>0</v>
      </c>
      <c r="R663" s="28">
        <f>(IF(M663="WON-EW",((((F663-1)*J663)*'complete results log'!$B$2)+('complete results log'!$B$2*(F663-1))),IF(M663="WON",((((F663-1)*J663)*'complete results log'!$B$2)+('complete results log'!$B$2*(F663-1))),IF(M663="PLACED",((((F663-1)*J663)*'complete results log'!$B$2)-'complete results log'!$B$2),IF(J663=0,-'complete results log'!$B$2,IF(J663=0,-'complete results log'!$B$2,-('complete results log'!$B$2*2)))))))*E663</f>
        <v>0</v>
      </c>
    </row>
    <row r="664" spans="8:18" ht="15" x14ac:dyDescent="0.2">
      <c r="H664" s="22"/>
      <c r="I664" s="22"/>
      <c r="J664" s="22"/>
      <c r="M664" s="17"/>
      <c r="N664" s="26">
        <f>((G664-1)*(1-(IF(H664="no",0,'complete results log'!$B$3)))+1)</f>
        <v>5.0000000000000044E-2</v>
      </c>
      <c r="O664" s="26">
        <f t="shared" si="10"/>
        <v>0</v>
      </c>
      <c r="P664" s="27">
        <f>(IF(M664="WON-EW",((((N664-1)*J664)*'complete results log'!$B$2)+('complete results log'!$B$2*(N664-1))),IF(M664="WON",((((N664-1)*J664)*'complete results log'!$B$2)+('complete results log'!$B$2*(N664-1))),IF(M664="PLACED",((((N664-1)*J664)*'complete results log'!$B$2)-'complete results log'!$B$2),IF(J664=0,-'complete results log'!$B$2,IF(J664=0,-'complete results log'!$B$2,-('complete results log'!$B$2*2)))))))*E664</f>
        <v>0</v>
      </c>
      <c r="Q664" s="27">
        <f>(IF(M664="WON-EW",(((K664-1)*'complete results log'!$B$2)*(1-$B$3))+(((L664-1)*'complete results log'!$B$2)*(1-$B$3)),IF(M664="WON",(((K664-1)*'complete results log'!$B$2)*(1-$B$3)),IF(M664="PLACED",(((L664-1)*'complete results log'!$B$2)*(1-$B$3))-'complete results log'!$B$2,IF(J664=0,-'complete results log'!$B$2,-('complete results log'!$B$2*2))))))*E664</f>
        <v>0</v>
      </c>
      <c r="R664" s="28">
        <f>(IF(M664="WON-EW",((((F664-1)*J664)*'complete results log'!$B$2)+('complete results log'!$B$2*(F664-1))),IF(M664="WON",((((F664-1)*J664)*'complete results log'!$B$2)+('complete results log'!$B$2*(F664-1))),IF(M664="PLACED",((((F664-1)*J664)*'complete results log'!$B$2)-'complete results log'!$B$2),IF(J664=0,-'complete results log'!$B$2,IF(J664=0,-'complete results log'!$B$2,-('complete results log'!$B$2*2)))))))*E664</f>
        <v>0</v>
      </c>
    </row>
    <row r="665" spans="8:18" ht="15" x14ac:dyDescent="0.2">
      <c r="H665" s="22"/>
      <c r="I665" s="22"/>
      <c r="J665" s="22"/>
      <c r="M665" s="17"/>
      <c r="N665" s="26">
        <f>((G665-1)*(1-(IF(H665="no",0,'complete results log'!$B$3)))+1)</f>
        <v>5.0000000000000044E-2</v>
      </c>
      <c r="O665" s="26">
        <f t="shared" si="10"/>
        <v>0</v>
      </c>
      <c r="P665" s="27">
        <f>(IF(M665="WON-EW",((((N665-1)*J665)*'complete results log'!$B$2)+('complete results log'!$B$2*(N665-1))),IF(M665="WON",((((N665-1)*J665)*'complete results log'!$B$2)+('complete results log'!$B$2*(N665-1))),IF(M665="PLACED",((((N665-1)*J665)*'complete results log'!$B$2)-'complete results log'!$B$2),IF(J665=0,-'complete results log'!$B$2,IF(J665=0,-'complete results log'!$B$2,-('complete results log'!$B$2*2)))))))*E665</f>
        <v>0</v>
      </c>
      <c r="Q665" s="27">
        <f>(IF(M665="WON-EW",(((K665-1)*'complete results log'!$B$2)*(1-$B$3))+(((L665-1)*'complete results log'!$B$2)*(1-$B$3)),IF(M665="WON",(((K665-1)*'complete results log'!$B$2)*(1-$B$3)),IF(M665="PLACED",(((L665-1)*'complete results log'!$B$2)*(1-$B$3))-'complete results log'!$B$2,IF(J665=0,-'complete results log'!$B$2,-('complete results log'!$B$2*2))))))*E665</f>
        <v>0</v>
      </c>
      <c r="R665" s="28">
        <f>(IF(M665="WON-EW",((((F665-1)*J665)*'complete results log'!$B$2)+('complete results log'!$B$2*(F665-1))),IF(M665="WON",((((F665-1)*J665)*'complete results log'!$B$2)+('complete results log'!$B$2*(F665-1))),IF(M665="PLACED",((((F665-1)*J665)*'complete results log'!$B$2)-'complete results log'!$B$2),IF(J665=0,-'complete results log'!$B$2,IF(J665=0,-'complete results log'!$B$2,-('complete results log'!$B$2*2)))))))*E665</f>
        <v>0</v>
      </c>
    </row>
    <row r="666" spans="8:18" ht="15" x14ac:dyDescent="0.2">
      <c r="H666" s="22"/>
      <c r="I666" s="22"/>
      <c r="J666" s="22"/>
      <c r="M666" s="17"/>
      <c r="N666" s="26">
        <f>((G666-1)*(1-(IF(H666="no",0,'complete results log'!$B$3)))+1)</f>
        <v>5.0000000000000044E-2</v>
      </c>
      <c r="O666" s="26">
        <f t="shared" si="10"/>
        <v>0</v>
      </c>
      <c r="P666" s="27">
        <f>(IF(M666="WON-EW",((((N666-1)*J666)*'complete results log'!$B$2)+('complete results log'!$B$2*(N666-1))),IF(M666="WON",((((N666-1)*J666)*'complete results log'!$B$2)+('complete results log'!$B$2*(N666-1))),IF(M666="PLACED",((((N666-1)*J666)*'complete results log'!$B$2)-'complete results log'!$B$2),IF(J666=0,-'complete results log'!$B$2,IF(J666=0,-'complete results log'!$B$2,-('complete results log'!$B$2*2)))))))*E666</f>
        <v>0</v>
      </c>
      <c r="Q666" s="27">
        <f>(IF(M666="WON-EW",(((K666-1)*'complete results log'!$B$2)*(1-$B$3))+(((L666-1)*'complete results log'!$B$2)*(1-$B$3)),IF(M666="WON",(((K666-1)*'complete results log'!$B$2)*(1-$B$3)),IF(M666="PLACED",(((L666-1)*'complete results log'!$B$2)*(1-$B$3))-'complete results log'!$B$2,IF(J666=0,-'complete results log'!$B$2,-('complete results log'!$B$2*2))))))*E666</f>
        <v>0</v>
      </c>
      <c r="R666" s="28">
        <f>(IF(M666="WON-EW",((((F666-1)*J666)*'complete results log'!$B$2)+('complete results log'!$B$2*(F666-1))),IF(M666="WON",((((F666-1)*J666)*'complete results log'!$B$2)+('complete results log'!$B$2*(F666-1))),IF(M666="PLACED",((((F666-1)*J666)*'complete results log'!$B$2)-'complete results log'!$B$2),IF(J666=0,-'complete results log'!$B$2,IF(J666=0,-'complete results log'!$B$2,-('complete results log'!$B$2*2)))))))*E666</f>
        <v>0</v>
      </c>
    </row>
    <row r="667" spans="8:18" ht="15" x14ac:dyDescent="0.2">
      <c r="H667" s="22"/>
      <c r="I667" s="22"/>
      <c r="J667" s="22"/>
      <c r="M667" s="17"/>
      <c r="N667" s="26">
        <f>((G667-1)*(1-(IF(H667="no",0,'complete results log'!$B$3)))+1)</f>
        <v>5.0000000000000044E-2</v>
      </c>
      <c r="O667" s="26">
        <f t="shared" si="10"/>
        <v>0</v>
      </c>
      <c r="P667" s="27">
        <f>(IF(M667="WON-EW",((((N667-1)*J667)*'complete results log'!$B$2)+('complete results log'!$B$2*(N667-1))),IF(M667="WON",((((N667-1)*J667)*'complete results log'!$B$2)+('complete results log'!$B$2*(N667-1))),IF(M667="PLACED",((((N667-1)*J667)*'complete results log'!$B$2)-'complete results log'!$B$2),IF(J667=0,-'complete results log'!$B$2,IF(J667=0,-'complete results log'!$B$2,-('complete results log'!$B$2*2)))))))*E667</f>
        <v>0</v>
      </c>
      <c r="Q667" s="27">
        <f>(IF(M667="WON-EW",(((K667-1)*'complete results log'!$B$2)*(1-$B$3))+(((L667-1)*'complete results log'!$B$2)*(1-$B$3)),IF(M667="WON",(((K667-1)*'complete results log'!$B$2)*(1-$B$3)),IF(M667="PLACED",(((L667-1)*'complete results log'!$B$2)*(1-$B$3))-'complete results log'!$B$2,IF(J667=0,-'complete results log'!$B$2,-('complete results log'!$B$2*2))))))*E667</f>
        <v>0</v>
      </c>
      <c r="R667" s="28">
        <f>(IF(M667="WON-EW",((((F667-1)*J667)*'complete results log'!$B$2)+('complete results log'!$B$2*(F667-1))),IF(M667="WON",((((F667-1)*J667)*'complete results log'!$B$2)+('complete results log'!$B$2*(F667-1))),IF(M667="PLACED",((((F667-1)*J667)*'complete results log'!$B$2)-'complete results log'!$B$2),IF(J667=0,-'complete results log'!$B$2,IF(J667=0,-'complete results log'!$B$2,-('complete results log'!$B$2*2)))))))*E667</f>
        <v>0</v>
      </c>
    </row>
    <row r="668" spans="8:18" ht="15" x14ac:dyDescent="0.2">
      <c r="H668" s="22"/>
      <c r="I668" s="22"/>
      <c r="J668" s="22"/>
      <c r="M668" s="17"/>
      <c r="N668" s="26">
        <f>((G668-1)*(1-(IF(H668="no",0,'complete results log'!$B$3)))+1)</f>
        <v>5.0000000000000044E-2</v>
      </c>
      <c r="O668" s="26">
        <f t="shared" si="10"/>
        <v>0</v>
      </c>
      <c r="P668" s="27">
        <f>(IF(M668="WON-EW",((((N668-1)*J668)*'complete results log'!$B$2)+('complete results log'!$B$2*(N668-1))),IF(M668="WON",((((N668-1)*J668)*'complete results log'!$B$2)+('complete results log'!$B$2*(N668-1))),IF(M668="PLACED",((((N668-1)*J668)*'complete results log'!$B$2)-'complete results log'!$B$2),IF(J668=0,-'complete results log'!$B$2,IF(J668=0,-'complete results log'!$B$2,-('complete results log'!$B$2*2)))))))*E668</f>
        <v>0</v>
      </c>
      <c r="Q668" s="27">
        <f>(IF(M668="WON-EW",(((K668-1)*'complete results log'!$B$2)*(1-$B$3))+(((L668-1)*'complete results log'!$B$2)*(1-$B$3)),IF(M668="WON",(((K668-1)*'complete results log'!$B$2)*(1-$B$3)),IF(M668="PLACED",(((L668-1)*'complete results log'!$B$2)*(1-$B$3))-'complete results log'!$B$2,IF(J668=0,-'complete results log'!$B$2,-('complete results log'!$B$2*2))))))*E668</f>
        <v>0</v>
      </c>
      <c r="R668" s="28">
        <f>(IF(M668="WON-EW",((((F668-1)*J668)*'complete results log'!$B$2)+('complete results log'!$B$2*(F668-1))),IF(M668="WON",((((F668-1)*J668)*'complete results log'!$B$2)+('complete results log'!$B$2*(F668-1))),IF(M668="PLACED",((((F668-1)*J668)*'complete results log'!$B$2)-'complete results log'!$B$2),IF(J668=0,-'complete results log'!$B$2,IF(J668=0,-'complete results log'!$B$2,-('complete results log'!$B$2*2)))))))*E668</f>
        <v>0</v>
      </c>
    </row>
    <row r="669" spans="8:18" ht="15" x14ac:dyDescent="0.2">
      <c r="H669" s="22"/>
      <c r="I669" s="22"/>
      <c r="J669" s="22"/>
      <c r="M669" s="17"/>
      <c r="N669" s="26">
        <f>((G669-1)*(1-(IF(H669="no",0,'complete results log'!$B$3)))+1)</f>
        <v>5.0000000000000044E-2</v>
      </c>
      <c r="O669" s="26">
        <f t="shared" si="10"/>
        <v>0</v>
      </c>
      <c r="P669" s="27">
        <f>(IF(M669="WON-EW",((((N669-1)*J669)*'complete results log'!$B$2)+('complete results log'!$B$2*(N669-1))),IF(M669="WON",((((N669-1)*J669)*'complete results log'!$B$2)+('complete results log'!$B$2*(N669-1))),IF(M669="PLACED",((((N669-1)*J669)*'complete results log'!$B$2)-'complete results log'!$B$2),IF(J669=0,-'complete results log'!$B$2,IF(J669=0,-'complete results log'!$B$2,-('complete results log'!$B$2*2)))))))*E669</f>
        <v>0</v>
      </c>
      <c r="Q669" s="27">
        <f>(IF(M669="WON-EW",(((K669-1)*'complete results log'!$B$2)*(1-$B$3))+(((L669-1)*'complete results log'!$B$2)*(1-$B$3)),IF(M669="WON",(((K669-1)*'complete results log'!$B$2)*(1-$B$3)),IF(M669="PLACED",(((L669-1)*'complete results log'!$B$2)*(1-$B$3))-'complete results log'!$B$2,IF(J669=0,-'complete results log'!$B$2,-('complete results log'!$B$2*2))))))*E669</f>
        <v>0</v>
      </c>
      <c r="R669" s="28">
        <f>(IF(M669="WON-EW",((((F669-1)*J669)*'complete results log'!$B$2)+('complete results log'!$B$2*(F669-1))),IF(M669="WON",((((F669-1)*J669)*'complete results log'!$B$2)+('complete results log'!$B$2*(F669-1))),IF(M669="PLACED",((((F669-1)*J669)*'complete results log'!$B$2)-'complete results log'!$B$2),IF(J669=0,-'complete results log'!$B$2,IF(J669=0,-'complete results log'!$B$2,-('complete results log'!$B$2*2)))))))*E669</f>
        <v>0</v>
      </c>
    </row>
    <row r="670" spans="8:18" ht="15" x14ac:dyDescent="0.2">
      <c r="H670" s="22"/>
      <c r="I670" s="22"/>
      <c r="J670" s="22"/>
      <c r="M670" s="17"/>
      <c r="N670" s="26">
        <f>((G670-1)*(1-(IF(H670="no",0,'complete results log'!$B$3)))+1)</f>
        <v>5.0000000000000044E-2</v>
      </c>
      <c r="O670" s="26">
        <f t="shared" si="10"/>
        <v>0</v>
      </c>
      <c r="P670" s="27">
        <f>(IF(M670="WON-EW",((((N670-1)*J670)*'complete results log'!$B$2)+('complete results log'!$B$2*(N670-1))),IF(M670="WON",((((N670-1)*J670)*'complete results log'!$B$2)+('complete results log'!$B$2*(N670-1))),IF(M670="PLACED",((((N670-1)*J670)*'complete results log'!$B$2)-'complete results log'!$B$2),IF(J670=0,-'complete results log'!$B$2,IF(J670=0,-'complete results log'!$B$2,-('complete results log'!$B$2*2)))))))*E670</f>
        <v>0</v>
      </c>
      <c r="Q670" s="27">
        <f>(IF(M670="WON-EW",(((K670-1)*'complete results log'!$B$2)*(1-$B$3))+(((L670-1)*'complete results log'!$B$2)*(1-$B$3)),IF(M670="WON",(((K670-1)*'complete results log'!$B$2)*(1-$B$3)),IF(M670="PLACED",(((L670-1)*'complete results log'!$B$2)*(1-$B$3))-'complete results log'!$B$2,IF(J670=0,-'complete results log'!$B$2,-('complete results log'!$B$2*2))))))*E670</f>
        <v>0</v>
      </c>
      <c r="R670" s="28">
        <f>(IF(M670="WON-EW",((((F670-1)*J670)*'complete results log'!$B$2)+('complete results log'!$B$2*(F670-1))),IF(M670="WON",((((F670-1)*J670)*'complete results log'!$B$2)+('complete results log'!$B$2*(F670-1))),IF(M670="PLACED",((((F670-1)*J670)*'complete results log'!$B$2)-'complete results log'!$B$2),IF(J670=0,-'complete results log'!$B$2,IF(J670=0,-'complete results log'!$B$2,-('complete results log'!$B$2*2)))))))*E670</f>
        <v>0</v>
      </c>
    </row>
    <row r="671" spans="8:18" ht="15" x14ac:dyDescent="0.2">
      <c r="H671" s="22"/>
      <c r="I671" s="22"/>
      <c r="J671" s="22"/>
      <c r="M671" s="17"/>
      <c r="N671" s="26">
        <f>((G671-1)*(1-(IF(H671="no",0,'complete results log'!$B$3)))+1)</f>
        <v>5.0000000000000044E-2</v>
      </c>
      <c r="O671" s="26">
        <f t="shared" si="10"/>
        <v>0</v>
      </c>
      <c r="P671" s="27">
        <f>(IF(M671="WON-EW",((((N671-1)*J671)*'complete results log'!$B$2)+('complete results log'!$B$2*(N671-1))),IF(M671="WON",((((N671-1)*J671)*'complete results log'!$B$2)+('complete results log'!$B$2*(N671-1))),IF(M671="PLACED",((((N671-1)*J671)*'complete results log'!$B$2)-'complete results log'!$B$2),IF(J671=0,-'complete results log'!$B$2,IF(J671=0,-'complete results log'!$B$2,-('complete results log'!$B$2*2)))))))*E671</f>
        <v>0</v>
      </c>
      <c r="Q671" s="27">
        <f>(IF(M671="WON-EW",(((K671-1)*'complete results log'!$B$2)*(1-$B$3))+(((L671-1)*'complete results log'!$B$2)*(1-$B$3)),IF(M671="WON",(((K671-1)*'complete results log'!$B$2)*(1-$B$3)),IF(M671="PLACED",(((L671-1)*'complete results log'!$B$2)*(1-$B$3))-'complete results log'!$B$2,IF(J671=0,-'complete results log'!$B$2,-('complete results log'!$B$2*2))))))*E671</f>
        <v>0</v>
      </c>
      <c r="R671" s="28">
        <f>(IF(M671="WON-EW",((((F671-1)*J671)*'complete results log'!$B$2)+('complete results log'!$B$2*(F671-1))),IF(M671="WON",((((F671-1)*J671)*'complete results log'!$B$2)+('complete results log'!$B$2*(F671-1))),IF(M671="PLACED",((((F671-1)*J671)*'complete results log'!$B$2)-'complete results log'!$B$2),IF(J671=0,-'complete results log'!$B$2,IF(J671=0,-'complete results log'!$B$2,-('complete results log'!$B$2*2)))))))*E671</f>
        <v>0</v>
      </c>
    </row>
    <row r="672" spans="8:18" ht="15" x14ac:dyDescent="0.2">
      <c r="H672" s="22"/>
      <c r="I672" s="22"/>
      <c r="J672" s="22"/>
      <c r="M672" s="17"/>
      <c r="N672" s="26">
        <f>((G672-1)*(1-(IF(H672="no",0,'complete results log'!$B$3)))+1)</f>
        <v>5.0000000000000044E-2</v>
      </c>
      <c r="O672" s="26">
        <f t="shared" si="10"/>
        <v>0</v>
      </c>
      <c r="P672" s="27">
        <f>(IF(M672="WON-EW",((((N672-1)*J672)*'complete results log'!$B$2)+('complete results log'!$B$2*(N672-1))),IF(M672="WON",((((N672-1)*J672)*'complete results log'!$B$2)+('complete results log'!$B$2*(N672-1))),IF(M672="PLACED",((((N672-1)*J672)*'complete results log'!$B$2)-'complete results log'!$B$2),IF(J672=0,-'complete results log'!$B$2,IF(J672=0,-'complete results log'!$B$2,-('complete results log'!$B$2*2)))))))*E672</f>
        <v>0</v>
      </c>
      <c r="Q672" s="27">
        <f>(IF(M672="WON-EW",(((K672-1)*'complete results log'!$B$2)*(1-$B$3))+(((L672-1)*'complete results log'!$B$2)*(1-$B$3)),IF(M672="WON",(((K672-1)*'complete results log'!$B$2)*(1-$B$3)),IF(M672="PLACED",(((L672-1)*'complete results log'!$B$2)*(1-$B$3))-'complete results log'!$B$2,IF(J672=0,-'complete results log'!$B$2,-('complete results log'!$B$2*2))))))*E672</f>
        <v>0</v>
      </c>
      <c r="R672" s="28">
        <f>(IF(M672="WON-EW",((((F672-1)*J672)*'complete results log'!$B$2)+('complete results log'!$B$2*(F672-1))),IF(M672="WON",((((F672-1)*J672)*'complete results log'!$B$2)+('complete results log'!$B$2*(F672-1))),IF(M672="PLACED",((((F672-1)*J672)*'complete results log'!$B$2)-'complete results log'!$B$2),IF(J672=0,-'complete results log'!$B$2,IF(J672=0,-'complete results log'!$B$2,-('complete results log'!$B$2*2)))))))*E672</f>
        <v>0</v>
      </c>
    </row>
    <row r="673" spans="8:18" ht="15" x14ac:dyDescent="0.2">
      <c r="H673" s="22"/>
      <c r="I673" s="22"/>
      <c r="J673" s="22"/>
      <c r="M673" s="17"/>
      <c r="N673" s="26">
        <f>((G673-1)*(1-(IF(H673="no",0,'complete results log'!$B$3)))+1)</f>
        <v>5.0000000000000044E-2</v>
      </c>
      <c r="O673" s="26">
        <f t="shared" si="10"/>
        <v>0</v>
      </c>
      <c r="P673" s="27">
        <f>(IF(M673="WON-EW",((((N673-1)*J673)*'complete results log'!$B$2)+('complete results log'!$B$2*(N673-1))),IF(M673="WON",((((N673-1)*J673)*'complete results log'!$B$2)+('complete results log'!$B$2*(N673-1))),IF(M673="PLACED",((((N673-1)*J673)*'complete results log'!$B$2)-'complete results log'!$B$2),IF(J673=0,-'complete results log'!$B$2,IF(J673=0,-'complete results log'!$B$2,-('complete results log'!$B$2*2)))))))*E673</f>
        <v>0</v>
      </c>
      <c r="Q673" s="27">
        <f>(IF(M673="WON-EW",(((K673-1)*'complete results log'!$B$2)*(1-$B$3))+(((L673-1)*'complete results log'!$B$2)*(1-$B$3)),IF(M673="WON",(((K673-1)*'complete results log'!$B$2)*(1-$B$3)),IF(M673="PLACED",(((L673-1)*'complete results log'!$B$2)*(1-$B$3))-'complete results log'!$B$2,IF(J673=0,-'complete results log'!$B$2,-('complete results log'!$B$2*2))))))*E673</f>
        <v>0</v>
      </c>
      <c r="R673" s="28">
        <f>(IF(M673="WON-EW",((((F673-1)*J673)*'complete results log'!$B$2)+('complete results log'!$B$2*(F673-1))),IF(M673="WON",((((F673-1)*J673)*'complete results log'!$B$2)+('complete results log'!$B$2*(F673-1))),IF(M673="PLACED",((((F673-1)*J673)*'complete results log'!$B$2)-'complete results log'!$B$2),IF(J673=0,-'complete results log'!$B$2,IF(J673=0,-'complete results log'!$B$2,-('complete results log'!$B$2*2)))))))*E673</f>
        <v>0</v>
      </c>
    </row>
    <row r="674" spans="8:18" ht="15" x14ac:dyDescent="0.2">
      <c r="H674" s="22"/>
      <c r="I674" s="22"/>
      <c r="J674" s="22"/>
      <c r="M674" s="17"/>
      <c r="N674" s="26">
        <f>((G674-1)*(1-(IF(H674="no",0,'complete results log'!$B$3)))+1)</f>
        <v>5.0000000000000044E-2</v>
      </c>
      <c r="O674" s="26">
        <f t="shared" si="10"/>
        <v>0</v>
      </c>
      <c r="P674" s="27">
        <f>(IF(M674="WON-EW",((((N674-1)*J674)*'complete results log'!$B$2)+('complete results log'!$B$2*(N674-1))),IF(M674="WON",((((N674-1)*J674)*'complete results log'!$B$2)+('complete results log'!$B$2*(N674-1))),IF(M674="PLACED",((((N674-1)*J674)*'complete results log'!$B$2)-'complete results log'!$B$2),IF(J674=0,-'complete results log'!$B$2,IF(J674=0,-'complete results log'!$B$2,-('complete results log'!$B$2*2)))))))*E674</f>
        <v>0</v>
      </c>
      <c r="Q674" s="27">
        <f>(IF(M674="WON-EW",(((K674-1)*'complete results log'!$B$2)*(1-$B$3))+(((L674-1)*'complete results log'!$B$2)*(1-$B$3)),IF(M674="WON",(((K674-1)*'complete results log'!$B$2)*(1-$B$3)),IF(M674="PLACED",(((L674-1)*'complete results log'!$B$2)*(1-$B$3))-'complete results log'!$B$2,IF(J674=0,-'complete results log'!$B$2,-('complete results log'!$B$2*2))))))*E674</f>
        <v>0</v>
      </c>
      <c r="R674" s="28">
        <f>(IF(M674="WON-EW",((((F674-1)*J674)*'complete results log'!$B$2)+('complete results log'!$B$2*(F674-1))),IF(M674="WON",((((F674-1)*J674)*'complete results log'!$B$2)+('complete results log'!$B$2*(F674-1))),IF(M674="PLACED",((((F674-1)*J674)*'complete results log'!$B$2)-'complete results log'!$B$2),IF(J674=0,-'complete results log'!$B$2,IF(J674=0,-'complete results log'!$B$2,-('complete results log'!$B$2*2)))))))*E674</f>
        <v>0</v>
      </c>
    </row>
    <row r="675" spans="8:18" ht="15" x14ac:dyDescent="0.2">
      <c r="H675" s="22"/>
      <c r="I675" s="22"/>
      <c r="J675" s="22"/>
      <c r="M675" s="17"/>
      <c r="N675" s="26">
        <f>((G675-1)*(1-(IF(H675="no",0,'complete results log'!$B$3)))+1)</f>
        <v>5.0000000000000044E-2</v>
      </c>
      <c r="O675" s="26">
        <f t="shared" si="10"/>
        <v>0</v>
      </c>
      <c r="P675" s="27">
        <f>(IF(M675="WON-EW",((((N675-1)*J675)*'complete results log'!$B$2)+('complete results log'!$B$2*(N675-1))),IF(M675="WON",((((N675-1)*J675)*'complete results log'!$B$2)+('complete results log'!$B$2*(N675-1))),IF(M675="PLACED",((((N675-1)*J675)*'complete results log'!$B$2)-'complete results log'!$B$2),IF(J675=0,-'complete results log'!$B$2,IF(J675=0,-'complete results log'!$B$2,-('complete results log'!$B$2*2)))))))*E675</f>
        <v>0</v>
      </c>
      <c r="Q675" s="27">
        <f>(IF(M675="WON-EW",(((K675-1)*'complete results log'!$B$2)*(1-$B$3))+(((L675-1)*'complete results log'!$B$2)*(1-$B$3)),IF(M675="WON",(((K675-1)*'complete results log'!$B$2)*(1-$B$3)),IF(M675="PLACED",(((L675-1)*'complete results log'!$B$2)*(1-$B$3))-'complete results log'!$B$2,IF(J675=0,-'complete results log'!$B$2,-('complete results log'!$B$2*2))))))*E675</f>
        <v>0</v>
      </c>
      <c r="R675" s="28">
        <f>(IF(M675="WON-EW",((((F675-1)*J675)*'complete results log'!$B$2)+('complete results log'!$B$2*(F675-1))),IF(M675="WON",((((F675-1)*J675)*'complete results log'!$B$2)+('complete results log'!$B$2*(F675-1))),IF(M675="PLACED",((((F675-1)*J675)*'complete results log'!$B$2)-'complete results log'!$B$2),IF(J675=0,-'complete results log'!$B$2,IF(J675=0,-'complete results log'!$B$2,-('complete results log'!$B$2*2)))))))*E675</f>
        <v>0</v>
      </c>
    </row>
    <row r="676" spans="8:18" ht="15" x14ac:dyDescent="0.2">
      <c r="H676" s="22"/>
      <c r="I676" s="22"/>
      <c r="J676" s="22"/>
      <c r="M676" s="17"/>
      <c r="N676" s="26">
        <f>((G676-1)*(1-(IF(H676="no",0,'complete results log'!$B$3)))+1)</f>
        <v>5.0000000000000044E-2</v>
      </c>
      <c r="O676" s="26">
        <f t="shared" si="10"/>
        <v>0</v>
      </c>
      <c r="P676" s="27">
        <f>(IF(M676="WON-EW",((((N676-1)*J676)*'complete results log'!$B$2)+('complete results log'!$B$2*(N676-1))),IF(M676="WON",((((N676-1)*J676)*'complete results log'!$B$2)+('complete results log'!$B$2*(N676-1))),IF(M676="PLACED",((((N676-1)*J676)*'complete results log'!$B$2)-'complete results log'!$B$2),IF(J676=0,-'complete results log'!$B$2,IF(J676=0,-'complete results log'!$B$2,-('complete results log'!$B$2*2)))))))*E676</f>
        <v>0</v>
      </c>
      <c r="Q676" s="27">
        <f>(IF(M676="WON-EW",(((K676-1)*'complete results log'!$B$2)*(1-$B$3))+(((L676-1)*'complete results log'!$B$2)*(1-$B$3)),IF(M676="WON",(((K676-1)*'complete results log'!$B$2)*(1-$B$3)),IF(M676="PLACED",(((L676-1)*'complete results log'!$B$2)*(1-$B$3))-'complete results log'!$B$2,IF(J676=0,-'complete results log'!$B$2,-('complete results log'!$B$2*2))))))*E676</f>
        <v>0</v>
      </c>
      <c r="R676" s="28">
        <f>(IF(M676="WON-EW",((((F676-1)*J676)*'complete results log'!$B$2)+('complete results log'!$B$2*(F676-1))),IF(M676="WON",((((F676-1)*J676)*'complete results log'!$B$2)+('complete results log'!$B$2*(F676-1))),IF(M676="PLACED",((((F676-1)*J676)*'complete results log'!$B$2)-'complete results log'!$B$2),IF(J676=0,-'complete results log'!$B$2,IF(J676=0,-'complete results log'!$B$2,-('complete results log'!$B$2*2)))))))*E676</f>
        <v>0</v>
      </c>
    </row>
    <row r="677" spans="8:18" ht="15" x14ac:dyDescent="0.2">
      <c r="H677" s="22"/>
      <c r="I677" s="22"/>
      <c r="J677" s="22"/>
      <c r="M677" s="17"/>
      <c r="N677" s="26">
        <f>((G677-1)*(1-(IF(H677="no",0,'complete results log'!$B$3)))+1)</f>
        <v>5.0000000000000044E-2</v>
      </c>
      <c r="O677" s="26">
        <f t="shared" si="10"/>
        <v>0</v>
      </c>
      <c r="P677" s="27">
        <f>(IF(M677="WON-EW",((((N677-1)*J677)*'complete results log'!$B$2)+('complete results log'!$B$2*(N677-1))),IF(M677="WON",((((N677-1)*J677)*'complete results log'!$B$2)+('complete results log'!$B$2*(N677-1))),IF(M677="PLACED",((((N677-1)*J677)*'complete results log'!$B$2)-'complete results log'!$B$2),IF(J677=0,-'complete results log'!$B$2,IF(J677=0,-'complete results log'!$B$2,-('complete results log'!$B$2*2)))))))*E677</f>
        <v>0</v>
      </c>
      <c r="Q677" s="27">
        <f>(IF(M677="WON-EW",(((K677-1)*'complete results log'!$B$2)*(1-$B$3))+(((L677-1)*'complete results log'!$B$2)*(1-$B$3)),IF(M677="WON",(((K677-1)*'complete results log'!$B$2)*(1-$B$3)),IF(M677="PLACED",(((L677-1)*'complete results log'!$B$2)*(1-$B$3))-'complete results log'!$B$2,IF(J677=0,-'complete results log'!$B$2,-('complete results log'!$B$2*2))))))*E677</f>
        <v>0</v>
      </c>
      <c r="R677" s="28">
        <f>(IF(M677="WON-EW",((((F677-1)*J677)*'complete results log'!$B$2)+('complete results log'!$B$2*(F677-1))),IF(M677="WON",((((F677-1)*J677)*'complete results log'!$B$2)+('complete results log'!$B$2*(F677-1))),IF(M677="PLACED",((((F677-1)*J677)*'complete results log'!$B$2)-'complete results log'!$B$2),IF(J677=0,-'complete results log'!$B$2,IF(J677=0,-'complete results log'!$B$2,-('complete results log'!$B$2*2)))))))*E677</f>
        <v>0</v>
      </c>
    </row>
    <row r="678" spans="8:18" ht="15" x14ac:dyDescent="0.2">
      <c r="H678" s="22"/>
      <c r="I678" s="22"/>
      <c r="J678" s="22"/>
      <c r="M678" s="17"/>
      <c r="N678" s="26">
        <f>((G678-1)*(1-(IF(H678="no",0,'complete results log'!$B$3)))+1)</f>
        <v>5.0000000000000044E-2</v>
      </c>
      <c r="O678" s="26">
        <f t="shared" si="10"/>
        <v>0</v>
      </c>
      <c r="P678" s="27">
        <f>(IF(M678="WON-EW",((((N678-1)*J678)*'complete results log'!$B$2)+('complete results log'!$B$2*(N678-1))),IF(M678="WON",((((N678-1)*J678)*'complete results log'!$B$2)+('complete results log'!$B$2*(N678-1))),IF(M678="PLACED",((((N678-1)*J678)*'complete results log'!$B$2)-'complete results log'!$B$2),IF(J678=0,-'complete results log'!$B$2,IF(J678=0,-'complete results log'!$B$2,-('complete results log'!$B$2*2)))))))*E678</f>
        <v>0</v>
      </c>
      <c r="Q678" s="27">
        <f>(IF(M678="WON-EW",(((K678-1)*'complete results log'!$B$2)*(1-$B$3))+(((L678-1)*'complete results log'!$B$2)*(1-$B$3)),IF(M678="WON",(((K678-1)*'complete results log'!$B$2)*(1-$B$3)),IF(M678="PLACED",(((L678-1)*'complete results log'!$B$2)*(1-$B$3))-'complete results log'!$B$2,IF(J678=0,-'complete results log'!$B$2,-('complete results log'!$B$2*2))))))*E678</f>
        <v>0</v>
      </c>
      <c r="R678" s="28">
        <f>(IF(M678="WON-EW",((((F678-1)*J678)*'complete results log'!$B$2)+('complete results log'!$B$2*(F678-1))),IF(M678="WON",((((F678-1)*J678)*'complete results log'!$B$2)+('complete results log'!$B$2*(F678-1))),IF(M678="PLACED",((((F678-1)*J678)*'complete results log'!$B$2)-'complete results log'!$B$2),IF(J678=0,-'complete results log'!$B$2,IF(J678=0,-'complete results log'!$B$2,-('complete results log'!$B$2*2)))))))*E678</f>
        <v>0</v>
      </c>
    </row>
    <row r="679" spans="8:18" ht="15" x14ac:dyDescent="0.2">
      <c r="H679" s="22"/>
      <c r="I679" s="22"/>
      <c r="J679" s="22"/>
      <c r="M679" s="17"/>
      <c r="N679" s="26">
        <f>((G679-1)*(1-(IF(H679="no",0,'complete results log'!$B$3)))+1)</f>
        <v>5.0000000000000044E-2</v>
      </c>
      <c r="O679" s="26">
        <f t="shared" si="10"/>
        <v>0</v>
      </c>
      <c r="P679" s="27">
        <f>(IF(M679="WON-EW",((((N679-1)*J679)*'complete results log'!$B$2)+('complete results log'!$B$2*(N679-1))),IF(M679="WON",((((N679-1)*J679)*'complete results log'!$B$2)+('complete results log'!$B$2*(N679-1))),IF(M679="PLACED",((((N679-1)*J679)*'complete results log'!$B$2)-'complete results log'!$B$2),IF(J679=0,-'complete results log'!$B$2,IF(J679=0,-'complete results log'!$B$2,-('complete results log'!$B$2*2)))))))*E679</f>
        <v>0</v>
      </c>
      <c r="Q679" s="27">
        <f>(IF(M679="WON-EW",(((K679-1)*'complete results log'!$B$2)*(1-$B$3))+(((L679-1)*'complete results log'!$B$2)*(1-$B$3)),IF(M679="WON",(((K679-1)*'complete results log'!$B$2)*(1-$B$3)),IF(M679="PLACED",(((L679-1)*'complete results log'!$B$2)*(1-$B$3))-'complete results log'!$B$2,IF(J679=0,-'complete results log'!$B$2,-('complete results log'!$B$2*2))))))*E679</f>
        <v>0</v>
      </c>
      <c r="R679" s="28">
        <f>(IF(M679="WON-EW",((((F679-1)*J679)*'complete results log'!$B$2)+('complete results log'!$B$2*(F679-1))),IF(M679="WON",((((F679-1)*J679)*'complete results log'!$B$2)+('complete results log'!$B$2*(F679-1))),IF(M679="PLACED",((((F679-1)*J679)*'complete results log'!$B$2)-'complete results log'!$B$2),IF(J679=0,-'complete results log'!$B$2,IF(J679=0,-'complete results log'!$B$2,-('complete results log'!$B$2*2)))))))*E679</f>
        <v>0</v>
      </c>
    </row>
    <row r="680" spans="8:18" ht="15" x14ac:dyDescent="0.2">
      <c r="H680" s="22"/>
      <c r="I680" s="22"/>
      <c r="J680" s="22"/>
      <c r="M680" s="17"/>
      <c r="N680" s="26">
        <f>((G680-1)*(1-(IF(H680="no",0,'complete results log'!$B$3)))+1)</f>
        <v>5.0000000000000044E-2</v>
      </c>
      <c r="O680" s="26">
        <f t="shared" si="10"/>
        <v>0</v>
      </c>
      <c r="P680" s="27">
        <f>(IF(M680="WON-EW",((((N680-1)*J680)*'complete results log'!$B$2)+('complete results log'!$B$2*(N680-1))),IF(M680="WON",((((N680-1)*J680)*'complete results log'!$B$2)+('complete results log'!$B$2*(N680-1))),IF(M680="PLACED",((((N680-1)*J680)*'complete results log'!$B$2)-'complete results log'!$B$2),IF(J680=0,-'complete results log'!$B$2,IF(J680=0,-'complete results log'!$B$2,-('complete results log'!$B$2*2)))))))*E680</f>
        <v>0</v>
      </c>
      <c r="Q680" s="27">
        <f>(IF(M680="WON-EW",(((K680-1)*'complete results log'!$B$2)*(1-$B$3))+(((L680-1)*'complete results log'!$B$2)*(1-$B$3)),IF(M680="WON",(((K680-1)*'complete results log'!$B$2)*(1-$B$3)),IF(M680="PLACED",(((L680-1)*'complete results log'!$B$2)*(1-$B$3))-'complete results log'!$B$2,IF(J680=0,-'complete results log'!$B$2,-('complete results log'!$B$2*2))))))*E680</f>
        <v>0</v>
      </c>
      <c r="R680" s="28">
        <f>(IF(M680="WON-EW",((((F680-1)*J680)*'complete results log'!$B$2)+('complete results log'!$B$2*(F680-1))),IF(M680="WON",((((F680-1)*J680)*'complete results log'!$B$2)+('complete results log'!$B$2*(F680-1))),IF(M680="PLACED",((((F680-1)*J680)*'complete results log'!$B$2)-'complete results log'!$B$2),IF(J680=0,-'complete results log'!$B$2,IF(J680=0,-'complete results log'!$B$2,-('complete results log'!$B$2*2)))))))*E680</f>
        <v>0</v>
      </c>
    </row>
    <row r="681" spans="8:18" ht="15" x14ac:dyDescent="0.2">
      <c r="H681" s="22"/>
      <c r="I681" s="22"/>
      <c r="J681" s="22"/>
      <c r="M681" s="17"/>
      <c r="N681" s="26">
        <f>((G681-1)*(1-(IF(H681="no",0,'complete results log'!$B$3)))+1)</f>
        <v>5.0000000000000044E-2</v>
      </c>
      <c r="O681" s="26">
        <f t="shared" si="10"/>
        <v>0</v>
      </c>
      <c r="P681" s="27">
        <f>(IF(M681="WON-EW",((((N681-1)*J681)*'complete results log'!$B$2)+('complete results log'!$B$2*(N681-1))),IF(M681="WON",((((N681-1)*J681)*'complete results log'!$B$2)+('complete results log'!$B$2*(N681-1))),IF(M681="PLACED",((((N681-1)*J681)*'complete results log'!$B$2)-'complete results log'!$B$2),IF(J681=0,-'complete results log'!$B$2,IF(J681=0,-'complete results log'!$B$2,-('complete results log'!$B$2*2)))))))*E681</f>
        <v>0</v>
      </c>
      <c r="Q681" s="27">
        <f>(IF(M681="WON-EW",(((K681-1)*'complete results log'!$B$2)*(1-$B$3))+(((L681-1)*'complete results log'!$B$2)*(1-$B$3)),IF(M681="WON",(((K681-1)*'complete results log'!$B$2)*(1-$B$3)),IF(M681="PLACED",(((L681-1)*'complete results log'!$B$2)*(1-$B$3))-'complete results log'!$B$2,IF(J681=0,-'complete results log'!$B$2,-('complete results log'!$B$2*2))))))*E681</f>
        <v>0</v>
      </c>
      <c r="R681" s="28">
        <f>(IF(M681="WON-EW",((((F681-1)*J681)*'complete results log'!$B$2)+('complete results log'!$B$2*(F681-1))),IF(M681="WON",((((F681-1)*J681)*'complete results log'!$B$2)+('complete results log'!$B$2*(F681-1))),IF(M681="PLACED",((((F681-1)*J681)*'complete results log'!$B$2)-'complete results log'!$B$2),IF(J681=0,-'complete results log'!$B$2,IF(J681=0,-'complete results log'!$B$2,-('complete results log'!$B$2*2)))))))*E681</f>
        <v>0</v>
      </c>
    </row>
    <row r="682" spans="8:18" ht="15" x14ac:dyDescent="0.2">
      <c r="H682" s="22"/>
      <c r="I682" s="22"/>
      <c r="J682" s="22"/>
      <c r="M682" s="17"/>
      <c r="N682" s="26">
        <f>((G682-1)*(1-(IF(H682="no",0,'complete results log'!$B$3)))+1)</f>
        <v>5.0000000000000044E-2</v>
      </c>
      <c r="O682" s="26">
        <f t="shared" si="10"/>
        <v>0</v>
      </c>
      <c r="P682" s="27">
        <f>(IF(M682="WON-EW",((((N682-1)*J682)*'complete results log'!$B$2)+('complete results log'!$B$2*(N682-1))),IF(M682="WON",((((N682-1)*J682)*'complete results log'!$B$2)+('complete results log'!$B$2*(N682-1))),IF(M682="PLACED",((((N682-1)*J682)*'complete results log'!$B$2)-'complete results log'!$B$2),IF(J682=0,-'complete results log'!$B$2,IF(J682=0,-'complete results log'!$B$2,-('complete results log'!$B$2*2)))))))*E682</f>
        <v>0</v>
      </c>
      <c r="Q682" s="27">
        <f>(IF(M682="WON-EW",(((K682-1)*'complete results log'!$B$2)*(1-$B$3))+(((L682-1)*'complete results log'!$B$2)*(1-$B$3)),IF(M682="WON",(((K682-1)*'complete results log'!$B$2)*(1-$B$3)),IF(M682="PLACED",(((L682-1)*'complete results log'!$B$2)*(1-$B$3))-'complete results log'!$B$2,IF(J682=0,-'complete results log'!$B$2,-('complete results log'!$B$2*2))))))*E682</f>
        <v>0</v>
      </c>
      <c r="R682" s="28">
        <f>(IF(M682="WON-EW",((((F682-1)*J682)*'complete results log'!$B$2)+('complete results log'!$B$2*(F682-1))),IF(M682="WON",((((F682-1)*J682)*'complete results log'!$B$2)+('complete results log'!$B$2*(F682-1))),IF(M682="PLACED",((((F682-1)*J682)*'complete results log'!$B$2)-'complete results log'!$B$2),IF(J682=0,-'complete results log'!$B$2,IF(J682=0,-'complete results log'!$B$2,-('complete results log'!$B$2*2)))))))*E682</f>
        <v>0</v>
      </c>
    </row>
    <row r="683" spans="8:18" ht="15" x14ac:dyDescent="0.2">
      <c r="H683" s="22"/>
      <c r="I683" s="22"/>
      <c r="J683" s="22"/>
      <c r="M683" s="17"/>
      <c r="N683" s="26">
        <f>((G683-1)*(1-(IF(H683="no",0,'complete results log'!$B$3)))+1)</f>
        <v>5.0000000000000044E-2</v>
      </c>
      <c r="O683" s="26">
        <f t="shared" si="10"/>
        <v>0</v>
      </c>
      <c r="P683" s="27">
        <f>(IF(M683="WON-EW",((((N683-1)*J683)*'complete results log'!$B$2)+('complete results log'!$B$2*(N683-1))),IF(M683="WON",((((N683-1)*J683)*'complete results log'!$B$2)+('complete results log'!$B$2*(N683-1))),IF(M683="PLACED",((((N683-1)*J683)*'complete results log'!$B$2)-'complete results log'!$B$2),IF(J683=0,-'complete results log'!$B$2,IF(J683=0,-'complete results log'!$B$2,-('complete results log'!$B$2*2)))))))*E683</f>
        <v>0</v>
      </c>
      <c r="Q683" s="27">
        <f>(IF(M683="WON-EW",(((K683-1)*'complete results log'!$B$2)*(1-$B$3))+(((L683-1)*'complete results log'!$B$2)*(1-$B$3)),IF(M683="WON",(((K683-1)*'complete results log'!$B$2)*(1-$B$3)),IF(M683="PLACED",(((L683-1)*'complete results log'!$B$2)*(1-$B$3))-'complete results log'!$B$2,IF(J683=0,-'complete results log'!$B$2,-('complete results log'!$B$2*2))))))*E683</f>
        <v>0</v>
      </c>
      <c r="R683" s="28">
        <f>(IF(M683="WON-EW",((((F683-1)*J683)*'complete results log'!$B$2)+('complete results log'!$B$2*(F683-1))),IF(M683="WON",((((F683-1)*J683)*'complete results log'!$B$2)+('complete results log'!$B$2*(F683-1))),IF(M683="PLACED",((((F683-1)*J683)*'complete results log'!$B$2)-'complete results log'!$B$2),IF(J683=0,-'complete results log'!$B$2,IF(J683=0,-'complete results log'!$B$2,-('complete results log'!$B$2*2)))))))*E683</f>
        <v>0</v>
      </c>
    </row>
    <row r="684" spans="8:18" ht="15" x14ac:dyDescent="0.2">
      <c r="H684" s="22"/>
      <c r="I684" s="22"/>
      <c r="J684" s="22"/>
      <c r="M684" s="17"/>
      <c r="N684" s="26">
        <f>((G684-1)*(1-(IF(H684="no",0,'complete results log'!$B$3)))+1)</f>
        <v>5.0000000000000044E-2</v>
      </c>
      <c r="O684" s="26">
        <f t="shared" si="10"/>
        <v>0</v>
      </c>
      <c r="P684" s="27">
        <f>(IF(M684="WON-EW",((((N684-1)*J684)*'complete results log'!$B$2)+('complete results log'!$B$2*(N684-1))),IF(M684="WON",((((N684-1)*J684)*'complete results log'!$B$2)+('complete results log'!$B$2*(N684-1))),IF(M684="PLACED",((((N684-1)*J684)*'complete results log'!$B$2)-'complete results log'!$B$2),IF(J684=0,-'complete results log'!$B$2,IF(J684=0,-'complete results log'!$B$2,-('complete results log'!$B$2*2)))))))*E684</f>
        <v>0</v>
      </c>
      <c r="Q684" s="27">
        <f>(IF(M684="WON-EW",(((K684-1)*'complete results log'!$B$2)*(1-$B$3))+(((L684-1)*'complete results log'!$B$2)*(1-$B$3)),IF(M684="WON",(((K684-1)*'complete results log'!$B$2)*(1-$B$3)),IF(M684="PLACED",(((L684-1)*'complete results log'!$B$2)*(1-$B$3))-'complete results log'!$B$2,IF(J684=0,-'complete results log'!$B$2,-('complete results log'!$B$2*2))))))*E684</f>
        <v>0</v>
      </c>
      <c r="R684" s="28">
        <f>(IF(M684="WON-EW",((((F684-1)*J684)*'complete results log'!$B$2)+('complete results log'!$B$2*(F684-1))),IF(M684="WON",((((F684-1)*J684)*'complete results log'!$B$2)+('complete results log'!$B$2*(F684-1))),IF(M684="PLACED",((((F684-1)*J684)*'complete results log'!$B$2)-'complete results log'!$B$2),IF(J684=0,-'complete results log'!$B$2,IF(J684=0,-'complete results log'!$B$2,-('complete results log'!$B$2*2)))))))*E684</f>
        <v>0</v>
      </c>
    </row>
    <row r="685" spans="8:18" ht="15" x14ac:dyDescent="0.2">
      <c r="H685" s="22"/>
      <c r="I685" s="22"/>
      <c r="J685" s="22"/>
      <c r="M685" s="17"/>
      <c r="N685" s="26">
        <f>((G685-1)*(1-(IF(H685="no",0,'complete results log'!$B$3)))+1)</f>
        <v>5.0000000000000044E-2</v>
      </c>
      <c r="O685" s="26">
        <f t="shared" si="10"/>
        <v>0</v>
      </c>
      <c r="P685" s="27">
        <f>(IF(M685="WON-EW",((((N685-1)*J685)*'complete results log'!$B$2)+('complete results log'!$B$2*(N685-1))),IF(M685="WON",((((N685-1)*J685)*'complete results log'!$B$2)+('complete results log'!$B$2*(N685-1))),IF(M685="PLACED",((((N685-1)*J685)*'complete results log'!$B$2)-'complete results log'!$B$2),IF(J685=0,-'complete results log'!$B$2,IF(J685=0,-'complete results log'!$B$2,-('complete results log'!$B$2*2)))))))*E685</f>
        <v>0</v>
      </c>
      <c r="Q685" s="27">
        <f>(IF(M685="WON-EW",(((K685-1)*'complete results log'!$B$2)*(1-$B$3))+(((L685-1)*'complete results log'!$B$2)*(1-$B$3)),IF(M685="WON",(((K685-1)*'complete results log'!$B$2)*(1-$B$3)),IF(M685="PLACED",(((L685-1)*'complete results log'!$B$2)*(1-$B$3))-'complete results log'!$B$2,IF(J685=0,-'complete results log'!$B$2,-('complete results log'!$B$2*2))))))*E685</f>
        <v>0</v>
      </c>
      <c r="R685" s="28">
        <f>(IF(M685="WON-EW",((((F685-1)*J685)*'complete results log'!$B$2)+('complete results log'!$B$2*(F685-1))),IF(M685="WON",((((F685-1)*J685)*'complete results log'!$B$2)+('complete results log'!$B$2*(F685-1))),IF(M685="PLACED",((((F685-1)*J685)*'complete results log'!$B$2)-'complete results log'!$B$2),IF(J685=0,-'complete results log'!$B$2,IF(J685=0,-'complete results log'!$B$2,-('complete results log'!$B$2*2)))))))*E685</f>
        <v>0</v>
      </c>
    </row>
    <row r="686" spans="8:18" ht="15" x14ac:dyDescent="0.2">
      <c r="H686" s="22"/>
      <c r="I686" s="22"/>
      <c r="J686" s="22"/>
      <c r="M686" s="17"/>
      <c r="N686" s="26">
        <f>((G686-1)*(1-(IF(H686="no",0,'complete results log'!$B$3)))+1)</f>
        <v>5.0000000000000044E-2</v>
      </c>
      <c r="O686" s="26">
        <f t="shared" si="10"/>
        <v>0</v>
      </c>
      <c r="P686" s="27">
        <f>(IF(M686="WON-EW",((((N686-1)*J686)*'complete results log'!$B$2)+('complete results log'!$B$2*(N686-1))),IF(M686="WON",((((N686-1)*J686)*'complete results log'!$B$2)+('complete results log'!$B$2*(N686-1))),IF(M686="PLACED",((((N686-1)*J686)*'complete results log'!$B$2)-'complete results log'!$B$2),IF(J686=0,-'complete results log'!$B$2,IF(J686=0,-'complete results log'!$B$2,-('complete results log'!$B$2*2)))))))*E686</f>
        <v>0</v>
      </c>
      <c r="Q686" s="27">
        <f>(IF(M686="WON-EW",(((K686-1)*'complete results log'!$B$2)*(1-$B$3))+(((L686-1)*'complete results log'!$B$2)*(1-$B$3)),IF(M686="WON",(((K686-1)*'complete results log'!$B$2)*(1-$B$3)),IF(M686="PLACED",(((L686-1)*'complete results log'!$B$2)*(1-$B$3))-'complete results log'!$B$2,IF(J686=0,-'complete results log'!$B$2,-('complete results log'!$B$2*2))))))*E686</f>
        <v>0</v>
      </c>
      <c r="R686" s="28">
        <f>(IF(M686="WON-EW",((((F686-1)*J686)*'complete results log'!$B$2)+('complete results log'!$B$2*(F686-1))),IF(M686="WON",((((F686-1)*J686)*'complete results log'!$B$2)+('complete results log'!$B$2*(F686-1))),IF(M686="PLACED",((((F686-1)*J686)*'complete results log'!$B$2)-'complete results log'!$B$2),IF(J686=0,-'complete results log'!$B$2,IF(J686=0,-'complete results log'!$B$2,-('complete results log'!$B$2*2)))))))*E686</f>
        <v>0</v>
      </c>
    </row>
    <row r="687" spans="8:18" ht="15" x14ac:dyDescent="0.2">
      <c r="H687" s="22"/>
      <c r="I687" s="22"/>
      <c r="J687" s="22"/>
      <c r="M687" s="17"/>
      <c r="N687" s="26">
        <f>((G687-1)*(1-(IF(H687="no",0,'complete results log'!$B$3)))+1)</f>
        <v>5.0000000000000044E-2</v>
      </c>
      <c r="O687" s="26">
        <f t="shared" si="10"/>
        <v>0</v>
      </c>
      <c r="P687" s="27">
        <f>(IF(M687="WON-EW",((((N687-1)*J687)*'complete results log'!$B$2)+('complete results log'!$B$2*(N687-1))),IF(M687="WON",((((N687-1)*J687)*'complete results log'!$B$2)+('complete results log'!$B$2*(N687-1))),IF(M687="PLACED",((((N687-1)*J687)*'complete results log'!$B$2)-'complete results log'!$B$2),IF(J687=0,-'complete results log'!$B$2,IF(J687=0,-'complete results log'!$B$2,-('complete results log'!$B$2*2)))))))*E687</f>
        <v>0</v>
      </c>
      <c r="Q687" s="27">
        <f>(IF(M687="WON-EW",(((K687-1)*'complete results log'!$B$2)*(1-$B$3))+(((L687-1)*'complete results log'!$B$2)*(1-$B$3)),IF(M687="WON",(((K687-1)*'complete results log'!$B$2)*(1-$B$3)),IF(M687="PLACED",(((L687-1)*'complete results log'!$B$2)*(1-$B$3))-'complete results log'!$B$2,IF(J687=0,-'complete results log'!$B$2,-('complete results log'!$B$2*2))))))*E687</f>
        <v>0</v>
      </c>
      <c r="R687" s="28">
        <f>(IF(M687="WON-EW",((((F687-1)*J687)*'complete results log'!$B$2)+('complete results log'!$B$2*(F687-1))),IF(M687="WON",((((F687-1)*J687)*'complete results log'!$B$2)+('complete results log'!$B$2*(F687-1))),IF(M687="PLACED",((((F687-1)*J687)*'complete results log'!$B$2)-'complete results log'!$B$2),IF(J687=0,-'complete results log'!$B$2,IF(J687=0,-'complete results log'!$B$2,-('complete results log'!$B$2*2)))))))*E687</f>
        <v>0</v>
      </c>
    </row>
    <row r="688" spans="8:18" ht="15" x14ac:dyDescent="0.2">
      <c r="H688" s="22"/>
      <c r="I688" s="22"/>
      <c r="J688" s="22"/>
      <c r="M688" s="17"/>
      <c r="N688" s="26">
        <f>((G688-1)*(1-(IF(H688="no",0,'complete results log'!$B$3)))+1)</f>
        <v>5.0000000000000044E-2</v>
      </c>
      <c r="O688" s="26">
        <f t="shared" si="10"/>
        <v>0</v>
      </c>
      <c r="P688" s="27">
        <f>(IF(M688="WON-EW",((((N688-1)*J688)*'complete results log'!$B$2)+('complete results log'!$B$2*(N688-1))),IF(M688="WON",((((N688-1)*J688)*'complete results log'!$B$2)+('complete results log'!$B$2*(N688-1))),IF(M688="PLACED",((((N688-1)*J688)*'complete results log'!$B$2)-'complete results log'!$B$2),IF(J688=0,-'complete results log'!$B$2,IF(J688=0,-'complete results log'!$B$2,-('complete results log'!$B$2*2)))))))*E688</f>
        <v>0</v>
      </c>
      <c r="Q688" s="27">
        <f>(IF(M688="WON-EW",(((K688-1)*'complete results log'!$B$2)*(1-$B$3))+(((L688-1)*'complete results log'!$B$2)*(1-$B$3)),IF(M688="WON",(((K688-1)*'complete results log'!$B$2)*(1-$B$3)),IF(M688="PLACED",(((L688-1)*'complete results log'!$B$2)*(1-$B$3))-'complete results log'!$B$2,IF(J688=0,-'complete results log'!$B$2,-('complete results log'!$B$2*2))))))*E688</f>
        <v>0</v>
      </c>
      <c r="R688" s="28">
        <f>(IF(M688="WON-EW",((((F688-1)*J688)*'complete results log'!$B$2)+('complete results log'!$B$2*(F688-1))),IF(M688="WON",((((F688-1)*J688)*'complete results log'!$B$2)+('complete results log'!$B$2*(F688-1))),IF(M688="PLACED",((((F688-1)*J688)*'complete results log'!$B$2)-'complete results log'!$B$2),IF(J688=0,-'complete results log'!$B$2,IF(J688=0,-'complete results log'!$B$2,-('complete results log'!$B$2*2)))))))*E688</f>
        <v>0</v>
      </c>
    </row>
    <row r="689" spans="8:18" ht="15" x14ac:dyDescent="0.2">
      <c r="H689" s="22"/>
      <c r="I689" s="22"/>
      <c r="J689" s="22"/>
      <c r="M689" s="17"/>
      <c r="N689" s="26">
        <f>((G689-1)*(1-(IF(H689="no",0,'complete results log'!$B$3)))+1)</f>
        <v>5.0000000000000044E-2</v>
      </c>
      <c r="O689" s="26">
        <f t="shared" si="10"/>
        <v>0</v>
      </c>
      <c r="P689" s="27">
        <f>(IF(M689="WON-EW",((((N689-1)*J689)*'complete results log'!$B$2)+('complete results log'!$B$2*(N689-1))),IF(M689="WON",((((N689-1)*J689)*'complete results log'!$B$2)+('complete results log'!$B$2*(N689-1))),IF(M689="PLACED",((((N689-1)*J689)*'complete results log'!$B$2)-'complete results log'!$B$2),IF(J689=0,-'complete results log'!$B$2,IF(J689=0,-'complete results log'!$B$2,-('complete results log'!$B$2*2)))))))*E689</f>
        <v>0</v>
      </c>
      <c r="Q689" s="27">
        <f>(IF(M689="WON-EW",(((K689-1)*'complete results log'!$B$2)*(1-$B$3))+(((L689-1)*'complete results log'!$B$2)*(1-$B$3)),IF(M689="WON",(((K689-1)*'complete results log'!$B$2)*(1-$B$3)),IF(M689="PLACED",(((L689-1)*'complete results log'!$B$2)*(1-$B$3))-'complete results log'!$B$2,IF(J689=0,-'complete results log'!$B$2,-('complete results log'!$B$2*2))))))*E689</f>
        <v>0</v>
      </c>
      <c r="R689" s="28">
        <f>(IF(M689="WON-EW",((((F689-1)*J689)*'complete results log'!$B$2)+('complete results log'!$B$2*(F689-1))),IF(M689="WON",((((F689-1)*J689)*'complete results log'!$B$2)+('complete results log'!$B$2*(F689-1))),IF(M689="PLACED",((((F689-1)*J689)*'complete results log'!$B$2)-'complete results log'!$B$2),IF(J689=0,-'complete results log'!$B$2,IF(J689=0,-'complete results log'!$B$2,-('complete results log'!$B$2*2)))))))*E689</f>
        <v>0</v>
      </c>
    </row>
    <row r="690" spans="8:18" ht="15" x14ac:dyDescent="0.2">
      <c r="H690" s="22"/>
      <c r="I690" s="22"/>
      <c r="J690" s="22"/>
      <c r="M690" s="17"/>
      <c r="N690" s="26">
        <f>((G690-1)*(1-(IF(H690="no",0,'complete results log'!$B$3)))+1)</f>
        <v>5.0000000000000044E-2</v>
      </c>
      <c r="O690" s="26">
        <f t="shared" si="10"/>
        <v>0</v>
      </c>
      <c r="P690" s="27">
        <f>(IF(M690="WON-EW",((((N690-1)*J690)*'complete results log'!$B$2)+('complete results log'!$B$2*(N690-1))),IF(M690="WON",((((N690-1)*J690)*'complete results log'!$B$2)+('complete results log'!$B$2*(N690-1))),IF(M690="PLACED",((((N690-1)*J690)*'complete results log'!$B$2)-'complete results log'!$B$2),IF(J690=0,-'complete results log'!$B$2,IF(J690=0,-'complete results log'!$B$2,-('complete results log'!$B$2*2)))))))*E690</f>
        <v>0</v>
      </c>
      <c r="Q690" s="27">
        <f>(IF(M690="WON-EW",(((K690-1)*'complete results log'!$B$2)*(1-$B$3))+(((L690-1)*'complete results log'!$B$2)*(1-$B$3)),IF(M690="WON",(((K690-1)*'complete results log'!$B$2)*(1-$B$3)),IF(M690="PLACED",(((L690-1)*'complete results log'!$B$2)*(1-$B$3))-'complete results log'!$B$2,IF(J690=0,-'complete results log'!$B$2,-('complete results log'!$B$2*2))))))*E690</f>
        <v>0</v>
      </c>
      <c r="R690" s="28">
        <f>(IF(M690="WON-EW",((((F690-1)*J690)*'complete results log'!$B$2)+('complete results log'!$B$2*(F690-1))),IF(M690="WON",((((F690-1)*J690)*'complete results log'!$B$2)+('complete results log'!$B$2*(F690-1))),IF(M690="PLACED",((((F690-1)*J690)*'complete results log'!$B$2)-'complete results log'!$B$2),IF(J690=0,-'complete results log'!$B$2,IF(J690=0,-'complete results log'!$B$2,-('complete results log'!$B$2*2)))))))*E690</f>
        <v>0</v>
      </c>
    </row>
    <row r="691" spans="8:18" ht="15" x14ac:dyDescent="0.2">
      <c r="H691" s="22"/>
      <c r="I691" s="22"/>
      <c r="J691" s="22"/>
      <c r="M691" s="17"/>
      <c r="N691" s="26">
        <f>((G691-1)*(1-(IF(H691="no",0,'complete results log'!$B$3)))+1)</f>
        <v>5.0000000000000044E-2</v>
      </c>
      <c r="O691" s="26">
        <f t="shared" si="10"/>
        <v>0</v>
      </c>
      <c r="P691" s="27">
        <f>(IF(M691="WON-EW",((((N691-1)*J691)*'complete results log'!$B$2)+('complete results log'!$B$2*(N691-1))),IF(M691="WON",((((N691-1)*J691)*'complete results log'!$B$2)+('complete results log'!$B$2*(N691-1))),IF(M691="PLACED",((((N691-1)*J691)*'complete results log'!$B$2)-'complete results log'!$B$2),IF(J691=0,-'complete results log'!$B$2,IF(J691=0,-'complete results log'!$B$2,-('complete results log'!$B$2*2)))))))*E691</f>
        <v>0</v>
      </c>
      <c r="Q691" s="27">
        <f>(IF(M691="WON-EW",(((K691-1)*'complete results log'!$B$2)*(1-$B$3))+(((L691-1)*'complete results log'!$B$2)*(1-$B$3)),IF(M691="WON",(((K691-1)*'complete results log'!$B$2)*(1-$B$3)),IF(M691="PLACED",(((L691-1)*'complete results log'!$B$2)*(1-$B$3))-'complete results log'!$B$2,IF(J691=0,-'complete results log'!$B$2,-('complete results log'!$B$2*2))))))*E691</f>
        <v>0</v>
      </c>
      <c r="R691" s="28">
        <f>(IF(M691="WON-EW",((((F691-1)*J691)*'complete results log'!$B$2)+('complete results log'!$B$2*(F691-1))),IF(M691="WON",((((F691-1)*J691)*'complete results log'!$B$2)+('complete results log'!$B$2*(F691-1))),IF(M691="PLACED",((((F691-1)*J691)*'complete results log'!$B$2)-'complete results log'!$B$2),IF(J691=0,-'complete results log'!$B$2,IF(J691=0,-'complete results log'!$B$2,-('complete results log'!$B$2*2)))))))*E691</f>
        <v>0</v>
      </c>
    </row>
    <row r="692" spans="8:18" ht="15" x14ac:dyDescent="0.2">
      <c r="H692" s="22"/>
      <c r="I692" s="22"/>
      <c r="J692" s="22"/>
      <c r="M692" s="17"/>
      <c r="N692" s="26">
        <f>((G692-1)*(1-(IF(H692="no",0,'complete results log'!$B$3)))+1)</f>
        <v>5.0000000000000044E-2</v>
      </c>
      <c r="O692" s="26">
        <f t="shared" si="10"/>
        <v>0</v>
      </c>
      <c r="P692" s="27">
        <f>(IF(M692="WON-EW",((((N692-1)*J692)*'complete results log'!$B$2)+('complete results log'!$B$2*(N692-1))),IF(M692="WON",((((N692-1)*J692)*'complete results log'!$B$2)+('complete results log'!$B$2*(N692-1))),IF(M692="PLACED",((((N692-1)*J692)*'complete results log'!$B$2)-'complete results log'!$B$2),IF(J692=0,-'complete results log'!$B$2,IF(J692=0,-'complete results log'!$B$2,-('complete results log'!$B$2*2)))))))*E692</f>
        <v>0</v>
      </c>
      <c r="Q692" s="27">
        <f>(IF(M692="WON-EW",(((K692-1)*'complete results log'!$B$2)*(1-$B$3))+(((L692-1)*'complete results log'!$B$2)*(1-$B$3)),IF(M692="WON",(((K692-1)*'complete results log'!$B$2)*(1-$B$3)),IF(M692="PLACED",(((L692-1)*'complete results log'!$B$2)*(1-$B$3))-'complete results log'!$B$2,IF(J692=0,-'complete results log'!$B$2,-('complete results log'!$B$2*2))))))*E692</f>
        <v>0</v>
      </c>
      <c r="R692" s="28">
        <f>(IF(M692="WON-EW",((((F692-1)*J692)*'complete results log'!$B$2)+('complete results log'!$B$2*(F692-1))),IF(M692="WON",((((F692-1)*J692)*'complete results log'!$B$2)+('complete results log'!$B$2*(F692-1))),IF(M692="PLACED",((((F692-1)*J692)*'complete results log'!$B$2)-'complete results log'!$B$2),IF(J692=0,-'complete results log'!$B$2,IF(J692=0,-'complete results log'!$B$2,-('complete results log'!$B$2*2)))))))*E692</f>
        <v>0</v>
      </c>
    </row>
    <row r="693" spans="8:18" ht="15" x14ac:dyDescent="0.2">
      <c r="H693" s="22"/>
      <c r="I693" s="22"/>
      <c r="J693" s="22"/>
      <c r="M693" s="17"/>
      <c r="N693" s="26">
        <f>((G693-1)*(1-(IF(H693="no",0,'complete results log'!$B$3)))+1)</f>
        <v>5.0000000000000044E-2</v>
      </c>
      <c r="O693" s="26">
        <f t="shared" si="10"/>
        <v>0</v>
      </c>
      <c r="P693" s="27">
        <f>(IF(M693="WON-EW",((((N693-1)*J693)*'complete results log'!$B$2)+('complete results log'!$B$2*(N693-1))),IF(M693="WON",((((N693-1)*J693)*'complete results log'!$B$2)+('complete results log'!$B$2*(N693-1))),IF(M693="PLACED",((((N693-1)*J693)*'complete results log'!$B$2)-'complete results log'!$B$2),IF(J693=0,-'complete results log'!$B$2,IF(J693=0,-'complete results log'!$B$2,-('complete results log'!$B$2*2)))))))*E693</f>
        <v>0</v>
      </c>
      <c r="Q693" s="27">
        <f>(IF(M693="WON-EW",(((K693-1)*'complete results log'!$B$2)*(1-$B$3))+(((L693-1)*'complete results log'!$B$2)*(1-$B$3)),IF(M693="WON",(((K693-1)*'complete results log'!$B$2)*(1-$B$3)),IF(M693="PLACED",(((L693-1)*'complete results log'!$B$2)*(1-$B$3))-'complete results log'!$B$2,IF(J693=0,-'complete results log'!$B$2,-('complete results log'!$B$2*2))))))*E693</f>
        <v>0</v>
      </c>
      <c r="R693" s="28">
        <f>(IF(M693="WON-EW",((((F693-1)*J693)*'complete results log'!$B$2)+('complete results log'!$B$2*(F693-1))),IF(M693="WON",((((F693-1)*J693)*'complete results log'!$B$2)+('complete results log'!$B$2*(F693-1))),IF(M693="PLACED",((((F693-1)*J693)*'complete results log'!$B$2)-'complete results log'!$B$2),IF(J693=0,-'complete results log'!$B$2,IF(J693=0,-'complete results log'!$B$2,-('complete results log'!$B$2*2)))))))*E693</f>
        <v>0</v>
      </c>
    </row>
    <row r="694" spans="8:18" ht="15" x14ac:dyDescent="0.2">
      <c r="H694" s="22"/>
      <c r="I694" s="22"/>
      <c r="J694" s="22"/>
      <c r="M694" s="17"/>
      <c r="N694" s="26">
        <f>((G694-1)*(1-(IF(H694="no",0,'complete results log'!$B$3)))+1)</f>
        <v>5.0000000000000044E-2</v>
      </c>
      <c r="O694" s="26">
        <f t="shared" si="10"/>
        <v>0</v>
      </c>
      <c r="P694" s="27">
        <f>(IF(M694="WON-EW",((((N694-1)*J694)*'complete results log'!$B$2)+('complete results log'!$B$2*(N694-1))),IF(M694="WON",((((N694-1)*J694)*'complete results log'!$B$2)+('complete results log'!$B$2*(N694-1))),IF(M694="PLACED",((((N694-1)*J694)*'complete results log'!$B$2)-'complete results log'!$B$2),IF(J694=0,-'complete results log'!$B$2,IF(J694=0,-'complete results log'!$B$2,-('complete results log'!$B$2*2)))))))*E694</f>
        <v>0</v>
      </c>
      <c r="Q694" s="27">
        <f>(IF(M694="WON-EW",(((K694-1)*'complete results log'!$B$2)*(1-$B$3))+(((L694-1)*'complete results log'!$B$2)*(1-$B$3)),IF(M694="WON",(((K694-1)*'complete results log'!$B$2)*(1-$B$3)),IF(M694="PLACED",(((L694-1)*'complete results log'!$B$2)*(1-$B$3))-'complete results log'!$B$2,IF(J694=0,-'complete results log'!$B$2,-('complete results log'!$B$2*2))))))*E694</f>
        <v>0</v>
      </c>
      <c r="R694" s="28">
        <f>(IF(M694="WON-EW",((((F694-1)*J694)*'complete results log'!$B$2)+('complete results log'!$B$2*(F694-1))),IF(M694="WON",((((F694-1)*J694)*'complete results log'!$B$2)+('complete results log'!$B$2*(F694-1))),IF(M694="PLACED",((((F694-1)*J694)*'complete results log'!$B$2)-'complete results log'!$B$2),IF(J694=0,-'complete results log'!$B$2,IF(J694=0,-'complete results log'!$B$2,-('complete results log'!$B$2*2)))))))*E694</f>
        <v>0</v>
      </c>
    </row>
    <row r="695" spans="8:18" ht="15" x14ac:dyDescent="0.2">
      <c r="H695" s="22"/>
      <c r="I695" s="22"/>
      <c r="J695" s="22"/>
      <c r="M695" s="17"/>
      <c r="N695" s="26">
        <f>((G695-1)*(1-(IF(H695="no",0,'complete results log'!$B$3)))+1)</f>
        <v>5.0000000000000044E-2</v>
      </c>
      <c r="O695" s="26">
        <f t="shared" si="10"/>
        <v>0</v>
      </c>
      <c r="P695" s="27">
        <f>(IF(M695="WON-EW",((((N695-1)*J695)*'complete results log'!$B$2)+('complete results log'!$B$2*(N695-1))),IF(M695="WON",((((N695-1)*J695)*'complete results log'!$B$2)+('complete results log'!$B$2*(N695-1))),IF(M695="PLACED",((((N695-1)*J695)*'complete results log'!$B$2)-'complete results log'!$B$2),IF(J695=0,-'complete results log'!$B$2,IF(J695=0,-'complete results log'!$B$2,-('complete results log'!$B$2*2)))))))*E695</f>
        <v>0</v>
      </c>
      <c r="Q695" s="27">
        <f>(IF(M695="WON-EW",(((K695-1)*'complete results log'!$B$2)*(1-$B$3))+(((L695-1)*'complete results log'!$B$2)*(1-$B$3)),IF(M695="WON",(((K695-1)*'complete results log'!$B$2)*(1-$B$3)),IF(M695="PLACED",(((L695-1)*'complete results log'!$B$2)*(1-$B$3))-'complete results log'!$B$2,IF(J695=0,-'complete results log'!$B$2,-('complete results log'!$B$2*2))))))*E695</f>
        <v>0</v>
      </c>
      <c r="R695" s="28">
        <f>(IF(M695="WON-EW",((((F695-1)*J695)*'complete results log'!$B$2)+('complete results log'!$B$2*(F695-1))),IF(M695="WON",((((F695-1)*J695)*'complete results log'!$B$2)+('complete results log'!$B$2*(F695-1))),IF(M695="PLACED",((((F695-1)*J695)*'complete results log'!$B$2)-'complete results log'!$B$2),IF(J695=0,-'complete results log'!$B$2,IF(J695=0,-'complete results log'!$B$2,-('complete results log'!$B$2*2)))))))*E695</f>
        <v>0</v>
      </c>
    </row>
    <row r="696" spans="8:18" ht="15" x14ac:dyDescent="0.2">
      <c r="H696" s="22"/>
      <c r="I696" s="22"/>
      <c r="J696" s="22"/>
      <c r="M696" s="17"/>
      <c r="N696" s="26">
        <f>((G696-1)*(1-(IF(H696="no",0,'complete results log'!$B$3)))+1)</f>
        <v>5.0000000000000044E-2</v>
      </c>
      <c r="O696" s="26">
        <f t="shared" si="10"/>
        <v>0</v>
      </c>
      <c r="P696" s="27">
        <f>(IF(M696="WON-EW",((((N696-1)*J696)*'complete results log'!$B$2)+('complete results log'!$B$2*(N696-1))),IF(M696="WON",((((N696-1)*J696)*'complete results log'!$B$2)+('complete results log'!$B$2*(N696-1))),IF(M696="PLACED",((((N696-1)*J696)*'complete results log'!$B$2)-'complete results log'!$B$2),IF(J696=0,-'complete results log'!$B$2,IF(J696=0,-'complete results log'!$B$2,-('complete results log'!$B$2*2)))))))*E696</f>
        <v>0</v>
      </c>
      <c r="Q696" s="27">
        <f>(IF(M696="WON-EW",(((K696-1)*'complete results log'!$B$2)*(1-$B$3))+(((L696-1)*'complete results log'!$B$2)*(1-$B$3)),IF(M696="WON",(((K696-1)*'complete results log'!$B$2)*(1-$B$3)),IF(M696="PLACED",(((L696-1)*'complete results log'!$B$2)*(1-$B$3))-'complete results log'!$B$2,IF(J696=0,-'complete results log'!$B$2,-('complete results log'!$B$2*2))))))*E696</f>
        <v>0</v>
      </c>
      <c r="R696" s="28">
        <f>(IF(M696="WON-EW",((((F696-1)*J696)*'complete results log'!$B$2)+('complete results log'!$B$2*(F696-1))),IF(M696="WON",((((F696-1)*J696)*'complete results log'!$B$2)+('complete results log'!$B$2*(F696-1))),IF(M696="PLACED",((((F696-1)*J696)*'complete results log'!$B$2)-'complete results log'!$B$2),IF(J696=0,-'complete results log'!$B$2,IF(J696=0,-'complete results log'!$B$2,-('complete results log'!$B$2*2)))))))*E696</f>
        <v>0</v>
      </c>
    </row>
    <row r="697" spans="8:18" ht="15" x14ac:dyDescent="0.2">
      <c r="H697" s="22"/>
      <c r="I697" s="22"/>
      <c r="J697" s="22"/>
      <c r="M697" s="17"/>
      <c r="N697" s="26">
        <f>((G697-1)*(1-(IF(H697="no",0,'complete results log'!$B$3)))+1)</f>
        <v>5.0000000000000044E-2</v>
      </c>
      <c r="O697" s="26">
        <f t="shared" si="10"/>
        <v>0</v>
      </c>
      <c r="P697" s="27">
        <f>(IF(M697="WON-EW",((((N697-1)*J697)*'complete results log'!$B$2)+('complete results log'!$B$2*(N697-1))),IF(M697="WON",((((N697-1)*J697)*'complete results log'!$B$2)+('complete results log'!$B$2*(N697-1))),IF(M697="PLACED",((((N697-1)*J697)*'complete results log'!$B$2)-'complete results log'!$B$2),IF(J697=0,-'complete results log'!$B$2,IF(J697=0,-'complete results log'!$B$2,-('complete results log'!$B$2*2)))))))*E697</f>
        <v>0</v>
      </c>
      <c r="Q697" s="27">
        <f>(IF(M697="WON-EW",(((K697-1)*'complete results log'!$B$2)*(1-$B$3))+(((L697-1)*'complete results log'!$B$2)*(1-$B$3)),IF(M697="WON",(((K697-1)*'complete results log'!$B$2)*(1-$B$3)),IF(M697="PLACED",(((L697-1)*'complete results log'!$B$2)*(1-$B$3))-'complete results log'!$B$2,IF(J697=0,-'complete results log'!$B$2,-('complete results log'!$B$2*2))))))*E697</f>
        <v>0</v>
      </c>
      <c r="R697" s="28">
        <f>(IF(M697="WON-EW",((((F697-1)*J697)*'complete results log'!$B$2)+('complete results log'!$B$2*(F697-1))),IF(M697="WON",((((F697-1)*J697)*'complete results log'!$B$2)+('complete results log'!$B$2*(F697-1))),IF(M697="PLACED",((((F697-1)*J697)*'complete results log'!$B$2)-'complete results log'!$B$2),IF(J697=0,-'complete results log'!$B$2,IF(J697=0,-'complete results log'!$B$2,-('complete results log'!$B$2*2)))))))*E697</f>
        <v>0</v>
      </c>
    </row>
    <row r="698" spans="8:18" ht="15" x14ac:dyDescent="0.2">
      <c r="H698" s="22"/>
      <c r="I698" s="22"/>
      <c r="J698" s="22"/>
      <c r="M698" s="17"/>
      <c r="N698" s="26">
        <f>((G698-1)*(1-(IF(H698="no",0,'complete results log'!$B$3)))+1)</f>
        <v>5.0000000000000044E-2</v>
      </c>
      <c r="O698" s="26">
        <f t="shared" si="10"/>
        <v>0</v>
      </c>
      <c r="P698" s="27">
        <f>(IF(M698="WON-EW",((((N698-1)*J698)*'complete results log'!$B$2)+('complete results log'!$B$2*(N698-1))),IF(M698="WON",((((N698-1)*J698)*'complete results log'!$B$2)+('complete results log'!$B$2*(N698-1))),IF(M698="PLACED",((((N698-1)*J698)*'complete results log'!$B$2)-'complete results log'!$B$2),IF(J698=0,-'complete results log'!$B$2,IF(J698=0,-'complete results log'!$B$2,-('complete results log'!$B$2*2)))))))*E698</f>
        <v>0</v>
      </c>
      <c r="Q698" s="27">
        <f>(IF(M698="WON-EW",(((K698-1)*'complete results log'!$B$2)*(1-$B$3))+(((L698-1)*'complete results log'!$B$2)*(1-$B$3)),IF(M698="WON",(((K698-1)*'complete results log'!$B$2)*(1-$B$3)),IF(M698="PLACED",(((L698-1)*'complete results log'!$B$2)*(1-$B$3))-'complete results log'!$B$2,IF(J698=0,-'complete results log'!$B$2,-('complete results log'!$B$2*2))))))*E698</f>
        <v>0</v>
      </c>
      <c r="R698" s="28">
        <f>(IF(M698="WON-EW",((((F698-1)*J698)*'complete results log'!$B$2)+('complete results log'!$B$2*(F698-1))),IF(M698="WON",((((F698-1)*J698)*'complete results log'!$B$2)+('complete results log'!$B$2*(F698-1))),IF(M698="PLACED",((((F698-1)*J698)*'complete results log'!$B$2)-'complete results log'!$B$2),IF(J698=0,-'complete results log'!$B$2,IF(J698=0,-'complete results log'!$B$2,-('complete results log'!$B$2*2)))))))*E698</f>
        <v>0</v>
      </c>
    </row>
    <row r="699" spans="8:18" ht="15" x14ac:dyDescent="0.2">
      <c r="H699" s="22"/>
      <c r="I699" s="22"/>
      <c r="J699" s="22"/>
      <c r="M699" s="17"/>
      <c r="N699" s="26">
        <f>((G699-1)*(1-(IF(H699="no",0,'complete results log'!$B$3)))+1)</f>
        <v>5.0000000000000044E-2</v>
      </c>
      <c r="O699" s="26">
        <f t="shared" si="10"/>
        <v>0</v>
      </c>
      <c r="P699" s="27">
        <f>(IF(M699="WON-EW",((((N699-1)*J699)*'complete results log'!$B$2)+('complete results log'!$B$2*(N699-1))),IF(M699="WON",((((N699-1)*J699)*'complete results log'!$B$2)+('complete results log'!$B$2*(N699-1))),IF(M699="PLACED",((((N699-1)*J699)*'complete results log'!$B$2)-'complete results log'!$B$2),IF(J699=0,-'complete results log'!$B$2,IF(J699=0,-'complete results log'!$B$2,-('complete results log'!$B$2*2)))))))*E699</f>
        <v>0</v>
      </c>
      <c r="Q699" s="27">
        <f>(IF(M699="WON-EW",(((K699-1)*'complete results log'!$B$2)*(1-$B$3))+(((L699-1)*'complete results log'!$B$2)*(1-$B$3)),IF(M699="WON",(((K699-1)*'complete results log'!$B$2)*(1-$B$3)),IF(M699="PLACED",(((L699-1)*'complete results log'!$B$2)*(1-$B$3))-'complete results log'!$B$2,IF(J699=0,-'complete results log'!$B$2,-('complete results log'!$B$2*2))))))*E699</f>
        <v>0</v>
      </c>
      <c r="R699" s="28">
        <f>(IF(M699="WON-EW",((((F699-1)*J699)*'complete results log'!$B$2)+('complete results log'!$B$2*(F699-1))),IF(M699="WON",((((F699-1)*J699)*'complete results log'!$B$2)+('complete results log'!$B$2*(F699-1))),IF(M699="PLACED",((((F699-1)*J699)*'complete results log'!$B$2)-'complete results log'!$B$2),IF(J699=0,-'complete results log'!$B$2,IF(J699=0,-'complete results log'!$B$2,-('complete results log'!$B$2*2)))))))*E699</f>
        <v>0</v>
      </c>
    </row>
    <row r="700" spans="8:18" ht="15" x14ac:dyDescent="0.2">
      <c r="H700" s="22"/>
      <c r="I700" s="22"/>
      <c r="J700" s="22"/>
      <c r="M700" s="17"/>
      <c r="N700" s="26">
        <f>((G700-1)*(1-(IF(H700="no",0,'complete results log'!$B$3)))+1)</f>
        <v>5.0000000000000044E-2</v>
      </c>
      <c r="O700" s="26">
        <f t="shared" si="10"/>
        <v>0</v>
      </c>
      <c r="P700" s="27">
        <f>(IF(M700="WON-EW",((((N700-1)*J700)*'complete results log'!$B$2)+('complete results log'!$B$2*(N700-1))),IF(M700="WON",((((N700-1)*J700)*'complete results log'!$B$2)+('complete results log'!$B$2*(N700-1))),IF(M700="PLACED",((((N700-1)*J700)*'complete results log'!$B$2)-'complete results log'!$B$2),IF(J700=0,-'complete results log'!$B$2,IF(J700=0,-'complete results log'!$B$2,-('complete results log'!$B$2*2)))))))*E700</f>
        <v>0</v>
      </c>
      <c r="Q700" s="27">
        <f>(IF(M700="WON-EW",(((K700-1)*'complete results log'!$B$2)*(1-$B$3))+(((L700-1)*'complete results log'!$B$2)*(1-$B$3)),IF(M700="WON",(((K700-1)*'complete results log'!$B$2)*(1-$B$3)),IF(M700="PLACED",(((L700-1)*'complete results log'!$B$2)*(1-$B$3))-'complete results log'!$B$2,IF(J700=0,-'complete results log'!$B$2,-('complete results log'!$B$2*2))))))*E700</f>
        <v>0</v>
      </c>
      <c r="R700" s="28">
        <f>(IF(M700="WON-EW",((((F700-1)*J700)*'complete results log'!$B$2)+('complete results log'!$B$2*(F700-1))),IF(M700="WON",((((F700-1)*J700)*'complete results log'!$B$2)+('complete results log'!$B$2*(F700-1))),IF(M700="PLACED",((((F700-1)*J700)*'complete results log'!$B$2)-'complete results log'!$B$2),IF(J700=0,-'complete results log'!$B$2,IF(J700=0,-'complete results log'!$B$2,-('complete results log'!$B$2*2)))))))*E700</f>
        <v>0</v>
      </c>
    </row>
    <row r="701" spans="8:18" ht="15" x14ac:dyDescent="0.2">
      <c r="H701" s="22"/>
      <c r="I701" s="22"/>
      <c r="J701" s="22"/>
      <c r="M701" s="17"/>
      <c r="N701" s="26">
        <f>((G701-1)*(1-(IF(H701="no",0,'complete results log'!$B$3)))+1)</f>
        <v>5.0000000000000044E-2</v>
      </c>
      <c r="O701" s="26">
        <f t="shared" si="10"/>
        <v>0</v>
      </c>
      <c r="P701" s="27">
        <f>(IF(M701="WON-EW",((((N701-1)*J701)*'complete results log'!$B$2)+('complete results log'!$B$2*(N701-1))),IF(M701="WON",((((N701-1)*J701)*'complete results log'!$B$2)+('complete results log'!$B$2*(N701-1))),IF(M701="PLACED",((((N701-1)*J701)*'complete results log'!$B$2)-'complete results log'!$B$2),IF(J701=0,-'complete results log'!$B$2,IF(J701=0,-'complete results log'!$B$2,-('complete results log'!$B$2*2)))))))*E701</f>
        <v>0</v>
      </c>
      <c r="Q701" s="27">
        <f>(IF(M701="WON-EW",(((K701-1)*'complete results log'!$B$2)*(1-$B$3))+(((L701-1)*'complete results log'!$B$2)*(1-$B$3)),IF(M701="WON",(((K701-1)*'complete results log'!$B$2)*(1-$B$3)),IF(M701="PLACED",(((L701-1)*'complete results log'!$B$2)*(1-$B$3))-'complete results log'!$B$2,IF(J701=0,-'complete results log'!$B$2,-('complete results log'!$B$2*2))))))*E701</f>
        <v>0</v>
      </c>
      <c r="R701" s="28">
        <f>(IF(M701="WON-EW",((((F701-1)*J701)*'complete results log'!$B$2)+('complete results log'!$B$2*(F701-1))),IF(M701="WON",((((F701-1)*J701)*'complete results log'!$B$2)+('complete results log'!$B$2*(F701-1))),IF(M701="PLACED",((((F701-1)*J701)*'complete results log'!$B$2)-'complete results log'!$B$2),IF(J701=0,-'complete results log'!$B$2,IF(J701=0,-'complete results log'!$B$2,-('complete results log'!$B$2*2)))))))*E701</f>
        <v>0</v>
      </c>
    </row>
    <row r="702" spans="8:18" ht="15" x14ac:dyDescent="0.2">
      <c r="H702" s="22"/>
      <c r="I702" s="22"/>
      <c r="J702" s="22"/>
      <c r="M702" s="17"/>
      <c r="N702" s="26">
        <f>((G702-1)*(1-(IF(H702="no",0,'complete results log'!$B$3)))+1)</f>
        <v>5.0000000000000044E-2</v>
      </c>
      <c r="O702" s="26">
        <f t="shared" si="10"/>
        <v>0</v>
      </c>
      <c r="P702" s="27">
        <f>(IF(M702="WON-EW",((((N702-1)*J702)*'complete results log'!$B$2)+('complete results log'!$B$2*(N702-1))),IF(M702="WON",((((N702-1)*J702)*'complete results log'!$B$2)+('complete results log'!$B$2*(N702-1))),IF(M702="PLACED",((((N702-1)*J702)*'complete results log'!$B$2)-'complete results log'!$B$2),IF(J702=0,-'complete results log'!$B$2,IF(J702=0,-'complete results log'!$B$2,-('complete results log'!$B$2*2)))))))*E702</f>
        <v>0</v>
      </c>
      <c r="Q702" s="27">
        <f>(IF(M702="WON-EW",(((K702-1)*'complete results log'!$B$2)*(1-$B$3))+(((L702-1)*'complete results log'!$B$2)*(1-$B$3)),IF(M702="WON",(((K702-1)*'complete results log'!$B$2)*(1-$B$3)),IF(M702="PLACED",(((L702-1)*'complete results log'!$B$2)*(1-$B$3))-'complete results log'!$B$2,IF(J702=0,-'complete results log'!$B$2,-('complete results log'!$B$2*2))))))*E702</f>
        <v>0</v>
      </c>
      <c r="R702" s="28">
        <f>(IF(M702="WON-EW",((((F702-1)*J702)*'complete results log'!$B$2)+('complete results log'!$B$2*(F702-1))),IF(M702="WON",((((F702-1)*J702)*'complete results log'!$B$2)+('complete results log'!$B$2*(F702-1))),IF(M702="PLACED",((((F702-1)*J702)*'complete results log'!$B$2)-'complete results log'!$B$2),IF(J702=0,-'complete results log'!$B$2,IF(J702=0,-'complete results log'!$B$2,-('complete results log'!$B$2*2)))))))*E702</f>
        <v>0</v>
      </c>
    </row>
    <row r="703" spans="8:18" ht="15" x14ac:dyDescent="0.2">
      <c r="H703" s="22"/>
      <c r="I703" s="22"/>
      <c r="J703" s="22"/>
      <c r="M703" s="17"/>
      <c r="N703" s="26">
        <f>((G703-1)*(1-(IF(H703="no",0,'complete results log'!$B$3)))+1)</f>
        <v>5.0000000000000044E-2</v>
      </c>
      <c r="O703" s="26">
        <f t="shared" si="10"/>
        <v>0</v>
      </c>
      <c r="P703" s="27">
        <f>(IF(M703="WON-EW",((((N703-1)*J703)*'complete results log'!$B$2)+('complete results log'!$B$2*(N703-1))),IF(M703="WON",((((N703-1)*J703)*'complete results log'!$B$2)+('complete results log'!$B$2*(N703-1))),IF(M703="PLACED",((((N703-1)*J703)*'complete results log'!$B$2)-'complete results log'!$B$2),IF(J703=0,-'complete results log'!$B$2,IF(J703=0,-'complete results log'!$B$2,-('complete results log'!$B$2*2)))))))*E703</f>
        <v>0</v>
      </c>
      <c r="Q703" s="27">
        <f>(IF(M703="WON-EW",(((K703-1)*'complete results log'!$B$2)*(1-$B$3))+(((L703-1)*'complete results log'!$B$2)*(1-$B$3)),IF(M703="WON",(((K703-1)*'complete results log'!$B$2)*(1-$B$3)),IF(M703="PLACED",(((L703-1)*'complete results log'!$B$2)*(1-$B$3))-'complete results log'!$B$2,IF(J703=0,-'complete results log'!$B$2,-('complete results log'!$B$2*2))))))*E703</f>
        <v>0</v>
      </c>
      <c r="R703" s="28">
        <f>(IF(M703="WON-EW",((((F703-1)*J703)*'complete results log'!$B$2)+('complete results log'!$B$2*(F703-1))),IF(M703="WON",((((F703-1)*J703)*'complete results log'!$B$2)+('complete results log'!$B$2*(F703-1))),IF(M703="PLACED",((((F703-1)*J703)*'complete results log'!$B$2)-'complete results log'!$B$2),IF(J703=0,-'complete results log'!$B$2,IF(J703=0,-'complete results log'!$B$2,-('complete results log'!$B$2*2)))))))*E703</f>
        <v>0</v>
      </c>
    </row>
    <row r="704" spans="8:18" ht="15" x14ac:dyDescent="0.2">
      <c r="H704" s="22"/>
      <c r="I704" s="22"/>
      <c r="J704" s="22"/>
      <c r="M704" s="17"/>
      <c r="N704" s="26">
        <f>((G704-1)*(1-(IF(H704="no",0,'complete results log'!$B$3)))+1)</f>
        <v>5.0000000000000044E-2</v>
      </c>
      <c r="O704" s="26">
        <f t="shared" si="10"/>
        <v>0</v>
      </c>
      <c r="P704" s="27">
        <f>(IF(M704="WON-EW",((((N704-1)*J704)*'complete results log'!$B$2)+('complete results log'!$B$2*(N704-1))),IF(M704="WON",((((N704-1)*J704)*'complete results log'!$B$2)+('complete results log'!$B$2*(N704-1))),IF(M704="PLACED",((((N704-1)*J704)*'complete results log'!$B$2)-'complete results log'!$B$2),IF(J704=0,-'complete results log'!$B$2,IF(J704=0,-'complete results log'!$B$2,-('complete results log'!$B$2*2)))))))*E704</f>
        <v>0</v>
      </c>
      <c r="Q704" s="27">
        <f>(IF(M704="WON-EW",(((K704-1)*'complete results log'!$B$2)*(1-$B$3))+(((L704-1)*'complete results log'!$B$2)*(1-$B$3)),IF(M704="WON",(((K704-1)*'complete results log'!$B$2)*(1-$B$3)),IF(M704="PLACED",(((L704-1)*'complete results log'!$B$2)*(1-$B$3))-'complete results log'!$B$2,IF(J704=0,-'complete results log'!$B$2,-('complete results log'!$B$2*2))))))*E704</f>
        <v>0</v>
      </c>
      <c r="R704" s="28">
        <f>(IF(M704="WON-EW",((((F704-1)*J704)*'complete results log'!$B$2)+('complete results log'!$B$2*(F704-1))),IF(M704="WON",((((F704-1)*J704)*'complete results log'!$B$2)+('complete results log'!$B$2*(F704-1))),IF(M704="PLACED",((((F704-1)*J704)*'complete results log'!$B$2)-'complete results log'!$B$2),IF(J704=0,-'complete results log'!$B$2,IF(J704=0,-'complete results log'!$B$2,-('complete results log'!$B$2*2)))))))*E704</f>
        <v>0</v>
      </c>
    </row>
    <row r="705" spans="8:18" ht="15" x14ac:dyDescent="0.2">
      <c r="H705" s="22"/>
      <c r="I705" s="22"/>
      <c r="J705" s="22"/>
      <c r="M705" s="17"/>
      <c r="N705" s="26">
        <f>((G705-1)*(1-(IF(H705="no",0,'complete results log'!$B$3)))+1)</f>
        <v>5.0000000000000044E-2</v>
      </c>
      <c r="O705" s="26">
        <f t="shared" si="10"/>
        <v>0</v>
      </c>
      <c r="P705" s="27">
        <f>(IF(M705="WON-EW",((((N705-1)*J705)*'complete results log'!$B$2)+('complete results log'!$B$2*(N705-1))),IF(M705="WON",((((N705-1)*J705)*'complete results log'!$B$2)+('complete results log'!$B$2*(N705-1))),IF(M705="PLACED",((((N705-1)*J705)*'complete results log'!$B$2)-'complete results log'!$B$2),IF(J705=0,-'complete results log'!$B$2,IF(J705=0,-'complete results log'!$B$2,-('complete results log'!$B$2*2)))))))*E705</f>
        <v>0</v>
      </c>
      <c r="Q705" s="27">
        <f>(IF(M705="WON-EW",(((K705-1)*'complete results log'!$B$2)*(1-$B$3))+(((L705-1)*'complete results log'!$B$2)*(1-$B$3)),IF(M705="WON",(((K705-1)*'complete results log'!$B$2)*(1-$B$3)),IF(M705="PLACED",(((L705-1)*'complete results log'!$B$2)*(1-$B$3))-'complete results log'!$B$2,IF(J705=0,-'complete results log'!$B$2,-('complete results log'!$B$2*2))))))*E705</f>
        <v>0</v>
      </c>
      <c r="R705" s="28">
        <f>(IF(M705="WON-EW",((((F705-1)*J705)*'complete results log'!$B$2)+('complete results log'!$B$2*(F705-1))),IF(M705="WON",((((F705-1)*J705)*'complete results log'!$B$2)+('complete results log'!$B$2*(F705-1))),IF(M705="PLACED",((((F705-1)*J705)*'complete results log'!$B$2)-'complete results log'!$B$2),IF(J705=0,-'complete results log'!$B$2,IF(J705=0,-'complete results log'!$B$2,-('complete results log'!$B$2*2)))))))*E705</f>
        <v>0</v>
      </c>
    </row>
    <row r="706" spans="8:18" ht="15" x14ac:dyDescent="0.2">
      <c r="H706" s="22"/>
      <c r="I706" s="22"/>
      <c r="J706" s="22"/>
      <c r="M706" s="17"/>
      <c r="N706" s="26">
        <f>((G706-1)*(1-(IF(H706="no",0,'complete results log'!$B$3)))+1)</f>
        <v>5.0000000000000044E-2</v>
      </c>
      <c r="O706" s="26">
        <f t="shared" si="10"/>
        <v>0</v>
      </c>
      <c r="P706" s="27">
        <f>(IF(M706="WON-EW",((((N706-1)*J706)*'complete results log'!$B$2)+('complete results log'!$B$2*(N706-1))),IF(M706="WON",((((N706-1)*J706)*'complete results log'!$B$2)+('complete results log'!$B$2*(N706-1))),IF(M706="PLACED",((((N706-1)*J706)*'complete results log'!$B$2)-'complete results log'!$B$2),IF(J706=0,-'complete results log'!$B$2,IF(J706=0,-'complete results log'!$B$2,-('complete results log'!$B$2*2)))))))*E706</f>
        <v>0</v>
      </c>
      <c r="Q706" s="27">
        <f>(IF(M706="WON-EW",(((K706-1)*'complete results log'!$B$2)*(1-$B$3))+(((L706-1)*'complete results log'!$B$2)*(1-$B$3)),IF(M706="WON",(((K706-1)*'complete results log'!$B$2)*(1-$B$3)),IF(M706="PLACED",(((L706-1)*'complete results log'!$B$2)*(1-$B$3))-'complete results log'!$B$2,IF(J706=0,-'complete results log'!$B$2,-('complete results log'!$B$2*2))))))*E706</f>
        <v>0</v>
      </c>
      <c r="R706" s="28">
        <f>(IF(M706="WON-EW",((((F706-1)*J706)*'complete results log'!$B$2)+('complete results log'!$B$2*(F706-1))),IF(M706="WON",((((F706-1)*J706)*'complete results log'!$B$2)+('complete results log'!$B$2*(F706-1))),IF(M706="PLACED",((((F706-1)*J706)*'complete results log'!$B$2)-'complete results log'!$B$2),IF(J706=0,-'complete results log'!$B$2,IF(J706=0,-'complete results log'!$B$2,-('complete results log'!$B$2*2)))))))*E706</f>
        <v>0</v>
      </c>
    </row>
    <row r="707" spans="8:18" ht="15" x14ac:dyDescent="0.2">
      <c r="H707" s="22"/>
      <c r="I707" s="22"/>
      <c r="J707" s="22"/>
      <c r="M707" s="17"/>
      <c r="N707" s="26">
        <f>((G707-1)*(1-(IF(H707="no",0,'complete results log'!$B$3)))+1)</f>
        <v>5.0000000000000044E-2</v>
      </c>
      <c r="O707" s="26">
        <f t="shared" si="10"/>
        <v>0</v>
      </c>
      <c r="P707" s="27">
        <f>(IF(M707="WON-EW",((((N707-1)*J707)*'complete results log'!$B$2)+('complete results log'!$B$2*(N707-1))),IF(M707="WON",((((N707-1)*J707)*'complete results log'!$B$2)+('complete results log'!$B$2*(N707-1))),IF(M707="PLACED",((((N707-1)*J707)*'complete results log'!$B$2)-'complete results log'!$B$2),IF(J707=0,-'complete results log'!$B$2,IF(J707=0,-'complete results log'!$B$2,-('complete results log'!$B$2*2)))))))*E707</f>
        <v>0</v>
      </c>
      <c r="Q707" s="27">
        <f>(IF(M707="WON-EW",(((K707-1)*'complete results log'!$B$2)*(1-$B$3))+(((L707-1)*'complete results log'!$B$2)*(1-$B$3)),IF(M707="WON",(((K707-1)*'complete results log'!$B$2)*(1-$B$3)),IF(M707="PLACED",(((L707-1)*'complete results log'!$B$2)*(1-$B$3))-'complete results log'!$B$2,IF(J707=0,-'complete results log'!$B$2,-('complete results log'!$B$2*2))))))*E707</f>
        <v>0</v>
      </c>
      <c r="R707" s="28">
        <f>(IF(M707="WON-EW",((((F707-1)*J707)*'complete results log'!$B$2)+('complete results log'!$B$2*(F707-1))),IF(M707="WON",((((F707-1)*J707)*'complete results log'!$B$2)+('complete results log'!$B$2*(F707-1))),IF(M707="PLACED",((((F707-1)*J707)*'complete results log'!$B$2)-'complete results log'!$B$2),IF(J707=0,-'complete results log'!$B$2,IF(J707=0,-'complete results log'!$B$2,-('complete results log'!$B$2*2)))))))*E707</f>
        <v>0</v>
      </c>
    </row>
    <row r="708" spans="8:18" ht="15" x14ac:dyDescent="0.2">
      <c r="H708" s="22"/>
      <c r="I708" s="22"/>
      <c r="J708" s="22"/>
      <c r="M708" s="17"/>
      <c r="N708" s="26">
        <f>((G708-1)*(1-(IF(H708="no",0,'complete results log'!$B$3)))+1)</f>
        <v>5.0000000000000044E-2</v>
      </c>
      <c r="O708" s="26">
        <f t="shared" si="10"/>
        <v>0</v>
      </c>
      <c r="P708" s="27">
        <f>(IF(M708="WON-EW",((((N708-1)*J708)*'complete results log'!$B$2)+('complete results log'!$B$2*(N708-1))),IF(M708="WON",((((N708-1)*J708)*'complete results log'!$B$2)+('complete results log'!$B$2*(N708-1))),IF(M708="PLACED",((((N708-1)*J708)*'complete results log'!$B$2)-'complete results log'!$B$2),IF(J708=0,-'complete results log'!$B$2,IF(J708=0,-'complete results log'!$B$2,-('complete results log'!$B$2*2)))))))*E708</f>
        <v>0</v>
      </c>
      <c r="Q708" s="27">
        <f>(IF(M708="WON-EW",(((K708-1)*'complete results log'!$B$2)*(1-$B$3))+(((L708-1)*'complete results log'!$B$2)*(1-$B$3)),IF(M708="WON",(((K708-1)*'complete results log'!$B$2)*(1-$B$3)),IF(M708="PLACED",(((L708-1)*'complete results log'!$B$2)*(1-$B$3))-'complete results log'!$B$2,IF(J708=0,-'complete results log'!$B$2,-('complete results log'!$B$2*2))))))*E708</f>
        <v>0</v>
      </c>
      <c r="R708" s="28">
        <f>(IF(M708="WON-EW",((((F708-1)*J708)*'complete results log'!$B$2)+('complete results log'!$B$2*(F708-1))),IF(M708="WON",((((F708-1)*J708)*'complete results log'!$B$2)+('complete results log'!$B$2*(F708-1))),IF(M708="PLACED",((((F708-1)*J708)*'complete results log'!$B$2)-'complete results log'!$B$2),IF(J708=0,-'complete results log'!$B$2,IF(J708=0,-'complete results log'!$B$2,-('complete results log'!$B$2*2)))))))*E708</f>
        <v>0</v>
      </c>
    </row>
    <row r="709" spans="8:18" ht="15" x14ac:dyDescent="0.2">
      <c r="H709" s="22"/>
      <c r="I709" s="22"/>
      <c r="J709" s="22"/>
      <c r="M709" s="17"/>
      <c r="N709" s="26">
        <f>((G709-1)*(1-(IF(H709="no",0,'complete results log'!$B$3)))+1)</f>
        <v>5.0000000000000044E-2</v>
      </c>
      <c r="O709" s="26">
        <f t="shared" si="10"/>
        <v>0</v>
      </c>
      <c r="P709" s="27">
        <f>(IF(M709="WON-EW",((((N709-1)*J709)*'complete results log'!$B$2)+('complete results log'!$B$2*(N709-1))),IF(M709="WON",((((N709-1)*J709)*'complete results log'!$B$2)+('complete results log'!$B$2*(N709-1))),IF(M709="PLACED",((((N709-1)*J709)*'complete results log'!$B$2)-'complete results log'!$B$2),IF(J709=0,-'complete results log'!$B$2,IF(J709=0,-'complete results log'!$B$2,-('complete results log'!$B$2*2)))))))*E709</f>
        <v>0</v>
      </c>
      <c r="Q709" s="27">
        <f>(IF(M709="WON-EW",(((K709-1)*'complete results log'!$B$2)*(1-$B$3))+(((L709-1)*'complete results log'!$B$2)*(1-$B$3)),IF(M709="WON",(((K709-1)*'complete results log'!$B$2)*(1-$B$3)),IF(M709="PLACED",(((L709-1)*'complete results log'!$B$2)*(1-$B$3))-'complete results log'!$B$2,IF(J709=0,-'complete results log'!$B$2,-('complete results log'!$B$2*2))))))*E709</f>
        <v>0</v>
      </c>
      <c r="R709" s="28">
        <f>(IF(M709="WON-EW",((((F709-1)*J709)*'complete results log'!$B$2)+('complete results log'!$B$2*(F709-1))),IF(M709="WON",((((F709-1)*J709)*'complete results log'!$B$2)+('complete results log'!$B$2*(F709-1))),IF(M709="PLACED",((((F709-1)*J709)*'complete results log'!$B$2)-'complete results log'!$B$2),IF(J709=0,-'complete results log'!$B$2,IF(J709=0,-'complete results log'!$B$2,-('complete results log'!$B$2*2)))))))*E709</f>
        <v>0</v>
      </c>
    </row>
    <row r="710" spans="8:18" ht="15" x14ac:dyDescent="0.2">
      <c r="H710" s="22"/>
      <c r="I710" s="22"/>
      <c r="J710" s="22"/>
      <c r="M710" s="17"/>
      <c r="N710" s="26">
        <f>((G710-1)*(1-(IF(H710="no",0,'complete results log'!$B$3)))+1)</f>
        <v>5.0000000000000044E-2</v>
      </c>
      <c r="O710" s="26">
        <f t="shared" ref="O710:O773" si="11">E710*IF(I710="yes",2,1)</f>
        <v>0</v>
      </c>
      <c r="P710" s="27">
        <f>(IF(M710="WON-EW",((((N710-1)*J710)*'complete results log'!$B$2)+('complete results log'!$B$2*(N710-1))),IF(M710="WON",((((N710-1)*J710)*'complete results log'!$B$2)+('complete results log'!$B$2*(N710-1))),IF(M710="PLACED",((((N710-1)*J710)*'complete results log'!$B$2)-'complete results log'!$B$2),IF(J710=0,-'complete results log'!$B$2,IF(J710=0,-'complete results log'!$B$2,-('complete results log'!$B$2*2)))))))*E710</f>
        <v>0</v>
      </c>
      <c r="Q710" s="27">
        <f>(IF(M710="WON-EW",(((K710-1)*'complete results log'!$B$2)*(1-$B$3))+(((L710-1)*'complete results log'!$B$2)*(1-$B$3)),IF(M710="WON",(((K710-1)*'complete results log'!$B$2)*(1-$B$3)),IF(M710="PLACED",(((L710-1)*'complete results log'!$B$2)*(1-$B$3))-'complete results log'!$B$2,IF(J710=0,-'complete results log'!$B$2,-('complete results log'!$B$2*2))))))*E710</f>
        <v>0</v>
      </c>
      <c r="R710" s="28">
        <f>(IF(M710="WON-EW",((((F710-1)*J710)*'complete results log'!$B$2)+('complete results log'!$B$2*(F710-1))),IF(M710="WON",((((F710-1)*J710)*'complete results log'!$B$2)+('complete results log'!$B$2*(F710-1))),IF(M710="PLACED",((((F710-1)*J710)*'complete results log'!$B$2)-'complete results log'!$B$2),IF(J710=0,-'complete results log'!$B$2,IF(J710=0,-'complete results log'!$B$2,-('complete results log'!$B$2*2)))))))*E710</f>
        <v>0</v>
      </c>
    </row>
    <row r="711" spans="8:18" ht="15" x14ac:dyDescent="0.2">
      <c r="H711" s="22"/>
      <c r="I711" s="22"/>
      <c r="J711" s="22"/>
      <c r="M711" s="17"/>
      <c r="N711" s="26">
        <f>((G711-1)*(1-(IF(H711="no",0,'complete results log'!$B$3)))+1)</f>
        <v>5.0000000000000044E-2</v>
      </c>
      <c r="O711" s="26">
        <f t="shared" si="11"/>
        <v>0</v>
      </c>
      <c r="P711" s="27">
        <f>(IF(M711="WON-EW",((((N711-1)*J711)*'complete results log'!$B$2)+('complete results log'!$B$2*(N711-1))),IF(M711="WON",((((N711-1)*J711)*'complete results log'!$B$2)+('complete results log'!$B$2*(N711-1))),IF(M711="PLACED",((((N711-1)*J711)*'complete results log'!$B$2)-'complete results log'!$B$2),IF(J711=0,-'complete results log'!$B$2,IF(J711=0,-'complete results log'!$B$2,-('complete results log'!$B$2*2)))))))*E711</f>
        <v>0</v>
      </c>
      <c r="Q711" s="27">
        <f>(IF(M711="WON-EW",(((K711-1)*'complete results log'!$B$2)*(1-$B$3))+(((L711-1)*'complete results log'!$B$2)*(1-$B$3)),IF(M711="WON",(((K711-1)*'complete results log'!$B$2)*(1-$B$3)),IF(M711="PLACED",(((L711-1)*'complete results log'!$B$2)*(1-$B$3))-'complete results log'!$B$2,IF(J711=0,-'complete results log'!$B$2,-('complete results log'!$B$2*2))))))*E711</f>
        <v>0</v>
      </c>
      <c r="R711" s="28">
        <f>(IF(M711="WON-EW",((((F711-1)*J711)*'complete results log'!$B$2)+('complete results log'!$B$2*(F711-1))),IF(M711="WON",((((F711-1)*J711)*'complete results log'!$B$2)+('complete results log'!$B$2*(F711-1))),IF(M711="PLACED",((((F711-1)*J711)*'complete results log'!$B$2)-'complete results log'!$B$2),IF(J711=0,-'complete results log'!$B$2,IF(J711=0,-'complete results log'!$B$2,-('complete results log'!$B$2*2)))))))*E711</f>
        <v>0</v>
      </c>
    </row>
    <row r="712" spans="8:18" ht="15" x14ac:dyDescent="0.2">
      <c r="H712" s="22"/>
      <c r="I712" s="22"/>
      <c r="J712" s="22"/>
      <c r="M712" s="17"/>
      <c r="N712" s="26">
        <f>((G712-1)*(1-(IF(H712="no",0,'complete results log'!$B$3)))+1)</f>
        <v>5.0000000000000044E-2</v>
      </c>
      <c r="O712" s="26">
        <f t="shared" si="11"/>
        <v>0</v>
      </c>
      <c r="P712" s="27">
        <f>(IF(M712="WON-EW",((((N712-1)*J712)*'complete results log'!$B$2)+('complete results log'!$B$2*(N712-1))),IF(M712="WON",((((N712-1)*J712)*'complete results log'!$B$2)+('complete results log'!$B$2*(N712-1))),IF(M712="PLACED",((((N712-1)*J712)*'complete results log'!$B$2)-'complete results log'!$B$2),IF(J712=0,-'complete results log'!$B$2,IF(J712=0,-'complete results log'!$B$2,-('complete results log'!$B$2*2)))))))*E712</f>
        <v>0</v>
      </c>
      <c r="Q712" s="27">
        <f>(IF(M712="WON-EW",(((K712-1)*'complete results log'!$B$2)*(1-$B$3))+(((L712-1)*'complete results log'!$B$2)*(1-$B$3)),IF(M712="WON",(((K712-1)*'complete results log'!$B$2)*(1-$B$3)),IF(M712="PLACED",(((L712-1)*'complete results log'!$B$2)*(1-$B$3))-'complete results log'!$B$2,IF(J712=0,-'complete results log'!$B$2,-('complete results log'!$B$2*2))))))*E712</f>
        <v>0</v>
      </c>
      <c r="R712" s="28">
        <f>(IF(M712="WON-EW",((((F712-1)*J712)*'complete results log'!$B$2)+('complete results log'!$B$2*(F712-1))),IF(M712="WON",((((F712-1)*J712)*'complete results log'!$B$2)+('complete results log'!$B$2*(F712-1))),IF(M712="PLACED",((((F712-1)*J712)*'complete results log'!$B$2)-'complete results log'!$B$2),IF(J712=0,-'complete results log'!$B$2,IF(J712=0,-'complete results log'!$B$2,-('complete results log'!$B$2*2)))))))*E712</f>
        <v>0</v>
      </c>
    </row>
    <row r="713" spans="8:18" ht="15" x14ac:dyDescent="0.2">
      <c r="H713" s="22"/>
      <c r="I713" s="22"/>
      <c r="J713" s="22"/>
      <c r="M713" s="17"/>
      <c r="N713" s="26">
        <f>((G713-1)*(1-(IF(H713="no",0,'complete results log'!$B$3)))+1)</f>
        <v>5.0000000000000044E-2</v>
      </c>
      <c r="O713" s="26">
        <f t="shared" si="11"/>
        <v>0</v>
      </c>
      <c r="P713" s="27">
        <f>(IF(M713="WON-EW",((((N713-1)*J713)*'complete results log'!$B$2)+('complete results log'!$B$2*(N713-1))),IF(M713="WON",((((N713-1)*J713)*'complete results log'!$B$2)+('complete results log'!$B$2*(N713-1))),IF(M713="PLACED",((((N713-1)*J713)*'complete results log'!$B$2)-'complete results log'!$B$2),IF(J713=0,-'complete results log'!$B$2,IF(J713=0,-'complete results log'!$B$2,-('complete results log'!$B$2*2)))))))*E713</f>
        <v>0</v>
      </c>
      <c r="Q713" s="27">
        <f>(IF(M713="WON-EW",(((K713-1)*'complete results log'!$B$2)*(1-$B$3))+(((L713-1)*'complete results log'!$B$2)*(1-$B$3)),IF(M713="WON",(((K713-1)*'complete results log'!$B$2)*(1-$B$3)),IF(M713="PLACED",(((L713-1)*'complete results log'!$B$2)*(1-$B$3))-'complete results log'!$B$2,IF(J713=0,-'complete results log'!$B$2,-('complete results log'!$B$2*2))))))*E713</f>
        <v>0</v>
      </c>
      <c r="R713" s="28">
        <f>(IF(M713="WON-EW",((((F713-1)*J713)*'complete results log'!$B$2)+('complete results log'!$B$2*(F713-1))),IF(M713="WON",((((F713-1)*J713)*'complete results log'!$B$2)+('complete results log'!$B$2*(F713-1))),IF(M713="PLACED",((((F713-1)*J713)*'complete results log'!$B$2)-'complete results log'!$B$2),IF(J713=0,-'complete results log'!$B$2,IF(J713=0,-'complete results log'!$B$2,-('complete results log'!$B$2*2)))))))*E713</f>
        <v>0</v>
      </c>
    </row>
    <row r="714" spans="8:18" ht="15" x14ac:dyDescent="0.2">
      <c r="H714" s="22"/>
      <c r="I714" s="22"/>
      <c r="J714" s="22"/>
      <c r="M714" s="17"/>
      <c r="N714" s="26">
        <f>((G714-1)*(1-(IF(H714="no",0,'complete results log'!$B$3)))+1)</f>
        <v>5.0000000000000044E-2</v>
      </c>
      <c r="O714" s="26">
        <f t="shared" si="11"/>
        <v>0</v>
      </c>
      <c r="P714" s="27">
        <f>(IF(M714="WON-EW",((((N714-1)*J714)*'complete results log'!$B$2)+('complete results log'!$B$2*(N714-1))),IF(M714="WON",((((N714-1)*J714)*'complete results log'!$B$2)+('complete results log'!$B$2*(N714-1))),IF(M714="PLACED",((((N714-1)*J714)*'complete results log'!$B$2)-'complete results log'!$B$2),IF(J714=0,-'complete results log'!$B$2,IF(J714=0,-'complete results log'!$B$2,-('complete results log'!$B$2*2)))))))*E714</f>
        <v>0</v>
      </c>
      <c r="Q714" s="27">
        <f>(IF(M714="WON-EW",(((K714-1)*'complete results log'!$B$2)*(1-$B$3))+(((L714-1)*'complete results log'!$B$2)*(1-$B$3)),IF(M714="WON",(((K714-1)*'complete results log'!$B$2)*(1-$B$3)),IF(M714="PLACED",(((L714-1)*'complete results log'!$B$2)*(1-$B$3))-'complete results log'!$B$2,IF(J714=0,-'complete results log'!$B$2,-('complete results log'!$B$2*2))))))*E714</f>
        <v>0</v>
      </c>
      <c r="R714" s="28">
        <f>(IF(M714="WON-EW",((((F714-1)*J714)*'complete results log'!$B$2)+('complete results log'!$B$2*(F714-1))),IF(M714="WON",((((F714-1)*J714)*'complete results log'!$B$2)+('complete results log'!$B$2*(F714-1))),IF(M714="PLACED",((((F714-1)*J714)*'complete results log'!$B$2)-'complete results log'!$B$2),IF(J714=0,-'complete results log'!$B$2,IF(J714=0,-'complete results log'!$B$2,-('complete results log'!$B$2*2)))))))*E714</f>
        <v>0</v>
      </c>
    </row>
    <row r="715" spans="8:18" ht="15" x14ac:dyDescent="0.2">
      <c r="H715" s="22"/>
      <c r="I715" s="22"/>
      <c r="J715" s="22"/>
      <c r="M715" s="17"/>
      <c r="N715" s="26">
        <f>((G715-1)*(1-(IF(H715="no",0,'complete results log'!$B$3)))+1)</f>
        <v>5.0000000000000044E-2</v>
      </c>
      <c r="O715" s="26">
        <f t="shared" si="11"/>
        <v>0</v>
      </c>
      <c r="P715" s="27">
        <f>(IF(M715="WON-EW",((((N715-1)*J715)*'complete results log'!$B$2)+('complete results log'!$B$2*(N715-1))),IF(M715="WON",((((N715-1)*J715)*'complete results log'!$B$2)+('complete results log'!$B$2*(N715-1))),IF(M715="PLACED",((((N715-1)*J715)*'complete results log'!$B$2)-'complete results log'!$B$2),IF(J715=0,-'complete results log'!$B$2,IF(J715=0,-'complete results log'!$B$2,-('complete results log'!$B$2*2)))))))*E715</f>
        <v>0</v>
      </c>
      <c r="Q715" s="27">
        <f>(IF(M715="WON-EW",(((K715-1)*'complete results log'!$B$2)*(1-$B$3))+(((L715-1)*'complete results log'!$B$2)*(1-$B$3)),IF(M715="WON",(((K715-1)*'complete results log'!$B$2)*(1-$B$3)),IF(M715="PLACED",(((L715-1)*'complete results log'!$B$2)*(1-$B$3))-'complete results log'!$B$2,IF(J715=0,-'complete results log'!$B$2,-('complete results log'!$B$2*2))))))*E715</f>
        <v>0</v>
      </c>
      <c r="R715" s="28">
        <f>(IF(M715="WON-EW",((((F715-1)*J715)*'complete results log'!$B$2)+('complete results log'!$B$2*(F715-1))),IF(M715="WON",((((F715-1)*J715)*'complete results log'!$B$2)+('complete results log'!$B$2*(F715-1))),IF(M715="PLACED",((((F715-1)*J715)*'complete results log'!$B$2)-'complete results log'!$B$2),IF(J715=0,-'complete results log'!$B$2,IF(J715=0,-'complete results log'!$B$2,-('complete results log'!$B$2*2)))))))*E715</f>
        <v>0</v>
      </c>
    </row>
    <row r="716" spans="8:18" ht="15" x14ac:dyDescent="0.2">
      <c r="H716" s="22"/>
      <c r="I716" s="22"/>
      <c r="J716" s="22"/>
      <c r="M716" s="17"/>
      <c r="N716" s="26">
        <f>((G716-1)*(1-(IF(H716="no",0,'complete results log'!$B$3)))+1)</f>
        <v>5.0000000000000044E-2</v>
      </c>
      <c r="O716" s="26">
        <f t="shared" si="11"/>
        <v>0</v>
      </c>
      <c r="P716" s="27">
        <f>(IF(M716="WON-EW",((((N716-1)*J716)*'complete results log'!$B$2)+('complete results log'!$B$2*(N716-1))),IF(M716="WON",((((N716-1)*J716)*'complete results log'!$B$2)+('complete results log'!$B$2*(N716-1))),IF(M716="PLACED",((((N716-1)*J716)*'complete results log'!$B$2)-'complete results log'!$B$2),IF(J716=0,-'complete results log'!$B$2,IF(J716=0,-'complete results log'!$B$2,-('complete results log'!$B$2*2)))))))*E716</f>
        <v>0</v>
      </c>
      <c r="Q716" s="27">
        <f>(IF(M716="WON-EW",(((K716-1)*'complete results log'!$B$2)*(1-$B$3))+(((L716-1)*'complete results log'!$B$2)*(1-$B$3)),IF(M716="WON",(((K716-1)*'complete results log'!$B$2)*(1-$B$3)),IF(M716="PLACED",(((L716-1)*'complete results log'!$B$2)*(1-$B$3))-'complete results log'!$B$2,IF(J716=0,-'complete results log'!$B$2,-('complete results log'!$B$2*2))))))*E716</f>
        <v>0</v>
      </c>
      <c r="R716" s="28">
        <f>(IF(M716="WON-EW",((((F716-1)*J716)*'complete results log'!$B$2)+('complete results log'!$B$2*(F716-1))),IF(M716="WON",((((F716-1)*J716)*'complete results log'!$B$2)+('complete results log'!$B$2*(F716-1))),IF(M716="PLACED",((((F716-1)*J716)*'complete results log'!$B$2)-'complete results log'!$B$2),IF(J716=0,-'complete results log'!$B$2,IF(J716=0,-'complete results log'!$B$2,-('complete results log'!$B$2*2)))))))*E716</f>
        <v>0</v>
      </c>
    </row>
    <row r="717" spans="8:18" ht="15" x14ac:dyDescent="0.2">
      <c r="H717" s="22"/>
      <c r="I717" s="22"/>
      <c r="J717" s="22"/>
      <c r="M717" s="17"/>
      <c r="N717" s="26">
        <f>((G717-1)*(1-(IF(H717="no",0,'complete results log'!$B$3)))+1)</f>
        <v>5.0000000000000044E-2</v>
      </c>
      <c r="O717" s="26">
        <f t="shared" si="11"/>
        <v>0</v>
      </c>
      <c r="P717" s="27">
        <f>(IF(M717="WON-EW",((((N717-1)*J717)*'complete results log'!$B$2)+('complete results log'!$B$2*(N717-1))),IF(M717="WON",((((N717-1)*J717)*'complete results log'!$B$2)+('complete results log'!$B$2*(N717-1))),IF(M717="PLACED",((((N717-1)*J717)*'complete results log'!$B$2)-'complete results log'!$B$2),IF(J717=0,-'complete results log'!$B$2,IF(J717=0,-'complete results log'!$B$2,-('complete results log'!$B$2*2)))))))*E717</f>
        <v>0</v>
      </c>
      <c r="Q717" s="27">
        <f>(IF(M717="WON-EW",(((K717-1)*'complete results log'!$B$2)*(1-$B$3))+(((L717-1)*'complete results log'!$B$2)*(1-$B$3)),IF(M717="WON",(((K717-1)*'complete results log'!$B$2)*(1-$B$3)),IF(M717="PLACED",(((L717-1)*'complete results log'!$B$2)*(1-$B$3))-'complete results log'!$B$2,IF(J717=0,-'complete results log'!$B$2,-('complete results log'!$B$2*2))))))*E717</f>
        <v>0</v>
      </c>
      <c r="R717" s="28">
        <f>(IF(M717="WON-EW",((((F717-1)*J717)*'complete results log'!$B$2)+('complete results log'!$B$2*(F717-1))),IF(M717="WON",((((F717-1)*J717)*'complete results log'!$B$2)+('complete results log'!$B$2*(F717-1))),IF(M717="PLACED",((((F717-1)*J717)*'complete results log'!$B$2)-'complete results log'!$B$2),IF(J717=0,-'complete results log'!$B$2,IF(J717=0,-'complete results log'!$B$2,-('complete results log'!$B$2*2)))))))*E717</f>
        <v>0</v>
      </c>
    </row>
    <row r="718" spans="8:18" ht="15" x14ac:dyDescent="0.2">
      <c r="H718" s="22"/>
      <c r="I718" s="22"/>
      <c r="J718" s="22"/>
      <c r="M718" s="17"/>
      <c r="N718" s="26">
        <f>((G718-1)*(1-(IF(H718="no",0,'complete results log'!$B$3)))+1)</f>
        <v>5.0000000000000044E-2</v>
      </c>
      <c r="O718" s="26">
        <f t="shared" si="11"/>
        <v>0</v>
      </c>
      <c r="P718" s="27">
        <f>(IF(M718="WON-EW",((((N718-1)*J718)*'complete results log'!$B$2)+('complete results log'!$B$2*(N718-1))),IF(M718="WON",((((N718-1)*J718)*'complete results log'!$B$2)+('complete results log'!$B$2*(N718-1))),IF(M718="PLACED",((((N718-1)*J718)*'complete results log'!$B$2)-'complete results log'!$B$2),IF(J718=0,-'complete results log'!$B$2,IF(J718=0,-'complete results log'!$B$2,-('complete results log'!$B$2*2)))))))*E718</f>
        <v>0</v>
      </c>
      <c r="Q718" s="27">
        <f>(IF(M718="WON-EW",(((K718-1)*'complete results log'!$B$2)*(1-$B$3))+(((L718-1)*'complete results log'!$B$2)*(1-$B$3)),IF(M718="WON",(((K718-1)*'complete results log'!$B$2)*(1-$B$3)),IF(M718="PLACED",(((L718-1)*'complete results log'!$B$2)*(1-$B$3))-'complete results log'!$B$2,IF(J718=0,-'complete results log'!$B$2,-('complete results log'!$B$2*2))))))*E718</f>
        <v>0</v>
      </c>
      <c r="R718" s="28">
        <f>(IF(M718="WON-EW",((((F718-1)*J718)*'complete results log'!$B$2)+('complete results log'!$B$2*(F718-1))),IF(M718="WON",((((F718-1)*J718)*'complete results log'!$B$2)+('complete results log'!$B$2*(F718-1))),IF(M718="PLACED",((((F718-1)*J718)*'complete results log'!$B$2)-'complete results log'!$B$2),IF(J718=0,-'complete results log'!$B$2,IF(J718=0,-'complete results log'!$B$2,-('complete results log'!$B$2*2)))))))*E718</f>
        <v>0</v>
      </c>
    </row>
    <row r="719" spans="8:18" ht="15" x14ac:dyDescent="0.2">
      <c r="H719" s="22"/>
      <c r="I719" s="22"/>
      <c r="J719" s="22"/>
      <c r="M719" s="17"/>
      <c r="N719" s="26">
        <f>((G719-1)*(1-(IF(H719="no",0,'complete results log'!$B$3)))+1)</f>
        <v>5.0000000000000044E-2</v>
      </c>
      <c r="O719" s="26">
        <f t="shared" si="11"/>
        <v>0</v>
      </c>
      <c r="P719" s="27">
        <f>(IF(M719="WON-EW",((((N719-1)*J719)*'complete results log'!$B$2)+('complete results log'!$B$2*(N719-1))),IF(M719="WON",((((N719-1)*J719)*'complete results log'!$B$2)+('complete results log'!$B$2*(N719-1))),IF(M719="PLACED",((((N719-1)*J719)*'complete results log'!$B$2)-'complete results log'!$B$2),IF(J719=0,-'complete results log'!$B$2,IF(J719=0,-'complete results log'!$B$2,-('complete results log'!$B$2*2)))))))*E719</f>
        <v>0</v>
      </c>
      <c r="Q719" s="27">
        <f>(IF(M719="WON-EW",(((K719-1)*'complete results log'!$B$2)*(1-$B$3))+(((L719-1)*'complete results log'!$B$2)*(1-$B$3)),IF(M719="WON",(((K719-1)*'complete results log'!$B$2)*(1-$B$3)),IF(M719="PLACED",(((L719-1)*'complete results log'!$B$2)*(1-$B$3))-'complete results log'!$B$2,IF(J719=0,-'complete results log'!$B$2,-('complete results log'!$B$2*2))))))*E719</f>
        <v>0</v>
      </c>
      <c r="R719" s="28">
        <f>(IF(M719="WON-EW",((((F719-1)*J719)*'complete results log'!$B$2)+('complete results log'!$B$2*(F719-1))),IF(M719="WON",((((F719-1)*J719)*'complete results log'!$B$2)+('complete results log'!$B$2*(F719-1))),IF(M719="PLACED",((((F719-1)*J719)*'complete results log'!$B$2)-'complete results log'!$B$2),IF(J719=0,-'complete results log'!$B$2,IF(J719=0,-'complete results log'!$B$2,-('complete results log'!$B$2*2)))))))*E719</f>
        <v>0</v>
      </c>
    </row>
    <row r="720" spans="8:18" ht="15" x14ac:dyDescent="0.2">
      <c r="H720" s="22"/>
      <c r="I720" s="22"/>
      <c r="J720" s="22"/>
      <c r="M720" s="17"/>
      <c r="N720" s="26">
        <f>((G720-1)*(1-(IF(H720="no",0,'complete results log'!$B$3)))+1)</f>
        <v>5.0000000000000044E-2</v>
      </c>
      <c r="O720" s="26">
        <f t="shared" si="11"/>
        <v>0</v>
      </c>
      <c r="P720" s="27">
        <f>(IF(M720="WON-EW",((((N720-1)*J720)*'complete results log'!$B$2)+('complete results log'!$B$2*(N720-1))),IF(M720="WON",((((N720-1)*J720)*'complete results log'!$B$2)+('complete results log'!$B$2*(N720-1))),IF(M720="PLACED",((((N720-1)*J720)*'complete results log'!$B$2)-'complete results log'!$B$2),IF(J720=0,-'complete results log'!$B$2,IF(J720=0,-'complete results log'!$B$2,-('complete results log'!$B$2*2)))))))*E720</f>
        <v>0</v>
      </c>
      <c r="Q720" s="27">
        <f>(IF(M720="WON-EW",(((K720-1)*'complete results log'!$B$2)*(1-$B$3))+(((L720-1)*'complete results log'!$B$2)*(1-$B$3)),IF(M720="WON",(((K720-1)*'complete results log'!$B$2)*(1-$B$3)),IF(M720="PLACED",(((L720-1)*'complete results log'!$B$2)*(1-$B$3))-'complete results log'!$B$2,IF(J720=0,-'complete results log'!$B$2,-('complete results log'!$B$2*2))))))*E720</f>
        <v>0</v>
      </c>
      <c r="R720" s="28">
        <f>(IF(M720="WON-EW",((((F720-1)*J720)*'complete results log'!$B$2)+('complete results log'!$B$2*(F720-1))),IF(M720="WON",((((F720-1)*J720)*'complete results log'!$B$2)+('complete results log'!$B$2*(F720-1))),IF(M720="PLACED",((((F720-1)*J720)*'complete results log'!$B$2)-'complete results log'!$B$2),IF(J720=0,-'complete results log'!$B$2,IF(J720=0,-'complete results log'!$B$2,-('complete results log'!$B$2*2)))))))*E720</f>
        <v>0</v>
      </c>
    </row>
    <row r="721" spans="8:18" ht="15" x14ac:dyDescent="0.2">
      <c r="H721" s="22"/>
      <c r="I721" s="22"/>
      <c r="J721" s="22"/>
      <c r="M721" s="17"/>
      <c r="N721" s="26">
        <f>((G721-1)*(1-(IF(H721="no",0,'complete results log'!$B$3)))+1)</f>
        <v>5.0000000000000044E-2</v>
      </c>
      <c r="O721" s="26">
        <f t="shared" si="11"/>
        <v>0</v>
      </c>
      <c r="P721" s="27">
        <f>(IF(M721="WON-EW",((((N721-1)*J721)*'complete results log'!$B$2)+('complete results log'!$B$2*(N721-1))),IF(M721="WON",((((N721-1)*J721)*'complete results log'!$B$2)+('complete results log'!$B$2*(N721-1))),IF(M721="PLACED",((((N721-1)*J721)*'complete results log'!$B$2)-'complete results log'!$B$2),IF(J721=0,-'complete results log'!$B$2,IF(J721=0,-'complete results log'!$B$2,-('complete results log'!$B$2*2)))))))*E721</f>
        <v>0</v>
      </c>
      <c r="Q721" s="27">
        <f>(IF(M721="WON-EW",(((K721-1)*'complete results log'!$B$2)*(1-$B$3))+(((L721-1)*'complete results log'!$B$2)*(1-$B$3)),IF(M721="WON",(((K721-1)*'complete results log'!$B$2)*(1-$B$3)),IF(M721="PLACED",(((L721-1)*'complete results log'!$B$2)*(1-$B$3))-'complete results log'!$B$2,IF(J721=0,-'complete results log'!$B$2,-('complete results log'!$B$2*2))))))*E721</f>
        <v>0</v>
      </c>
      <c r="R721" s="28">
        <f>(IF(M721="WON-EW",((((F721-1)*J721)*'complete results log'!$B$2)+('complete results log'!$B$2*(F721-1))),IF(M721="WON",((((F721-1)*J721)*'complete results log'!$B$2)+('complete results log'!$B$2*(F721-1))),IF(M721="PLACED",((((F721-1)*J721)*'complete results log'!$B$2)-'complete results log'!$B$2),IF(J721=0,-'complete results log'!$B$2,IF(J721=0,-'complete results log'!$B$2,-('complete results log'!$B$2*2)))))))*E721</f>
        <v>0</v>
      </c>
    </row>
    <row r="722" spans="8:18" ht="15" x14ac:dyDescent="0.2">
      <c r="H722" s="22"/>
      <c r="I722" s="22"/>
      <c r="J722" s="22"/>
      <c r="M722" s="17"/>
      <c r="N722" s="26">
        <f>((G722-1)*(1-(IF(H722="no",0,'complete results log'!$B$3)))+1)</f>
        <v>5.0000000000000044E-2</v>
      </c>
      <c r="O722" s="26">
        <f t="shared" si="11"/>
        <v>0</v>
      </c>
      <c r="P722" s="27">
        <f>(IF(M722="WON-EW",((((N722-1)*J722)*'complete results log'!$B$2)+('complete results log'!$B$2*(N722-1))),IF(M722="WON",((((N722-1)*J722)*'complete results log'!$B$2)+('complete results log'!$B$2*(N722-1))),IF(M722="PLACED",((((N722-1)*J722)*'complete results log'!$B$2)-'complete results log'!$B$2),IF(J722=0,-'complete results log'!$B$2,IF(J722=0,-'complete results log'!$B$2,-('complete results log'!$B$2*2)))))))*E722</f>
        <v>0</v>
      </c>
      <c r="Q722" s="27">
        <f>(IF(M722="WON-EW",(((K722-1)*'complete results log'!$B$2)*(1-$B$3))+(((L722-1)*'complete results log'!$B$2)*(1-$B$3)),IF(M722="WON",(((K722-1)*'complete results log'!$B$2)*(1-$B$3)),IF(M722="PLACED",(((L722-1)*'complete results log'!$B$2)*(1-$B$3))-'complete results log'!$B$2,IF(J722=0,-'complete results log'!$B$2,-('complete results log'!$B$2*2))))))*E722</f>
        <v>0</v>
      </c>
      <c r="R722" s="28">
        <f>(IF(M722="WON-EW",((((F722-1)*J722)*'complete results log'!$B$2)+('complete results log'!$B$2*(F722-1))),IF(M722="WON",((((F722-1)*J722)*'complete results log'!$B$2)+('complete results log'!$B$2*(F722-1))),IF(M722="PLACED",((((F722-1)*J722)*'complete results log'!$B$2)-'complete results log'!$B$2),IF(J722=0,-'complete results log'!$B$2,IF(J722=0,-'complete results log'!$B$2,-('complete results log'!$B$2*2)))))))*E722</f>
        <v>0</v>
      </c>
    </row>
    <row r="723" spans="8:18" ht="15" x14ac:dyDescent="0.2">
      <c r="H723" s="22"/>
      <c r="I723" s="22"/>
      <c r="J723" s="22"/>
      <c r="M723" s="17"/>
      <c r="N723" s="26">
        <f>((G723-1)*(1-(IF(H723="no",0,'complete results log'!$B$3)))+1)</f>
        <v>5.0000000000000044E-2</v>
      </c>
      <c r="O723" s="26">
        <f t="shared" si="11"/>
        <v>0</v>
      </c>
      <c r="P723" s="27">
        <f>(IF(M723="WON-EW",((((N723-1)*J723)*'complete results log'!$B$2)+('complete results log'!$B$2*(N723-1))),IF(M723="WON",((((N723-1)*J723)*'complete results log'!$B$2)+('complete results log'!$B$2*(N723-1))),IF(M723="PLACED",((((N723-1)*J723)*'complete results log'!$B$2)-'complete results log'!$B$2),IF(J723=0,-'complete results log'!$B$2,IF(J723=0,-'complete results log'!$B$2,-('complete results log'!$B$2*2)))))))*E723</f>
        <v>0</v>
      </c>
      <c r="Q723" s="27">
        <f>(IF(M723="WON-EW",(((K723-1)*'complete results log'!$B$2)*(1-$B$3))+(((L723-1)*'complete results log'!$B$2)*(1-$B$3)),IF(M723="WON",(((K723-1)*'complete results log'!$B$2)*(1-$B$3)),IF(M723="PLACED",(((L723-1)*'complete results log'!$B$2)*(1-$B$3))-'complete results log'!$B$2,IF(J723=0,-'complete results log'!$B$2,-('complete results log'!$B$2*2))))))*E723</f>
        <v>0</v>
      </c>
      <c r="R723" s="28">
        <f>(IF(M723="WON-EW",((((F723-1)*J723)*'complete results log'!$B$2)+('complete results log'!$B$2*(F723-1))),IF(M723="WON",((((F723-1)*J723)*'complete results log'!$B$2)+('complete results log'!$B$2*(F723-1))),IF(M723="PLACED",((((F723-1)*J723)*'complete results log'!$B$2)-'complete results log'!$B$2),IF(J723=0,-'complete results log'!$B$2,IF(J723=0,-'complete results log'!$B$2,-('complete results log'!$B$2*2)))))))*E723</f>
        <v>0</v>
      </c>
    </row>
    <row r="724" spans="8:18" ht="15" x14ac:dyDescent="0.2">
      <c r="H724" s="22"/>
      <c r="I724" s="22"/>
      <c r="J724" s="22"/>
      <c r="M724" s="17"/>
      <c r="N724" s="26">
        <f>((G724-1)*(1-(IF(H724="no",0,'complete results log'!$B$3)))+1)</f>
        <v>5.0000000000000044E-2</v>
      </c>
      <c r="O724" s="26">
        <f t="shared" si="11"/>
        <v>0</v>
      </c>
      <c r="P724" s="27">
        <f>(IF(M724="WON-EW",((((N724-1)*J724)*'complete results log'!$B$2)+('complete results log'!$B$2*(N724-1))),IF(M724="WON",((((N724-1)*J724)*'complete results log'!$B$2)+('complete results log'!$B$2*(N724-1))),IF(M724="PLACED",((((N724-1)*J724)*'complete results log'!$B$2)-'complete results log'!$B$2),IF(J724=0,-'complete results log'!$B$2,IF(J724=0,-'complete results log'!$B$2,-('complete results log'!$B$2*2)))))))*E724</f>
        <v>0</v>
      </c>
      <c r="Q724" s="27">
        <f>(IF(M724="WON-EW",(((K724-1)*'complete results log'!$B$2)*(1-$B$3))+(((L724-1)*'complete results log'!$B$2)*(1-$B$3)),IF(M724="WON",(((K724-1)*'complete results log'!$B$2)*(1-$B$3)),IF(M724="PLACED",(((L724-1)*'complete results log'!$B$2)*(1-$B$3))-'complete results log'!$B$2,IF(J724=0,-'complete results log'!$B$2,-('complete results log'!$B$2*2))))))*E724</f>
        <v>0</v>
      </c>
      <c r="R724" s="28">
        <f>(IF(M724="WON-EW",((((F724-1)*J724)*'complete results log'!$B$2)+('complete results log'!$B$2*(F724-1))),IF(M724="WON",((((F724-1)*J724)*'complete results log'!$B$2)+('complete results log'!$B$2*(F724-1))),IF(M724="PLACED",((((F724-1)*J724)*'complete results log'!$B$2)-'complete results log'!$B$2),IF(J724=0,-'complete results log'!$B$2,IF(J724=0,-'complete results log'!$B$2,-('complete results log'!$B$2*2)))))))*E724</f>
        <v>0</v>
      </c>
    </row>
    <row r="725" spans="8:18" ht="15" x14ac:dyDescent="0.2">
      <c r="H725" s="22"/>
      <c r="I725" s="22"/>
      <c r="J725" s="22"/>
      <c r="M725" s="17"/>
      <c r="N725" s="26">
        <f>((G725-1)*(1-(IF(H725="no",0,'complete results log'!$B$3)))+1)</f>
        <v>5.0000000000000044E-2</v>
      </c>
      <c r="O725" s="26">
        <f t="shared" si="11"/>
        <v>0</v>
      </c>
      <c r="P725" s="27">
        <f>(IF(M725="WON-EW",((((N725-1)*J725)*'complete results log'!$B$2)+('complete results log'!$B$2*(N725-1))),IF(M725="WON",((((N725-1)*J725)*'complete results log'!$B$2)+('complete results log'!$B$2*(N725-1))),IF(M725="PLACED",((((N725-1)*J725)*'complete results log'!$B$2)-'complete results log'!$B$2),IF(J725=0,-'complete results log'!$B$2,IF(J725=0,-'complete results log'!$B$2,-('complete results log'!$B$2*2)))))))*E725</f>
        <v>0</v>
      </c>
      <c r="Q725" s="27">
        <f>(IF(M725="WON-EW",(((K725-1)*'complete results log'!$B$2)*(1-$B$3))+(((L725-1)*'complete results log'!$B$2)*(1-$B$3)),IF(M725="WON",(((K725-1)*'complete results log'!$B$2)*(1-$B$3)),IF(M725="PLACED",(((L725-1)*'complete results log'!$B$2)*(1-$B$3))-'complete results log'!$B$2,IF(J725=0,-'complete results log'!$B$2,-('complete results log'!$B$2*2))))))*E725</f>
        <v>0</v>
      </c>
      <c r="R725" s="28">
        <f>(IF(M725="WON-EW",((((F725-1)*J725)*'complete results log'!$B$2)+('complete results log'!$B$2*(F725-1))),IF(M725="WON",((((F725-1)*J725)*'complete results log'!$B$2)+('complete results log'!$B$2*(F725-1))),IF(M725="PLACED",((((F725-1)*J725)*'complete results log'!$B$2)-'complete results log'!$B$2),IF(J725=0,-'complete results log'!$B$2,IF(J725=0,-'complete results log'!$B$2,-('complete results log'!$B$2*2)))))))*E725</f>
        <v>0</v>
      </c>
    </row>
    <row r="726" spans="8:18" ht="15" x14ac:dyDescent="0.2">
      <c r="H726" s="22"/>
      <c r="I726" s="22"/>
      <c r="J726" s="22"/>
      <c r="M726" s="17"/>
      <c r="N726" s="26">
        <f>((G726-1)*(1-(IF(H726="no",0,'complete results log'!$B$3)))+1)</f>
        <v>5.0000000000000044E-2</v>
      </c>
      <c r="O726" s="26">
        <f t="shared" si="11"/>
        <v>0</v>
      </c>
      <c r="P726" s="27">
        <f>(IF(M726="WON-EW",((((N726-1)*J726)*'complete results log'!$B$2)+('complete results log'!$B$2*(N726-1))),IF(M726="WON",((((N726-1)*J726)*'complete results log'!$B$2)+('complete results log'!$B$2*(N726-1))),IF(M726="PLACED",((((N726-1)*J726)*'complete results log'!$B$2)-'complete results log'!$B$2),IF(J726=0,-'complete results log'!$B$2,IF(J726=0,-'complete results log'!$B$2,-('complete results log'!$B$2*2)))))))*E726</f>
        <v>0</v>
      </c>
      <c r="Q726" s="27">
        <f>(IF(M726="WON-EW",(((K726-1)*'complete results log'!$B$2)*(1-$B$3))+(((L726-1)*'complete results log'!$B$2)*(1-$B$3)),IF(M726="WON",(((K726-1)*'complete results log'!$B$2)*(1-$B$3)),IF(M726="PLACED",(((L726-1)*'complete results log'!$B$2)*(1-$B$3))-'complete results log'!$B$2,IF(J726=0,-'complete results log'!$B$2,-('complete results log'!$B$2*2))))))*E726</f>
        <v>0</v>
      </c>
      <c r="R726" s="28">
        <f>(IF(M726="WON-EW",((((F726-1)*J726)*'complete results log'!$B$2)+('complete results log'!$B$2*(F726-1))),IF(M726="WON",((((F726-1)*J726)*'complete results log'!$B$2)+('complete results log'!$B$2*(F726-1))),IF(M726="PLACED",((((F726-1)*J726)*'complete results log'!$B$2)-'complete results log'!$B$2),IF(J726=0,-'complete results log'!$B$2,IF(J726=0,-'complete results log'!$B$2,-('complete results log'!$B$2*2)))))))*E726</f>
        <v>0</v>
      </c>
    </row>
    <row r="727" spans="8:18" ht="15" x14ac:dyDescent="0.2">
      <c r="H727" s="22"/>
      <c r="I727" s="22"/>
      <c r="J727" s="22"/>
      <c r="M727" s="17"/>
      <c r="N727" s="26">
        <f>((G727-1)*(1-(IF(H727="no",0,'complete results log'!$B$3)))+1)</f>
        <v>5.0000000000000044E-2</v>
      </c>
      <c r="O727" s="26">
        <f t="shared" si="11"/>
        <v>0</v>
      </c>
      <c r="P727" s="27">
        <f>(IF(M727="WON-EW",((((N727-1)*J727)*'complete results log'!$B$2)+('complete results log'!$B$2*(N727-1))),IF(M727="WON",((((N727-1)*J727)*'complete results log'!$B$2)+('complete results log'!$B$2*(N727-1))),IF(M727="PLACED",((((N727-1)*J727)*'complete results log'!$B$2)-'complete results log'!$B$2),IF(J727=0,-'complete results log'!$B$2,IF(J727=0,-'complete results log'!$B$2,-('complete results log'!$B$2*2)))))))*E727</f>
        <v>0</v>
      </c>
      <c r="Q727" s="27">
        <f>(IF(M727="WON-EW",(((K727-1)*'complete results log'!$B$2)*(1-$B$3))+(((L727-1)*'complete results log'!$B$2)*(1-$B$3)),IF(M727="WON",(((K727-1)*'complete results log'!$B$2)*(1-$B$3)),IF(M727="PLACED",(((L727-1)*'complete results log'!$B$2)*(1-$B$3))-'complete results log'!$B$2,IF(J727=0,-'complete results log'!$B$2,-('complete results log'!$B$2*2))))))*E727</f>
        <v>0</v>
      </c>
      <c r="R727" s="28">
        <f>(IF(M727="WON-EW",((((F727-1)*J727)*'complete results log'!$B$2)+('complete results log'!$B$2*(F727-1))),IF(M727="WON",((((F727-1)*J727)*'complete results log'!$B$2)+('complete results log'!$B$2*(F727-1))),IF(M727="PLACED",((((F727-1)*J727)*'complete results log'!$B$2)-'complete results log'!$B$2),IF(J727=0,-'complete results log'!$B$2,IF(J727=0,-'complete results log'!$B$2,-('complete results log'!$B$2*2)))))))*E727</f>
        <v>0</v>
      </c>
    </row>
    <row r="728" spans="8:18" ht="15" x14ac:dyDescent="0.2">
      <c r="H728" s="22"/>
      <c r="I728" s="22"/>
      <c r="J728" s="22"/>
      <c r="M728" s="17"/>
      <c r="N728" s="26">
        <f>((G728-1)*(1-(IF(H728="no",0,'complete results log'!$B$3)))+1)</f>
        <v>5.0000000000000044E-2</v>
      </c>
      <c r="O728" s="26">
        <f t="shared" si="11"/>
        <v>0</v>
      </c>
      <c r="P728" s="27">
        <f>(IF(M728="WON-EW",((((N728-1)*J728)*'complete results log'!$B$2)+('complete results log'!$B$2*(N728-1))),IF(M728="WON",((((N728-1)*J728)*'complete results log'!$B$2)+('complete results log'!$B$2*(N728-1))),IF(M728="PLACED",((((N728-1)*J728)*'complete results log'!$B$2)-'complete results log'!$B$2),IF(J728=0,-'complete results log'!$B$2,IF(J728=0,-'complete results log'!$B$2,-('complete results log'!$B$2*2)))))))*E728</f>
        <v>0</v>
      </c>
      <c r="Q728" s="27">
        <f>(IF(M728="WON-EW",(((K728-1)*'complete results log'!$B$2)*(1-$B$3))+(((L728-1)*'complete results log'!$B$2)*(1-$B$3)),IF(M728="WON",(((K728-1)*'complete results log'!$B$2)*(1-$B$3)),IF(M728="PLACED",(((L728-1)*'complete results log'!$B$2)*(1-$B$3))-'complete results log'!$B$2,IF(J728=0,-'complete results log'!$B$2,-('complete results log'!$B$2*2))))))*E728</f>
        <v>0</v>
      </c>
      <c r="R728" s="28">
        <f>(IF(M728="WON-EW",((((F728-1)*J728)*'complete results log'!$B$2)+('complete results log'!$B$2*(F728-1))),IF(M728="WON",((((F728-1)*J728)*'complete results log'!$B$2)+('complete results log'!$B$2*(F728-1))),IF(M728="PLACED",((((F728-1)*J728)*'complete results log'!$B$2)-'complete results log'!$B$2),IF(J728=0,-'complete results log'!$B$2,IF(J728=0,-'complete results log'!$B$2,-('complete results log'!$B$2*2)))))))*E728</f>
        <v>0</v>
      </c>
    </row>
    <row r="729" spans="8:18" ht="15" x14ac:dyDescent="0.2">
      <c r="H729" s="22"/>
      <c r="I729" s="22"/>
      <c r="J729" s="22"/>
      <c r="M729" s="17"/>
      <c r="N729" s="26">
        <f>((G729-1)*(1-(IF(H729="no",0,'complete results log'!$B$3)))+1)</f>
        <v>5.0000000000000044E-2</v>
      </c>
      <c r="O729" s="26">
        <f t="shared" si="11"/>
        <v>0</v>
      </c>
      <c r="P729" s="27">
        <f>(IF(M729="WON-EW",((((N729-1)*J729)*'complete results log'!$B$2)+('complete results log'!$B$2*(N729-1))),IF(M729="WON",((((N729-1)*J729)*'complete results log'!$B$2)+('complete results log'!$B$2*(N729-1))),IF(M729="PLACED",((((N729-1)*J729)*'complete results log'!$B$2)-'complete results log'!$B$2),IF(J729=0,-'complete results log'!$B$2,IF(J729=0,-'complete results log'!$B$2,-('complete results log'!$B$2*2)))))))*E729</f>
        <v>0</v>
      </c>
      <c r="Q729" s="27">
        <f>(IF(M729="WON-EW",(((K729-1)*'complete results log'!$B$2)*(1-$B$3))+(((L729-1)*'complete results log'!$B$2)*(1-$B$3)),IF(M729="WON",(((K729-1)*'complete results log'!$B$2)*(1-$B$3)),IF(M729="PLACED",(((L729-1)*'complete results log'!$B$2)*(1-$B$3))-'complete results log'!$B$2,IF(J729=0,-'complete results log'!$B$2,-('complete results log'!$B$2*2))))))*E729</f>
        <v>0</v>
      </c>
      <c r="R729" s="28">
        <f>(IF(M729="WON-EW",((((F729-1)*J729)*'complete results log'!$B$2)+('complete results log'!$B$2*(F729-1))),IF(M729="WON",((((F729-1)*J729)*'complete results log'!$B$2)+('complete results log'!$B$2*(F729-1))),IF(M729="PLACED",((((F729-1)*J729)*'complete results log'!$B$2)-'complete results log'!$B$2),IF(J729=0,-'complete results log'!$B$2,IF(J729=0,-'complete results log'!$B$2,-('complete results log'!$B$2*2)))))))*E729</f>
        <v>0</v>
      </c>
    </row>
    <row r="730" spans="8:18" ht="15" x14ac:dyDescent="0.2">
      <c r="H730" s="22"/>
      <c r="I730" s="22"/>
      <c r="J730" s="22"/>
      <c r="M730" s="17"/>
      <c r="N730" s="26">
        <f>((G730-1)*(1-(IF(H730="no",0,'complete results log'!$B$3)))+1)</f>
        <v>5.0000000000000044E-2</v>
      </c>
      <c r="O730" s="26">
        <f t="shared" si="11"/>
        <v>0</v>
      </c>
      <c r="P730" s="27">
        <f>(IF(M730="WON-EW",((((N730-1)*J730)*'complete results log'!$B$2)+('complete results log'!$B$2*(N730-1))),IF(M730="WON",((((N730-1)*J730)*'complete results log'!$B$2)+('complete results log'!$B$2*(N730-1))),IF(M730="PLACED",((((N730-1)*J730)*'complete results log'!$B$2)-'complete results log'!$B$2),IF(J730=0,-'complete results log'!$B$2,IF(J730=0,-'complete results log'!$B$2,-('complete results log'!$B$2*2)))))))*E730</f>
        <v>0</v>
      </c>
      <c r="Q730" s="27">
        <f>(IF(M730="WON-EW",(((K730-1)*'complete results log'!$B$2)*(1-$B$3))+(((L730-1)*'complete results log'!$B$2)*(1-$B$3)),IF(M730="WON",(((K730-1)*'complete results log'!$B$2)*(1-$B$3)),IF(M730="PLACED",(((L730-1)*'complete results log'!$B$2)*(1-$B$3))-'complete results log'!$B$2,IF(J730=0,-'complete results log'!$B$2,-('complete results log'!$B$2*2))))))*E730</f>
        <v>0</v>
      </c>
      <c r="R730" s="28">
        <f>(IF(M730="WON-EW",((((F730-1)*J730)*'complete results log'!$B$2)+('complete results log'!$B$2*(F730-1))),IF(M730="WON",((((F730-1)*J730)*'complete results log'!$B$2)+('complete results log'!$B$2*(F730-1))),IF(M730="PLACED",((((F730-1)*J730)*'complete results log'!$B$2)-'complete results log'!$B$2),IF(J730=0,-'complete results log'!$B$2,IF(J730=0,-'complete results log'!$B$2,-('complete results log'!$B$2*2)))))))*E730</f>
        <v>0</v>
      </c>
    </row>
    <row r="731" spans="8:18" ht="15" x14ac:dyDescent="0.2">
      <c r="H731" s="22"/>
      <c r="I731" s="22"/>
      <c r="J731" s="22"/>
      <c r="M731" s="17"/>
      <c r="N731" s="26">
        <f>((G731-1)*(1-(IF(H731="no",0,'complete results log'!$B$3)))+1)</f>
        <v>5.0000000000000044E-2</v>
      </c>
      <c r="O731" s="26">
        <f t="shared" si="11"/>
        <v>0</v>
      </c>
      <c r="P731" s="27">
        <f>(IF(M731="WON-EW",((((N731-1)*J731)*'complete results log'!$B$2)+('complete results log'!$B$2*(N731-1))),IF(M731="WON",((((N731-1)*J731)*'complete results log'!$B$2)+('complete results log'!$B$2*(N731-1))),IF(M731="PLACED",((((N731-1)*J731)*'complete results log'!$B$2)-'complete results log'!$B$2),IF(J731=0,-'complete results log'!$B$2,IF(J731=0,-'complete results log'!$B$2,-('complete results log'!$B$2*2)))))))*E731</f>
        <v>0</v>
      </c>
      <c r="Q731" s="27">
        <f>(IF(M731="WON-EW",(((K731-1)*'complete results log'!$B$2)*(1-$B$3))+(((L731-1)*'complete results log'!$B$2)*(1-$B$3)),IF(M731="WON",(((K731-1)*'complete results log'!$B$2)*(1-$B$3)),IF(M731="PLACED",(((L731-1)*'complete results log'!$B$2)*(1-$B$3))-'complete results log'!$B$2,IF(J731=0,-'complete results log'!$B$2,-('complete results log'!$B$2*2))))))*E731</f>
        <v>0</v>
      </c>
      <c r="R731" s="28">
        <f>(IF(M731="WON-EW",((((F731-1)*J731)*'complete results log'!$B$2)+('complete results log'!$B$2*(F731-1))),IF(M731="WON",((((F731-1)*J731)*'complete results log'!$B$2)+('complete results log'!$B$2*(F731-1))),IF(M731="PLACED",((((F731-1)*J731)*'complete results log'!$B$2)-'complete results log'!$B$2),IF(J731=0,-'complete results log'!$B$2,IF(J731=0,-'complete results log'!$B$2,-('complete results log'!$B$2*2)))))))*E731</f>
        <v>0</v>
      </c>
    </row>
    <row r="732" spans="8:18" ht="15" x14ac:dyDescent="0.2">
      <c r="H732" s="22"/>
      <c r="I732" s="22"/>
      <c r="J732" s="22"/>
      <c r="M732" s="17"/>
      <c r="N732" s="26">
        <f>((G732-1)*(1-(IF(H732="no",0,'complete results log'!$B$3)))+1)</f>
        <v>5.0000000000000044E-2</v>
      </c>
      <c r="O732" s="26">
        <f t="shared" si="11"/>
        <v>0</v>
      </c>
      <c r="P732" s="27">
        <f>(IF(M732="WON-EW",((((N732-1)*J732)*'complete results log'!$B$2)+('complete results log'!$B$2*(N732-1))),IF(M732="WON",((((N732-1)*J732)*'complete results log'!$B$2)+('complete results log'!$B$2*(N732-1))),IF(M732="PLACED",((((N732-1)*J732)*'complete results log'!$B$2)-'complete results log'!$B$2),IF(J732=0,-'complete results log'!$B$2,IF(J732=0,-'complete results log'!$B$2,-('complete results log'!$B$2*2)))))))*E732</f>
        <v>0</v>
      </c>
      <c r="Q732" s="27">
        <f>(IF(M732="WON-EW",(((K732-1)*'complete results log'!$B$2)*(1-$B$3))+(((L732-1)*'complete results log'!$B$2)*(1-$B$3)),IF(M732="WON",(((K732-1)*'complete results log'!$B$2)*(1-$B$3)),IF(M732="PLACED",(((L732-1)*'complete results log'!$B$2)*(1-$B$3))-'complete results log'!$B$2,IF(J732=0,-'complete results log'!$B$2,-('complete results log'!$B$2*2))))))*E732</f>
        <v>0</v>
      </c>
      <c r="R732" s="28">
        <f>(IF(M732="WON-EW",((((F732-1)*J732)*'complete results log'!$B$2)+('complete results log'!$B$2*(F732-1))),IF(M732="WON",((((F732-1)*J732)*'complete results log'!$B$2)+('complete results log'!$B$2*(F732-1))),IF(M732="PLACED",((((F732-1)*J732)*'complete results log'!$B$2)-'complete results log'!$B$2),IF(J732=0,-'complete results log'!$B$2,IF(J732=0,-'complete results log'!$B$2,-('complete results log'!$B$2*2)))))))*E732</f>
        <v>0</v>
      </c>
    </row>
    <row r="733" spans="8:18" ht="15" x14ac:dyDescent="0.2">
      <c r="H733" s="22"/>
      <c r="I733" s="22"/>
      <c r="J733" s="22"/>
      <c r="M733" s="17"/>
      <c r="N733" s="26">
        <f>((G733-1)*(1-(IF(H733="no",0,'complete results log'!$B$3)))+1)</f>
        <v>5.0000000000000044E-2</v>
      </c>
      <c r="O733" s="26">
        <f t="shared" si="11"/>
        <v>0</v>
      </c>
      <c r="P733" s="27">
        <f>(IF(M733="WON-EW",((((N733-1)*J733)*'complete results log'!$B$2)+('complete results log'!$B$2*(N733-1))),IF(M733="WON",((((N733-1)*J733)*'complete results log'!$B$2)+('complete results log'!$B$2*(N733-1))),IF(M733="PLACED",((((N733-1)*J733)*'complete results log'!$B$2)-'complete results log'!$B$2),IF(J733=0,-'complete results log'!$B$2,IF(J733=0,-'complete results log'!$B$2,-('complete results log'!$B$2*2)))))))*E733</f>
        <v>0</v>
      </c>
      <c r="Q733" s="27">
        <f>(IF(M733="WON-EW",(((K733-1)*'complete results log'!$B$2)*(1-$B$3))+(((L733-1)*'complete results log'!$B$2)*(1-$B$3)),IF(M733="WON",(((K733-1)*'complete results log'!$B$2)*(1-$B$3)),IF(M733="PLACED",(((L733-1)*'complete results log'!$B$2)*(1-$B$3))-'complete results log'!$B$2,IF(J733=0,-'complete results log'!$B$2,-('complete results log'!$B$2*2))))))*E733</f>
        <v>0</v>
      </c>
      <c r="R733" s="28">
        <f>(IF(M733="WON-EW",((((F733-1)*J733)*'complete results log'!$B$2)+('complete results log'!$B$2*(F733-1))),IF(M733="WON",((((F733-1)*J733)*'complete results log'!$B$2)+('complete results log'!$B$2*(F733-1))),IF(M733="PLACED",((((F733-1)*J733)*'complete results log'!$B$2)-'complete results log'!$B$2),IF(J733=0,-'complete results log'!$B$2,IF(J733=0,-'complete results log'!$B$2,-('complete results log'!$B$2*2)))))))*E733</f>
        <v>0</v>
      </c>
    </row>
    <row r="734" spans="8:18" ht="15" x14ac:dyDescent="0.2">
      <c r="H734" s="22"/>
      <c r="I734" s="22"/>
      <c r="J734" s="22"/>
      <c r="M734" s="17"/>
      <c r="N734" s="26">
        <f>((G734-1)*(1-(IF(H734="no",0,'complete results log'!$B$3)))+1)</f>
        <v>5.0000000000000044E-2</v>
      </c>
      <c r="O734" s="26">
        <f t="shared" si="11"/>
        <v>0</v>
      </c>
      <c r="P734" s="27">
        <f>(IF(M734="WON-EW",((((N734-1)*J734)*'complete results log'!$B$2)+('complete results log'!$B$2*(N734-1))),IF(M734="WON",((((N734-1)*J734)*'complete results log'!$B$2)+('complete results log'!$B$2*(N734-1))),IF(M734="PLACED",((((N734-1)*J734)*'complete results log'!$B$2)-'complete results log'!$B$2),IF(J734=0,-'complete results log'!$B$2,IF(J734=0,-'complete results log'!$B$2,-('complete results log'!$B$2*2)))))))*E734</f>
        <v>0</v>
      </c>
      <c r="Q734" s="27">
        <f>(IF(M734="WON-EW",(((K734-1)*'complete results log'!$B$2)*(1-$B$3))+(((L734-1)*'complete results log'!$B$2)*(1-$B$3)),IF(M734="WON",(((K734-1)*'complete results log'!$B$2)*(1-$B$3)),IF(M734="PLACED",(((L734-1)*'complete results log'!$B$2)*(1-$B$3))-'complete results log'!$B$2,IF(J734=0,-'complete results log'!$B$2,-('complete results log'!$B$2*2))))))*E734</f>
        <v>0</v>
      </c>
      <c r="R734" s="28">
        <f>(IF(M734="WON-EW",((((F734-1)*J734)*'complete results log'!$B$2)+('complete results log'!$B$2*(F734-1))),IF(M734="WON",((((F734-1)*J734)*'complete results log'!$B$2)+('complete results log'!$B$2*(F734-1))),IF(M734="PLACED",((((F734-1)*J734)*'complete results log'!$B$2)-'complete results log'!$B$2),IF(J734=0,-'complete results log'!$B$2,IF(J734=0,-'complete results log'!$B$2,-('complete results log'!$B$2*2)))))))*E734</f>
        <v>0</v>
      </c>
    </row>
    <row r="735" spans="8:18" ht="15" x14ac:dyDescent="0.2">
      <c r="H735" s="22"/>
      <c r="I735" s="22"/>
      <c r="J735" s="22"/>
      <c r="M735" s="17"/>
      <c r="N735" s="26">
        <f>((G735-1)*(1-(IF(H735="no",0,'complete results log'!$B$3)))+1)</f>
        <v>5.0000000000000044E-2</v>
      </c>
      <c r="O735" s="26">
        <f t="shared" si="11"/>
        <v>0</v>
      </c>
      <c r="P735" s="27">
        <f>(IF(M735="WON-EW",((((N735-1)*J735)*'complete results log'!$B$2)+('complete results log'!$B$2*(N735-1))),IF(M735="WON",((((N735-1)*J735)*'complete results log'!$B$2)+('complete results log'!$B$2*(N735-1))),IF(M735="PLACED",((((N735-1)*J735)*'complete results log'!$B$2)-'complete results log'!$B$2),IF(J735=0,-'complete results log'!$B$2,IF(J735=0,-'complete results log'!$B$2,-('complete results log'!$B$2*2)))))))*E735</f>
        <v>0</v>
      </c>
      <c r="Q735" s="27">
        <f>(IF(M735="WON-EW",(((K735-1)*'complete results log'!$B$2)*(1-$B$3))+(((L735-1)*'complete results log'!$B$2)*(1-$B$3)),IF(M735="WON",(((K735-1)*'complete results log'!$B$2)*(1-$B$3)),IF(M735="PLACED",(((L735-1)*'complete results log'!$B$2)*(1-$B$3))-'complete results log'!$B$2,IF(J735=0,-'complete results log'!$B$2,-('complete results log'!$B$2*2))))))*E735</f>
        <v>0</v>
      </c>
      <c r="R735" s="28">
        <f>(IF(M735="WON-EW",((((F735-1)*J735)*'complete results log'!$B$2)+('complete results log'!$B$2*(F735-1))),IF(M735="WON",((((F735-1)*J735)*'complete results log'!$B$2)+('complete results log'!$B$2*(F735-1))),IF(M735="PLACED",((((F735-1)*J735)*'complete results log'!$B$2)-'complete results log'!$B$2),IF(J735=0,-'complete results log'!$B$2,IF(J735=0,-'complete results log'!$B$2,-('complete results log'!$B$2*2)))))))*E735</f>
        <v>0</v>
      </c>
    </row>
    <row r="736" spans="8:18" ht="15" x14ac:dyDescent="0.2">
      <c r="H736" s="22"/>
      <c r="I736" s="22"/>
      <c r="J736" s="22"/>
      <c r="M736" s="17"/>
      <c r="N736" s="26">
        <f>((G736-1)*(1-(IF(H736="no",0,'complete results log'!$B$3)))+1)</f>
        <v>5.0000000000000044E-2</v>
      </c>
      <c r="O736" s="26">
        <f t="shared" si="11"/>
        <v>0</v>
      </c>
      <c r="P736" s="27">
        <f>(IF(M736="WON-EW",((((N736-1)*J736)*'complete results log'!$B$2)+('complete results log'!$B$2*(N736-1))),IF(M736="WON",((((N736-1)*J736)*'complete results log'!$B$2)+('complete results log'!$B$2*(N736-1))),IF(M736="PLACED",((((N736-1)*J736)*'complete results log'!$B$2)-'complete results log'!$B$2),IF(J736=0,-'complete results log'!$B$2,IF(J736=0,-'complete results log'!$B$2,-('complete results log'!$B$2*2)))))))*E736</f>
        <v>0</v>
      </c>
      <c r="Q736" s="27">
        <f>(IF(M736="WON-EW",(((K736-1)*'complete results log'!$B$2)*(1-$B$3))+(((L736-1)*'complete results log'!$B$2)*(1-$B$3)),IF(M736="WON",(((K736-1)*'complete results log'!$B$2)*(1-$B$3)),IF(M736="PLACED",(((L736-1)*'complete results log'!$B$2)*(1-$B$3))-'complete results log'!$B$2,IF(J736=0,-'complete results log'!$B$2,-('complete results log'!$B$2*2))))))*E736</f>
        <v>0</v>
      </c>
      <c r="R736" s="28">
        <f>(IF(M736="WON-EW",((((F736-1)*J736)*'complete results log'!$B$2)+('complete results log'!$B$2*(F736-1))),IF(M736="WON",((((F736-1)*J736)*'complete results log'!$B$2)+('complete results log'!$B$2*(F736-1))),IF(M736="PLACED",((((F736-1)*J736)*'complete results log'!$B$2)-'complete results log'!$B$2),IF(J736=0,-'complete results log'!$B$2,IF(J736=0,-'complete results log'!$B$2,-('complete results log'!$B$2*2)))))))*E736</f>
        <v>0</v>
      </c>
    </row>
    <row r="737" spans="8:18" ht="15" x14ac:dyDescent="0.2">
      <c r="H737" s="22"/>
      <c r="I737" s="22"/>
      <c r="J737" s="22"/>
      <c r="M737" s="17"/>
      <c r="N737" s="26">
        <f>((G737-1)*(1-(IF(H737="no",0,'complete results log'!$B$3)))+1)</f>
        <v>5.0000000000000044E-2</v>
      </c>
      <c r="O737" s="26">
        <f t="shared" si="11"/>
        <v>0</v>
      </c>
      <c r="P737" s="27">
        <f>(IF(M737="WON-EW",((((N737-1)*J737)*'complete results log'!$B$2)+('complete results log'!$B$2*(N737-1))),IF(M737="WON",((((N737-1)*J737)*'complete results log'!$B$2)+('complete results log'!$B$2*(N737-1))),IF(M737="PLACED",((((N737-1)*J737)*'complete results log'!$B$2)-'complete results log'!$B$2),IF(J737=0,-'complete results log'!$B$2,IF(J737=0,-'complete results log'!$B$2,-('complete results log'!$B$2*2)))))))*E737</f>
        <v>0</v>
      </c>
      <c r="Q737" s="27">
        <f>(IF(M737="WON-EW",(((K737-1)*'complete results log'!$B$2)*(1-$B$3))+(((L737-1)*'complete results log'!$B$2)*(1-$B$3)),IF(M737="WON",(((K737-1)*'complete results log'!$B$2)*(1-$B$3)),IF(M737="PLACED",(((L737-1)*'complete results log'!$B$2)*(1-$B$3))-'complete results log'!$B$2,IF(J737=0,-'complete results log'!$B$2,-('complete results log'!$B$2*2))))))*E737</f>
        <v>0</v>
      </c>
      <c r="R737" s="28">
        <f>(IF(M737="WON-EW",((((F737-1)*J737)*'complete results log'!$B$2)+('complete results log'!$B$2*(F737-1))),IF(M737="WON",((((F737-1)*J737)*'complete results log'!$B$2)+('complete results log'!$B$2*(F737-1))),IF(M737="PLACED",((((F737-1)*J737)*'complete results log'!$B$2)-'complete results log'!$B$2),IF(J737=0,-'complete results log'!$B$2,IF(J737=0,-'complete results log'!$B$2,-('complete results log'!$B$2*2)))))))*E737</f>
        <v>0</v>
      </c>
    </row>
    <row r="738" spans="8:18" ht="15" x14ac:dyDescent="0.2">
      <c r="H738" s="22"/>
      <c r="I738" s="22"/>
      <c r="J738" s="22"/>
      <c r="M738" s="17"/>
      <c r="N738" s="26">
        <f>((G738-1)*(1-(IF(H738="no",0,'complete results log'!$B$3)))+1)</f>
        <v>5.0000000000000044E-2</v>
      </c>
      <c r="O738" s="26">
        <f t="shared" si="11"/>
        <v>0</v>
      </c>
      <c r="P738" s="27">
        <f>(IF(M738="WON-EW",((((N738-1)*J738)*'complete results log'!$B$2)+('complete results log'!$B$2*(N738-1))),IF(M738="WON",((((N738-1)*J738)*'complete results log'!$B$2)+('complete results log'!$B$2*(N738-1))),IF(M738="PLACED",((((N738-1)*J738)*'complete results log'!$B$2)-'complete results log'!$B$2),IF(J738=0,-'complete results log'!$B$2,IF(J738=0,-'complete results log'!$B$2,-('complete results log'!$B$2*2)))))))*E738</f>
        <v>0</v>
      </c>
      <c r="Q738" s="27">
        <f>(IF(M738="WON-EW",(((K738-1)*'complete results log'!$B$2)*(1-$B$3))+(((L738-1)*'complete results log'!$B$2)*(1-$B$3)),IF(M738="WON",(((K738-1)*'complete results log'!$B$2)*(1-$B$3)),IF(M738="PLACED",(((L738-1)*'complete results log'!$B$2)*(1-$B$3))-'complete results log'!$B$2,IF(J738=0,-'complete results log'!$B$2,-('complete results log'!$B$2*2))))))*E738</f>
        <v>0</v>
      </c>
      <c r="R738" s="28">
        <f>(IF(M738="WON-EW",((((F738-1)*J738)*'complete results log'!$B$2)+('complete results log'!$B$2*(F738-1))),IF(M738="WON",((((F738-1)*J738)*'complete results log'!$B$2)+('complete results log'!$B$2*(F738-1))),IF(M738="PLACED",((((F738-1)*J738)*'complete results log'!$B$2)-'complete results log'!$B$2),IF(J738=0,-'complete results log'!$B$2,IF(J738=0,-'complete results log'!$B$2,-('complete results log'!$B$2*2)))))))*E738</f>
        <v>0</v>
      </c>
    </row>
    <row r="739" spans="8:18" ht="15" x14ac:dyDescent="0.2">
      <c r="H739" s="22"/>
      <c r="I739" s="22"/>
      <c r="J739" s="22"/>
      <c r="M739" s="17"/>
      <c r="N739" s="26">
        <f>((G739-1)*(1-(IF(H739="no",0,'complete results log'!$B$3)))+1)</f>
        <v>5.0000000000000044E-2</v>
      </c>
      <c r="O739" s="26">
        <f t="shared" si="11"/>
        <v>0</v>
      </c>
      <c r="P739" s="27">
        <f>(IF(M739="WON-EW",((((N739-1)*J739)*'complete results log'!$B$2)+('complete results log'!$B$2*(N739-1))),IF(M739="WON",((((N739-1)*J739)*'complete results log'!$B$2)+('complete results log'!$B$2*(N739-1))),IF(M739="PLACED",((((N739-1)*J739)*'complete results log'!$B$2)-'complete results log'!$B$2),IF(J739=0,-'complete results log'!$B$2,IF(J739=0,-'complete results log'!$B$2,-('complete results log'!$B$2*2)))))))*E739</f>
        <v>0</v>
      </c>
      <c r="Q739" s="27">
        <f>(IF(M739="WON-EW",(((K739-1)*'complete results log'!$B$2)*(1-$B$3))+(((L739-1)*'complete results log'!$B$2)*(1-$B$3)),IF(M739="WON",(((K739-1)*'complete results log'!$B$2)*(1-$B$3)),IF(M739="PLACED",(((L739-1)*'complete results log'!$B$2)*(1-$B$3))-'complete results log'!$B$2,IF(J739=0,-'complete results log'!$B$2,-('complete results log'!$B$2*2))))))*E739</f>
        <v>0</v>
      </c>
      <c r="R739" s="28">
        <f>(IF(M739="WON-EW",((((F739-1)*J739)*'complete results log'!$B$2)+('complete results log'!$B$2*(F739-1))),IF(M739="WON",((((F739-1)*J739)*'complete results log'!$B$2)+('complete results log'!$B$2*(F739-1))),IF(M739="PLACED",((((F739-1)*J739)*'complete results log'!$B$2)-'complete results log'!$B$2),IF(J739=0,-'complete results log'!$B$2,IF(J739=0,-'complete results log'!$B$2,-('complete results log'!$B$2*2)))))))*E739</f>
        <v>0</v>
      </c>
    </row>
    <row r="740" spans="8:18" ht="15" x14ac:dyDescent="0.2">
      <c r="H740" s="22"/>
      <c r="I740" s="22"/>
      <c r="J740" s="22"/>
      <c r="M740" s="17"/>
      <c r="N740" s="26">
        <f>((G740-1)*(1-(IF(H740="no",0,'complete results log'!$B$3)))+1)</f>
        <v>5.0000000000000044E-2</v>
      </c>
      <c r="O740" s="26">
        <f t="shared" si="11"/>
        <v>0</v>
      </c>
      <c r="P740" s="27">
        <f>(IF(M740="WON-EW",((((N740-1)*J740)*'complete results log'!$B$2)+('complete results log'!$B$2*(N740-1))),IF(M740="WON",((((N740-1)*J740)*'complete results log'!$B$2)+('complete results log'!$B$2*(N740-1))),IF(M740="PLACED",((((N740-1)*J740)*'complete results log'!$B$2)-'complete results log'!$B$2),IF(J740=0,-'complete results log'!$B$2,IF(J740=0,-'complete results log'!$B$2,-('complete results log'!$B$2*2)))))))*E740</f>
        <v>0</v>
      </c>
      <c r="Q740" s="27">
        <f>(IF(M740="WON-EW",(((K740-1)*'complete results log'!$B$2)*(1-$B$3))+(((L740-1)*'complete results log'!$B$2)*(1-$B$3)),IF(M740="WON",(((K740-1)*'complete results log'!$B$2)*(1-$B$3)),IF(M740="PLACED",(((L740-1)*'complete results log'!$B$2)*(1-$B$3))-'complete results log'!$B$2,IF(J740=0,-'complete results log'!$B$2,-('complete results log'!$B$2*2))))))*E740</f>
        <v>0</v>
      </c>
      <c r="R740" s="28">
        <f>(IF(M740="WON-EW",((((F740-1)*J740)*'complete results log'!$B$2)+('complete results log'!$B$2*(F740-1))),IF(M740="WON",((((F740-1)*J740)*'complete results log'!$B$2)+('complete results log'!$B$2*(F740-1))),IF(M740="PLACED",((((F740-1)*J740)*'complete results log'!$B$2)-'complete results log'!$B$2),IF(J740=0,-'complete results log'!$B$2,IF(J740=0,-'complete results log'!$B$2,-('complete results log'!$B$2*2)))))))*E740</f>
        <v>0</v>
      </c>
    </row>
    <row r="741" spans="8:18" ht="15" x14ac:dyDescent="0.2">
      <c r="H741" s="22"/>
      <c r="I741" s="22"/>
      <c r="J741" s="22"/>
      <c r="M741" s="17"/>
      <c r="N741" s="26">
        <f>((G741-1)*(1-(IF(H741="no",0,'complete results log'!$B$3)))+1)</f>
        <v>5.0000000000000044E-2</v>
      </c>
      <c r="O741" s="26">
        <f t="shared" si="11"/>
        <v>0</v>
      </c>
      <c r="P741" s="27">
        <f>(IF(M741="WON-EW",((((N741-1)*J741)*'complete results log'!$B$2)+('complete results log'!$B$2*(N741-1))),IF(M741="WON",((((N741-1)*J741)*'complete results log'!$B$2)+('complete results log'!$B$2*(N741-1))),IF(M741="PLACED",((((N741-1)*J741)*'complete results log'!$B$2)-'complete results log'!$B$2),IF(J741=0,-'complete results log'!$B$2,IF(J741=0,-'complete results log'!$B$2,-('complete results log'!$B$2*2)))))))*E741</f>
        <v>0</v>
      </c>
      <c r="Q741" s="27">
        <f>(IF(M741="WON-EW",(((K741-1)*'complete results log'!$B$2)*(1-$B$3))+(((L741-1)*'complete results log'!$B$2)*(1-$B$3)),IF(M741="WON",(((K741-1)*'complete results log'!$B$2)*(1-$B$3)),IF(M741="PLACED",(((L741-1)*'complete results log'!$B$2)*(1-$B$3))-'complete results log'!$B$2,IF(J741=0,-'complete results log'!$B$2,-('complete results log'!$B$2*2))))))*E741</f>
        <v>0</v>
      </c>
      <c r="R741" s="28">
        <f>(IF(M741="WON-EW",((((F741-1)*J741)*'complete results log'!$B$2)+('complete results log'!$B$2*(F741-1))),IF(M741="WON",((((F741-1)*J741)*'complete results log'!$B$2)+('complete results log'!$B$2*(F741-1))),IF(M741="PLACED",((((F741-1)*J741)*'complete results log'!$B$2)-'complete results log'!$B$2),IF(J741=0,-'complete results log'!$B$2,IF(J741=0,-'complete results log'!$B$2,-('complete results log'!$B$2*2)))))))*E741</f>
        <v>0</v>
      </c>
    </row>
    <row r="742" spans="8:18" ht="15" x14ac:dyDescent="0.2">
      <c r="H742" s="22"/>
      <c r="I742" s="22"/>
      <c r="J742" s="22"/>
      <c r="M742" s="17"/>
      <c r="N742" s="26">
        <f>((G742-1)*(1-(IF(H742="no",0,'complete results log'!$B$3)))+1)</f>
        <v>5.0000000000000044E-2</v>
      </c>
      <c r="O742" s="26">
        <f t="shared" si="11"/>
        <v>0</v>
      </c>
      <c r="P742" s="27">
        <f>(IF(M742="WON-EW",((((N742-1)*J742)*'complete results log'!$B$2)+('complete results log'!$B$2*(N742-1))),IF(M742="WON",((((N742-1)*J742)*'complete results log'!$B$2)+('complete results log'!$B$2*(N742-1))),IF(M742="PLACED",((((N742-1)*J742)*'complete results log'!$B$2)-'complete results log'!$B$2),IF(J742=0,-'complete results log'!$B$2,IF(J742=0,-'complete results log'!$B$2,-('complete results log'!$B$2*2)))))))*E742</f>
        <v>0</v>
      </c>
      <c r="Q742" s="27">
        <f>(IF(M742="WON-EW",(((K742-1)*'complete results log'!$B$2)*(1-$B$3))+(((L742-1)*'complete results log'!$B$2)*(1-$B$3)),IF(M742="WON",(((K742-1)*'complete results log'!$B$2)*(1-$B$3)),IF(M742="PLACED",(((L742-1)*'complete results log'!$B$2)*(1-$B$3))-'complete results log'!$B$2,IF(J742=0,-'complete results log'!$B$2,-('complete results log'!$B$2*2))))))*E742</f>
        <v>0</v>
      </c>
      <c r="R742" s="28">
        <f>(IF(M742="WON-EW",((((F742-1)*J742)*'complete results log'!$B$2)+('complete results log'!$B$2*(F742-1))),IF(M742="WON",((((F742-1)*J742)*'complete results log'!$B$2)+('complete results log'!$B$2*(F742-1))),IF(M742="PLACED",((((F742-1)*J742)*'complete results log'!$B$2)-'complete results log'!$B$2),IF(J742=0,-'complete results log'!$B$2,IF(J742=0,-'complete results log'!$B$2,-('complete results log'!$B$2*2)))))))*E742</f>
        <v>0</v>
      </c>
    </row>
    <row r="743" spans="8:18" ht="15" x14ac:dyDescent="0.2">
      <c r="H743" s="22"/>
      <c r="I743" s="22"/>
      <c r="J743" s="22"/>
      <c r="M743" s="17"/>
      <c r="N743" s="26">
        <f>((G743-1)*(1-(IF(H743="no",0,'complete results log'!$B$3)))+1)</f>
        <v>5.0000000000000044E-2</v>
      </c>
      <c r="O743" s="26">
        <f t="shared" si="11"/>
        <v>0</v>
      </c>
      <c r="P743" s="27">
        <f>(IF(M743="WON-EW",((((N743-1)*J743)*'complete results log'!$B$2)+('complete results log'!$B$2*(N743-1))),IF(M743="WON",((((N743-1)*J743)*'complete results log'!$B$2)+('complete results log'!$B$2*(N743-1))),IF(M743="PLACED",((((N743-1)*J743)*'complete results log'!$B$2)-'complete results log'!$B$2),IF(J743=0,-'complete results log'!$B$2,IF(J743=0,-'complete results log'!$B$2,-('complete results log'!$B$2*2)))))))*E743</f>
        <v>0</v>
      </c>
      <c r="Q743" s="27">
        <f>(IF(M743="WON-EW",(((K743-1)*'complete results log'!$B$2)*(1-$B$3))+(((L743-1)*'complete results log'!$B$2)*(1-$B$3)),IF(M743="WON",(((K743-1)*'complete results log'!$B$2)*(1-$B$3)),IF(M743="PLACED",(((L743-1)*'complete results log'!$B$2)*(1-$B$3))-'complete results log'!$B$2,IF(J743=0,-'complete results log'!$B$2,-('complete results log'!$B$2*2))))))*E743</f>
        <v>0</v>
      </c>
      <c r="R743" s="28">
        <f>(IF(M743="WON-EW",((((F743-1)*J743)*'complete results log'!$B$2)+('complete results log'!$B$2*(F743-1))),IF(M743="WON",((((F743-1)*J743)*'complete results log'!$B$2)+('complete results log'!$B$2*(F743-1))),IF(M743="PLACED",((((F743-1)*J743)*'complete results log'!$B$2)-'complete results log'!$B$2),IF(J743=0,-'complete results log'!$B$2,IF(J743=0,-'complete results log'!$B$2,-('complete results log'!$B$2*2)))))))*E743</f>
        <v>0</v>
      </c>
    </row>
    <row r="744" spans="8:18" ht="15" x14ac:dyDescent="0.2">
      <c r="H744" s="22"/>
      <c r="I744" s="22"/>
      <c r="J744" s="22"/>
      <c r="M744" s="17"/>
      <c r="N744" s="26">
        <f>((G744-1)*(1-(IF(H744="no",0,'complete results log'!$B$3)))+1)</f>
        <v>5.0000000000000044E-2</v>
      </c>
      <c r="O744" s="26">
        <f t="shared" si="11"/>
        <v>0</v>
      </c>
      <c r="P744" s="27">
        <f>(IF(M744="WON-EW",((((N744-1)*J744)*'complete results log'!$B$2)+('complete results log'!$B$2*(N744-1))),IF(M744="WON",((((N744-1)*J744)*'complete results log'!$B$2)+('complete results log'!$B$2*(N744-1))),IF(M744="PLACED",((((N744-1)*J744)*'complete results log'!$B$2)-'complete results log'!$B$2),IF(J744=0,-'complete results log'!$B$2,IF(J744=0,-'complete results log'!$B$2,-('complete results log'!$B$2*2)))))))*E744</f>
        <v>0</v>
      </c>
      <c r="Q744" s="27">
        <f>(IF(M744="WON-EW",(((K744-1)*'complete results log'!$B$2)*(1-$B$3))+(((L744-1)*'complete results log'!$B$2)*(1-$B$3)),IF(M744="WON",(((K744-1)*'complete results log'!$B$2)*(1-$B$3)),IF(M744="PLACED",(((L744-1)*'complete results log'!$B$2)*(1-$B$3))-'complete results log'!$B$2,IF(J744=0,-'complete results log'!$B$2,-('complete results log'!$B$2*2))))))*E744</f>
        <v>0</v>
      </c>
      <c r="R744" s="28">
        <f>(IF(M744="WON-EW",((((F744-1)*J744)*'complete results log'!$B$2)+('complete results log'!$B$2*(F744-1))),IF(M744="WON",((((F744-1)*J744)*'complete results log'!$B$2)+('complete results log'!$B$2*(F744-1))),IF(M744="PLACED",((((F744-1)*J744)*'complete results log'!$B$2)-'complete results log'!$B$2),IF(J744=0,-'complete results log'!$B$2,IF(J744=0,-'complete results log'!$B$2,-('complete results log'!$B$2*2)))))))*E744</f>
        <v>0</v>
      </c>
    </row>
    <row r="745" spans="8:18" ht="15" x14ac:dyDescent="0.2">
      <c r="H745" s="22"/>
      <c r="I745" s="22"/>
      <c r="J745" s="22"/>
      <c r="M745" s="17"/>
      <c r="N745" s="26">
        <f>((G745-1)*(1-(IF(H745="no",0,'complete results log'!$B$3)))+1)</f>
        <v>5.0000000000000044E-2</v>
      </c>
      <c r="O745" s="26">
        <f t="shared" si="11"/>
        <v>0</v>
      </c>
      <c r="P745" s="27">
        <f>(IF(M745="WON-EW",((((N745-1)*J745)*'complete results log'!$B$2)+('complete results log'!$B$2*(N745-1))),IF(M745="WON",((((N745-1)*J745)*'complete results log'!$B$2)+('complete results log'!$B$2*(N745-1))),IF(M745="PLACED",((((N745-1)*J745)*'complete results log'!$B$2)-'complete results log'!$B$2),IF(J745=0,-'complete results log'!$B$2,IF(J745=0,-'complete results log'!$B$2,-('complete results log'!$B$2*2)))))))*E745</f>
        <v>0</v>
      </c>
      <c r="Q745" s="27">
        <f>(IF(M745="WON-EW",(((K745-1)*'complete results log'!$B$2)*(1-$B$3))+(((L745-1)*'complete results log'!$B$2)*(1-$B$3)),IF(M745="WON",(((K745-1)*'complete results log'!$B$2)*(1-$B$3)),IF(M745="PLACED",(((L745-1)*'complete results log'!$B$2)*(1-$B$3))-'complete results log'!$B$2,IF(J745=0,-'complete results log'!$B$2,-('complete results log'!$B$2*2))))))*E745</f>
        <v>0</v>
      </c>
      <c r="R745" s="28">
        <f>(IF(M745="WON-EW",((((F745-1)*J745)*'complete results log'!$B$2)+('complete results log'!$B$2*(F745-1))),IF(M745="WON",((((F745-1)*J745)*'complete results log'!$B$2)+('complete results log'!$B$2*(F745-1))),IF(M745="PLACED",((((F745-1)*J745)*'complete results log'!$B$2)-'complete results log'!$B$2),IF(J745=0,-'complete results log'!$B$2,IF(J745=0,-'complete results log'!$B$2,-('complete results log'!$B$2*2)))))))*E745</f>
        <v>0</v>
      </c>
    </row>
    <row r="746" spans="8:18" ht="15" x14ac:dyDescent="0.2">
      <c r="H746" s="22"/>
      <c r="I746" s="22"/>
      <c r="J746" s="22"/>
      <c r="M746" s="17"/>
      <c r="N746" s="26">
        <f>((G746-1)*(1-(IF(H746="no",0,'complete results log'!$B$3)))+1)</f>
        <v>5.0000000000000044E-2</v>
      </c>
      <c r="O746" s="26">
        <f t="shared" si="11"/>
        <v>0</v>
      </c>
      <c r="P746" s="27">
        <f>(IF(M746="WON-EW",((((N746-1)*J746)*'complete results log'!$B$2)+('complete results log'!$B$2*(N746-1))),IF(M746="WON",((((N746-1)*J746)*'complete results log'!$B$2)+('complete results log'!$B$2*(N746-1))),IF(M746="PLACED",((((N746-1)*J746)*'complete results log'!$B$2)-'complete results log'!$B$2),IF(J746=0,-'complete results log'!$B$2,IF(J746=0,-'complete results log'!$B$2,-('complete results log'!$B$2*2)))))))*E746</f>
        <v>0</v>
      </c>
      <c r="Q746" s="27">
        <f>(IF(M746="WON-EW",(((K746-1)*'complete results log'!$B$2)*(1-$B$3))+(((L746-1)*'complete results log'!$B$2)*(1-$B$3)),IF(M746="WON",(((K746-1)*'complete results log'!$B$2)*(1-$B$3)),IF(M746="PLACED",(((L746-1)*'complete results log'!$B$2)*(1-$B$3))-'complete results log'!$B$2,IF(J746=0,-'complete results log'!$B$2,-('complete results log'!$B$2*2))))))*E746</f>
        <v>0</v>
      </c>
      <c r="R746" s="28">
        <f>(IF(M746="WON-EW",((((F746-1)*J746)*'complete results log'!$B$2)+('complete results log'!$B$2*(F746-1))),IF(M746="WON",((((F746-1)*J746)*'complete results log'!$B$2)+('complete results log'!$B$2*(F746-1))),IF(M746="PLACED",((((F746-1)*J746)*'complete results log'!$B$2)-'complete results log'!$B$2),IF(J746=0,-'complete results log'!$B$2,IF(J746=0,-'complete results log'!$B$2,-('complete results log'!$B$2*2)))))))*E746</f>
        <v>0</v>
      </c>
    </row>
    <row r="747" spans="8:18" ht="15" x14ac:dyDescent="0.2">
      <c r="H747" s="22"/>
      <c r="I747" s="22"/>
      <c r="J747" s="22"/>
      <c r="M747" s="17"/>
      <c r="N747" s="26">
        <f>((G747-1)*(1-(IF(H747="no",0,'complete results log'!$B$3)))+1)</f>
        <v>5.0000000000000044E-2</v>
      </c>
      <c r="O747" s="26">
        <f t="shared" si="11"/>
        <v>0</v>
      </c>
      <c r="P747" s="27">
        <f>(IF(M747="WON-EW",((((N747-1)*J747)*'complete results log'!$B$2)+('complete results log'!$B$2*(N747-1))),IF(M747="WON",((((N747-1)*J747)*'complete results log'!$B$2)+('complete results log'!$B$2*(N747-1))),IF(M747="PLACED",((((N747-1)*J747)*'complete results log'!$B$2)-'complete results log'!$B$2),IF(J747=0,-'complete results log'!$B$2,IF(J747=0,-'complete results log'!$B$2,-('complete results log'!$B$2*2)))))))*E747</f>
        <v>0</v>
      </c>
      <c r="Q747" s="27">
        <f>(IF(M747="WON-EW",(((K747-1)*'complete results log'!$B$2)*(1-$B$3))+(((L747-1)*'complete results log'!$B$2)*(1-$B$3)),IF(M747="WON",(((K747-1)*'complete results log'!$B$2)*(1-$B$3)),IF(M747="PLACED",(((L747-1)*'complete results log'!$B$2)*(1-$B$3))-'complete results log'!$B$2,IF(J747=0,-'complete results log'!$B$2,-('complete results log'!$B$2*2))))))*E747</f>
        <v>0</v>
      </c>
      <c r="R747" s="28">
        <f>(IF(M747="WON-EW",((((F747-1)*J747)*'complete results log'!$B$2)+('complete results log'!$B$2*(F747-1))),IF(M747="WON",((((F747-1)*J747)*'complete results log'!$B$2)+('complete results log'!$B$2*(F747-1))),IF(M747="PLACED",((((F747-1)*J747)*'complete results log'!$B$2)-'complete results log'!$B$2),IF(J747=0,-'complete results log'!$B$2,IF(J747=0,-'complete results log'!$B$2,-('complete results log'!$B$2*2)))))))*E747</f>
        <v>0</v>
      </c>
    </row>
    <row r="748" spans="8:18" ht="15" x14ac:dyDescent="0.2">
      <c r="H748" s="22"/>
      <c r="I748" s="22"/>
      <c r="J748" s="22"/>
      <c r="M748" s="17"/>
      <c r="N748" s="26">
        <f>((G748-1)*(1-(IF(H748="no",0,'complete results log'!$B$3)))+1)</f>
        <v>5.0000000000000044E-2</v>
      </c>
      <c r="O748" s="26">
        <f t="shared" si="11"/>
        <v>0</v>
      </c>
      <c r="P748" s="27">
        <f>(IF(M748="WON-EW",((((N748-1)*J748)*'complete results log'!$B$2)+('complete results log'!$B$2*(N748-1))),IF(M748="WON",((((N748-1)*J748)*'complete results log'!$B$2)+('complete results log'!$B$2*(N748-1))),IF(M748="PLACED",((((N748-1)*J748)*'complete results log'!$B$2)-'complete results log'!$B$2),IF(J748=0,-'complete results log'!$B$2,IF(J748=0,-'complete results log'!$B$2,-('complete results log'!$B$2*2)))))))*E748</f>
        <v>0</v>
      </c>
      <c r="Q748" s="27">
        <f>(IF(M748="WON-EW",(((K748-1)*'complete results log'!$B$2)*(1-$B$3))+(((L748-1)*'complete results log'!$B$2)*(1-$B$3)),IF(M748="WON",(((K748-1)*'complete results log'!$B$2)*(1-$B$3)),IF(M748="PLACED",(((L748-1)*'complete results log'!$B$2)*(1-$B$3))-'complete results log'!$B$2,IF(J748=0,-'complete results log'!$B$2,-('complete results log'!$B$2*2))))))*E748</f>
        <v>0</v>
      </c>
      <c r="R748" s="28">
        <f>(IF(M748="WON-EW",((((F748-1)*J748)*'complete results log'!$B$2)+('complete results log'!$B$2*(F748-1))),IF(M748="WON",((((F748-1)*J748)*'complete results log'!$B$2)+('complete results log'!$B$2*(F748-1))),IF(M748="PLACED",((((F748-1)*J748)*'complete results log'!$B$2)-'complete results log'!$B$2),IF(J748=0,-'complete results log'!$B$2,IF(J748=0,-'complete results log'!$B$2,-('complete results log'!$B$2*2)))))))*E748</f>
        <v>0</v>
      </c>
    </row>
    <row r="749" spans="8:18" ht="15" x14ac:dyDescent="0.2">
      <c r="H749" s="22"/>
      <c r="I749" s="22"/>
      <c r="J749" s="22"/>
      <c r="M749" s="17"/>
      <c r="N749" s="26">
        <f>((G749-1)*(1-(IF(H749="no",0,'complete results log'!$B$3)))+1)</f>
        <v>5.0000000000000044E-2</v>
      </c>
      <c r="O749" s="26">
        <f t="shared" si="11"/>
        <v>0</v>
      </c>
      <c r="P749" s="27">
        <f>(IF(M749="WON-EW",((((N749-1)*J749)*'complete results log'!$B$2)+('complete results log'!$B$2*(N749-1))),IF(M749="WON",((((N749-1)*J749)*'complete results log'!$B$2)+('complete results log'!$B$2*(N749-1))),IF(M749="PLACED",((((N749-1)*J749)*'complete results log'!$B$2)-'complete results log'!$B$2),IF(J749=0,-'complete results log'!$B$2,IF(J749=0,-'complete results log'!$B$2,-('complete results log'!$B$2*2)))))))*E749</f>
        <v>0</v>
      </c>
      <c r="Q749" s="27">
        <f>(IF(M749="WON-EW",(((K749-1)*'complete results log'!$B$2)*(1-$B$3))+(((L749-1)*'complete results log'!$B$2)*(1-$B$3)),IF(M749="WON",(((K749-1)*'complete results log'!$B$2)*(1-$B$3)),IF(M749="PLACED",(((L749-1)*'complete results log'!$B$2)*(1-$B$3))-'complete results log'!$B$2,IF(J749=0,-'complete results log'!$B$2,-('complete results log'!$B$2*2))))))*E749</f>
        <v>0</v>
      </c>
      <c r="R749" s="28">
        <f>(IF(M749="WON-EW",((((F749-1)*J749)*'complete results log'!$B$2)+('complete results log'!$B$2*(F749-1))),IF(M749="WON",((((F749-1)*J749)*'complete results log'!$B$2)+('complete results log'!$B$2*(F749-1))),IF(M749="PLACED",((((F749-1)*J749)*'complete results log'!$B$2)-'complete results log'!$B$2),IF(J749=0,-'complete results log'!$B$2,IF(J749=0,-'complete results log'!$B$2,-('complete results log'!$B$2*2)))))))*E749</f>
        <v>0</v>
      </c>
    </row>
    <row r="750" spans="8:18" ht="15" x14ac:dyDescent="0.2">
      <c r="H750" s="22"/>
      <c r="I750" s="22"/>
      <c r="J750" s="22"/>
      <c r="M750" s="17"/>
      <c r="N750" s="26">
        <f>((G750-1)*(1-(IF(H750="no",0,'complete results log'!$B$3)))+1)</f>
        <v>5.0000000000000044E-2</v>
      </c>
      <c r="O750" s="26">
        <f t="shared" si="11"/>
        <v>0</v>
      </c>
      <c r="P750" s="27">
        <f>(IF(M750="WON-EW",((((N750-1)*J750)*'complete results log'!$B$2)+('complete results log'!$B$2*(N750-1))),IF(M750="WON",((((N750-1)*J750)*'complete results log'!$B$2)+('complete results log'!$B$2*(N750-1))),IF(M750="PLACED",((((N750-1)*J750)*'complete results log'!$B$2)-'complete results log'!$B$2),IF(J750=0,-'complete results log'!$B$2,IF(J750=0,-'complete results log'!$B$2,-('complete results log'!$B$2*2)))))))*E750</f>
        <v>0</v>
      </c>
      <c r="Q750" s="27">
        <f>(IF(M750="WON-EW",(((K750-1)*'complete results log'!$B$2)*(1-$B$3))+(((L750-1)*'complete results log'!$B$2)*(1-$B$3)),IF(M750="WON",(((K750-1)*'complete results log'!$B$2)*(1-$B$3)),IF(M750="PLACED",(((L750-1)*'complete results log'!$B$2)*(1-$B$3))-'complete results log'!$B$2,IF(J750=0,-'complete results log'!$B$2,-('complete results log'!$B$2*2))))))*E750</f>
        <v>0</v>
      </c>
      <c r="R750" s="28">
        <f>(IF(M750="WON-EW",((((F750-1)*J750)*'complete results log'!$B$2)+('complete results log'!$B$2*(F750-1))),IF(M750="WON",((((F750-1)*J750)*'complete results log'!$B$2)+('complete results log'!$B$2*(F750-1))),IF(M750="PLACED",((((F750-1)*J750)*'complete results log'!$B$2)-'complete results log'!$B$2),IF(J750=0,-'complete results log'!$B$2,IF(J750=0,-'complete results log'!$B$2,-('complete results log'!$B$2*2)))))))*E750</f>
        <v>0</v>
      </c>
    </row>
    <row r="751" spans="8:18" ht="15" x14ac:dyDescent="0.2">
      <c r="H751" s="22"/>
      <c r="I751" s="22"/>
      <c r="J751" s="22"/>
      <c r="M751" s="17"/>
      <c r="N751" s="26">
        <f>((G751-1)*(1-(IF(H751="no",0,'complete results log'!$B$3)))+1)</f>
        <v>5.0000000000000044E-2</v>
      </c>
      <c r="O751" s="26">
        <f t="shared" si="11"/>
        <v>0</v>
      </c>
      <c r="P751" s="27">
        <f>(IF(M751="WON-EW",((((N751-1)*J751)*'complete results log'!$B$2)+('complete results log'!$B$2*(N751-1))),IF(M751="WON",((((N751-1)*J751)*'complete results log'!$B$2)+('complete results log'!$B$2*(N751-1))),IF(M751="PLACED",((((N751-1)*J751)*'complete results log'!$B$2)-'complete results log'!$B$2),IF(J751=0,-'complete results log'!$B$2,IF(J751=0,-'complete results log'!$B$2,-('complete results log'!$B$2*2)))))))*E751</f>
        <v>0</v>
      </c>
      <c r="Q751" s="27">
        <f>(IF(M751="WON-EW",(((K751-1)*'complete results log'!$B$2)*(1-$B$3))+(((L751-1)*'complete results log'!$B$2)*(1-$B$3)),IF(M751="WON",(((K751-1)*'complete results log'!$B$2)*(1-$B$3)),IF(M751="PLACED",(((L751-1)*'complete results log'!$B$2)*(1-$B$3))-'complete results log'!$B$2,IF(J751=0,-'complete results log'!$B$2,-('complete results log'!$B$2*2))))))*E751</f>
        <v>0</v>
      </c>
      <c r="R751" s="28">
        <f>(IF(M751="WON-EW",((((F751-1)*J751)*'complete results log'!$B$2)+('complete results log'!$B$2*(F751-1))),IF(M751="WON",((((F751-1)*J751)*'complete results log'!$B$2)+('complete results log'!$B$2*(F751-1))),IF(M751="PLACED",((((F751-1)*J751)*'complete results log'!$B$2)-'complete results log'!$B$2),IF(J751=0,-'complete results log'!$B$2,IF(J751=0,-'complete results log'!$B$2,-('complete results log'!$B$2*2)))))))*E751</f>
        <v>0</v>
      </c>
    </row>
    <row r="752" spans="8:18" ht="15" x14ac:dyDescent="0.2">
      <c r="H752" s="22"/>
      <c r="I752" s="22"/>
      <c r="J752" s="22"/>
      <c r="M752" s="17"/>
      <c r="N752" s="26">
        <f>((G752-1)*(1-(IF(H752="no",0,'complete results log'!$B$3)))+1)</f>
        <v>5.0000000000000044E-2</v>
      </c>
      <c r="O752" s="26">
        <f t="shared" si="11"/>
        <v>0</v>
      </c>
      <c r="P752" s="27">
        <f>(IF(M752="WON-EW",((((N752-1)*J752)*'complete results log'!$B$2)+('complete results log'!$B$2*(N752-1))),IF(M752="WON",((((N752-1)*J752)*'complete results log'!$B$2)+('complete results log'!$B$2*(N752-1))),IF(M752="PLACED",((((N752-1)*J752)*'complete results log'!$B$2)-'complete results log'!$B$2),IF(J752=0,-'complete results log'!$B$2,IF(J752=0,-'complete results log'!$B$2,-('complete results log'!$B$2*2)))))))*E752</f>
        <v>0</v>
      </c>
      <c r="Q752" s="27">
        <f>(IF(M752="WON-EW",(((K752-1)*'complete results log'!$B$2)*(1-$B$3))+(((L752-1)*'complete results log'!$B$2)*(1-$B$3)),IF(M752="WON",(((K752-1)*'complete results log'!$B$2)*(1-$B$3)),IF(M752="PLACED",(((L752-1)*'complete results log'!$B$2)*(1-$B$3))-'complete results log'!$B$2,IF(J752=0,-'complete results log'!$B$2,-('complete results log'!$B$2*2))))))*E752</f>
        <v>0</v>
      </c>
      <c r="R752" s="28">
        <f>(IF(M752="WON-EW",((((F752-1)*J752)*'complete results log'!$B$2)+('complete results log'!$B$2*(F752-1))),IF(M752="WON",((((F752-1)*J752)*'complete results log'!$B$2)+('complete results log'!$B$2*(F752-1))),IF(M752="PLACED",((((F752-1)*J752)*'complete results log'!$B$2)-'complete results log'!$B$2),IF(J752=0,-'complete results log'!$B$2,IF(J752=0,-'complete results log'!$B$2,-('complete results log'!$B$2*2)))))))*E752</f>
        <v>0</v>
      </c>
    </row>
    <row r="753" spans="8:18" ht="15" x14ac:dyDescent="0.2">
      <c r="H753" s="22"/>
      <c r="I753" s="22"/>
      <c r="J753" s="22"/>
      <c r="M753" s="17"/>
      <c r="N753" s="26">
        <f>((G753-1)*(1-(IF(H753="no",0,'complete results log'!$B$3)))+1)</f>
        <v>5.0000000000000044E-2</v>
      </c>
      <c r="O753" s="26">
        <f t="shared" si="11"/>
        <v>0</v>
      </c>
      <c r="P753" s="27">
        <f>(IF(M753="WON-EW",((((N753-1)*J753)*'complete results log'!$B$2)+('complete results log'!$B$2*(N753-1))),IF(M753="WON",((((N753-1)*J753)*'complete results log'!$B$2)+('complete results log'!$B$2*(N753-1))),IF(M753="PLACED",((((N753-1)*J753)*'complete results log'!$B$2)-'complete results log'!$B$2),IF(J753=0,-'complete results log'!$B$2,IF(J753=0,-'complete results log'!$B$2,-('complete results log'!$B$2*2)))))))*E753</f>
        <v>0</v>
      </c>
      <c r="Q753" s="27">
        <f>(IF(M753="WON-EW",(((K753-1)*'complete results log'!$B$2)*(1-$B$3))+(((L753-1)*'complete results log'!$B$2)*(1-$B$3)),IF(M753="WON",(((K753-1)*'complete results log'!$B$2)*(1-$B$3)),IF(M753="PLACED",(((L753-1)*'complete results log'!$B$2)*(1-$B$3))-'complete results log'!$B$2,IF(J753=0,-'complete results log'!$B$2,-('complete results log'!$B$2*2))))))*E753</f>
        <v>0</v>
      </c>
      <c r="R753" s="28">
        <f>(IF(M753="WON-EW",((((F753-1)*J753)*'complete results log'!$B$2)+('complete results log'!$B$2*(F753-1))),IF(M753="WON",((((F753-1)*J753)*'complete results log'!$B$2)+('complete results log'!$B$2*(F753-1))),IF(M753="PLACED",((((F753-1)*J753)*'complete results log'!$B$2)-'complete results log'!$B$2),IF(J753=0,-'complete results log'!$B$2,IF(J753=0,-'complete results log'!$B$2,-('complete results log'!$B$2*2)))))))*E753</f>
        <v>0</v>
      </c>
    </row>
    <row r="754" spans="8:18" ht="15" x14ac:dyDescent="0.2">
      <c r="H754" s="22"/>
      <c r="I754" s="22"/>
      <c r="J754" s="22"/>
      <c r="M754" s="17"/>
      <c r="N754" s="26">
        <f>((G754-1)*(1-(IF(H754="no",0,'complete results log'!$B$3)))+1)</f>
        <v>5.0000000000000044E-2</v>
      </c>
      <c r="O754" s="26">
        <f t="shared" si="11"/>
        <v>0</v>
      </c>
      <c r="P754" s="27">
        <f>(IF(M754="WON-EW",((((N754-1)*J754)*'complete results log'!$B$2)+('complete results log'!$B$2*(N754-1))),IF(M754="WON",((((N754-1)*J754)*'complete results log'!$B$2)+('complete results log'!$B$2*(N754-1))),IF(M754="PLACED",((((N754-1)*J754)*'complete results log'!$B$2)-'complete results log'!$B$2),IF(J754=0,-'complete results log'!$B$2,IF(J754=0,-'complete results log'!$B$2,-('complete results log'!$B$2*2)))))))*E754</f>
        <v>0</v>
      </c>
      <c r="Q754" s="27">
        <f>(IF(M754="WON-EW",(((K754-1)*'complete results log'!$B$2)*(1-$B$3))+(((L754-1)*'complete results log'!$B$2)*(1-$B$3)),IF(M754="WON",(((K754-1)*'complete results log'!$B$2)*(1-$B$3)),IF(M754="PLACED",(((L754-1)*'complete results log'!$B$2)*(1-$B$3))-'complete results log'!$B$2,IF(J754=0,-'complete results log'!$B$2,-('complete results log'!$B$2*2))))))*E754</f>
        <v>0</v>
      </c>
      <c r="R754" s="28">
        <f>(IF(M754="WON-EW",((((F754-1)*J754)*'complete results log'!$B$2)+('complete results log'!$B$2*(F754-1))),IF(M754="WON",((((F754-1)*J754)*'complete results log'!$B$2)+('complete results log'!$B$2*(F754-1))),IF(M754="PLACED",((((F754-1)*J754)*'complete results log'!$B$2)-'complete results log'!$B$2),IF(J754=0,-'complete results log'!$B$2,IF(J754=0,-'complete results log'!$B$2,-('complete results log'!$B$2*2)))))))*E754</f>
        <v>0</v>
      </c>
    </row>
    <row r="755" spans="8:18" ht="15" x14ac:dyDescent="0.2">
      <c r="H755" s="22"/>
      <c r="I755" s="22"/>
      <c r="J755" s="22"/>
      <c r="M755" s="17"/>
      <c r="N755" s="26">
        <f>((G755-1)*(1-(IF(H755="no",0,'complete results log'!$B$3)))+1)</f>
        <v>5.0000000000000044E-2</v>
      </c>
      <c r="O755" s="26">
        <f t="shared" si="11"/>
        <v>0</v>
      </c>
      <c r="P755" s="27">
        <f>(IF(M755="WON-EW",((((N755-1)*J755)*'complete results log'!$B$2)+('complete results log'!$B$2*(N755-1))),IF(M755="WON",((((N755-1)*J755)*'complete results log'!$B$2)+('complete results log'!$B$2*(N755-1))),IF(M755="PLACED",((((N755-1)*J755)*'complete results log'!$B$2)-'complete results log'!$B$2),IF(J755=0,-'complete results log'!$B$2,IF(J755=0,-'complete results log'!$B$2,-('complete results log'!$B$2*2)))))))*E755</f>
        <v>0</v>
      </c>
      <c r="Q755" s="27">
        <f>(IF(M755="WON-EW",(((K755-1)*'complete results log'!$B$2)*(1-$B$3))+(((L755-1)*'complete results log'!$B$2)*(1-$B$3)),IF(M755="WON",(((K755-1)*'complete results log'!$B$2)*(1-$B$3)),IF(M755="PLACED",(((L755-1)*'complete results log'!$B$2)*(1-$B$3))-'complete results log'!$B$2,IF(J755=0,-'complete results log'!$B$2,-('complete results log'!$B$2*2))))))*E755</f>
        <v>0</v>
      </c>
      <c r="R755" s="28">
        <f>(IF(M755="WON-EW",((((F755-1)*J755)*'complete results log'!$B$2)+('complete results log'!$B$2*(F755-1))),IF(M755="WON",((((F755-1)*J755)*'complete results log'!$B$2)+('complete results log'!$B$2*(F755-1))),IF(M755="PLACED",((((F755-1)*J755)*'complete results log'!$B$2)-'complete results log'!$B$2),IF(J755=0,-'complete results log'!$B$2,IF(J755=0,-'complete results log'!$B$2,-('complete results log'!$B$2*2)))))))*E755</f>
        <v>0</v>
      </c>
    </row>
    <row r="756" spans="8:18" ht="15" x14ac:dyDescent="0.2">
      <c r="H756" s="22"/>
      <c r="I756" s="22"/>
      <c r="J756" s="22"/>
      <c r="M756" s="17"/>
      <c r="N756" s="26">
        <f>((G756-1)*(1-(IF(H756="no",0,'complete results log'!$B$3)))+1)</f>
        <v>5.0000000000000044E-2</v>
      </c>
      <c r="O756" s="26">
        <f t="shared" si="11"/>
        <v>0</v>
      </c>
      <c r="P756" s="27">
        <f>(IF(M756="WON-EW",((((N756-1)*J756)*'complete results log'!$B$2)+('complete results log'!$B$2*(N756-1))),IF(M756="WON",((((N756-1)*J756)*'complete results log'!$B$2)+('complete results log'!$B$2*(N756-1))),IF(M756="PLACED",((((N756-1)*J756)*'complete results log'!$B$2)-'complete results log'!$B$2),IF(J756=0,-'complete results log'!$B$2,IF(J756=0,-'complete results log'!$B$2,-('complete results log'!$B$2*2)))))))*E756</f>
        <v>0</v>
      </c>
      <c r="Q756" s="27">
        <f>(IF(M756="WON-EW",(((K756-1)*'complete results log'!$B$2)*(1-$B$3))+(((L756-1)*'complete results log'!$B$2)*(1-$B$3)),IF(M756="WON",(((K756-1)*'complete results log'!$B$2)*(1-$B$3)),IF(M756="PLACED",(((L756-1)*'complete results log'!$B$2)*(1-$B$3))-'complete results log'!$B$2,IF(J756=0,-'complete results log'!$B$2,-('complete results log'!$B$2*2))))))*E756</f>
        <v>0</v>
      </c>
      <c r="R756" s="28">
        <f>(IF(M756="WON-EW",((((F756-1)*J756)*'complete results log'!$B$2)+('complete results log'!$B$2*(F756-1))),IF(M756="WON",((((F756-1)*J756)*'complete results log'!$B$2)+('complete results log'!$B$2*(F756-1))),IF(M756="PLACED",((((F756-1)*J756)*'complete results log'!$B$2)-'complete results log'!$B$2),IF(J756=0,-'complete results log'!$B$2,IF(J756=0,-'complete results log'!$B$2,-('complete results log'!$B$2*2)))))))*E756</f>
        <v>0</v>
      </c>
    </row>
    <row r="757" spans="8:18" ht="15" x14ac:dyDescent="0.2">
      <c r="H757" s="22"/>
      <c r="I757" s="22"/>
      <c r="J757" s="22"/>
      <c r="M757" s="17"/>
      <c r="N757" s="26">
        <f>((G757-1)*(1-(IF(H757="no",0,'complete results log'!$B$3)))+1)</f>
        <v>5.0000000000000044E-2</v>
      </c>
      <c r="O757" s="26">
        <f t="shared" si="11"/>
        <v>0</v>
      </c>
      <c r="P757" s="27">
        <f>(IF(M757="WON-EW",((((N757-1)*J757)*'complete results log'!$B$2)+('complete results log'!$B$2*(N757-1))),IF(M757="WON",((((N757-1)*J757)*'complete results log'!$B$2)+('complete results log'!$B$2*(N757-1))),IF(M757="PLACED",((((N757-1)*J757)*'complete results log'!$B$2)-'complete results log'!$B$2),IF(J757=0,-'complete results log'!$B$2,IF(J757=0,-'complete results log'!$B$2,-('complete results log'!$B$2*2)))))))*E757</f>
        <v>0</v>
      </c>
      <c r="Q757" s="27">
        <f>(IF(M757="WON-EW",(((K757-1)*'complete results log'!$B$2)*(1-$B$3))+(((L757-1)*'complete results log'!$B$2)*(1-$B$3)),IF(M757="WON",(((K757-1)*'complete results log'!$B$2)*(1-$B$3)),IF(M757="PLACED",(((L757-1)*'complete results log'!$B$2)*(1-$B$3))-'complete results log'!$B$2,IF(J757=0,-'complete results log'!$B$2,-('complete results log'!$B$2*2))))))*E757</f>
        <v>0</v>
      </c>
      <c r="R757" s="28">
        <f>(IF(M757="WON-EW",((((F757-1)*J757)*'complete results log'!$B$2)+('complete results log'!$B$2*(F757-1))),IF(M757="WON",((((F757-1)*J757)*'complete results log'!$B$2)+('complete results log'!$B$2*(F757-1))),IF(M757="PLACED",((((F757-1)*J757)*'complete results log'!$B$2)-'complete results log'!$B$2),IF(J757=0,-'complete results log'!$B$2,IF(J757=0,-'complete results log'!$B$2,-('complete results log'!$B$2*2)))))))*E757</f>
        <v>0</v>
      </c>
    </row>
    <row r="758" spans="8:18" ht="15" x14ac:dyDescent="0.2">
      <c r="H758" s="22"/>
      <c r="I758" s="22"/>
      <c r="J758" s="22"/>
      <c r="M758" s="17"/>
      <c r="N758" s="26">
        <f>((G758-1)*(1-(IF(H758="no",0,'complete results log'!$B$3)))+1)</f>
        <v>5.0000000000000044E-2</v>
      </c>
      <c r="O758" s="26">
        <f t="shared" si="11"/>
        <v>0</v>
      </c>
      <c r="P758" s="27">
        <f>(IF(M758="WON-EW",((((N758-1)*J758)*'complete results log'!$B$2)+('complete results log'!$B$2*(N758-1))),IF(M758="WON",((((N758-1)*J758)*'complete results log'!$B$2)+('complete results log'!$B$2*(N758-1))),IF(M758="PLACED",((((N758-1)*J758)*'complete results log'!$B$2)-'complete results log'!$B$2),IF(J758=0,-'complete results log'!$B$2,IF(J758=0,-'complete results log'!$B$2,-('complete results log'!$B$2*2)))))))*E758</f>
        <v>0</v>
      </c>
      <c r="Q758" s="27">
        <f>(IF(M758="WON-EW",(((K758-1)*'complete results log'!$B$2)*(1-$B$3))+(((L758-1)*'complete results log'!$B$2)*(1-$B$3)),IF(M758="WON",(((K758-1)*'complete results log'!$B$2)*(1-$B$3)),IF(M758="PLACED",(((L758-1)*'complete results log'!$B$2)*(1-$B$3))-'complete results log'!$B$2,IF(J758=0,-'complete results log'!$B$2,-('complete results log'!$B$2*2))))))*E758</f>
        <v>0</v>
      </c>
      <c r="R758" s="28">
        <f>(IF(M758="WON-EW",((((F758-1)*J758)*'complete results log'!$B$2)+('complete results log'!$B$2*(F758-1))),IF(M758="WON",((((F758-1)*J758)*'complete results log'!$B$2)+('complete results log'!$B$2*(F758-1))),IF(M758="PLACED",((((F758-1)*J758)*'complete results log'!$B$2)-'complete results log'!$B$2),IF(J758=0,-'complete results log'!$B$2,IF(J758=0,-'complete results log'!$B$2,-('complete results log'!$B$2*2)))))))*E758</f>
        <v>0</v>
      </c>
    </row>
    <row r="759" spans="8:18" ht="15" x14ac:dyDescent="0.2">
      <c r="H759" s="22"/>
      <c r="I759" s="22"/>
      <c r="J759" s="22"/>
      <c r="M759" s="17"/>
      <c r="N759" s="26">
        <f>((G759-1)*(1-(IF(H759="no",0,'complete results log'!$B$3)))+1)</f>
        <v>5.0000000000000044E-2</v>
      </c>
      <c r="O759" s="26">
        <f t="shared" si="11"/>
        <v>0</v>
      </c>
      <c r="P759" s="27">
        <f>(IF(M759="WON-EW",((((N759-1)*J759)*'complete results log'!$B$2)+('complete results log'!$B$2*(N759-1))),IF(M759="WON",((((N759-1)*J759)*'complete results log'!$B$2)+('complete results log'!$B$2*(N759-1))),IF(M759="PLACED",((((N759-1)*J759)*'complete results log'!$B$2)-'complete results log'!$B$2),IF(J759=0,-'complete results log'!$B$2,IF(J759=0,-'complete results log'!$B$2,-('complete results log'!$B$2*2)))))))*E759</f>
        <v>0</v>
      </c>
      <c r="Q759" s="27">
        <f>(IF(M759="WON-EW",(((K759-1)*'complete results log'!$B$2)*(1-$B$3))+(((L759-1)*'complete results log'!$B$2)*(1-$B$3)),IF(M759="WON",(((K759-1)*'complete results log'!$B$2)*(1-$B$3)),IF(M759="PLACED",(((L759-1)*'complete results log'!$B$2)*(1-$B$3))-'complete results log'!$B$2,IF(J759=0,-'complete results log'!$B$2,-('complete results log'!$B$2*2))))))*E759</f>
        <v>0</v>
      </c>
      <c r="R759" s="28">
        <f>(IF(M759="WON-EW",((((F759-1)*J759)*'complete results log'!$B$2)+('complete results log'!$B$2*(F759-1))),IF(M759="WON",((((F759-1)*J759)*'complete results log'!$B$2)+('complete results log'!$B$2*(F759-1))),IF(M759="PLACED",((((F759-1)*J759)*'complete results log'!$B$2)-'complete results log'!$B$2),IF(J759=0,-'complete results log'!$B$2,IF(J759=0,-'complete results log'!$B$2,-('complete results log'!$B$2*2)))))))*E759</f>
        <v>0</v>
      </c>
    </row>
    <row r="760" spans="8:18" ht="15" x14ac:dyDescent="0.2">
      <c r="H760" s="22"/>
      <c r="I760" s="22"/>
      <c r="J760" s="22"/>
      <c r="M760" s="17"/>
      <c r="N760" s="26">
        <f>((G760-1)*(1-(IF(H760="no",0,'complete results log'!$B$3)))+1)</f>
        <v>5.0000000000000044E-2</v>
      </c>
      <c r="O760" s="26">
        <f t="shared" si="11"/>
        <v>0</v>
      </c>
      <c r="P760" s="27">
        <f>(IF(M760="WON-EW",((((N760-1)*J760)*'complete results log'!$B$2)+('complete results log'!$B$2*(N760-1))),IF(M760="WON",((((N760-1)*J760)*'complete results log'!$B$2)+('complete results log'!$B$2*(N760-1))),IF(M760="PLACED",((((N760-1)*J760)*'complete results log'!$B$2)-'complete results log'!$B$2),IF(J760=0,-'complete results log'!$B$2,IF(J760=0,-'complete results log'!$B$2,-('complete results log'!$B$2*2)))))))*E760</f>
        <v>0</v>
      </c>
      <c r="Q760" s="27">
        <f>(IF(M760="WON-EW",(((K760-1)*'complete results log'!$B$2)*(1-$B$3))+(((L760-1)*'complete results log'!$B$2)*(1-$B$3)),IF(M760="WON",(((K760-1)*'complete results log'!$B$2)*(1-$B$3)),IF(M760="PLACED",(((L760-1)*'complete results log'!$B$2)*(1-$B$3))-'complete results log'!$B$2,IF(J760=0,-'complete results log'!$B$2,-('complete results log'!$B$2*2))))))*E760</f>
        <v>0</v>
      </c>
      <c r="R760" s="28">
        <f>(IF(M760="WON-EW",((((F760-1)*J760)*'complete results log'!$B$2)+('complete results log'!$B$2*(F760-1))),IF(M760="WON",((((F760-1)*J760)*'complete results log'!$B$2)+('complete results log'!$B$2*(F760-1))),IF(M760="PLACED",((((F760-1)*J760)*'complete results log'!$B$2)-'complete results log'!$B$2),IF(J760=0,-'complete results log'!$B$2,IF(J760=0,-'complete results log'!$B$2,-('complete results log'!$B$2*2)))))))*E760</f>
        <v>0</v>
      </c>
    </row>
    <row r="761" spans="8:18" ht="15" x14ac:dyDescent="0.2">
      <c r="H761" s="22"/>
      <c r="I761" s="22"/>
      <c r="J761" s="22"/>
      <c r="M761" s="17"/>
      <c r="N761" s="26">
        <f>((G761-1)*(1-(IF(H761="no",0,'complete results log'!$B$3)))+1)</f>
        <v>5.0000000000000044E-2</v>
      </c>
      <c r="O761" s="26">
        <f t="shared" si="11"/>
        <v>0</v>
      </c>
      <c r="P761" s="27">
        <f>(IF(M761="WON-EW",((((N761-1)*J761)*'complete results log'!$B$2)+('complete results log'!$B$2*(N761-1))),IF(M761="WON",((((N761-1)*J761)*'complete results log'!$B$2)+('complete results log'!$B$2*(N761-1))),IF(M761="PLACED",((((N761-1)*J761)*'complete results log'!$B$2)-'complete results log'!$B$2),IF(J761=0,-'complete results log'!$B$2,IF(J761=0,-'complete results log'!$B$2,-('complete results log'!$B$2*2)))))))*E761</f>
        <v>0</v>
      </c>
      <c r="Q761" s="27">
        <f>(IF(M761="WON-EW",(((K761-1)*'complete results log'!$B$2)*(1-$B$3))+(((L761-1)*'complete results log'!$B$2)*(1-$B$3)),IF(M761="WON",(((K761-1)*'complete results log'!$B$2)*(1-$B$3)),IF(M761="PLACED",(((L761-1)*'complete results log'!$B$2)*(1-$B$3))-'complete results log'!$B$2,IF(J761=0,-'complete results log'!$B$2,-('complete results log'!$B$2*2))))))*E761</f>
        <v>0</v>
      </c>
      <c r="R761" s="28">
        <f>(IF(M761="WON-EW",((((F761-1)*J761)*'complete results log'!$B$2)+('complete results log'!$B$2*(F761-1))),IF(M761="WON",((((F761-1)*J761)*'complete results log'!$B$2)+('complete results log'!$B$2*(F761-1))),IF(M761="PLACED",((((F761-1)*J761)*'complete results log'!$B$2)-'complete results log'!$B$2),IF(J761=0,-'complete results log'!$B$2,IF(J761=0,-'complete results log'!$B$2,-('complete results log'!$B$2*2)))))))*E761</f>
        <v>0</v>
      </c>
    </row>
    <row r="762" spans="8:18" ht="15" x14ac:dyDescent="0.2">
      <c r="H762" s="22"/>
      <c r="I762" s="22"/>
      <c r="J762" s="22"/>
      <c r="M762" s="17"/>
      <c r="N762" s="26">
        <f>((G762-1)*(1-(IF(H762="no",0,'complete results log'!$B$3)))+1)</f>
        <v>5.0000000000000044E-2</v>
      </c>
      <c r="O762" s="26">
        <f t="shared" si="11"/>
        <v>0</v>
      </c>
      <c r="P762" s="27">
        <f>(IF(M762="WON-EW",((((N762-1)*J762)*'complete results log'!$B$2)+('complete results log'!$B$2*(N762-1))),IF(M762="WON",((((N762-1)*J762)*'complete results log'!$B$2)+('complete results log'!$B$2*(N762-1))),IF(M762="PLACED",((((N762-1)*J762)*'complete results log'!$B$2)-'complete results log'!$B$2),IF(J762=0,-'complete results log'!$B$2,IF(J762=0,-'complete results log'!$B$2,-('complete results log'!$B$2*2)))))))*E762</f>
        <v>0</v>
      </c>
      <c r="Q762" s="27">
        <f>(IF(M762="WON-EW",(((K762-1)*'complete results log'!$B$2)*(1-$B$3))+(((L762-1)*'complete results log'!$B$2)*(1-$B$3)),IF(M762="WON",(((K762-1)*'complete results log'!$B$2)*(1-$B$3)),IF(M762="PLACED",(((L762-1)*'complete results log'!$B$2)*(1-$B$3))-'complete results log'!$B$2,IF(J762=0,-'complete results log'!$B$2,-('complete results log'!$B$2*2))))))*E762</f>
        <v>0</v>
      </c>
      <c r="R762" s="28">
        <f>(IF(M762="WON-EW",((((F762-1)*J762)*'complete results log'!$B$2)+('complete results log'!$B$2*(F762-1))),IF(M762="WON",((((F762-1)*J762)*'complete results log'!$B$2)+('complete results log'!$B$2*(F762-1))),IF(M762="PLACED",((((F762-1)*J762)*'complete results log'!$B$2)-'complete results log'!$B$2),IF(J762=0,-'complete results log'!$B$2,IF(J762=0,-'complete results log'!$B$2,-('complete results log'!$B$2*2)))))))*E762</f>
        <v>0</v>
      </c>
    </row>
    <row r="763" spans="8:18" ht="15" x14ac:dyDescent="0.2">
      <c r="H763" s="22"/>
      <c r="I763" s="22"/>
      <c r="J763" s="22"/>
      <c r="M763" s="17"/>
      <c r="N763" s="26">
        <f>((G763-1)*(1-(IF(H763="no",0,'complete results log'!$B$3)))+1)</f>
        <v>5.0000000000000044E-2</v>
      </c>
      <c r="O763" s="26">
        <f t="shared" si="11"/>
        <v>0</v>
      </c>
      <c r="P763" s="27">
        <f>(IF(M763="WON-EW",((((N763-1)*J763)*'complete results log'!$B$2)+('complete results log'!$B$2*(N763-1))),IF(M763="WON",((((N763-1)*J763)*'complete results log'!$B$2)+('complete results log'!$B$2*(N763-1))),IF(M763="PLACED",((((N763-1)*J763)*'complete results log'!$B$2)-'complete results log'!$B$2),IF(J763=0,-'complete results log'!$B$2,IF(J763=0,-'complete results log'!$B$2,-('complete results log'!$B$2*2)))))))*E763</f>
        <v>0</v>
      </c>
      <c r="Q763" s="27">
        <f>(IF(M763="WON-EW",(((K763-1)*'complete results log'!$B$2)*(1-$B$3))+(((L763-1)*'complete results log'!$B$2)*(1-$B$3)),IF(M763="WON",(((K763-1)*'complete results log'!$B$2)*(1-$B$3)),IF(M763="PLACED",(((L763-1)*'complete results log'!$B$2)*(1-$B$3))-'complete results log'!$B$2,IF(J763=0,-'complete results log'!$B$2,-('complete results log'!$B$2*2))))))*E763</f>
        <v>0</v>
      </c>
      <c r="R763" s="28">
        <f>(IF(M763="WON-EW",((((F763-1)*J763)*'complete results log'!$B$2)+('complete results log'!$B$2*(F763-1))),IF(M763="WON",((((F763-1)*J763)*'complete results log'!$B$2)+('complete results log'!$B$2*(F763-1))),IF(M763="PLACED",((((F763-1)*J763)*'complete results log'!$B$2)-'complete results log'!$B$2),IF(J763=0,-'complete results log'!$B$2,IF(J763=0,-'complete results log'!$B$2,-('complete results log'!$B$2*2)))))))*E763</f>
        <v>0</v>
      </c>
    </row>
    <row r="764" spans="8:18" ht="15" x14ac:dyDescent="0.2">
      <c r="H764" s="22"/>
      <c r="I764" s="22"/>
      <c r="J764" s="22"/>
      <c r="M764" s="17"/>
      <c r="N764" s="26">
        <f>((G764-1)*(1-(IF(H764="no",0,'complete results log'!$B$3)))+1)</f>
        <v>5.0000000000000044E-2</v>
      </c>
      <c r="O764" s="26">
        <f t="shared" si="11"/>
        <v>0</v>
      </c>
      <c r="P764" s="27">
        <f>(IF(M764="WON-EW",((((N764-1)*J764)*'complete results log'!$B$2)+('complete results log'!$B$2*(N764-1))),IF(M764="WON",((((N764-1)*J764)*'complete results log'!$B$2)+('complete results log'!$B$2*(N764-1))),IF(M764="PLACED",((((N764-1)*J764)*'complete results log'!$B$2)-'complete results log'!$B$2),IF(J764=0,-'complete results log'!$B$2,IF(J764=0,-'complete results log'!$B$2,-('complete results log'!$B$2*2)))))))*E764</f>
        <v>0</v>
      </c>
      <c r="Q764" s="27">
        <f>(IF(M764="WON-EW",(((K764-1)*'complete results log'!$B$2)*(1-$B$3))+(((L764-1)*'complete results log'!$B$2)*(1-$B$3)),IF(M764="WON",(((K764-1)*'complete results log'!$B$2)*(1-$B$3)),IF(M764="PLACED",(((L764-1)*'complete results log'!$B$2)*(1-$B$3))-'complete results log'!$B$2,IF(J764=0,-'complete results log'!$B$2,-('complete results log'!$B$2*2))))))*E764</f>
        <v>0</v>
      </c>
      <c r="R764" s="28">
        <f>(IF(M764="WON-EW",((((F764-1)*J764)*'complete results log'!$B$2)+('complete results log'!$B$2*(F764-1))),IF(M764="WON",((((F764-1)*J764)*'complete results log'!$B$2)+('complete results log'!$B$2*(F764-1))),IF(M764="PLACED",((((F764-1)*J764)*'complete results log'!$B$2)-'complete results log'!$B$2),IF(J764=0,-'complete results log'!$B$2,IF(J764=0,-'complete results log'!$B$2,-('complete results log'!$B$2*2)))))))*E764</f>
        <v>0</v>
      </c>
    </row>
    <row r="765" spans="8:18" ht="15" x14ac:dyDescent="0.2">
      <c r="H765" s="22"/>
      <c r="I765" s="22"/>
      <c r="J765" s="22"/>
      <c r="M765" s="17"/>
      <c r="N765" s="26">
        <f>((G765-1)*(1-(IF(H765="no",0,'complete results log'!$B$3)))+1)</f>
        <v>5.0000000000000044E-2</v>
      </c>
      <c r="O765" s="26">
        <f t="shared" si="11"/>
        <v>0</v>
      </c>
      <c r="P765" s="27">
        <f>(IF(M765="WON-EW",((((N765-1)*J765)*'complete results log'!$B$2)+('complete results log'!$B$2*(N765-1))),IF(M765="WON",((((N765-1)*J765)*'complete results log'!$B$2)+('complete results log'!$B$2*(N765-1))),IF(M765="PLACED",((((N765-1)*J765)*'complete results log'!$B$2)-'complete results log'!$B$2),IF(J765=0,-'complete results log'!$B$2,IF(J765=0,-'complete results log'!$B$2,-('complete results log'!$B$2*2)))))))*E765</f>
        <v>0</v>
      </c>
      <c r="Q765" s="27">
        <f>(IF(M765="WON-EW",(((K765-1)*'complete results log'!$B$2)*(1-$B$3))+(((L765-1)*'complete results log'!$B$2)*(1-$B$3)),IF(M765="WON",(((K765-1)*'complete results log'!$B$2)*(1-$B$3)),IF(M765="PLACED",(((L765-1)*'complete results log'!$B$2)*(1-$B$3))-'complete results log'!$B$2,IF(J765=0,-'complete results log'!$B$2,-('complete results log'!$B$2*2))))))*E765</f>
        <v>0</v>
      </c>
      <c r="R765" s="28">
        <f>(IF(M765="WON-EW",((((F765-1)*J765)*'complete results log'!$B$2)+('complete results log'!$B$2*(F765-1))),IF(M765="WON",((((F765-1)*J765)*'complete results log'!$B$2)+('complete results log'!$B$2*(F765-1))),IF(M765="PLACED",((((F765-1)*J765)*'complete results log'!$B$2)-'complete results log'!$B$2),IF(J765=0,-'complete results log'!$B$2,IF(J765=0,-'complete results log'!$B$2,-('complete results log'!$B$2*2)))))))*E765</f>
        <v>0</v>
      </c>
    </row>
    <row r="766" spans="8:18" ht="15" x14ac:dyDescent="0.2">
      <c r="H766" s="22"/>
      <c r="I766" s="22"/>
      <c r="J766" s="22"/>
      <c r="M766" s="17"/>
      <c r="N766" s="26">
        <f>((G766-1)*(1-(IF(H766="no",0,'complete results log'!$B$3)))+1)</f>
        <v>5.0000000000000044E-2</v>
      </c>
      <c r="O766" s="26">
        <f t="shared" si="11"/>
        <v>0</v>
      </c>
      <c r="P766" s="27">
        <f>(IF(M766="WON-EW",((((N766-1)*J766)*'complete results log'!$B$2)+('complete results log'!$B$2*(N766-1))),IF(M766="WON",((((N766-1)*J766)*'complete results log'!$B$2)+('complete results log'!$B$2*(N766-1))),IF(M766="PLACED",((((N766-1)*J766)*'complete results log'!$B$2)-'complete results log'!$B$2),IF(J766=0,-'complete results log'!$B$2,IF(J766=0,-'complete results log'!$B$2,-('complete results log'!$B$2*2)))))))*E766</f>
        <v>0</v>
      </c>
      <c r="Q766" s="27">
        <f>(IF(M766="WON-EW",(((K766-1)*'complete results log'!$B$2)*(1-$B$3))+(((L766-1)*'complete results log'!$B$2)*(1-$B$3)),IF(M766="WON",(((K766-1)*'complete results log'!$B$2)*(1-$B$3)),IF(M766="PLACED",(((L766-1)*'complete results log'!$B$2)*(1-$B$3))-'complete results log'!$B$2,IF(J766=0,-'complete results log'!$B$2,-('complete results log'!$B$2*2))))))*E766</f>
        <v>0</v>
      </c>
      <c r="R766" s="28">
        <f>(IF(M766="WON-EW",((((F766-1)*J766)*'complete results log'!$B$2)+('complete results log'!$B$2*(F766-1))),IF(M766="WON",((((F766-1)*J766)*'complete results log'!$B$2)+('complete results log'!$B$2*(F766-1))),IF(M766="PLACED",((((F766-1)*J766)*'complete results log'!$B$2)-'complete results log'!$B$2),IF(J766=0,-'complete results log'!$B$2,IF(J766=0,-'complete results log'!$B$2,-('complete results log'!$B$2*2)))))))*E766</f>
        <v>0</v>
      </c>
    </row>
    <row r="767" spans="8:18" ht="15" x14ac:dyDescent="0.2">
      <c r="H767" s="22"/>
      <c r="I767" s="22"/>
      <c r="J767" s="22"/>
      <c r="M767" s="17"/>
      <c r="N767" s="26">
        <f>((G767-1)*(1-(IF(H767="no",0,'complete results log'!$B$3)))+1)</f>
        <v>5.0000000000000044E-2</v>
      </c>
      <c r="O767" s="26">
        <f t="shared" si="11"/>
        <v>0</v>
      </c>
      <c r="P767" s="27">
        <f>(IF(M767="WON-EW",((((N767-1)*J767)*'complete results log'!$B$2)+('complete results log'!$B$2*(N767-1))),IF(M767="WON",((((N767-1)*J767)*'complete results log'!$B$2)+('complete results log'!$B$2*(N767-1))),IF(M767="PLACED",((((N767-1)*J767)*'complete results log'!$B$2)-'complete results log'!$B$2),IF(J767=0,-'complete results log'!$B$2,IF(J767=0,-'complete results log'!$B$2,-('complete results log'!$B$2*2)))))))*E767</f>
        <v>0</v>
      </c>
      <c r="Q767" s="27">
        <f>(IF(M767="WON-EW",(((K767-1)*'complete results log'!$B$2)*(1-$B$3))+(((L767-1)*'complete results log'!$B$2)*(1-$B$3)),IF(M767="WON",(((K767-1)*'complete results log'!$B$2)*(1-$B$3)),IF(M767="PLACED",(((L767-1)*'complete results log'!$B$2)*(1-$B$3))-'complete results log'!$B$2,IF(J767=0,-'complete results log'!$B$2,-('complete results log'!$B$2*2))))))*E767</f>
        <v>0</v>
      </c>
      <c r="R767" s="28">
        <f>(IF(M767="WON-EW",((((F767-1)*J767)*'complete results log'!$B$2)+('complete results log'!$B$2*(F767-1))),IF(M767="WON",((((F767-1)*J767)*'complete results log'!$B$2)+('complete results log'!$B$2*(F767-1))),IF(M767="PLACED",((((F767-1)*J767)*'complete results log'!$B$2)-'complete results log'!$B$2),IF(J767=0,-'complete results log'!$B$2,IF(J767=0,-'complete results log'!$B$2,-('complete results log'!$B$2*2)))))))*E767</f>
        <v>0</v>
      </c>
    </row>
    <row r="768" spans="8:18" ht="15" x14ac:dyDescent="0.2">
      <c r="H768" s="22"/>
      <c r="I768" s="22"/>
      <c r="J768" s="22"/>
      <c r="M768" s="17"/>
      <c r="N768" s="26">
        <f>((G768-1)*(1-(IF(H768="no",0,'complete results log'!$B$3)))+1)</f>
        <v>5.0000000000000044E-2</v>
      </c>
      <c r="O768" s="26">
        <f t="shared" si="11"/>
        <v>0</v>
      </c>
      <c r="P768" s="27">
        <f>(IF(M768="WON-EW",((((N768-1)*J768)*'complete results log'!$B$2)+('complete results log'!$B$2*(N768-1))),IF(M768="WON",((((N768-1)*J768)*'complete results log'!$B$2)+('complete results log'!$B$2*(N768-1))),IF(M768="PLACED",((((N768-1)*J768)*'complete results log'!$B$2)-'complete results log'!$B$2),IF(J768=0,-'complete results log'!$B$2,IF(J768=0,-'complete results log'!$B$2,-('complete results log'!$B$2*2)))))))*E768</f>
        <v>0</v>
      </c>
      <c r="Q768" s="27">
        <f>(IF(M768="WON-EW",(((K768-1)*'complete results log'!$B$2)*(1-$B$3))+(((L768-1)*'complete results log'!$B$2)*(1-$B$3)),IF(M768="WON",(((K768-1)*'complete results log'!$B$2)*(1-$B$3)),IF(M768="PLACED",(((L768-1)*'complete results log'!$B$2)*(1-$B$3))-'complete results log'!$B$2,IF(J768=0,-'complete results log'!$B$2,-('complete results log'!$B$2*2))))))*E768</f>
        <v>0</v>
      </c>
      <c r="R768" s="28">
        <f>(IF(M768="WON-EW",((((F768-1)*J768)*'complete results log'!$B$2)+('complete results log'!$B$2*(F768-1))),IF(M768="WON",((((F768-1)*J768)*'complete results log'!$B$2)+('complete results log'!$B$2*(F768-1))),IF(M768="PLACED",((((F768-1)*J768)*'complete results log'!$B$2)-'complete results log'!$B$2),IF(J768=0,-'complete results log'!$B$2,IF(J768=0,-'complete results log'!$B$2,-('complete results log'!$B$2*2)))))))*E768</f>
        <v>0</v>
      </c>
    </row>
    <row r="769" spans="8:18" ht="15" x14ac:dyDescent="0.2">
      <c r="H769" s="22"/>
      <c r="I769" s="22"/>
      <c r="J769" s="22"/>
      <c r="M769" s="17"/>
      <c r="N769" s="26">
        <f>((G769-1)*(1-(IF(H769="no",0,'complete results log'!$B$3)))+1)</f>
        <v>5.0000000000000044E-2</v>
      </c>
      <c r="O769" s="26">
        <f t="shared" si="11"/>
        <v>0</v>
      </c>
      <c r="P769" s="27">
        <f>(IF(M769="WON-EW",((((N769-1)*J769)*'complete results log'!$B$2)+('complete results log'!$B$2*(N769-1))),IF(M769="WON",((((N769-1)*J769)*'complete results log'!$B$2)+('complete results log'!$B$2*(N769-1))),IF(M769="PLACED",((((N769-1)*J769)*'complete results log'!$B$2)-'complete results log'!$B$2),IF(J769=0,-'complete results log'!$B$2,IF(J769=0,-'complete results log'!$B$2,-('complete results log'!$B$2*2)))))))*E769</f>
        <v>0</v>
      </c>
      <c r="Q769" s="27">
        <f>(IF(M769="WON-EW",(((K769-1)*'complete results log'!$B$2)*(1-$B$3))+(((L769-1)*'complete results log'!$B$2)*(1-$B$3)),IF(M769="WON",(((K769-1)*'complete results log'!$B$2)*(1-$B$3)),IF(M769="PLACED",(((L769-1)*'complete results log'!$B$2)*(1-$B$3))-'complete results log'!$B$2,IF(J769=0,-'complete results log'!$B$2,-('complete results log'!$B$2*2))))))*E769</f>
        <v>0</v>
      </c>
      <c r="R769" s="28">
        <f>(IF(M769="WON-EW",((((F769-1)*J769)*'complete results log'!$B$2)+('complete results log'!$B$2*(F769-1))),IF(M769="WON",((((F769-1)*J769)*'complete results log'!$B$2)+('complete results log'!$B$2*(F769-1))),IF(M769="PLACED",((((F769-1)*J769)*'complete results log'!$B$2)-'complete results log'!$B$2),IF(J769=0,-'complete results log'!$B$2,IF(J769=0,-'complete results log'!$B$2,-('complete results log'!$B$2*2)))))))*E769</f>
        <v>0</v>
      </c>
    </row>
    <row r="770" spans="8:18" ht="15" x14ac:dyDescent="0.2">
      <c r="H770" s="22"/>
      <c r="I770" s="22"/>
      <c r="J770" s="22"/>
      <c r="M770" s="17"/>
      <c r="N770" s="26">
        <f>((G770-1)*(1-(IF(H770="no",0,'complete results log'!$B$3)))+1)</f>
        <v>5.0000000000000044E-2</v>
      </c>
      <c r="O770" s="26">
        <f t="shared" si="11"/>
        <v>0</v>
      </c>
      <c r="P770" s="27">
        <f>(IF(M770="WON-EW",((((N770-1)*J770)*'complete results log'!$B$2)+('complete results log'!$B$2*(N770-1))),IF(M770="WON",((((N770-1)*J770)*'complete results log'!$B$2)+('complete results log'!$B$2*(N770-1))),IF(M770="PLACED",((((N770-1)*J770)*'complete results log'!$B$2)-'complete results log'!$B$2),IF(J770=0,-'complete results log'!$B$2,IF(J770=0,-'complete results log'!$B$2,-('complete results log'!$B$2*2)))))))*E770</f>
        <v>0</v>
      </c>
      <c r="Q770" s="27">
        <f>(IF(M770="WON-EW",(((K770-1)*'complete results log'!$B$2)*(1-$B$3))+(((L770-1)*'complete results log'!$B$2)*(1-$B$3)),IF(M770="WON",(((K770-1)*'complete results log'!$B$2)*(1-$B$3)),IF(M770="PLACED",(((L770-1)*'complete results log'!$B$2)*(1-$B$3))-'complete results log'!$B$2,IF(J770=0,-'complete results log'!$B$2,-('complete results log'!$B$2*2))))))*E770</f>
        <v>0</v>
      </c>
      <c r="R770" s="28">
        <f>(IF(M770="WON-EW",((((F770-1)*J770)*'complete results log'!$B$2)+('complete results log'!$B$2*(F770-1))),IF(M770="WON",((((F770-1)*J770)*'complete results log'!$B$2)+('complete results log'!$B$2*(F770-1))),IF(M770="PLACED",((((F770-1)*J770)*'complete results log'!$B$2)-'complete results log'!$B$2),IF(J770=0,-'complete results log'!$B$2,IF(J770=0,-'complete results log'!$B$2,-('complete results log'!$B$2*2)))))))*E770</f>
        <v>0</v>
      </c>
    </row>
    <row r="771" spans="8:18" ht="15" x14ac:dyDescent="0.2">
      <c r="H771" s="22"/>
      <c r="I771" s="22"/>
      <c r="J771" s="22"/>
      <c r="M771" s="17"/>
      <c r="N771" s="26">
        <f>((G771-1)*(1-(IF(H771="no",0,'complete results log'!$B$3)))+1)</f>
        <v>5.0000000000000044E-2</v>
      </c>
      <c r="O771" s="26">
        <f t="shared" si="11"/>
        <v>0</v>
      </c>
      <c r="P771" s="27">
        <f>(IF(M771="WON-EW",((((N771-1)*J771)*'complete results log'!$B$2)+('complete results log'!$B$2*(N771-1))),IF(M771="WON",((((N771-1)*J771)*'complete results log'!$B$2)+('complete results log'!$B$2*(N771-1))),IF(M771="PLACED",((((N771-1)*J771)*'complete results log'!$B$2)-'complete results log'!$B$2),IF(J771=0,-'complete results log'!$B$2,IF(J771=0,-'complete results log'!$B$2,-('complete results log'!$B$2*2)))))))*E771</f>
        <v>0</v>
      </c>
      <c r="Q771" s="27">
        <f>(IF(M771="WON-EW",(((K771-1)*'complete results log'!$B$2)*(1-$B$3))+(((L771-1)*'complete results log'!$B$2)*(1-$B$3)),IF(M771="WON",(((K771-1)*'complete results log'!$B$2)*(1-$B$3)),IF(M771="PLACED",(((L771-1)*'complete results log'!$B$2)*(1-$B$3))-'complete results log'!$B$2,IF(J771=0,-'complete results log'!$B$2,-('complete results log'!$B$2*2))))))*E771</f>
        <v>0</v>
      </c>
      <c r="R771" s="28">
        <f>(IF(M771="WON-EW",((((F771-1)*J771)*'complete results log'!$B$2)+('complete results log'!$B$2*(F771-1))),IF(M771="WON",((((F771-1)*J771)*'complete results log'!$B$2)+('complete results log'!$B$2*(F771-1))),IF(M771="PLACED",((((F771-1)*J771)*'complete results log'!$B$2)-'complete results log'!$B$2),IF(J771=0,-'complete results log'!$B$2,IF(J771=0,-'complete results log'!$B$2,-('complete results log'!$B$2*2)))))))*E771</f>
        <v>0</v>
      </c>
    </row>
    <row r="772" spans="8:18" ht="15" x14ac:dyDescent="0.2">
      <c r="H772" s="22"/>
      <c r="I772" s="22"/>
      <c r="J772" s="22"/>
      <c r="M772" s="17"/>
      <c r="N772" s="26">
        <f>((G772-1)*(1-(IF(H772="no",0,'complete results log'!$B$3)))+1)</f>
        <v>5.0000000000000044E-2</v>
      </c>
      <c r="O772" s="26">
        <f t="shared" si="11"/>
        <v>0</v>
      </c>
      <c r="P772" s="27">
        <f>(IF(M772="WON-EW",((((N772-1)*J772)*'complete results log'!$B$2)+('complete results log'!$B$2*(N772-1))),IF(M772="WON",((((N772-1)*J772)*'complete results log'!$B$2)+('complete results log'!$B$2*(N772-1))),IF(M772="PLACED",((((N772-1)*J772)*'complete results log'!$B$2)-'complete results log'!$B$2),IF(J772=0,-'complete results log'!$B$2,IF(J772=0,-'complete results log'!$B$2,-('complete results log'!$B$2*2)))))))*E772</f>
        <v>0</v>
      </c>
      <c r="Q772" s="27">
        <f>(IF(M772="WON-EW",(((K772-1)*'complete results log'!$B$2)*(1-$B$3))+(((L772-1)*'complete results log'!$B$2)*(1-$B$3)),IF(M772="WON",(((K772-1)*'complete results log'!$B$2)*(1-$B$3)),IF(M772="PLACED",(((L772-1)*'complete results log'!$B$2)*(1-$B$3))-'complete results log'!$B$2,IF(J772=0,-'complete results log'!$B$2,-('complete results log'!$B$2*2))))))*E772</f>
        <v>0</v>
      </c>
      <c r="R772" s="28">
        <f>(IF(M772="WON-EW",((((F772-1)*J772)*'complete results log'!$B$2)+('complete results log'!$B$2*(F772-1))),IF(M772="WON",((((F772-1)*J772)*'complete results log'!$B$2)+('complete results log'!$B$2*(F772-1))),IF(M772="PLACED",((((F772-1)*J772)*'complete results log'!$B$2)-'complete results log'!$B$2),IF(J772=0,-'complete results log'!$B$2,IF(J772=0,-'complete results log'!$B$2,-('complete results log'!$B$2*2)))))))*E772</f>
        <v>0</v>
      </c>
    </row>
    <row r="773" spans="8:18" ht="15" x14ac:dyDescent="0.2">
      <c r="H773" s="22"/>
      <c r="I773" s="22"/>
      <c r="J773" s="22"/>
      <c r="M773" s="17"/>
      <c r="N773" s="26">
        <f>((G773-1)*(1-(IF(H773="no",0,'complete results log'!$B$3)))+1)</f>
        <v>5.0000000000000044E-2</v>
      </c>
      <c r="O773" s="26">
        <f t="shared" si="11"/>
        <v>0</v>
      </c>
      <c r="P773" s="27">
        <f>(IF(M773="WON-EW",((((N773-1)*J773)*'complete results log'!$B$2)+('complete results log'!$B$2*(N773-1))),IF(M773="WON",((((N773-1)*J773)*'complete results log'!$B$2)+('complete results log'!$B$2*(N773-1))),IF(M773="PLACED",((((N773-1)*J773)*'complete results log'!$B$2)-'complete results log'!$B$2),IF(J773=0,-'complete results log'!$B$2,IF(J773=0,-'complete results log'!$B$2,-('complete results log'!$B$2*2)))))))*E773</f>
        <v>0</v>
      </c>
      <c r="Q773" s="27">
        <f>(IF(M773="WON-EW",(((K773-1)*'complete results log'!$B$2)*(1-$B$3))+(((L773-1)*'complete results log'!$B$2)*(1-$B$3)),IF(M773="WON",(((K773-1)*'complete results log'!$B$2)*(1-$B$3)),IF(M773="PLACED",(((L773-1)*'complete results log'!$B$2)*(1-$B$3))-'complete results log'!$B$2,IF(J773=0,-'complete results log'!$B$2,-('complete results log'!$B$2*2))))))*E773</f>
        <v>0</v>
      </c>
      <c r="R773" s="28">
        <f>(IF(M773="WON-EW",((((F773-1)*J773)*'complete results log'!$B$2)+('complete results log'!$B$2*(F773-1))),IF(M773="WON",((((F773-1)*J773)*'complete results log'!$B$2)+('complete results log'!$B$2*(F773-1))),IF(M773="PLACED",((((F773-1)*J773)*'complete results log'!$B$2)-'complete results log'!$B$2),IF(J773=0,-'complete results log'!$B$2,IF(J773=0,-'complete results log'!$B$2,-('complete results log'!$B$2*2)))))))*E773</f>
        <v>0</v>
      </c>
    </row>
    <row r="774" spans="8:18" ht="15" x14ac:dyDescent="0.2">
      <c r="H774" s="22"/>
      <c r="I774" s="22"/>
      <c r="J774" s="22"/>
      <c r="M774" s="17"/>
      <c r="N774" s="26">
        <f>((G774-1)*(1-(IF(H774="no",0,'complete results log'!$B$3)))+1)</f>
        <v>5.0000000000000044E-2</v>
      </c>
      <c r="O774" s="26">
        <f t="shared" ref="O774:O837" si="12">E774*IF(I774="yes",2,1)</f>
        <v>0</v>
      </c>
      <c r="P774" s="27">
        <f>(IF(M774="WON-EW",((((N774-1)*J774)*'complete results log'!$B$2)+('complete results log'!$B$2*(N774-1))),IF(M774="WON",((((N774-1)*J774)*'complete results log'!$B$2)+('complete results log'!$B$2*(N774-1))),IF(M774="PLACED",((((N774-1)*J774)*'complete results log'!$B$2)-'complete results log'!$B$2),IF(J774=0,-'complete results log'!$B$2,IF(J774=0,-'complete results log'!$B$2,-('complete results log'!$B$2*2)))))))*E774</f>
        <v>0</v>
      </c>
      <c r="Q774" s="27">
        <f>(IF(M774="WON-EW",(((K774-1)*'complete results log'!$B$2)*(1-$B$3))+(((L774-1)*'complete results log'!$B$2)*(1-$B$3)),IF(M774="WON",(((K774-1)*'complete results log'!$B$2)*(1-$B$3)),IF(M774="PLACED",(((L774-1)*'complete results log'!$B$2)*(1-$B$3))-'complete results log'!$B$2,IF(J774=0,-'complete results log'!$B$2,-('complete results log'!$B$2*2))))))*E774</f>
        <v>0</v>
      </c>
      <c r="R774" s="28">
        <f>(IF(M774="WON-EW",((((F774-1)*J774)*'complete results log'!$B$2)+('complete results log'!$B$2*(F774-1))),IF(M774="WON",((((F774-1)*J774)*'complete results log'!$B$2)+('complete results log'!$B$2*(F774-1))),IF(M774="PLACED",((((F774-1)*J774)*'complete results log'!$B$2)-'complete results log'!$B$2),IF(J774=0,-'complete results log'!$B$2,IF(J774=0,-'complete results log'!$B$2,-('complete results log'!$B$2*2)))))))*E774</f>
        <v>0</v>
      </c>
    </row>
    <row r="775" spans="8:18" ht="15" x14ac:dyDescent="0.2">
      <c r="H775" s="22"/>
      <c r="I775" s="22"/>
      <c r="J775" s="22"/>
      <c r="M775" s="17"/>
      <c r="N775" s="26">
        <f>((G775-1)*(1-(IF(H775="no",0,'complete results log'!$B$3)))+1)</f>
        <v>5.0000000000000044E-2</v>
      </c>
      <c r="O775" s="26">
        <f t="shared" si="12"/>
        <v>0</v>
      </c>
      <c r="P775" s="27">
        <f>(IF(M775="WON-EW",((((N775-1)*J775)*'complete results log'!$B$2)+('complete results log'!$B$2*(N775-1))),IF(M775="WON",((((N775-1)*J775)*'complete results log'!$B$2)+('complete results log'!$B$2*(N775-1))),IF(M775="PLACED",((((N775-1)*J775)*'complete results log'!$B$2)-'complete results log'!$B$2),IF(J775=0,-'complete results log'!$B$2,IF(J775=0,-'complete results log'!$B$2,-('complete results log'!$B$2*2)))))))*E775</f>
        <v>0</v>
      </c>
      <c r="Q775" s="27">
        <f>(IF(M775="WON-EW",(((K775-1)*'complete results log'!$B$2)*(1-$B$3))+(((L775-1)*'complete results log'!$B$2)*(1-$B$3)),IF(M775="WON",(((K775-1)*'complete results log'!$B$2)*(1-$B$3)),IF(M775="PLACED",(((L775-1)*'complete results log'!$B$2)*(1-$B$3))-'complete results log'!$B$2,IF(J775=0,-'complete results log'!$B$2,-('complete results log'!$B$2*2))))))*E775</f>
        <v>0</v>
      </c>
      <c r="R775" s="28">
        <f>(IF(M775="WON-EW",((((F775-1)*J775)*'complete results log'!$B$2)+('complete results log'!$B$2*(F775-1))),IF(M775="WON",((((F775-1)*J775)*'complete results log'!$B$2)+('complete results log'!$B$2*(F775-1))),IF(M775="PLACED",((((F775-1)*J775)*'complete results log'!$B$2)-'complete results log'!$B$2),IF(J775=0,-'complete results log'!$B$2,IF(J775=0,-'complete results log'!$B$2,-('complete results log'!$B$2*2)))))))*E775</f>
        <v>0</v>
      </c>
    </row>
    <row r="776" spans="8:18" ht="15" x14ac:dyDescent="0.2">
      <c r="H776" s="22"/>
      <c r="I776" s="22"/>
      <c r="J776" s="22"/>
      <c r="M776" s="17"/>
      <c r="N776" s="26">
        <f>((G776-1)*(1-(IF(H776="no",0,'complete results log'!$B$3)))+1)</f>
        <v>5.0000000000000044E-2</v>
      </c>
      <c r="O776" s="26">
        <f t="shared" si="12"/>
        <v>0</v>
      </c>
      <c r="P776" s="27">
        <f>(IF(M776="WON-EW",((((N776-1)*J776)*'complete results log'!$B$2)+('complete results log'!$B$2*(N776-1))),IF(M776="WON",((((N776-1)*J776)*'complete results log'!$B$2)+('complete results log'!$B$2*(N776-1))),IF(M776="PLACED",((((N776-1)*J776)*'complete results log'!$B$2)-'complete results log'!$B$2),IF(J776=0,-'complete results log'!$B$2,IF(J776=0,-'complete results log'!$B$2,-('complete results log'!$B$2*2)))))))*E776</f>
        <v>0</v>
      </c>
      <c r="Q776" s="27">
        <f>(IF(M776="WON-EW",(((K776-1)*'complete results log'!$B$2)*(1-$B$3))+(((L776-1)*'complete results log'!$B$2)*(1-$B$3)),IF(M776="WON",(((K776-1)*'complete results log'!$B$2)*(1-$B$3)),IF(M776="PLACED",(((L776-1)*'complete results log'!$B$2)*(1-$B$3))-'complete results log'!$B$2,IF(J776=0,-'complete results log'!$B$2,-('complete results log'!$B$2*2))))))*E776</f>
        <v>0</v>
      </c>
      <c r="R776" s="28">
        <f>(IF(M776="WON-EW",((((F776-1)*J776)*'complete results log'!$B$2)+('complete results log'!$B$2*(F776-1))),IF(M776="WON",((((F776-1)*J776)*'complete results log'!$B$2)+('complete results log'!$B$2*(F776-1))),IF(M776="PLACED",((((F776-1)*J776)*'complete results log'!$B$2)-'complete results log'!$B$2),IF(J776=0,-'complete results log'!$B$2,IF(J776=0,-'complete results log'!$B$2,-('complete results log'!$B$2*2)))))))*E776</f>
        <v>0</v>
      </c>
    </row>
    <row r="777" spans="8:18" ht="15" x14ac:dyDescent="0.2">
      <c r="H777" s="22"/>
      <c r="I777" s="22"/>
      <c r="J777" s="22"/>
      <c r="M777" s="17"/>
      <c r="N777" s="26">
        <f>((G777-1)*(1-(IF(H777="no",0,'complete results log'!$B$3)))+1)</f>
        <v>5.0000000000000044E-2</v>
      </c>
      <c r="O777" s="26">
        <f t="shared" si="12"/>
        <v>0</v>
      </c>
      <c r="P777" s="27">
        <f>(IF(M777="WON-EW",((((N777-1)*J777)*'complete results log'!$B$2)+('complete results log'!$B$2*(N777-1))),IF(M777="WON",((((N777-1)*J777)*'complete results log'!$B$2)+('complete results log'!$B$2*(N777-1))),IF(M777="PLACED",((((N777-1)*J777)*'complete results log'!$B$2)-'complete results log'!$B$2),IF(J777=0,-'complete results log'!$B$2,IF(J777=0,-'complete results log'!$B$2,-('complete results log'!$B$2*2)))))))*E777</f>
        <v>0</v>
      </c>
      <c r="Q777" s="27">
        <f>(IF(M777="WON-EW",(((K777-1)*'complete results log'!$B$2)*(1-$B$3))+(((L777-1)*'complete results log'!$B$2)*(1-$B$3)),IF(M777="WON",(((K777-1)*'complete results log'!$B$2)*(1-$B$3)),IF(M777="PLACED",(((L777-1)*'complete results log'!$B$2)*(1-$B$3))-'complete results log'!$B$2,IF(J777=0,-'complete results log'!$B$2,-('complete results log'!$B$2*2))))))*E777</f>
        <v>0</v>
      </c>
      <c r="R777" s="28">
        <f>(IF(M777="WON-EW",((((F777-1)*J777)*'complete results log'!$B$2)+('complete results log'!$B$2*(F777-1))),IF(M777="WON",((((F777-1)*J777)*'complete results log'!$B$2)+('complete results log'!$B$2*(F777-1))),IF(M777="PLACED",((((F777-1)*J777)*'complete results log'!$B$2)-'complete results log'!$B$2),IF(J777=0,-'complete results log'!$B$2,IF(J777=0,-'complete results log'!$B$2,-('complete results log'!$B$2*2)))))))*E777</f>
        <v>0</v>
      </c>
    </row>
    <row r="778" spans="8:18" ht="15" x14ac:dyDescent="0.2">
      <c r="H778" s="22"/>
      <c r="I778" s="22"/>
      <c r="J778" s="22"/>
      <c r="M778" s="17"/>
      <c r="N778" s="26">
        <f>((G778-1)*(1-(IF(H778="no",0,'complete results log'!$B$3)))+1)</f>
        <v>5.0000000000000044E-2</v>
      </c>
      <c r="O778" s="26">
        <f t="shared" si="12"/>
        <v>0</v>
      </c>
      <c r="P778" s="27">
        <f>(IF(M778="WON-EW",((((N778-1)*J778)*'complete results log'!$B$2)+('complete results log'!$B$2*(N778-1))),IF(M778="WON",((((N778-1)*J778)*'complete results log'!$B$2)+('complete results log'!$B$2*(N778-1))),IF(M778="PLACED",((((N778-1)*J778)*'complete results log'!$B$2)-'complete results log'!$B$2),IF(J778=0,-'complete results log'!$B$2,IF(J778=0,-'complete results log'!$B$2,-('complete results log'!$B$2*2)))))))*E778</f>
        <v>0</v>
      </c>
      <c r="Q778" s="27">
        <f>(IF(M778="WON-EW",(((K778-1)*'complete results log'!$B$2)*(1-$B$3))+(((L778-1)*'complete results log'!$B$2)*(1-$B$3)),IF(M778="WON",(((K778-1)*'complete results log'!$B$2)*(1-$B$3)),IF(M778="PLACED",(((L778-1)*'complete results log'!$B$2)*(1-$B$3))-'complete results log'!$B$2,IF(J778=0,-'complete results log'!$B$2,-('complete results log'!$B$2*2))))))*E778</f>
        <v>0</v>
      </c>
      <c r="R778" s="28">
        <f>(IF(M778="WON-EW",((((F778-1)*J778)*'complete results log'!$B$2)+('complete results log'!$B$2*(F778-1))),IF(M778="WON",((((F778-1)*J778)*'complete results log'!$B$2)+('complete results log'!$B$2*(F778-1))),IF(M778="PLACED",((((F778-1)*J778)*'complete results log'!$B$2)-'complete results log'!$B$2),IF(J778=0,-'complete results log'!$B$2,IF(J778=0,-'complete results log'!$B$2,-('complete results log'!$B$2*2)))))))*E778</f>
        <v>0</v>
      </c>
    </row>
    <row r="779" spans="8:18" ht="15" x14ac:dyDescent="0.2">
      <c r="H779" s="22"/>
      <c r="I779" s="22"/>
      <c r="J779" s="22"/>
      <c r="M779" s="17"/>
      <c r="N779" s="26">
        <f>((G779-1)*(1-(IF(H779="no",0,'complete results log'!$B$3)))+1)</f>
        <v>5.0000000000000044E-2</v>
      </c>
      <c r="O779" s="26">
        <f t="shared" si="12"/>
        <v>0</v>
      </c>
      <c r="P779" s="27">
        <f>(IF(M779="WON-EW",((((N779-1)*J779)*'complete results log'!$B$2)+('complete results log'!$B$2*(N779-1))),IF(M779="WON",((((N779-1)*J779)*'complete results log'!$B$2)+('complete results log'!$B$2*(N779-1))),IF(M779="PLACED",((((N779-1)*J779)*'complete results log'!$B$2)-'complete results log'!$B$2),IF(J779=0,-'complete results log'!$B$2,IF(J779=0,-'complete results log'!$B$2,-('complete results log'!$B$2*2)))))))*E779</f>
        <v>0</v>
      </c>
      <c r="Q779" s="27">
        <f>(IF(M779="WON-EW",(((K779-1)*'complete results log'!$B$2)*(1-$B$3))+(((L779-1)*'complete results log'!$B$2)*(1-$B$3)),IF(M779="WON",(((K779-1)*'complete results log'!$B$2)*(1-$B$3)),IF(M779="PLACED",(((L779-1)*'complete results log'!$B$2)*(1-$B$3))-'complete results log'!$B$2,IF(J779=0,-'complete results log'!$B$2,-('complete results log'!$B$2*2))))))*E779</f>
        <v>0</v>
      </c>
      <c r="R779" s="28">
        <f>(IF(M779="WON-EW",((((F779-1)*J779)*'complete results log'!$B$2)+('complete results log'!$B$2*(F779-1))),IF(M779="WON",((((F779-1)*J779)*'complete results log'!$B$2)+('complete results log'!$B$2*(F779-1))),IF(M779="PLACED",((((F779-1)*J779)*'complete results log'!$B$2)-'complete results log'!$B$2),IF(J779=0,-'complete results log'!$B$2,IF(J779=0,-'complete results log'!$B$2,-('complete results log'!$B$2*2)))))))*E779</f>
        <v>0</v>
      </c>
    </row>
    <row r="780" spans="8:18" ht="15" x14ac:dyDescent="0.2">
      <c r="H780" s="22"/>
      <c r="I780" s="22"/>
      <c r="J780" s="22"/>
      <c r="M780" s="17"/>
      <c r="N780" s="26">
        <f>((G780-1)*(1-(IF(H780="no",0,'complete results log'!$B$3)))+1)</f>
        <v>5.0000000000000044E-2</v>
      </c>
      <c r="O780" s="26">
        <f t="shared" si="12"/>
        <v>0</v>
      </c>
      <c r="P780" s="27">
        <f>(IF(M780="WON-EW",((((N780-1)*J780)*'complete results log'!$B$2)+('complete results log'!$B$2*(N780-1))),IF(M780="WON",((((N780-1)*J780)*'complete results log'!$B$2)+('complete results log'!$B$2*(N780-1))),IF(M780="PLACED",((((N780-1)*J780)*'complete results log'!$B$2)-'complete results log'!$B$2),IF(J780=0,-'complete results log'!$B$2,IF(J780=0,-'complete results log'!$B$2,-('complete results log'!$B$2*2)))))))*E780</f>
        <v>0</v>
      </c>
      <c r="Q780" s="27">
        <f>(IF(M780="WON-EW",(((K780-1)*'complete results log'!$B$2)*(1-$B$3))+(((L780-1)*'complete results log'!$B$2)*(1-$B$3)),IF(M780="WON",(((K780-1)*'complete results log'!$B$2)*(1-$B$3)),IF(M780="PLACED",(((L780-1)*'complete results log'!$B$2)*(1-$B$3))-'complete results log'!$B$2,IF(J780=0,-'complete results log'!$B$2,-('complete results log'!$B$2*2))))))*E780</f>
        <v>0</v>
      </c>
      <c r="R780" s="28">
        <f>(IF(M780="WON-EW",((((F780-1)*J780)*'complete results log'!$B$2)+('complete results log'!$B$2*(F780-1))),IF(M780="WON",((((F780-1)*J780)*'complete results log'!$B$2)+('complete results log'!$B$2*(F780-1))),IF(M780="PLACED",((((F780-1)*J780)*'complete results log'!$B$2)-'complete results log'!$B$2),IF(J780=0,-'complete results log'!$B$2,IF(J780=0,-'complete results log'!$B$2,-('complete results log'!$B$2*2)))))))*E780</f>
        <v>0</v>
      </c>
    </row>
    <row r="781" spans="8:18" ht="15" x14ac:dyDescent="0.2">
      <c r="H781" s="22"/>
      <c r="I781" s="22"/>
      <c r="J781" s="22"/>
      <c r="M781" s="17"/>
      <c r="N781" s="26">
        <f>((G781-1)*(1-(IF(H781="no",0,'complete results log'!$B$3)))+1)</f>
        <v>5.0000000000000044E-2</v>
      </c>
      <c r="O781" s="26">
        <f t="shared" si="12"/>
        <v>0</v>
      </c>
      <c r="P781" s="27">
        <f>(IF(M781="WON-EW",((((N781-1)*J781)*'complete results log'!$B$2)+('complete results log'!$B$2*(N781-1))),IF(M781="WON",((((N781-1)*J781)*'complete results log'!$B$2)+('complete results log'!$B$2*(N781-1))),IF(M781="PLACED",((((N781-1)*J781)*'complete results log'!$B$2)-'complete results log'!$B$2),IF(J781=0,-'complete results log'!$B$2,IF(J781=0,-'complete results log'!$B$2,-('complete results log'!$B$2*2)))))))*E781</f>
        <v>0</v>
      </c>
      <c r="Q781" s="27">
        <f>(IF(M781="WON-EW",(((K781-1)*'complete results log'!$B$2)*(1-$B$3))+(((L781-1)*'complete results log'!$B$2)*(1-$B$3)),IF(M781="WON",(((K781-1)*'complete results log'!$B$2)*(1-$B$3)),IF(M781="PLACED",(((L781-1)*'complete results log'!$B$2)*(1-$B$3))-'complete results log'!$B$2,IF(J781=0,-'complete results log'!$B$2,-('complete results log'!$B$2*2))))))*E781</f>
        <v>0</v>
      </c>
      <c r="R781" s="28">
        <f>(IF(M781="WON-EW",((((F781-1)*J781)*'complete results log'!$B$2)+('complete results log'!$B$2*(F781-1))),IF(M781="WON",((((F781-1)*J781)*'complete results log'!$B$2)+('complete results log'!$B$2*(F781-1))),IF(M781="PLACED",((((F781-1)*J781)*'complete results log'!$B$2)-'complete results log'!$B$2),IF(J781=0,-'complete results log'!$B$2,IF(J781=0,-'complete results log'!$B$2,-('complete results log'!$B$2*2)))))))*E781</f>
        <v>0</v>
      </c>
    </row>
    <row r="782" spans="8:18" ht="15" x14ac:dyDescent="0.2">
      <c r="H782" s="22"/>
      <c r="I782" s="22"/>
      <c r="J782" s="22"/>
      <c r="M782" s="17"/>
      <c r="N782" s="26">
        <f>((G782-1)*(1-(IF(H782="no",0,'complete results log'!$B$3)))+1)</f>
        <v>5.0000000000000044E-2</v>
      </c>
      <c r="O782" s="26">
        <f t="shared" si="12"/>
        <v>0</v>
      </c>
      <c r="P782" s="27">
        <f>(IF(M782="WON-EW",((((N782-1)*J782)*'complete results log'!$B$2)+('complete results log'!$B$2*(N782-1))),IF(M782="WON",((((N782-1)*J782)*'complete results log'!$B$2)+('complete results log'!$B$2*(N782-1))),IF(M782="PLACED",((((N782-1)*J782)*'complete results log'!$B$2)-'complete results log'!$B$2),IF(J782=0,-'complete results log'!$B$2,IF(J782=0,-'complete results log'!$B$2,-('complete results log'!$B$2*2)))))))*E782</f>
        <v>0</v>
      </c>
      <c r="Q782" s="27">
        <f>(IF(M782="WON-EW",(((K782-1)*'complete results log'!$B$2)*(1-$B$3))+(((L782-1)*'complete results log'!$B$2)*(1-$B$3)),IF(M782="WON",(((K782-1)*'complete results log'!$B$2)*(1-$B$3)),IF(M782="PLACED",(((L782-1)*'complete results log'!$B$2)*(1-$B$3))-'complete results log'!$B$2,IF(J782=0,-'complete results log'!$B$2,-('complete results log'!$B$2*2))))))*E782</f>
        <v>0</v>
      </c>
      <c r="R782" s="28">
        <f>(IF(M782="WON-EW",((((F782-1)*J782)*'complete results log'!$B$2)+('complete results log'!$B$2*(F782-1))),IF(M782="WON",((((F782-1)*J782)*'complete results log'!$B$2)+('complete results log'!$B$2*(F782-1))),IF(M782="PLACED",((((F782-1)*J782)*'complete results log'!$B$2)-'complete results log'!$B$2),IF(J782=0,-'complete results log'!$B$2,IF(J782=0,-'complete results log'!$B$2,-('complete results log'!$B$2*2)))))))*E782</f>
        <v>0</v>
      </c>
    </row>
    <row r="783" spans="8:18" ht="15" x14ac:dyDescent="0.2">
      <c r="H783" s="22"/>
      <c r="I783" s="22"/>
      <c r="J783" s="22"/>
      <c r="M783" s="17"/>
      <c r="N783" s="26">
        <f>((G783-1)*(1-(IF(H783="no",0,'complete results log'!$B$3)))+1)</f>
        <v>5.0000000000000044E-2</v>
      </c>
      <c r="O783" s="26">
        <f t="shared" si="12"/>
        <v>0</v>
      </c>
      <c r="P783" s="27">
        <f>(IF(M783="WON-EW",((((N783-1)*J783)*'complete results log'!$B$2)+('complete results log'!$B$2*(N783-1))),IF(M783="WON",((((N783-1)*J783)*'complete results log'!$B$2)+('complete results log'!$B$2*(N783-1))),IF(M783="PLACED",((((N783-1)*J783)*'complete results log'!$B$2)-'complete results log'!$B$2),IF(J783=0,-'complete results log'!$B$2,IF(J783=0,-'complete results log'!$B$2,-('complete results log'!$B$2*2)))))))*E783</f>
        <v>0</v>
      </c>
      <c r="Q783" s="27">
        <f>(IF(M783="WON-EW",(((K783-1)*'complete results log'!$B$2)*(1-$B$3))+(((L783-1)*'complete results log'!$B$2)*(1-$B$3)),IF(M783="WON",(((K783-1)*'complete results log'!$B$2)*(1-$B$3)),IF(M783="PLACED",(((L783-1)*'complete results log'!$B$2)*(1-$B$3))-'complete results log'!$B$2,IF(J783=0,-'complete results log'!$B$2,-('complete results log'!$B$2*2))))))*E783</f>
        <v>0</v>
      </c>
      <c r="R783" s="28">
        <f>(IF(M783="WON-EW",((((F783-1)*J783)*'complete results log'!$B$2)+('complete results log'!$B$2*(F783-1))),IF(M783="WON",((((F783-1)*J783)*'complete results log'!$B$2)+('complete results log'!$B$2*(F783-1))),IF(M783="PLACED",((((F783-1)*J783)*'complete results log'!$B$2)-'complete results log'!$B$2),IF(J783=0,-'complete results log'!$B$2,IF(J783=0,-'complete results log'!$B$2,-('complete results log'!$B$2*2)))))))*E783</f>
        <v>0</v>
      </c>
    </row>
    <row r="784" spans="8:18" ht="15" x14ac:dyDescent="0.2">
      <c r="H784" s="22"/>
      <c r="I784" s="22"/>
      <c r="J784" s="22"/>
      <c r="M784" s="17"/>
      <c r="N784" s="26">
        <f>((G784-1)*(1-(IF(H784="no",0,'complete results log'!$B$3)))+1)</f>
        <v>5.0000000000000044E-2</v>
      </c>
      <c r="O784" s="26">
        <f t="shared" si="12"/>
        <v>0</v>
      </c>
      <c r="P784" s="27">
        <f>(IF(M784="WON-EW",((((N784-1)*J784)*'complete results log'!$B$2)+('complete results log'!$B$2*(N784-1))),IF(M784="WON",((((N784-1)*J784)*'complete results log'!$B$2)+('complete results log'!$B$2*(N784-1))),IF(M784="PLACED",((((N784-1)*J784)*'complete results log'!$B$2)-'complete results log'!$B$2),IF(J784=0,-'complete results log'!$B$2,IF(J784=0,-'complete results log'!$B$2,-('complete results log'!$B$2*2)))))))*E784</f>
        <v>0</v>
      </c>
      <c r="Q784" s="27">
        <f>(IF(M784="WON-EW",(((K784-1)*'complete results log'!$B$2)*(1-$B$3))+(((L784-1)*'complete results log'!$B$2)*(1-$B$3)),IF(M784="WON",(((K784-1)*'complete results log'!$B$2)*(1-$B$3)),IF(M784="PLACED",(((L784-1)*'complete results log'!$B$2)*(1-$B$3))-'complete results log'!$B$2,IF(J784=0,-'complete results log'!$B$2,-('complete results log'!$B$2*2))))))*E784</f>
        <v>0</v>
      </c>
      <c r="R784" s="28">
        <f>(IF(M784="WON-EW",((((F784-1)*J784)*'complete results log'!$B$2)+('complete results log'!$B$2*(F784-1))),IF(M784="WON",((((F784-1)*J784)*'complete results log'!$B$2)+('complete results log'!$B$2*(F784-1))),IF(M784="PLACED",((((F784-1)*J784)*'complete results log'!$B$2)-'complete results log'!$B$2),IF(J784=0,-'complete results log'!$B$2,IF(J784=0,-'complete results log'!$B$2,-('complete results log'!$B$2*2)))))))*E784</f>
        <v>0</v>
      </c>
    </row>
    <row r="785" spans="8:18" ht="15" x14ac:dyDescent="0.2">
      <c r="H785" s="22"/>
      <c r="I785" s="22"/>
      <c r="J785" s="22"/>
      <c r="M785" s="17"/>
      <c r="N785" s="26">
        <f>((G785-1)*(1-(IF(H785="no",0,'complete results log'!$B$3)))+1)</f>
        <v>5.0000000000000044E-2</v>
      </c>
      <c r="O785" s="26">
        <f t="shared" si="12"/>
        <v>0</v>
      </c>
      <c r="P785" s="27">
        <f>(IF(M785="WON-EW",((((N785-1)*J785)*'complete results log'!$B$2)+('complete results log'!$B$2*(N785-1))),IF(M785="WON",((((N785-1)*J785)*'complete results log'!$B$2)+('complete results log'!$B$2*(N785-1))),IF(M785="PLACED",((((N785-1)*J785)*'complete results log'!$B$2)-'complete results log'!$B$2),IF(J785=0,-'complete results log'!$B$2,IF(J785=0,-'complete results log'!$B$2,-('complete results log'!$B$2*2)))))))*E785</f>
        <v>0</v>
      </c>
      <c r="Q785" s="27">
        <f>(IF(M785="WON-EW",(((K785-1)*'complete results log'!$B$2)*(1-$B$3))+(((L785-1)*'complete results log'!$B$2)*(1-$B$3)),IF(M785="WON",(((K785-1)*'complete results log'!$B$2)*(1-$B$3)),IF(M785="PLACED",(((L785-1)*'complete results log'!$B$2)*(1-$B$3))-'complete results log'!$B$2,IF(J785=0,-'complete results log'!$B$2,-('complete results log'!$B$2*2))))))*E785</f>
        <v>0</v>
      </c>
      <c r="R785" s="28">
        <f>(IF(M785="WON-EW",((((F785-1)*J785)*'complete results log'!$B$2)+('complete results log'!$B$2*(F785-1))),IF(M785="WON",((((F785-1)*J785)*'complete results log'!$B$2)+('complete results log'!$B$2*(F785-1))),IF(M785="PLACED",((((F785-1)*J785)*'complete results log'!$B$2)-'complete results log'!$B$2),IF(J785=0,-'complete results log'!$B$2,IF(J785=0,-'complete results log'!$B$2,-('complete results log'!$B$2*2)))))))*E785</f>
        <v>0</v>
      </c>
    </row>
    <row r="786" spans="8:18" ht="15" x14ac:dyDescent="0.2">
      <c r="H786" s="22"/>
      <c r="I786" s="22"/>
      <c r="J786" s="22"/>
      <c r="M786" s="17"/>
      <c r="N786" s="26">
        <f>((G786-1)*(1-(IF(H786="no",0,'complete results log'!$B$3)))+1)</f>
        <v>5.0000000000000044E-2</v>
      </c>
      <c r="O786" s="26">
        <f t="shared" si="12"/>
        <v>0</v>
      </c>
      <c r="P786" s="27">
        <f>(IF(M786="WON-EW",((((N786-1)*J786)*'complete results log'!$B$2)+('complete results log'!$B$2*(N786-1))),IF(M786="WON",((((N786-1)*J786)*'complete results log'!$B$2)+('complete results log'!$B$2*(N786-1))),IF(M786="PLACED",((((N786-1)*J786)*'complete results log'!$B$2)-'complete results log'!$B$2),IF(J786=0,-'complete results log'!$B$2,IF(J786=0,-'complete results log'!$B$2,-('complete results log'!$B$2*2)))))))*E786</f>
        <v>0</v>
      </c>
      <c r="Q786" s="27">
        <f>(IF(M786="WON-EW",(((K786-1)*'complete results log'!$B$2)*(1-$B$3))+(((L786-1)*'complete results log'!$B$2)*(1-$B$3)),IF(M786="WON",(((K786-1)*'complete results log'!$B$2)*(1-$B$3)),IF(M786="PLACED",(((L786-1)*'complete results log'!$B$2)*(1-$B$3))-'complete results log'!$B$2,IF(J786=0,-'complete results log'!$B$2,-('complete results log'!$B$2*2))))))*E786</f>
        <v>0</v>
      </c>
      <c r="R786" s="28">
        <f>(IF(M786="WON-EW",((((F786-1)*J786)*'complete results log'!$B$2)+('complete results log'!$B$2*(F786-1))),IF(M786="WON",((((F786-1)*J786)*'complete results log'!$B$2)+('complete results log'!$B$2*(F786-1))),IF(M786="PLACED",((((F786-1)*J786)*'complete results log'!$B$2)-'complete results log'!$B$2),IF(J786=0,-'complete results log'!$B$2,IF(J786=0,-'complete results log'!$B$2,-('complete results log'!$B$2*2)))))))*E786</f>
        <v>0</v>
      </c>
    </row>
    <row r="787" spans="8:18" ht="15" x14ac:dyDescent="0.2">
      <c r="H787" s="22"/>
      <c r="I787" s="22"/>
      <c r="J787" s="22"/>
      <c r="M787" s="17"/>
      <c r="N787" s="26">
        <f>((G787-1)*(1-(IF(H787="no",0,'complete results log'!$B$3)))+1)</f>
        <v>5.0000000000000044E-2</v>
      </c>
      <c r="O787" s="26">
        <f t="shared" si="12"/>
        <v>0</v>
      </c>
      <c r="P787" s="27">
        <f>(IF(M787="WON-EW",((((N787-1)*J787)*'complete results log'!$B$2)+('complete results log'!$B$2*(N787-1))),IF(M787="WON",((((N787-1)*J787)*'complete results log'!$B$2)+('complete results log'!$B$2*(N787-1))),IF(M787="PLACED",((((N787-1)*J787)*'complete results log'!$B$2)-'complete results log'!$B$2),IF(J787=0,-'complete results log'!$B$2,IF(J787=0,-'complete results log'!$B$2,-('complete results log'!$B$2*2)))))))*E787</f>
        <v>0</v>
      </c>
      <c r="Q787" s="27">
        <f>(IF(M787="WON-EW",(((K787-1)*'complete results log'!$B$2)*(1-$B$3))+(((L787-1)*'complete results log'!$B$2)*(1-$B$3)),IF(M787="WON",(((K787-1)*'complete results log'!$B$2)*(1-$B$3)),IF(M787="PLACED",(((L787-1)*'complete results log'!$B$2)*(1-$B$3))-'complete results log'!$B$2,IF(J787=0,-'complete results log'!$B$2,-('complete results log'!$B$2*2))))))*E787</f>
        <v>0</v>
      </c>
      <c r="R787" s="28">
        <f>(IF(M787="WON-EW",((((F787-1)*J787)*'complete results log'!$B$2)+('complete results log'!$B$2*(F787-1))),IF(M787="WON",((((F787-1)*J787)*'complete results log'!$B$2)+('complete results log'!$B$2*(F787-1))),IF(M787="PLACED",((((F787-1)*J787)*'complete results log'!$B$2)-'complete results log'!$B$2),IF(J787=0,-'complete results log'!$B$2,IF(J787=0,-'complete results log'!$B$2,-('complete results log'!$B$2*2)))))))*E787</f>
        <v>0</v>
      </c>
    </row>
    <row r="788" spans="8:18" ht="15" x14ac:dyDescent="0.2">
      <c r="H788" s="22"/>
      <c r="I788" s="22"/>
      <c r="J788" s="22"/>
      <c r="M788" s="17"/>
      <c r="N788" s="26">
        <f>((G788-1)*(1-(IF(H788="no",0,'complete results log'!$B$3)))+1)</f>
        <v>5.0000000000000044E-2</v>
      </c>
      <c r="O788" s="26">
        <f t="shared" si="12"/>
        <v>0</v>
      </c>
      <c r="P788" s="27">
        <f>(IF(M788="WON-EW",((((N788-1)*J788)*'complete results log'!$B$2)+('complete results log'!$B$2*(N788-1))),IF(M788="WON",((((N788-1)*J788)*'complete results log'!$B$2)+('complete results log'!$B$2*(N788-1))),IF(M788="PLACED",((((N788-1)*J788)*'complete results log'!$B$2)-'complete results log'!$B$2),IF(J788=0,-'complete results log'!$B$2,IF(J788=0,-'complete results log'!$B$2,-('complete results log'!$B$2*2)))))))*E788</f>
        <v>0</v>
      </c>
      <c r="Q788" s="27">
        <f>(IF(M788="WON-EW",(((K788-1)*'complete results log'!$B$2)*(1-$B$3))+(((L788-1)*'complete results log'!$B$2)*(1-$B$3)),IF(M788="WON",(((K788-1)*'complete results log'!$B$2)*(1-$B$3)),IF(M788="PLACED",(((L788-1)*'complete results log'!$B$2)*(1-$B$3))-'complete results log'!$B$2,IF(J788=0,-'complete results log'!$B$2,-('complete results log'!$B$2*2))))))*E788</f>
        <v>0</v>
      </c>
      <c r="R788" s="28">
        <f>(IF(M788="WON-EW",((((F788-1)*J788)*'complete results log'!$B$2)+('complete results log'!$B$2*(F788-1))),IF(M788="WON",((((F788-1)*J788)*'complete results log'!$B$2)+('complete results log'!$B$2*(F788-1))),IF(M788="PLACED",((((F788-1)*J788)*'complete results log'!$B$2)-'complete results log'!$B$2),IF(J788=0,-'complete results log'!$B$2,IF(J788=0,-'complete results log'!$B$2,-('complete results log'!$B$2*2)))))))*E788</f>
        <v>0</v>
      </c>
    </row>
    <row r="789" spans="8:18" ht="15" x14ac:dyDescent="0.2">
      <c r="H789" s="22"/>
      <c r="I789" s="22"/>
      <c r="J789" s="22"/>
      <c r="M789" s="17"/>
      <c r="N789" s="26">
        <f>((G789-1)*(1-(IF(H789="no",0,'complete results log'!$B$3)))+1)</f>
        <v>5.0000000000000044E-2</v>
      </c>
      <c r="O789" s="26">
        <f t="shared" si="12"/>
        <v>0</v>
      </c>
      <c r="P789" s="27">
        <f>(IF(M789="WON-EW",((((N789-1)*J789)*'complete results log'!$B$2)+('complete results log'!$B$2*(N789-1))),IF(M789="WON",((((N789-1)*J789)*'complete results log'!$B$2)+('complete results log'!$B$2*(N789-1))),IF(M789="PLACED",((((N789-1)*J789)*'complete results log'!$B$2)-'complete results log'!$B$2),IF(J789=0,-'complete results log'!$B$2,IF(J789=0,-'complete results log'!$B$2,-('complete results log'!$B$2*2)))))))*E789</f>
        <v>0</v>
      </c>
      <c r="Q789" s="27">
        <f>(IF(M789="WON-EW",(((K789-1)*'complete results log'!$B$2)*(1-$B$3))+(((L789-1)*'complete results log'!$B$2)*(1-$B$3)),IF(M789="WON",(((K789-1)*'complete results log'!$B$2)*(1-$B$3)),IF(M789="PLACED",(((L789-1)*'complete results log'!$B$2)*(1-$B$3))-'complete results log'!$B$2,IF(J789=0,-'complete results log'!$B$2,-('complete results log'!$B$2*2))))))*E789</f>
        <v>0</v>
      </c>
      <c r="R789" s="28">
        <f>(IF(M789="WON-EW",((((F789-1)*J789)*'complete results log'!$B$2)+('complete results log'!$B$2*(F789-1))),IF(M789="WON",((((F789-1)*J789)*'complete results log'!$B$2)+('complete results log'!$B$2*(F789-1))),IF(M789="PLACED",((((F789-1)*J789)*'complete results log'!$B$2)-'complete results log'!$B$2),IF(J789=0,-'complete results log'!$B$2,IF(J789=0,-'complete results log'!$B$2,-('complete results log'!$B$2*2)))))))*E789</f>
        <v>0</v>
      </c>
    </row>
    <row r="790" spans="8:18" ht="15" x14ac:dyDescent="0.2">
      <c r="H790" s="22"/>
      <c r="I790" s="22"/>
      <c r="J790" s="22"/>
      <c r="M790" s="17"/>
      <c r="N790" s="26">
        <f>((G790-1)*(1-(IF(H790="no",0,'complete results log'!$B$3)))+1)</f>
        <v>5.0000000000000044E-2</v>
      </c>
      <c r="O790" s="26">
        <f t="shared" si="12"/>
        <v>0</v>
      </c>
      <c r="P790" s="27">
        <f>(IF(M790="WON-EW",((((N790-1)*J790)*'complete results log'!$B$2)+('complete results log'!$B$2*(N790-1))),IF(M790="WON",((((N790-1)*J790)*'complete results log'!$B$2)+('complete results log'!$B$2*(N790-1))),IF(M790="PLACED",((((N790-1)*J790)*'complete results log'!$B$2)-'complete results log'!$B$2),IF(J790=0,-'complete results log'!$B$2,IF(J790=0,-'complete results log'!$B$2,-('complete results log'!$B$2*2)))))))*E790</f>
        <v>0</v>
      </c>
      <c r="Q790" s="27">
        <f>(IF(M790="WON-EW",(((K790-1)*'complete results log'!$B$2)*(1-$B$3))+(((L790-1)*'complete results log'!$B$2)*(1-$B$3)),IF(M790="WON",(((K790-1)*'complete results log'!$B$2)*(1-$B$3)),IF(M790="PLACED",(((L790-1)*'complete results log'!$B$2)*(1-$B$3))-'complete results log'!$B$2,IF(J790=0,-'complete results log'!$B$2,-('complete results log'!$B$2*2))))))*E790</f>
        <v>0</v>
      </c>
      <c r="R790" s="28">
        <f>(IF(M790="WON-EW",((((F790-1)*J790)*'complete results log'!$B$2)+('complete results log'!$B$2*(F790-1))),IF(M790="WON",((((F790-1)*J790)*'complete results log'!$B$2)+('complete results log'!$B$2*(F790-1))),IF(M790="PLACED",((((F790-1)*J790)*'complete results log'!$B$2)-'complete results log'!$B$2),IF(J790=0,-'complete results log'!$B$2,IF(J790=0,-'complete results log'!$B$2,-('complete results log'!$B$2*2)))))))*E790</f>
        <v>0</v>
      </c>
    </row>
    <row r="791" spans="8:18" ht="15" x14ac:dyDescent="0.2">
      <c r="H791" s="22"/>
      <c r="I791" s="22"/>
      <c r="J791" s="22"/>
      <c r="M791" s="17"/>
      <c r="N791" s="26">
        <f>((G791-1)*(1-(IF(H791="no",0,'complete results log'!$B$3)))+1)</f>
        <v>5.0000000000000044E-2</v>
      </c>
      <c r="O791" s="26">
        <f t="shared" si="12"/>
        <v>0</v>
      </c>
      <c r="P791" s="27">
        <f>(IF(M791="WON-EW",((((N791-1)*J791)*'complete results log'!$B$2)+('complete results log'!$B$2*(N791-1))),IF(M791="WON",((((N791-1)*J791)*'complete results log'!$B$2)+('complete results log'!$B$2*(N791-1))),IF(M791="PLACED",((((N791-1)*J791)*'complete results log'!$B$2)-'complete results log'!$B$2),IF(J791=0,-'complete results log'!$B$2,IF(J791=0,-'complete results log'!$B$2,-('complete results log'!$B$2*2)))))))*E791</f>
        <v>0</v>
      </c>
      <c r="Q791" s="27">
        <f>(IF(M791="WON-EW",(((K791-1)*'complete results log'!$B$2)*(1-$B$3))+(((L791-1)*'complete results log'!$B$2)*(1-$B$3)),IF(M791="WON",(((K791-1)*'complete results log'!$B$2)*(1-$B$3)),IF(M791="PLACED",(((L791-1)*'complete results log'!$B$2)*(1-$B$3))-'complete results log'!$B$2,IF(J791=0,-'complete results log'!$B$2,-('complete results log'!$B$2*2))))))*E791</f>
        <v>0</v>
      </c>
      <c r="R791" s="28">
        <f>(IF(M791="WON-EW",((((F791-1)*J791)*'complete results log'!$B$2)+('complete results log'!$B$2*(F791-1))),IF(M791="WON",((((F791-1)*J791)*'complete results log'!$B$2)+('complete results log'!$B$2*(F791-1))),IF(M791="PLACED",((((F791-1)*J791)*'complete results log'!$B$2)-'complete results log'!$B$2),IF(J791=0,-'complete results log'!$B$2,IF(J791=0,-'complete results log'!$B$2,-('complete results log'!$B$2*2)))))))*E791</f>
        <v>0</v>
      </c>
    </row>
    <row r="792" spans="8:18" ht="15" x14ac:dyDescent="0.2">
      <c r="H792" s="22"/>
      <c r="I792" s="22"/>
      <c r="J792" s="22"/>
      <c r="M792" s="17"/>
      <c r="N792" s="26">
        <f>((G792-1)*(1-(IF(H792="no",0,'complete results log'!$B$3)))+1)</f>
        <v>5.0000000000000044E-2</v>
      </c>
      <c r="O792" s="26">
        <f t="shared" si="12"/>
        <v>0</v>
      </c>
      <c r="P792" s="27">
        <f>(IF(M792="WON-EW",((((N792-1)*J792)*'complete results log'!$B$2)+('complete results log'!$B$2*(N792-1))),IF(M792="WON",((((N792-1)*J792)*'complete results log'!$B$2)+('complete results log'!$B$2*(N792-1))),IF(M792="PLACED",((((N792-1)*J792)*'complete results log'!$B$2)-'complete results log'!$B$2),IF(J792=0,-'complete results log'!$B$2,IF(J792=0,-'complete results log'!$B$2,-('complete results log'!$B$2*2)))))))*E792</f>
        <v>0</v>
      </c>
      <c r="Q792" s="27">
        <f>(IF(M792="WON-EW",(((K792-1)*'complete results log'!$B$2)*(1-$B$3))+(((L792-1)*'complete results log'!$B$2)*(1-$B$3)),IF(M792="WON",(((K792-1)*'complete results log'!$B$2)*(1-$B$3)),IF(M792="PLACED",(((L792-1)*'complete results log'!$B$2)*(1-$B$3))-'complete results log'!$B$2,IF(J792=0,-'complete results log'!$B$2,-('complete results log'!$B$2*2))))))*E792</f>
        <v>0</v>
      </c>
      <c r="R792" s="28">
        <f>(IF(M792="WON-EW",((((F792-1)*J792)*'complete results log'!$B$2)+('complete results log'!$B$2*(F792-1))),IF(M792="WON",((((F792-1)*J792)*'complete results log'!$B$2)+('complete results log'!$B$2*(F792-1))),IF(M792="PLACED",((((F792-1)*J792)*'complete results log'!$B$2)-'complete results log'!$B$2),IF(J792=0,-'complete results log'!$B$2,IF(J792=0,-'complete results log'!$B$2,-('complete results log'!$B$2*2)))))))*E792</f>
        <v>0</v>
      </c>
    </row>
    <row r="793" spans="8:18" ht="15" x14ac:dyDescent="0.2">
      <c r="H793" s="22"/>
      <c r="I793" s="22"/>
      <c r="J793" s="22"/>
      <c r="M793" s="17"/>
      <c r="N793" s="26">
        <f>((G793-1)*(1-(IF(H793="no",0,'complete results log'!$B$3)))+1)</f>
        <v>5.0000000000000044E-2</v>
      </c>
      <c r="O793" s="26">
        <f t="shared" si="12"/>
        <v>0</v>
      </c>
      <c r="P793" s="27">
        <f>(IF(M793="WON-EW",((((N793-1)*J793)*'complete results log'!$B$2)+('complete results log'!$B$2*(N793-1))),IF(M793="WON",((((N793-1)*J793)*'complete results log'!$B$2)+('complete results log'!$B$2*(N793-1))),IF(M793="PLACED",((((N793-1)*J793)*'complete results log'!$B$2)-'complete results log'!$B$2),IF(J793=0,-'complete results log'!$B$2,IF(J793=0,-'complete results log'!$B$2,-('complete results log'!$B$2*2)))))))*E793</f>
        <v>0</v>
      </c>
      <c r="Q793" s="27">
        <f>(IF(M793="WON-EW",(((K793-1)*'complete results log'!$B$2)*(1-$B$3))+(((L793-1)*'complete results log'!$B$2)*(1-$B$3)),IF(M793="WON",(((K793-1)*'complete results log'!$B$2)*(1-$B$3)),IF(M793="PLACED",(((L793-1)*'complete results log'!$B$2)*(1-$B$3))-'complete results log'!$B$2,IF(J793=0,-'complete results log'!$B$2,-('complete results log'!$B$2*2))))))*E793</f>
        <v>0</v>
      </c>
      <c r="R793" s="28">
        <f>(IF(M793="WON-EW",((((F793-1)*J793)*'complete results log'!$B$2)+('complete results log'!$B$2*(F793-1))),IF(M793="WON",((((F793-1)*J793)*'complete results log'!$B$2)+('complete results log'!$B$2*(F793-1))),IF(M793="PLACED",((((F793-1)*J793)*'complete results log'!$B$2)-'complete results log'!$B$2),IF(J793=0,-'complete results log'!$B$2,IF(J793=0,-'complete results log'!$B$2,-('complete results log'!$B$2*2)))))))*E793</f>
        <v>0</v>
      </c>
    </row>
    <row r="794" spans="8:18" ht="15" x14ac:dyDescent="0.2">
      <c r="H794" s="22"/>
      <c r="I794" s="22"/>
      <c r="J794" s="22"/>
      <c r="M794" s="17"/>
      <c r="N794" s="26">
        <f>((G794-1)*(1-(IF(H794="no",0,'complete results log'!$B$3)))+1)</f>
        <v>5.0000000000000044E-2</v>
      </c>
      <c r="O794" s="26">
        <f t="shared" si="12"/>
        <v>0</v>
      </c>
      <c r="P794" s="27">
        <f>(IF(M794="WON-EW",((((N794-1)*J794)*'complete results log'!$B$2)+('complete results log'!$B$2*(N794-1))),IF(M794="WON",((((N794-1)*J794)*'complete results log'!$B$2)+('complete results log'!$B$2*(N794-1))),IF(M794="PLACED",((((N794-1)*J794)*'complete results log'!$B$2)-'complete results log'!$B$2),IF(J794=0,-'complete results log'!$B$2,IF(J794=0,-'complete results log'!$B$2,-('complete results log'!$B$2*2)))))))*E794</f>
        <v>0</v>
      </c>
      <c r="Q794" s="27">
        <f>(IF(M794="WON-EW",(((K794-1)*'complete results log'!$B$2)*(1-$B$3))+(((L794-1)*'complete results log'!$B$2)*(1-$B$3)),IF(M794="WON",(((K794-1)*'complete results log'!$B$2)*(1-$B$3)),IF(M794="PLACED",(((L794-1)*'complete results log'!$B$2)*(1-$B$3))-'complete results log'!$B$2,IF(J794=0,-'complete results log'!$B$2,-('complete results log'!$B$2*2))))))*E794</f>
        <v>0</v>
      </c>
      <c r="R794" s="28">
        <f>(IF(M794="WON-EW",((((F794-1)*J794)*'complete results log'!$B$2)+('complete results log'!$B$2*(F794-1))),IF(M794="WON",((((F794-1)*J794)*'complete results log'!$B$2)+('complete results log'!$B$2*(F794-1))),IF(M794="PLACED",((((F794-1)*J794)*'complete results log'!$B$2)-'complete results log'!$B$2),IF(J794=0,-'complete results log'!$B$2,IF(J794=0,-'complete results log'!$B$2,-('complete results log'!$B$2*2)))))))*E794</f>
        <v>0</v>
      </c>
    </row>
    <row r="795" spans="8:18" ht="15" x14ac:dyDescent="0.2">
      <c r="H795" s="22"/>
      <c r="I795" s="22"/>
      <c r="J795" s="22"/>
      <c r="M795" s="17"/>
      <c r="N795" s="26">
        <f>((G795-1)*(1-(IF(H795="no",0,'complete results log'!$B$3)))+1)</f>
        <v>5.0000000000000044E-2</v>
      </c>
      <c r="O795" s="26">
        <f t="shared" si="12"/>
        <v>0</v>
      </c>
      <c r="P795" s="27">
        <f>(IF(M795="WON-EW",((((N795-1)*J795)*'complete results log'!$B$2)+('complete results log'!$B$2*(N795-1))),IF(M795="WON",((((N795-1)*J795)*'complete results log'!$B$2)+('complete results log'!$B$2*(N795-1))),IF(M795="PLACED",((((N795-1)*J795)*'complete results log'!$B$2)-'complete results log'!$B$2),IF(J795=0,-'complete results log'!$B$2,IF(J795=0,-'complete results log'!$B$2,-('complete results log'!$B$2*2)))))))*E795</f>
        <v>0</v>
      </c>
      <c r="Q795" s="27">
        <f>(IF(M795="WON-EW",(((K795-1)*'complete results log'!$B$2)*(1-$B$3))+(((L795-1)*'complete results log'!$B$2)*(1-$B$3)),IF(M795="WON",(((K795-1)*'complete results log'!$B$2)*(1-$B$3)),IF(M795="PLACED",(((L795-1)*'complete results log'!$B$2)*(1-$B$3))-'complete results log'!$B$2,IF(J795=0,-'complete results log'!$B$2,-('complete results log'!$B$2*2))))))*E795</f>
        <v>0</v>
      </c>
      <c r="R795" s="28">
        <f>(IF(M795="WON-EW",((((F795-1)*J795)*'complete results log'!$B$2)+('complete results log'!$B$2*(F795-1))),IF(M795="WON",((((F795-1)*J795)*'complete results log'!$B$2)+('complete results log'!$B$2*(F795-1))),IF(M795="PLACED",((((F795-1)*J795)*'complete results log'!$B$2)-'complete results log'!$B$2),IF(J795=0,-'complete results log'!$B$2,IF(J795=0,-'complete results log'!$B$2,-('complete results log'!$B$2*2)))))))*E795</f>
        <v>0</v>
      </c>
    </row>
    <row r="796" spans="8:18" ht="15" x14ac:dyDescent="0.2">
      <c r="H796" s="22"/>
      <c r="I796" s="22"/>
      <c r="J796" s="22"/>
      <c r="M796" s="17"/>
      <c r="N796" s="26">
        <f>((G796-1)*(1-(IF(H796="no",0,'complete results log'!$B$3)))+1)</f>
        <v>5.0000000000000044E-2</v>
      </c>
      <c r="O796" s="26">
        <f t="shared" si="12"/>
        <v>0</v>
      </c>
      <c r="P796" s="27">
        <f>(IF(M796="WON-EW",((((N796-1)*J796)*'complete results log'!$B$2)+('complete results log'!$B$2*(N796-1))),IF(M796="WON",((((N796-1)*J796)*'complete results log'!$B$2)+('complete results log'!$B$2*(N796-1))),IF(M796="PLACED",((((N796-1)*J796)*'complete results log'!$B$2)-'complete results log'!$B$2),IF(J796=0,-'complete results log'!$B$2,IF(J796=0,-'complete results log'!$B$2,-('complete results log'!$B$2*2)))))))*E796</f>
        <v>0</v>
      </c>
      <c r="Q796" s="27">
        <f>(IF(M796="WON-EW",(((K796-1)*'complete results log'!$B$2)*(1-$B$3))+(((L796-1)*'complete results log'!$B$2)*(1-$B$3)),IF(M796="WON",(((K796-1)*'complete results log'!$B$2)*(1-$B$3)),IF(M796="PLACED",(((L796-1)*'complete results log'!$B$2)*(1-$B$3))-'complete results log'!$B$2,IF(J796=0,-'complete results log'!$B$2,-('complete results log'!$B$2*2))))))*E796</f>
        <v>0</v>
      </c>
      <c r="R796" s="28">
        <f>(IF(M796="WON-EW",((((F796-1)*J796)*'complete results log'!$B$2)+('complete results log'!$B$2*(F796-1))),IF(M796="WON",((((F796-1)*J796)*'complete results log'!$B$2)+('complete results log'!$B$2*(F796-1))),IF(M796="PLACED",((((F796-1)*J796)*'complete results log'!$B$2)-'complete results log'!$B$2),IF(J796=0,-'complete results log'!$B$2,IF(J796=0,-'complete results log'!$B$2,-('complete results log'!$B$2*2)))))))*E796</f>
        <v>0</v>
      </c>
    </row>
    <row r="797" spans="8:18" ht="15" x14ac:dyDescent="0.2">
      <c r="H797" s="22"/>
      <c r="I797" s="22"/>
      <c r="J797" s="22"/>
      <c r="M797" s="17"/>
      <c r="N797" s="26">
        <f>((G797-1)*(1-(IF(H797="no",0,'complete results log'!$B$3)))+1)</f>
        <v>5.0000000000000044E-2</v>
      </c>
      <c r="O797" s="26">
        <f t="shared" si="12"/>
        <v>0</v>
      </c>
      <c r="P797" s="27">
        <f>(IF(M797="WON-EW",((((N797-1)*J797)*'complete results log'!$B$2)+('complete results log'!$B$2*(N797-1))),IF(M797="WON",((((N797-1)*J797)*'complete results log'!$B$2)+('complete results log'!$B$2*(N797-1))),IF(M797="PLACED",((((N797-1)*J797)*'complete results log'!$B$2)-'complete results log'!$B$2),IF(J797=0,-'complete results log'!$B$2,IF(J797=0,-'complete results log'!$B$2,-('complete results log'!$B$2*2)))))))*E797</f>
        <v>0</v>
      </c>
      <c r="Q797" s="27">
        <f>(IF(M797="WON-EW",(((K797-1)*'complete results log'!$B$2)*(1-$B$3))+(((L797-1)*'complete results log'!$B$2)*(1-$B$3)),IF(M797="WON",(((K797-1)*'complete results log'!$B$2)*(1-$B$3)),IF(M797="PLACED",(((L797-1)*'complete results log'!$B$2)*(1-$B$3))-'complete results log'!$B$2,IF(J797=0,-'complete results log'!$B$2,-('complete results log'!$B$2*2))))))*E797</f>
        <v>0</v>
      </c>
      <c r="R797" s="28">
        <f>(IF(M797="WON-EW",((((F797-1)*J797)*'complete results log'!$B$2)+('complete results log'!$B$2*(F797-1))),IF(M797="WON",((((F797-1)*J797)*'complete results log'!$B$2)+('complete results log'!$B$2*(F797-1))),IF(M797="PLACED",((((F797-1)*J797)*'complete results log'!$B$2)-'complete results log'!$B$2),IF(J797=0,-'complete results log'!$B$2,IF(J797=0,-'complete results log'!$B$2,-('complete results log'!$B$2*2)))))))*E797</f>
        <v>0</v>
      </c>
    </row>
    <row r="798" spans="8:18" ht="15" x14ac:dyDescent="0.2">
      <c r="H798" s="22"/>
      <c r="I798" s="22"/>
      <c r="J798" s="22"/>
      <c r="M798" s="17"/>
      <c r="N798" s="26">
        <f>((G798-1)*(1-(IF(H798="no",0,'complete results log'!$B$3)))+1)</f>
        <v>5.0000000000000044E-2</v>
      </c>
      <c r="O798" s="26">
        <f t="shared" si="12"/>
        <v>0</v>
      </c>
      <c r="P798" s="27">
        <f>(IF(M798="WON-EW",((((N798-1)*J798)*'complete results log'!$B$2)+('complete results log'!$B$2*(N798-1))),IF(M798="WON",((((N798-1)*J798)*'complete results log'!$B$2)+('complete results log'!$B$2*(N798-1))),IF(M798="PLACED",((((N798-1)*J798)*'complete results log'!$B$2)-'complete results log'!$B$2),IF(J798=0,-'complete results log'!$B$2,IF(J798=0,-'complete results log'!$B$2,-('complete results log'!$B$2*2)))))))*E798</f>
        <v>0</v>
      </c>
      <c r="Q798" s="27">
        <f>(IF(M798="WON-EW",(((K798-1)*'complete results log'!$B$2)*(1-$B$3))+(((L798-1)*'complete results log'!$B$2)*(1-$B$3)),IF(M798="WON",(((K798-1)*'complete results log'!$B$2)*(1-$B$3)),IF(M798="PLACED",(((L798-1)*'complete results log'!$B$2)*(1-$B$3))-'complete results log'!$B$2,IF(J798=0,-'complete results log'!$B$2,-('complete results log'!$B$2*2))))))*E798</f>
        <v>0</v>
      </c>
      <c r="R798" s="28">
        <f>(IF(M798="WON-EW",((((F798-1)*J798)*'complete results log'!$B$2)+('complete results log'!$B$2*(F798-1))),IF(M798="WON",((((F798-1)*J798)*'complete results log'!$B$2)+('complete results log'!$B$2*(F798-1))),IF(M798="PLACED",((((F798-1)*J798)*'complete results log'!$B$2)-'complete results log'!$B$2),IF(J798=0,-'complete results log'!$B$2,IF(J798=0,-'complete results log'!$B$2,-('complete results log'!$B$2*2)))))))*E798</f>
        <v>0</v>
      </c>
    </row>
    <row r="799" spans="8:18" ht="15" x14ac:dyDescent="0.2">
      <c r="H799" s="22"/>
      <c r="I799" s="22"/>
      <c r="J799" s="22"/>
      <c r="M799" s="17"/>
      <c r="N799" s="26">
        <f>((G799-1)*(1-(IF(H799="no",0,'complete results log'!$B$3)))+1)</f>
        <v>5.0000000000000044E-2</v>
      </c>
      <c r="O799" s="26">
        <f t="shared" si="12"/>
        <v>0</v>
      </c>
      <c r="P799" s="27">
        <f>(IF(M799="WON-EW",((((N799-1)*J799)*'complete results log'!$B$2)+('complete results log'!$B$2*(N799-1))),IF(M799="WON",((((N799-1)*J799)*'complete results log'!$B$2)+('complete results log'!$B$2*(N799-1))),IF(M799="PLACED",((((N799-1)*J799)*'complete results log'!$B$2)-'complete results log'!$B$2),IF(J799=0,-'complete results log'!$B$2,IF(J799=0,-'complete results log'!$B$2,-('complete results log'!$B$2*2)))))))*E799</f>
        <v>0</v>
      </c>
      <c r="Q799" s="27">
        <f>(IF(M799="WON-EW",(((K799-1)*'complete results log'!$B$2)*(1-$B$3))+(((L799-1)*'complete results log'!$B$2)*(1-$B$3)),IF(M799="WON",(((K799-1)*'complete results log'!$B$2)*(1-$B$3)),IF(M799="PLACED",(((L799-1)*'complete results log'!$B$2)*(1-$B$3))-'complete results log'!$B$2,IF(J799=0,-'complete results log'!$B$2,-('complete results log'!$B$2*2))))))*E799</f>
        <v>0</v>
      </c>
      <c r="R799" s="28">
        <f>(IF(M799="WON-EW",((((F799-1)*J799)*'complete results log'!$B$2)+('complete results log'!$B$2*(F799-1))),IF(M799="WON",((((F799-1)*J799)*'complete results log'!$B$2)+('complete results log'!$B$2*(F799-1))),IF(M799="PLACED",((((F799-1)*J799)*'complete results log'!$B$2)-'complete results log'!$B$2),IF(J799=0,-'complete results log'!$B$2,IF(J799=0,-'complete results log'!$B$2,-('complete results log'!$B$2*2)))))))*E799</f>
        <v>0</v>
      </c>
    </row>
    <row r="800" spans="8:18" ht="15" x14ac:dyDescent="0.2">
      <c r="H800" s="22"/>
      <c r="I800" s="22"/>
      <c r="J800" s="22"/>
      <c r="M800" s="17"/>
      <c r="N800" s="26">
        <f>((G800-1)*(1-(IF(H800="no",0,'complete results log'!$B$3)))+1)</f>
        <v>5.0000000000000044E-2</v>
      </c>
      <c r="O800" s="26">
        <f t="shared" si="12"/>
        <v>0</v>
      </c>
      <c r="P800" s="27">
        <f>(IF(M800="WON-EW",((((N800-1)*J800)*'complete results log'!$B$2)+('complete results log'!$B$2*(N800-1))),IF(M800="WON",((((N800-1)*J800)*'complete results log'!$B$2)+('complete results log'!$B$2*(N800-1))),IF(M800="PLACED",((((N800-1)*J800)*'complete results log'!$B$2)-'complete results log'!$B$2),IF(J800=0,-'complete results log'!$B$2,IF(J800=0,-'complete results log'!$B$2,-('complete results log'!$B$2*2)))))))*E800</f>
        <v>0</v>
      </c>
      <c r="Q800" s="27">
        <f>(IF(M800="WON-EW",(((K800-1)*'complete results log'!$B$2)*(1-$B$3))+(((L800-1)*'complete results log'!$B$2)*(1-$B$3)),IF(M800="WON",(((K800-1)*'complete results log'!$B$2)*(1-$B$3)),IF(M800="PLACED",(((L800-1)*'complete results log'!$B$2)*(1-$B$3))-'complete results log'!$B$2,IF(J800=0,-'complete results log'!$B$2,-('complete results log'!$B$2*2))))))*E800</f>
        <v>0</v>
      </c>
      <c r="R800" s="28">
        <f>(IF(M800="WON-EW",((((F800-1)*J800)*'complete results log'!$B$2)+('complete results log'!$B$2*(F800-1))),IF(M800="WON",((((F800-1)*J800)*'complete results log'!$B$2)+('complete results log'!$B$2*(F800-1))),IF(M800="PLACED",((((F800-1)*J800)*'complete results log'!$B$2)-'complete results log'!$B$2),IF(J800=0,-'complete results log'!$B$2,IF(J800=0,-'complete results log'!$B$2,-('complete results log'!$B$2*2)))))))*E800</f>
        <v>0</v>
      </c>
    </row>
    <row r="801" spans="8:18" ht="15" x14ac:dyDescent="0.2">
      <c r="H801" s="22"/>
      <c r="I801" s="22"/>
      <c r="J801" s="22"/>
      <c r="M801" s="17"/>
      <c r="N801" s="26">
        <f>((G801-1)*(1-(IF(H801="no",0,'complete results log'!$B$3)))+1)</f>
        <v>5.0000000000000044E-2</v>
      </c>
      <c r="O801" s="26">
        <f t="shared" si="12"/>
        <v>0</v>
      </c>
      <c r="P801" s="27">
        <f>(IF(M801="WON-EW",((((N801-1)*J801)*'complete results log'!$B$2)+('complete results log'!$B$2*(N801-1))),IF(M801="WON",((((N801-1)*J801)*'complete results log'!$B$2)+('complete results log'!$B$2*(N801-1))),IF(M801="PLACED",((((N801-1)*J801)*'complete results log'!$B$2)-'complete results log'!$B$2),IF(J801=0,-'complete results log'!$B$2,IF(J801=0,-'complete results log'!$B$2,-('complete results log'!$B$2*2)))))))*E801</f>
        <v>0</v>
      </c>
      <c r="Q801" s="27">
        <f>(IF(M801="WON-EW",(((K801-1)*'complete results log'!$B$2)*(1-$B$3))+(((L801-1)*'complete results log'!$B$2)*(1-$B$3)),IF(M801="WON",(((K801-1)*'complete results log'!$B$2)*(1-$B$3)),IF(M801="PLACED",(((L801-1)*'complete results log'!$B$2)*(1-$B$3))-'complete results log'!$B$2,IF(J801=0,-'complete results log'!$B$2,-('complete results log'!$B$2*2))))))*E801</f>
        <v>0</v>
      </c>
      <c r="R801" s="28">
        <f>(IF(M801="WON-EW",((((F801-1)*J801)*'complete results log'!$B$2)+('complete results log'!$B$2*(F801-1))),IF(M801="WON",((((F801-1)*J801)*'complete results log'!$B$2)+('complete results log'!$B$2*(F801-1))),IF(M801="PLACED",((((F801-1)*J801)*'complete results log'!$B$2)-'complete results log'!$B$2),IF(J801=0,-'complete results log'!$B$2,IF(J801=0,-'complete results log'!$B$2,-('complete results log'!$B$2*2)))))))*E801</f>
        <v>0</v>
      </c>
    </row>
    <row r="802" spans="8:18" ht="15" x14ac:dyDescent="0.2">
      <c r="H802" s="22"/>
      <c r="I802" s="22"/>
      <c r="J802" s="22"/>
      <c r="M802" s="17"/>
      <c r="N802" s="26">
        <f>((G802-1)*(1-(IF(H802="no",0,'complete results log'!$B$3)))+1)</f>
        <v>5.0000000000000044E-2</v>
      </c>
      <c r="O802" s="26">
        <f t="shared" si="12"/>
        <v>0</v>
      </c>
      <c r="P802" s="27">
        <f>(IF(M802="WON-EW",((((N802-1)*J802)*'complete results log'!$B$2)+('complete results log'!$B$2*(N802-1))),IF(M802="WON",((((N802-1)*J802)*'complete results log'!$B$2)+('complete results log'!$B$2*(N802-1))),IF(M802="PLACED",((((N802-1)*J802)*'complete results log'!$B$2)-'complete results log'!$B$2),IF(J802=0,-'complete results log'!$B$2,IF(J802=0,-'complete results log'!$B$2,-('complete results log'!$B$2*2)))))))*E802</f>
        <v>0</v>
      </c>
      <c r="Q802" s="27">
        <f>(IF(M802="WON-EW",(((K802-1)*'complete results log'!$B$2)*(1-$B$3))+(((L802-1)*'complete results log'!$B$2)*(1-$B$3)),IF(M802="WON",(((K802-1)*'complete results log'!$B$2)*(1-$B$3)),IF(M802="PLACED",(((L802-1)*'complete results log'!$B$2)*(1-$B$3))-'complete results log'!$B$2,IF(J802=0,-'complete results log'!$B$2,-('complete results log'!$B$2*2))))))*E802</f>
        <v>0</v>
      </c>
      <c r="R802" s="28">
        <f>(IF(M802="WON-EW",((((F802-1)*J802)*'complete results log'!$B$2)+('complete results log'!$B$2*(F802-1))),IF(M802="WON",((((F802-1)*J802)*'complete results log'!$B$2)+('complete results log'!$B$2*(F802-1))),IF(M802="PLACED",((((F802-1)*J802)*'complete results log'!$B$2)-'complete results log'!$B$2),IF(J802=0,-'complete results log'!$B$2,IF(J802=0,-'complete results log'!$B$2,-('complete results log'!$B$2*2)))))))*E802</f>
        <v>0</v>
      </c>
    </row>
    <row r="803" spans="8:18" ht="15" x14ac:dyDescent="0.2">
      <c r="H803" s="22"/>
      <c r="I803" s="22"/>
      <c r="J803" s="22"/>
      <c r="M803" s="17"/>
      <c r="N803" s="26">
        <f>((G803-1)*(1-(IF(H803="no",0,'complete results log'!$B$3)))+1)</f>
        <v>5.0000000000000044E-2</v>
      </c>
      <c r="O803" s="26">
        <f t="shared" si="12"/>
        <v>0</v>
      </c>
      <c r="P803" s="27">
        <f>(IF(M803="WON-EW",((((N803-1)*J803)*'complete results log'!$B$2)+('complete results log'!$B$2*(N803-1))),IF(M803="WON",((((N803-1)*J803)*'complete results log'!$B$2)+('complete results log'!$B$2*(N803-1))),IF(M803="PLACED",((((N803-1)*J803)*'complete results log'!$B$2)-'complete results log'!$B$2),IF(J803=0,-'complete results log'!$B$2,IF(J803=0,-'complete results log'!$B$2,-('complete results log'!$B$2*2)))))))*E803</f>
        <v>0</v>
      </c>
      <c r="Q803" s="27">
        <f>(IF(M803="WON-EW",(((K803-1)*'complete results log'!$B$2)*(1-$B$3))+(((L803-1)*'complete results log'!$B$2)*(1-$B$3)),IF(M803="WON",(((K803-1)*'complete results log'!$B$2)*(1-$B$3)),IF(M803="PLACED",(((L803-1)*'complete results log'!$B$2)*(1-$B$3))-'complete results log'!$B$2,IF(J803=0,-'complete results log'!$B$2,-('complete results log'!$B$2*2))))))*E803</f>
        <v>0</v>
      </c>
      <c r="R803" s="28">
        <f>(IF(M803="WON-EW",((((F803-1)*J803)*'complete results log'!$B$2)+('complete results log'!$B$2*(F803-1))),IF(M803="WON",((((F803-1)*J803)*'complete results log'!$B$2)+('complete results log'!$B$2*(F803-1))),IF(M803="PLACED",((((F803-1)*J803)*'complete results log'!$B$2)-'complete results log'!$B$2),IF(J803=0,-'complete results log'!$B$2,IF(J803=0,-'complete results log'!$B$2,-('complete results log'!$B$2*2)))))))*E803</f>
        <v>0</v>
      </c>
    </row>
    <row r="804" spans="8:18" ht="15" x14ac:dyDescent="0.2">
      <c r="H804" s="22"/>
      <c r="I804" s="22"/>
      <c r="J804" s="22"/>
      <c r="M804" s="17"/>
      <c r="N804" s="26">
        <f>((G804-1)*(1-(IF(H804="no",0,'complete results log'!$B$3)))+1)</f>
        <v>5.0000000000000044E-2</v>
      </c>
      <c r="O804" s="26">
        <f t="shared" si="12"/>
        <v>0</v>
      </c>
      <c r="P804" s="27">
        <f>(IF(M804="WON-EW",((((N804-1)*J804)*'complete results log'!$B$2)+('complete results log'!$B$2*(N804-1))),IF(M804="WON",((((N804-1)*J804)*'complete results log'!$B$2)+('complete results log'!$B$2*(N804-1))),IF(M804="PLACED",((((N804-1)*J804)*'complete results log'!$B$2)-'complete results log'!$B$2),IF(J804=0,-'complete results log'!$B$2,IF(J804=0,-'complete results log'!$B$2,-('complete results log'!$B$2*2)))))))*E804</f>
        <v>0</v>
      </c>
      <c r="Q804" s="27">
        <f>(IF(M804="WON-EW",(((K804-1)*'complete results log'!$B$2)*(1-$B$3))+(((L804-1)*'complete results log'!$B$2)*(1-$B$3)),IF(M804="WON",(((K804-1)*'complete results log'!$B$2)*(1-$B$3)),IF(M804="PLACED",(((L804-1)*'complete results log'!$B$2)*(1-$B$3))-'complete results log'!$B$2,IF(J804=0,-'complete results log'!$B$2,-('complete results log'!$B$2*2))))))*E804</f>
        <v>0</v>
      </c>
      <c r="R804" s="28">
        <f>(IF(M804="WON-EW",((((F804-1)*J804)*'complete results log'!$B$2)+('complete results log'!$B$2*(F804-1))),IF(M804="WON",((((F804-1)*J804)*'complete results log'!$B$2)+('complete results log'!$B$2*(F804-1))),IF(M804="PLACED",((((F804-1)*J804)*'complete results log'!$B$2)-'complete results log'!$B$2),IF(J804=0,-'complete results log'!$B$2,IF(J804=0,-'complete results log'!$B$2,-('complete results log'!$B$2*2)))))))*E804</f>
        <v>0</v>
      </c>
    </row>
    <row r="805" spans="8:18" ht="15" x14ac:dyDescent="0.2">
      <c r="H805" s="22"/>
      <c r="I805" s="22"/>
      <c r="J805" s="22"/>
      <c r="M805" s="17"/>
      <c r="N805" s="26">
        <f>((G805-1)*(1-(IF(H805="no",0,'complete results log'!$B$3)))+1)</f>
        <v>5.0000000000000044E-2</v>
      </c>
      <c r="O805" s="26">
        <f t="shared" si="12"/>
        <v>0</v>
      </c>
      <c r="P805" s="27">
        <f>(IF(M805="WON-EW",((((N805-1)*J805)*'complete results log'!$B$2)+('complete results log'!$B$2*(N805-1))),IF(M805="WON",((((N805-1)*J805)*'complete results log'!$B$2)+('complete results log'!$B$2*(N805-1))),IF(M805="PLACED",((((N805-1)*J805)*'complete results log'!$B$2)-'complete results log'!$B$2),IF(J805=0,-'complete results log'!$B$2,IF(J805=0,-'complete results log'!$B$2,-('complete results log'!$B$2*2)))))))*E805</f>
        <v>0</v>
      </c>
      <c r="Q805" s="27">
        <f>(IF(M805="WON-EW",(((K805-1)*'complete results log'!$B$2)*(1-$B$3))+(((L805-1)*'complete results log'!$B$2)*(1-$B$3)),IF(M805="WON",(((K805-1)*'complete results log'!$B$2)*(1-$B$3)),IF(M805="PLACED",(((L805-1)*'complete results log'!$B$2)*(1-$B$3))-'complete results log'!$B$2,IF(J805=0,-'complete results log'!$B$2,-('complete results log'!$B$2*2))))))*E805</f>
        <v>0</v>
      </c>
      <c r="R805" s="28">
        <f>(IF(M805="WON-EW",((((F805-1)*J805)*'complete results log'!$B$2)+('complete results log'!$B$2*(F805-1))),IF(M805="WON",((((F805-1)*J805)*'complete results log'!$B$2)+('complete results log'!$B$2*(F805-1))),IF(M805="PLACED",((((F805-1)*J805)*'complete results log'!$B$2)-'complete results log'!$B$2),IF(J805=0,-'complete results log'!$B$2,IF(J805=0,-'complete results log'!$B$2,-('complete results log'!$B$2*2)))))))*E805</f>
        <v>0</v>
      </c>
    </row>
    <row r="806" spans="8:18" ht="15" x14ac:dyDescent="0.2">
      <c r="H806" s="22"/>
      <c r="I806" s="22"/>
      <c r="J806" s="22"/>
      <c r="M806" s="17"/>
      <c r="N806" s="26">
        <f>((G806-1)*(1-(IF(H806="no",0,'complete results log'!$B$3)))+1)</f>
        <v>5.0000000000000044E-2</v>
      </c>
      <c r="O806" s="26">
        <f t="shared" si="12"/>
        <v>0</v>
      </c>
      <c r="P806" s="27">
        <f>(IF(M806="WON-EW",((((N806-1)*J806)*'complete results log'!$B$2)+('complete results log'!$B$2*(N806-1))),IF(M806="WON",((((N806-1)*J806)*'complete results log'!$B$2)+('complete results log'!$B$2*(N806-1))),IF(M806="PLACED",((((N806-1)*J806)*'complete results log'!$B$2)-'complete results log'!$B$2),IF(J806=0,-'complete results log'!$B$2,IF(J806=0,-'complete results log'!$B$2,-('complete results log'!$B$2*2)))))))*E806</f>
        <v>0</v>
      </c>
      <c r="Q806" s="27">
        <f>(IF(M806="WON-EW",(((K806-1)*'complete results log'!$B$2)*(1-$B$3))+(((L806-1)*'complete results log'!$B$2)*(1-$B$3)),IF(M806="WON",(((K806-1)*'complete results log'!$B$2)*(1-$B$3)),IF(M806="PLACED",(((L806-1)*'complete results log'!$B$2)*(1-$B$3))-'complete results log'!$B$2,IF(J806=0,-'complete results log'!$B$2,-('complete results log'!$B$2*2))))))*E806</f>
        <v>0</v>
      </c>
      <c r="R806" s="28">
        <f>(IF(M806="WON-EW",((((F806-1)*J806)*'complete results log'!$B$2)+('complete results log'!$B$2*(F806-1))),IF(M806="WON",((((F806-1)*J806)*'complete results log'!$B$2)+('complete results log'!$B$2*(F806-1))),IF(M806="PLACED",((((F806-1)*J806)*'complete results log'!$B$2)-'complete results log'!$B$2),IF(J806=0,-'complete results log'!$B$2,IF(J806=0,-'complete results log'!$B$2,-('complete results log'!$B$2*2)))))))*E806</f>
        <v>0</v>
      </c>
    </row>
    <row r="807" spans="8:18" ht="15" x14ac:dyDescent="0.2">
      <c r="H807" s="22"/>
      <c r="I807" s="22"/>
      <c r="J807" s="22"/>
      <c r="M807" s="17"/>
      <c r="N807" s="26">
        <f>((G807-1)*(1-(IF(H807="no",0,'complete results log'!$B$3)))+1)</f>
        <v>5.0000000000000044E-2</v>
      </c>
      <c r="O807" s="26">
        <f t="shared" si="12"/>
        <v>0</v>
      </c>
      <c r="P807" s="27">
        <f>(IF(M807="WON-EW",((((N807-1)*J807)*'complete results log'!$B$2)+('complete results log'!$B$2*(N807-1))),IF(M807="WON",((((N807-1)*J807)*'complete results log'!$B$2)+('complete results log'!$B$2*(N807-1))),IF(M807="PLACED",((((N807-1)*J807)*'complete results log'!$B$2)-'complete results log'!$B$2),IF(J807=0,-'complete results log'!$B$2,IF(J807=0,-'complete results log'!$B$2,-('complete results log'!$B$2*2)))))))*E807</f>
        <v>0</v>
      </c>
      <c r="Q807" s="27">
        <f>(IF(M807="WON-EW",(((K807-1)*'complete results log'!$B$2)*(1-$B$3))+(((L807-1)*'complete results log'!$B$2)*(1-$B$3)),IF(M807="WON",(((K807-1)*'complete results log'!$B$2)*(1-$B$3)),IF(M807="PLACED",(((L807-1)*'complete results log'!$B$2)*(1-$B$3))-'complete results log'!$B$2,IF(J807=0,-'complete results log'!$B$2,-('complete results log'!$B$2*2))))))*E807</f>
        <v>0</v>
      </c>
      <c r="R807" s="28">
        <f>(IF(M807="WON-EW",((((F807-1)*J807)*'complete results log'!$B$2)+('complete results log'!$B$2*(F807-1))),IF(M807="WON",((((F807-1)*J807)*'complete results log'!$B$2)+('complete results log'!$B$2*(F807-1))),IF(M807="PLACED",((((F807-1)*J807)*'complete results log'!$B$2)-'complete results log'!$B$2),IF(J807=0,-'complete results log'!$B$2,IF(J807=0,-'complete results log'!$B$2,-('complete results log'!$B$2*2)))))))*E807</f>
        <v>0</v>
      </c>
    </row>
    <row r="808" spans="8:18" ht="15" x14ac:dyDescent="0.2">
      <c r="H808" s="22"/>
      <c r="I808" s="22"/>
      <c r="J808" s="22"/>
      <c r="M808" s="17"/>
      <c r="N808" s="26">
        <f>((G808-1)*(1-(IF(H808="no",0,'complete results log'!$B$3)))+1)</f>
        <v>5.0000000000000044E-2</v>
      </c>
      <c r="O808" s="26">
        <f t="shared" si="12"/>
        <v>0</v>
      </c>
      <c r="P808" s="27">
        <f>(IF(M808="WON-EW",((((N808-1)*J808)*'complete results log'!$B$2)+('complete results log'!$B$2*(N808-1))),IF(M808="WON",((((N808-1)*J808)*'complete results log'!$B$2)+('complete results log'!$B$2*(N808-1))),IF(M808="PLACED",((((N808-1)*J808)*'complete results log'!$B$2)-'complete results log'!$B$2),IF(J808=0,-'complete results log'!$B$2,IF(J808=0,-'complete results log'!$B$2,-('complete results log'!$B$2*2)))))))*E808</f>
        <v>0</v>
      </c>
      <c r="Q808" s="27">
        <f>(IF(M808="WON-EW",(((K808-1)*'complete results log'!$B$2)*(1-$B$3))+(((L808-1)*'complete results log'!$B$2)*(1-$B$3)),IF(M808="WON",(((K808-1)*'complete results log'!$B$2)*(1-$B$3)),IF(M808="PLACED",(((L808-1)*'complete results log'!$B$2)*(1-$B$3))-'complete results log'!$B$2,IF(J808=0,-'complete results log'!$B$2,-('complete results log'!$B$2*2))))))*E808</f>
        <v>0</v>
      </c>
      <c r="R808" s="28">
        <f>(IF(M808="WON-EW",((((F808-1)*J808)*'complete results log'!$B$2)+('complete results log'!$B$2*(F808-1))),IF(M808="WON",((((F808-1)*J808)*'complete results log'!$B$2)+('complete results log'!$B$2*(F808-1))),IF(M808="PLACED",((((F808-1)*J808)*'complete results log'!$B$2)-'complete results log'!$B$2),IF(J808=0,-'complete results log'!$B$2,IF(J808=0,-'complete results log'!$B$2,-('complete results log'!$B$2*2)))))))*E808</f>
        <v>0</v>
      </c>
    </row>
    <row r="809" spans="8:18" ht="15" x14ac:dyDescent="0.2">
      <c r="H809" s="22"/>
      <c r="I809" s="22"/>
      <c r="J809" s="22"/>
      <c r="M809" s="17"/>
      <c r="N809" s="26">
        <f>((G809-1)*(1-(IF(H809="no",0,'complete results log'!$B$3)))+1)</f>
        <v>5.0000000000000044E-2</v>
      </c>
      <c r="O809" s="26">
        <f t="shared" si="12"/>
        <v>0</v>
      </c>
      <c r="P809" s="27">
        <f>(IF(M809="WON-EW",((((N809-1)*J809)*'complete results log'!$B$2)+('complete results log'!$B$2*(N809-1))),IF(M809="WON",((((N809-1)*J809)*'complete results log'!$B$2)+('complete results log'!$B$2*(N809-1))),IF(M809="PLACED",((((N809-1)*J809)*'complete results log'!$B$2)-'complete results log'!$B$2),IF(J809=0,-'complete results log'!$B$2,IF(J809=0,-'complete results log'!$B$2,-('complete results log'!$B$2*2)))))))*E809</f>
        <v>0</v>
      </c>
      <c r="Q809" s="27">
        <f>(IF(M809="WON-EW",(((K809-1)*'complete results log'!$B$2)*(1-$B$3))+(((L809-1)*'complete results log'!$B$2)*(1-$B$3)),IF(M809="WON",(((K809-1)*'complete results log'!$B$2)*(1-$B$3)),IF(M809="PLACED",(((L809-1)*'complete results log'!$B$2)*(1-$B$3))-'complete results log'!$B$2,IF(J809=0,-'complete results log'!$B$2,-('complete results log'!$B$2*2))))))*E809</f>
        <v>0</v>
      </c>
      <c r="R809" s="28">
        <f>(IF(M809="WON-EW",((((F809-1)*J809)*'complete results log'!$B$2)+('complete results log'!$B$2*(F809-1))),IF(M809="WON",((((F809-1)*J809)*'complete results log'!$B$2)+('complete results log'!$B$2*(F809-1))),IF(M809="PLACED",((((F809-1)*J809)*'complete results log'!$B$2)-'complete results log'!$B$2),IF(J809=0,-'complete results log'!$B$2,IF(J809=0,-'complete results log'!$B$2,-('complete results log'!$B$2*2)))))))*E809</f>
        <v>0</v>
      </c>
    </row>
    <row r="810" spans="8:18" ht="15" x14ac:dyDescent="0.2">
      <c r="H810" s="22"/>
      <c r="I810" s="22"/>
      <c r="J810" s="22"/>
      <c r="M810" s="17"/>
      <c r="N810" s="26">
        <f>((G810-1)*(1-(IF(H810="no",0,'complete results log'!$B$3)))+1)</f>
        <v>5.0000000000000044E-2</v>
      </c>
      <c r="O810" s="26">
        <f t="shared" si="12"/>
        <v>0</v>
      </c>
      <c r="P810" s="27">
        <f>(IF(M810="WON-EW",((((N810-1)*J810)*'complete results log'!$B$2)+('complete results log'!$B$2*(N810-1))),IF(M810="WON",((((N810-1)*J810)*'complete results log'!$B$2)+('complete results log'!$B$2*(N810-1))),IF(M810="PLACED",((((N810-1)*J810)*'complete results log'!$B$2)-'complete results log'!$B$2),IF(J810=0,-'complete results log'!$B$2,IF(J810=0,-'complete results log'!$B$2,-('complete results log'!$B$2*2)))))))*E810</f>
        <v>0</v>
      </c>
      <c r="Q810" s="27">
        <f>(IF(M810="WON-EW",(((K810-1)*'complete results log'!$B$2)*(1-$B$3))+(((L810-1)*'complete results log'!$B$2)*(1-$B$3)),IF(M810="WON",(((K810-1)*'complete results log'!$B$2)*(1-$B$3)),IF(M810="PLACED",(((L810-1)*'complete results log'!$B$2)*(1-$B$3))-'complete results log'!$B$2,IF(J810=0,-'complete results log'!$B$2,-('complete results log'!$B$2*2))))))*E810</f>
        <v>0</v>
      </c>
      <c r="R810" s="28">
        <f>(IF(M810="WON-EW",((((F810-1)*J810)*'complete results log'!$B$2)+('complete results log'!$B$2*(F810-1))),IF(M810="WON",((((F810-1)*J810)*'complete results log'!$B$2)+('complete results log'!$B$2*(F810-1))),IF(M810="PLACED",((((F810-1)*J810)*'complete results log'!$B$2)-'complete results log'!$B$2),IF(J810=0,-'complete results log'!$B$2,IF(J810=0,-'complete results log'!$B$2,-('complete results log'!$B$2*2)))))))*E810</f>
        <v>0</v>
      </c>
    </row>
    <row r="811" spans="8:18" ht="15" x14ac:dyDescent="0.2">
      <c r="H811" s="22"/>
      <c r="I811" s="22"/>
      <c r="J811" s="22"/>
      <c r="M811" s="17"/>
      <c r="N811" s="26">
        <f>((G811-1)*(1-(IF(H811="no",0,'complete results log'!$B$3)))+1)</f>
        <v>5.0000000000000044E-2</v>
      </c>
      <c r="O811" s="26">
        <f t="shared" si="12"/>
        <v>0</v>
      </c>
      <c r="P811" s="27">
        <f>(IF(M811="WON-EW",((((N811-1)*J811)*'complete results log'!$B$2)+('complete results log'!$B$2*(N811-1))),IF(M811="WON",((((N811-1)*J811)*'complete results log'!$B$2)+('complete results log'!$B$2*(N811-1))),IF(M811="PLACED",((((N811-1)*J811)*'complete results log'!$B$2)-'complete results log'!$B$2),IF(J811=0,-'complete results log'!$B$2,IF(J811=0,-'complete results log'!$B$2,-('complete results log'!$B$2*2)))))))*E811</f>
        <v>0</v>
      </c>
      <c r="Q811" s="27">
        <f>(IF(M811="WON-EW",(((K811-1)*'complete results log'!$B$2)*(1-$B$3))+(((L811-1)*'complete results log'!$B$2)*(1-$B$3)),IF(M811="WON",(((K811-1)*'complete results log'!$B$2)*(1-$B$3)),IF(M811="PLACED",(((L811-1)*'complete results log'!$B$2)*(1-$B$3))-'complete results log'!$B$2,IF(J811=0,-'complete results log'!$B$2,-('complete results log'!$B$2*2))))))*E811</f>
        <v>0</v>
      </c>
      <c r="R811" s="28">
        <f>(IF(M811="WON-EW",((((F811-1)*J811)*'complete results log'!$B$2)+('complete results log'!$B$2*(F811-1))),IF(M811="WON",((((F811-1)*J811)*'complete results log'!$B$2)+('complete results log'!$B$2*(F811-1))),IF(M811="PLACED",((((F811-1)*J811)*'complete results log'!$B$2)-'complete results log'!$B$2),IF(J811=0,-'complete results log'!$B$2,IF(J811=0,-'complete results log'!$B$2,-('complete results log'!$B$2*2)))))))*E811</f>
        <v>0</v>
      </c>
    </row>
    <row r="812" spans="8:18" ht="15" x14ac:dyDescent="0.2">
      <c r="H812" s="22"/>
      <c r="I812" s="22"/>
      <c r="J812" s="22"/>
      <c r="M812" s="17"/>
      <c r="N812" s="26">
        <f>((G812-1)*(1-(IF(H812="no",0,'complete results log'!$B$3)))+1)</f>
        <v>5.0000000000000044E-2</v>
      </c>
      <c r="O812" s="26">
        <f t="shared" si="12"/>
        <v>0</v>
      </c>
      <c r="P812" s="27">
        <f>(IF(M812="WON-EW",((((N812-1)*J812)*'complete results log'!$B$2)+('complete results log'!$B$2*(N812-1))),IF(M812="WON",((((N812-1)*J812)*'complete results log'!$B$2)+('complete results log'!$B$2*(N812-1))),IF(M812="PLACED",((((N812-1)*J812)*'complete results log'!$B$2)-'complete results log'!$B$2),IF(J812=0,-'complete results log'!$B$2,IF(J812=0,-'complete results log'!$B$2,-('complete results log'!$B$2*2)))))))*E812</f>
        <v>0</v>
      </c>
      <c r="Q812" s="27">
        <f>(IF(M812="WON-EW",(((K812-1)*'complete results log'!$B$2)*(1-$B$3))+(((L812-1)*'complete results log'!$B$2)*(1-$B$3)),IF(M812="WON",(((K812-1)*'complete results log'!$B$2)*(1-$B$3)),IF(M812="PLACED",(((L812-1)*'complete results log'!$B$2)*(1-$B$3))-'complete results log'!$B$2,IF(J812=0,-'complete results log'!$B$2,-('complete results log'!$B$2*2))))))*E812</f>
        <v>0</v>
      </c>
      <c r="R812" s="28">
        <f>(IF(M812="WON-EW",((((F812-1)*J812)*'complete results log'!$B$2)+('complete results log'!$B$2*(F812-1))),IF(M812="WON",((((F812-1)*J812)*'complete results log'!$B$2)+('complete results log'!$B$2*(F812-1))),IF(M812="PLACED",((((F812-1)*J812)*'complete results log'!$B$2)-'complete results log'!$B$2),IF(J812=0,-'complete results log'!$B$2,IF(J812=0,-'complete results log'!$B$2,-('complete results log'!$B$2*2)))))))*E812</f>
        <v>0</v>
      </c>
    </row>
    <row r="813" spans="8:18" ht="15" x14ac:dyDescent="0.2">
      <c r="H813" s="22"/>
      <c r="I813" s="22"/>
      <c r="J813" s="22"/>
      <c r="M813" s="17"/>
      <c r="N813" s="26">
        <f>((G813-1)*(1-(IF(H813="no",0,'complete results log'!$B$3)))+1)</f>
        <v>5.0000000000000044E-2</v>
      </c>
      <c r="O813" s="26">
        <f t="shared" si="12"/>
        <v>0</v>
      </c>
      <c r="P813" s="27">
        <f>(IF(M813="WON-EW",((((N813-1)*J813)*'complete results log'!$B$2)+('complete results log'!$B$2*(N813-1))),IF(M813="WON",((((N813-1)*J813)*'complete results log'!$B$2)+('complete results log'!$B$2*(N813-1))),IF(M813="PLACED",((((N813-1)*J813)*'complete results log'!$B$2)-'complete results log'!$B$2),IF(J813=0,-'complete results log'!$B$2,IF(J813=0,-'complete results log'!$B$2,-('complete results log'!$B$2*2)))))))*E813</f>
        <v>0</v>
      </c>
      <c r="Q813" s="27">
        <f>(IF(M813="WON-EW",(((K813-1)*'complete results log'!$B$2)*(1-$B$3))+(((L813-1)*'complete results log'!$B$2)*(1-$B$3)),IF(M813="WON",(((K813-1)*'complete results log'!$B$2)*(1-$B$3)),IF(M813="PLACED",(((L813-1)*'complete results log'!$B$2)*(1-$B$3))-'complete results log'!$B$2,IF(J813=0,-'complete results log'!$B$2,-('complete results log'!$B$2*2))))))*E813</f>
        <v>0</v>
      </c>
      <c r="R813" s="28">
        <f>(IF(M813="WON-EW",((((F813-1)*J813)*'complete results log'!$B$2)+('complete results log'!$B$2*(F813-1))),IF(M813="WON",((((F813-1)*J813)*'complete results log'!$B$2)+('complete results log'!$B$2*(F813-1))),IF(M813="PLACED",((((F813-1)*J813)*'complete results log'!$B$2)-'complete results log'!$B$2),IF(J813=0,-'complete results log'!$B$2,IF(J813=0,-'complete results log'!$B$2,-('complete results log'!$B$2*2)))))))*E813</f>
        <v>0</v>
      </c>
    </row>
    <row r="814" spans="8:18" ht="15" x14ac:dyDescent="0.2">
      <c r="H814" s="22"/>
      <c r="I814" s="22"/>
      <c r="J814" s="22"/>
      <c r="M814" s="17"/>
      <c r="N814" s="26">
        <f>((G814-1)*(1-(IF(H814="no",0,'complete results log'!$B$3)))+1)</f>
        <v>5.0000000000000044E-2</v>
      </c>
      <c r="O814" s="26">
        <f t="shared" si="12"/>
        <v>0</v>
      </c>
      <c r="P814" s="27">
        <f>(IF(M814="WON-EW",((((N814-1)*J814)*'complete results log'!$B$2)+('complete results log'!$B$2*(N814-1))),IF(M814="WON",((((N814-1)*J814)*'complete results log'!$B$2)+('complete results log'!$B$2*(N814-1))),IF(M814="PLACED",((((N814-1)*J814)*'complete results log'!$B$2)-'complete results log'!$B$2),IF(J814=0,-'complete results log'!$B$2,IF(J814=0,-'complete results log'!$B$2,-('complete results log'!$B$2*2)))))))*E814</f>
        <v>0</v>
      </c>
      <c r="Q814" s="27">
        <f>(IF(M814="WON-EW",(((K814-1)*'complete results log'!$B$2)*(1-$B$3))+(((L814-1)*'complete results log'!$B$2)*(1-$B$3)),IF(M814="WON",(((K814-1)*'complete results log'!$B$2)*(1-$B$3)),IF(M814="PLACED",(((L814-1)*'complete results log'!$B$2)*(1-$B$3))-'complete results log'!$B$2,IF(J814=0,-'complete results log'!$B$2,-('complete results log'!$B$2*2))))))*E814</f>
        <v>0</v>
      </c>
      <c r="R814" s="28">
        <f>(IF(M814="WON-EW",((((F814-1)*J814)*'complete results log'!$B$2)+('complete results log'!$B$2*(F814-1))),IF(M814="WON",((((F814-1)*J814)*'complete results log'!$B$2)+('complete results log'!$B$2*(F814-1))),IF(M814="PLACED",((((F814-1)*J814)*'complete results log'!$B$2)-'complete results log'!$B$2),IF(J814=0,-'complete results log'!$B$2,IF(J814=0,-'complete results log'!$B$2,-('complete results log'!$B$2*2)))))))*E814</f>
        <v>0</v>
      </c>
    </row>
    <row r="815" spans="8:18" ht="15" x14ac:dyDescent="0.2">
      <c r="H815" s="22"/>
      <c r="I815" s="22"/>
      <c r="J815" s="22"/>
      <c r="M815" s="17"/>
      <c r="N815" s="26">
        <f>((G815-1)*(1-(IF(H815="no",0,'complete results log'!$B$3)))+1)</f>
        <v>5.0000000000000044E-2</v>
      </c>
      <c r="O815" s="26">
        <f t="shared" si="12"/>
        <v>0</v>
      </c>
      <c r="P815" s="27">
        <f>(IF(M815="WON-EW",((((N815-1)*J815)*'complete results log'!$B$2)+('complete results log'!$B$2*(N815-1))),IF(M815="WON",((((N815-1)*J815)*'complete results log'!$B$2)+('complete results log'!$B$2*(N815-1))),IF(M815="PLACED",((((N815-1)*J815)*'complete results log'!$B$2)-'complete results log'!$B$2),IF(J815=0,-'complete results log'!$B$2,IF(J815=0,-'complete results log'!$B$2,-('complete results log'!$B$2*2)))))))*E815</f>
        <v>0</v>
      </c>
      <c r="Q815" s="27">
        <f>(IF(M815="WON-EW",(((K815-1)*'complete results log'!$B$2)*(1-$B$3))+(((L815-1)*'complete results log'!$B$2)*(1-$B$3)),IF(M815="WON",(((K815-1)*'complete results log'!$B$2)*(1-$B$3)),IF(M815="PLACED",(((L815-1)*'complete results log'!$B$2)*(1-$B$3))-'complete results log'!$B$2,IF(J815=0,-'complete results log'!$B$2,-('complete results log'!$B$2*2))))))*E815</f>
        <v>0</v>
      </c>
      <c r="R815" s="28">
        <f>(IF(M815="WON-EW",((((F815-1)*J815)*'complete results log'!$B$2)+('complete results log'!$B$2*(F815-1))),IF(M815="WON",((((F815-1)*J815)*'complete results log'!$B$2)+('complete results log'!$B$2*(F815-1))),IF(M815="PLACED",((((F815-1)*J815)*'complete results log'!$B$2)-'complete results log'!$B$2),IF(J815=0,-'complete results log'!$B$2,IF(J815=0,-'complete results log'!$B$2,-('complete results log'!$B$2*2)))))))*E815</f>
        <v>0</v>
      </c>
    </row>
    <row r="816" spans="8:18" ht="15" x14ac:dyDescent="0.2">
      <c r="H816" s="22"/>
      <c r="I816" s="22"/>
      <c r="J816" s="22"/>
      <c r="M816" s="17"/>
      <c r="N816" s="26">
        <f>((G816-1)*(1-(IF(H816="no",0,'complete results log'!$B$3)))+1)</f>
        <v>5.0000000000000044E-2</v>
      </c>
      <c r="O816" s="26">
        <f t="shared" si="12"/>
        <v>0</v>
      </c>
      <c r="P816" s="27">
        <f>(IF(M816="WON-EW",((((N816-1)*J816)*'complete results log'!$B$2)+('complete results log'!$B$2*(N816-1))),IF(M816="WON",((((N816-1)*J816)*'complete results log'!$B$2)+('complete results log'!$B$2*(N816-1))),IF(M816="PLACED",((((N816-1)*J816)*'complete results log'!$B$2)-'complete results log'!$B$2),IF(J816=0,-'complete results log'!$B$2,IF(J816=0,-'complete results log'!$B$2,-('complete results log'!$B$2*2)))))))*E816</f>
        <v>0</v>
      </c>
      <c r="Q816" s="27">
        <f>(IF(M816="WON-EW",(((K816-1)*'complete results log'!$B$2)*(1-$B$3))+(((L816-1)*'complete results log'!$B$2)*(1-$B$3)),IF(M816="WON",(((K816-1)*'complete results log'!$B$2)*(1-$B$3)),IF(M816="PLACED",(((L816-1)*'complete results log'!$B$2)*(1-$B$3))-'complete results log'!$B$2,IF(J816=0,-'complete results log'!$B$2,-('complete results log'!$B$2*2))))))*E816</f>
        <v>0</v>
      </c>
      <c r="R816" s="28">
        <f>(IF(M816="WON-EW",((((F816-1)*J816)*'complete results log'!$B$2)+('complete results log'!$B$2*(F816-1))),IF(M816="WON",((((F816-1)*J816)*'complete results log'!$B$2)+('complete results log'!$B$2*(F816-1))),IF(M816="PLACED",((((F816-1)*J816)*'complete results log'!$B$2)-'complete results log'!$B$2),IF(J816=0,-'complete results log'!$B$2,IF(J816=0,-'complete results log'!$B$2,-('complete results log'!$B$2*2)))))))*E816</f>
        <v>0</v>
      </c>
    </row>
    <row r="817" spans="8:18" ht="15" x14ac:dyDescent="0.2">
      <c r="H817" s="22"/>
      <c r="I817" s="22"/>
      <c r="J817" s="22"/>
      <c r="M817" s="17"/>
      <c r="N817" s="26">
        <f>((G817-1)*(1-(IF(H817="no",0,'complete results log'!$B$3)))+1)</f>
        <v>5.0000000000000044E-2</v>
      </c>
      <c r="O817" s="26">
        <f t="shared" si="12"/>
        <v>0</v>
      </c>
      <c r="P817" s="27">
        <f>(IF(M817="WON-EW",((((N817-1)*J817)*'complete results log'!$B$2)+('complete results log'!$B$2*(N817-1))),IF(M817="WON",((((N817-1)*J817)*'complete results log'!$B$2)+('complete results log'!$B$2*(N817-1))),IF(M817="PLACED",((((N817-1)*J817)*'complete results log'!$B$2)-'complete results log'!$B$2),IF(J817=0,-'complete results log'!$B$2,IF(J817=0,-'complete results log'!$B$2,-('complete results log'!$B$2*2)))))))*E817</f>
        <v>0</v>
      </c>
      <c r="Q817" s="27">
        <f>(IF(M817="WON-EW",(((K817-1)*'complete results log'!$B$2)*(1-$B$3))+(((L817-1)*'complete results log'!$B$2)*(1-$B$3)),IF(M817="WON",(((K817-1)*'complete results log'!$B$2)*(1-$B$3)),IF(M817="PLACED",(((L817-1)*'complete results log'!$B$2)*(1-$B$3))-'complete results log'!$B$2,IF(J817=0,-'complete results log'!$B$2,-('complete results log'!$B$2*2))))))*E817</f>
        <v>0</v>
      </c>
      <c r="R817" s="28">
        <f>(IF(M817="WON-EW",((((F817-1)*J817)*'complete results log'!$B$2)+('complete results log'!$B$2*(F817-1))),IF(M817="WON",((((F817-1)*J817)*'complete results log'!$B$2)+('complete results log'!$B$2*(F817-1))),IF(M817="PLACED",((((F817-1)*J817)*'complete results log'!$B$2)-'complete results log'!$B$2),IF(J817=0,-'complete results log'!$B$2,IF(J817=0,-'complete results log'!$B$2,-('complete results log'!$B$2*2)))))))*E817</f>
        <v>0</v>
      </c>
    </row>
    <row r="818" spans="8:18" ht="15" x14ac:dyDescent="0.2">
      <c r="H818" s="22"/>
      <c r="I818" s="22"/>
      <c r="J818" s="22"/>
      <c r="M818" s="17"/>
      <c r="N818" s="26">
        <f>((G818-1)*(1-(IF(H818="no",0,'complete results log'!$B$3)))+1)</f>
        <v>5.0000000000000044E-2</v>
      </c>
      <c r="O818" s="26">
        <f t="shared" si="12"/>
        <v>0</v>
      </c>
      <c r="P818" s="27">
        <f>(IF(M818="WON-EW",((((N818-1)*J818)*'complete results log'!$B$2)+('complete results log'!$B$2*(N818-1))),IF(M818="WON",((((N818-1)*J818)*'complete results log'!$B$2)+('complete results log'!$B$2*(N818-1))),IF(M818="PLACED",((((N818-1)*J818)*'complete results log'!$B$2)-'complete results log'!$B$2),IF(J818=0,-'complete results log'!$B$2,IF(J818=0,-'complete results log'!$B$2,-('complete results log'!$B$2*2)))))))*E818</f>
        <v>0</v>
      </c>
      <c r="Q818" s="27">
        <f>(IF(M818="WON-EW",(((K818-1)*'complete results log'!$B$2)*(1-$B$3))+(((L818-1)*'complete results log'!$B$2)*(1-$B$3)),IF(M818="WON",(((K818-1)*'complete results log'!$B$2)*(1-$B$3)),IF(M818="PLACED",(((L818-1)*'complete results log'!$B$2)*(1-$B$3))-'complete results log'!$B$2,IF(J818=0,-'complete results log'!$B$2,-('complete results log'!$B$2*2))))))*E818</f>
        <v>0</v>
      </c>
      <c r="R818" s="28">
        <f>(IF(M818="WON-EW",((((F818-1)*J818)*'complete results log'!$B$2)+('complete results log'!$B$2*(F818-1))),IF(M818="WON",((((F818-1)*J818)*'complete results log'!$B$2)+('complete results log'!$B$2*(F818-1))),IF(M818="PLACED",((((F818-1)*J818)*'complete results log'!$B$2)-'complete results log'!$B$2),IF(J818=0,-'complete results log'!$B$2,IF(J818=0,-'complete results log'!$B$2,-('complete results log'!$B$2*2)))))))*E818</f>
        <v>0</v>
      </c>
    </row>
    <row r="819" spans="8:18" ht="15" x14ac:dyDescent="0.2">
      <c r="H819" s="22"/>
      <c r="I819" s="22"/>
      <c r="J819" s="22"/>
      <c r="M819" s="17"/>
      <c r="N819" s="26">
        <f>((G819-1)*(1-(IF(H819="no",0,'complete results log'!$B$3)))+1)</f>
        <v>5.0000000000000044E-2</v>
      </c>
      <c r="O819" s="26">
        <f t="shared" si="12"/>
        <v>0</v>
      </c>
      <c r="P819" s="27">
        <f>(IF(M819="WON-EW",((((N819-1)*J819)*'complete results log'!$B$2)+('complete results log'!$B$2*(N819-1))),IF(M819="WON",((((N819-1)*J819)*'complete results log'!$B$2)+('complete results log'!$B$2*(N819-1))),IF(M819="PLACED",((((N819-1)*J819)*'complete results log'!$B$2)-'complete results log'!$B$2),IF(J819=0,-'complete results log'!$B$2,IF(J819=0,-'complete results log'!$B$2,-('complete results log'!$B$2*2)))))))*E819</f>
        <v>0</v>
      </c>
      <c r="Q819" s="27">
        <f>(IF(M819="WON-EW",(((K819-1)*'complete results log'!$B$2)*(1-$B$3))+(((L819-1)*'complete results log'!$B$2)*(1-$B$3)),IF(M819="WON",(((K819-1)*'complete results log'!$B$2)*(1-$B$3)),IF(M819="PLACED",(((L819-1)*'complete results log'!$B$2)*(1-$B$3))-'complete results log'!$B$2,IF(J819=0,-'complete results log'!$B$2,-('complete results log'!$B$2*2))))))*E819</f>
        <v>0</v>
      </c>
      <c r="R819" s="28">
        <f>(IF(M819="WON-EW",((((F819-1)*J819)*'complete results log'!$B$2)+('complete results log'!$B$2*(F819-1))),IF(M819="WON",((((F819-1)*J819)*'complete results log'!$B$2)+('complete results log'!$B$2*(F819-1))),IF(M819="PLACED",((((F819-1)*J819)*'complete results log'!$B$2)-'complete results log'!$B$2),IF(J819=0,-'complete results log'!$B$2,IF(J819=0,-'complete results log'!$B$2,-('complete results log'!$B$2*2)))))))*E819</f>
        <v>0</v>
      </c>
    </row>
    <row r="820" spans="8:18" ht="15" x14ac:dyDescent="0.2">
      <c r="H820" s="22"/>
      <c r="I820" s="22"/>
      <c r="J820" s="22"/>
      <c r="M820" s="17"/>
      <c r="N820" s="26">
        <f>((G820-1)*(1-(IF(H820="no",0,'complete results log'!$B$3)))+1)</f>
        <v>5.0000000000000044E-2</v>
      </c>
      <c r="O820" s="26">
        <f t="shared" si="12"/>
        <v>0</v>
      </c>
      <c r="P820" s="27">
        <f>(IF(M820="WON-EW",((((N820-1)*J820)*'complete results log'!$B$2)+('complete results log'!$B$2*(N820-1))),IF(M820="WON",((((N820-1)*J820)*'complete results log'!$B$2)+('complete results log'!$B$2*(N820-1))),IF(M820="PLACED",((((N820-1)*J820)*'complete results log'!$B$2)-'complete results log'!$B$2),IF(J820=0,-'complete results log'!$B$2,IF(J820=0,-'complete results log'!$B$2,-('complete results log'!$B$2*2)))))))*E820</f>
        <v>0</v>
      </c>
      <c r="Q820" s="27">
        <f>(IF(M820="WON-EW",(((K820-1)*'complete results log'!$B$2)*(1-$B$3))+(((L820-1)*'complete results log'!$B$2)*(1-$B$3)),IF(M820="WON",(((K820-1)*'complete results log'!$B$2)*(1-$B$3)),IF(M820="PLACED",(((L820-1)*'complete results log'!$B$2)*(1-$B$3))-'complete results log'!$B$2,IF(J820=0,-'complete results log'!$B$2,-('complete results log'!$B$2*2))))))*E820</f>
        <v>0</v>
      </c>
      <c r="R820" s="28">
        <f>(IF(M820="WON-EW",((((F820-1)*J820)*'complete results log'!$B$2)+('complete results log'!$B$2*(F820-1))),IF(M820="WON",((((F820-1)*J820)*'complete results log'!$B$2)+('complete results log'!$B$2*(F820-1))),IF(M820="PLACED",((((F820-1)*J820)*'complete results log'!$B$2)-'complete results log'!$B$2),IF(J820=0,-'complete results log'!$B$2,IF(J820=0,-'complete results log'!$B$2,-('complete results log'!$B$2*2)))))))*E820</f>
        <v>0</v>
      </c>
    </row>
    <row r="821" spans="8:18" ht="15" x14ac:dyDescent="0.2">
      <c r="H821" s="22"/>
      <c r="I821" s="22"/>
      <c r="J821" s="22"/>
      <c r="M821" s="17"/>
      <c r="N821" s="26">
        <f>((G821-1)*(1-(IF(H821="no",0,'complete results log'!$B$3)))+1)</f>
        <v>5.0000000000000044E-2</v>
      </c>
      <c r="O821" s="26">
        <f t="shared" si="12"/>
        <v>0</v>
      </c>
      <c r="P821" s="27">
        <f>(IF(M821="WON-EW",((((N821-1)*J821)*'complete results log'!$B$2)+('complete results log'!$B$2*(N821-1))),IF(M821="WON",((((N821-1)*J821)*'complete results log'!$B$2)+('complete results log'!$B$2*(N821-1))),IF(M821="PLACED",((((N821-1)*J821)*'complete results log'!$B$2)-'complete results log'!$B$2),IF(J821=0,-'complete results log'!$B$2,IF(J821=0,-'complete results log'!$B$2,-('complete results log'!$B$2*2)))))))*E821</f>
        <v>0</v>
      </c>
      <c r="Q821" s="27">
        <f>(IF(M821="WON-EW",(((K821-1)*'complete results log'!$B$2)*(1-$B$3))+(((L821-1)*'complete results log'!$B$2)*(1-$B$3)),IF(M821="WON",(((K821-1)*'complete results log'!$B$2)*(1-$B$3)),IF(M821="PLACED",(((L821-1)*'complete results log'!$B$2)*(1-$B$3))-'complete results log'!$B$2,IF(J821=0,-'complete results log'!$B$2,-('complete results log'!$B$2*2))))))*E821</f>
        <v>0</v>
      </c>
      <c r="R821" s="28">
        <f>(IF(M821="WON-EW",((((F821-1)*J821)*'complete results log'!$B$2)+('complete results log'!$B$2*(F821-1))),IF(M821="WON",((((F821-1)*J821)*'complete results log'!$B$2)+('complete results log'!$B$2*(F821-1))),IF(M821="PLACED",((((F821-1)*J821)*'complete results log'!$B$2)-'complete results log'!$B$2),IF(J821=0,-'complete results log'!$B$2,IF(J821=0,-'complete results log'!$B$2,-('complete results log'!$B$2*2)))))))*E821</f>
        <v>0</v>
      </c>
    </row>
    <row r="822" spans="8:18" ht="15" x14ac:dyDescent="0.2">
      <c r="H822" s="22"/>
      <c r="I822" s="22"/>
      <c r="J822" s="22"/>
      <c r="M822" s="17"/>
      <c r="N822" s="26">
        <f>((G822-1)*(1-(IF(H822="no",0,'complete results log'!$B$3)))+1)</f>
        <v>5.0000000000000044E-2</v>
      </c>
      <c r="O822" s="26">
        <f t="shared" si="12"/>
        <v>0</v>
      </c>
      <c r="P822" s="27">
        <f>(IF(M822="WON-EW",((((N822-1)*J822)*'complete results log'!$B$2)+('complete results log'!$B$2*(N822-1))),IF(M822="WON",((((N822-1)*J822)*'complete results log'!$B$2)+('complete results log'!$B$2*(N822-1))),IF(M822="PLACED",((((N822-1)*J822)*'complete results log'!$B$2)-'complete results log'!$B$2),IF(J822=0,-'complete results log'!$B$2,IF(J822=0,-'complete results log'!$B$2,-('complete results log'!$B$2*2)))))))*E822</f>
        <v>0</v>
      </c>
      <c r="Q822" s="27">
        <f>(IF(M822="WON-EW",(((K822-1)*'complete results log'!$B$2)*(1-$B$3))+(((L822-1)*'complete results log'!$B$2)*(1-$B$3)),IF(M822="WON",(((K822-1)*'complete results log'!$B$2)*(1-$B$3)),IF(M822="PLACED",(((L822-1)*'complete results log'!$B$2)*(1-$B$3))-'complete results log'!$B$2,IF(J822=0,-'complete results log'!$B$2,-('complete results log'!$B$2*2))))))*E822</f>
        <v>0</v>
      </c>
      <c r="R822" s="28">
        <f>(IF(M822="WON-EW",((((F822-1)*J822)*'complete results log'!$B$2)+('complete results log'!$B$2*(F822-1))),IF(M822="WON",((((F822-1)*J822)*'complete results log'!$B$2)+('complete results log'!$B$2*(F822-1))),IF(M822="PLACED",((((F822-1)*J822)*'complete results log'!$B$2)-'complete results log'!$B$2),IF(J822=0,-'complete results log'!$B$2,IF(J822=0,-'complete results log'!$B$2,-('complete results log'!$B$2*2)))))))*E822</f>
        <v>0</v>
      </c>
    </row>
    <row r="823" spans="8:18" ht="15" x14ac:dyDescent="0.2">
      <c r="H823" s="22"/>
      <c r="I823" s="22"/>
      <c r="J823" s="22"/>
      <c r="M823" s="17"/>
      <c r="N823" s="26">
        <f>((G823-1)*(1-(IF(H823="no",0,'complete results log'!$B$3)))+1)</f>
        <v>5.0000000000000044E-2</v>
      </c>
      <c r="O823" s="26">
        <f t="shared" si="12"/>
        <v>0</v>
      </c>
      <c r="P823" s="27">
        <f>(IF(M823="WON-EW",((((N823-1)*J823)*'complete results log'!$B$2)+('complete results log'!$B$2*(N823-1))),IF(M823="WON",((((N823-1)*J823)*'complete results log'!$B$2)+('complete results log'!$B$2*(N823-1))),IF(M823="PLACED",((((N823-1)*J823)*'complete results log'!$B$2)-'complete results log'!$B$2),IF(J823=0,-'complete results log'!$B$2,IF(J823=0,-'complete results log'!$B$2,-('complete results log'!$B$2*2)))))))*E823</f>
        <v>0</v>
      </c>
      <c r="Q823" s="27">
        <f>(IF(M823="WON-EW",(((K823-1)*'complete results log'!$B$2)*(1-$B$3))+(((L823-1)*'complete results log'!$B$2)*(1-$B$3)),IF(M823="WON",(((K823-1)*'complete results log'!$B$2)*(1-$B$3)),IF(M823="PLACED",(((L823-1)*'complete results log'!$B$2)*(1-$B$3))-'complete results log'!$B$2,IF(J823=0,-'complete results log'!$B$2,-('complete results log'!$B$2*2))))))*E823</f>
        <v>0</v>
      </c>
      <c r="R823" s="28">
        <f>(IF(M823="WON-EW",((((F823-1)*J823)*'complete results log'!$B$2)+('complete results log'!$B$2*(F823-1))),IF(M823="WON",((((F823-1)*J823)*'complete results log'!$B$2)+('complete results log'!$B$2*(F823-1))),IF(M823="PLACED",((((F823-1)*J823)*'complete results log'!$B$2)-'complete results log'!$B$2),IF(J823=0,-'complete results log'!$B$2,IF(J823=0,-'complete results log'!$B$2,-('complete results log'!$B$2*2)))))))*E823</f>
        <v>0</v>
      </c>
    </row>
    <row r="824" spans="8:18" ht="15" x14ac:dyDescent="0.2">
      <c r="H824" s="22"/>
      <c r="I824" s="22"/>
      <c r="J824" s="22"/>
      <c r="M824" s="17"/>
      <c r="N824" s="26">
        <f>((G824-1)*(1-(IF(H824="no",0,'complete results log'!$B$3)))+1)</f>
        <v>5.0000000000000044E-2</v>
      </c>
      <c r="O824" s="26">
        <f t="shared" si="12"/>
        <v>0</v>
      </c>
      <c r="P824" s="27">
        <f>(IF(M824="WON-EW",((((N824-1)*J824)*'complete results log'!$B$2)+('complete results log'!$B$2*(N824-1))),IF(M824="WON",((((N824-1)*J824)*'complete results log'!$B$2)+('complete results log'!$B$2*(N824-1))),IF(M824="PLACED",((((N824-1)*J824)*'complete results log'!$B$2)-'complete results log'!$B$2),IF(J824=0,-'complete results log'!$B$2,IF(J824=0,-'complete results log'!$B$2,-('complete results log'!$B$2*2)))))))*E824</f>
        <v>0</v>
      </c>
      <c r="Q824" s="27">
        <f>(IF(M824="WON-EW",(((K824-1)*'complete results log'!$B$2)*(1-$B$3))+(((L824-1)*'complete results log'!$B$2)*(1-$B$3)),IF(M824="WON",(((K824-1)*'complete results log'!$B$2)*(1-$B$3)),IF(M824="PLACED",(((L824-1)*'complete results log'!$B$2)*(1-$B$3))-'complete results log'!$B$2,IF(J824=0,-'complete results log'!$B$2,-('complete results log'!$B$2*2))))))*E824</f>
        <v>0</v>
      </c>
      <c r="R824" s="28">
        <f>(IF(M824="WON-EW",((((F824-1)*J824)*'complete results log'!$B$2)+('complete results log'!$B$2*(F824-1))),IF(M824="WON",((((F824-1)*J824)*'complete results log'!$B$2)+('complete results log'!$B$2*(F824-1))),IF(M824="PLACED",((((F824-1)*J824)*'complete results log'!$B$2)-'complete results log'!$B$2),IF(J824=0,-'complete results log'!$B$2,IF(J824=0,-'complete results log'!$B$2,-('complete results log'!$B$2*2)))))))*E824</f>
        <v>0</v>
      </c>
    </row>
    <row r="825" spans="8:18" ht="15" x14ac:dyDescent="0.2">
      <c r="H825" s="22"/>
      <c r="I825" s="22"/>
      <c r="J825" s="22"/>
      <c r="M825" s="17"/>
      <c r="N825" s="26">
        <f>((G825-1)*(1-(IF(H825="no",0,'complete results log'!$B$3)))+1)</f>
        <v>5.0000000000000044E-2</v>
      </c>
      <c r="O825" s="26">
        <f t="shared" si="12"/>
        <v>0</v>
      </c>
      <c r="P825" s="27">
        <f>(IF(M825="WON-EW",((((N825-1)*J825)*'complete results log'!$B$2)+('complete results log'!$B$2*(N825-1))),IF(M825="WON",((((N825-1)*J825)*'complete results log'!$B$2)+('complete results log'!$B$2*(N825-1))),IF(M825="PLACED",((((N825-1)*J825)*'complete results log'!$B$2)-'complete results log'!$B$2),IF(J825=0,-'complete results log'!$B$2,IF(J825=0,-'complete results log'!$B$2,-('complete results log'!$B$2*2)))))))*E825</f>
        <v>0</v>
      </c>
      <c r="Q825" s="27">
        <f>(IF(M825="WON-EW",(((K825-1)*'complete results log'!$B$2)*(1-$B$3))+(((L825-1)*'complete results log'!$B$2)*(1-$B$3)),IF(M825="WON",(((K825-1)*'complete results log'!$B$2)*(1-$B$3)),IF(M825="PLACED",(((L825-1)*'complete results log'!$B$2)*(1-$B$3))-'complete results log'!$B$2,IF(J825=0,-'complete results log'!$B$2,-('complete results log'!$B$2*2))))))*E825</f>
        <v>0</v>
      </c>
      <c r="R825" s="28">
        <f>(IF(M825="WON-EW",((((F825-1)*J825)*'complete results log'!$B$2)+('complete results log'!$B$2*(F825-1))),IF(M825="WON",((((F825-1)*J825)*'complete results log'!$B$2)+('complete results log'!$B$2*(F825-1))),IF(M825="PLACED",((((F825-1)*J825)*'complete results log'!$B$2)-'complete results log'!$B$2),IF(J825=0,-'complete results log'!$B$2,IF(J825=0,-'complete results log'!$B$2,-('complete results log'!$B$2*2)))))))*E825</f>
        <v>0</v>
      </c>
    </row>
    <row r="826" spans="8:18" ht="15" x14ac:dyDescent="0.2">
      <c r="H826" s="22"/>
      <c r="I826" s="22"/>
      <c r="J826" s="22"/>
      <c r="M826" s="17"/>
      <c r="N826" s="26">
        <f>((G826-1)*(1-(IF(H826="no",0,'complete results log'!$B$3)))+1)</f>
        <v>5.0000000000000044E-2</v>
      </c>
      <c r="O826" s="26">
        <f t="shared" si="12"/>
        <v>0</v>
      </c>
      <c r="P826" s="27">
        <f>(IF(M826="WON-EW",((((N826-1)*J826)*'complete results log'!$B$2)+('complete results log'!$B$2*(N826-1))),IF(M826="WON",((((N826-1)*J826)*'complete results log'!$B$2)+('complete results log'!$B$2*(N826-1))),IF(M826="PLACED",((((N826-1)*J826)*'complete results log'!$B$2)-'complete results log'!$B$2),IF(J826=0,-'complete results log'!$B$2,IF(J826=0,-'complete results log'!$B$2,-('complete results log'!$B$2*2)))))))*E826</f>
        <v>0</v>
      </c>
      <c r="Q826" s="27">
        <f>(IF(M826="WON-EW",(((K826-1)*'complete results log'!$B$2)*(1-$B$3))+(((L826-1)*'complete results log'!$B$2)*(1-$B$3)),IF(M826="WON",(((K826-1)*'complete results log'!$B$2)*(1-$B$3)),IF(M826="PLACED",(((L826-1)*'complete results log'!$B$2)*(1-$B$3))-'complete results log'!$B$2,IF(J826=0,-'complete results log'!$B$2,-('complete results log'!$B$2*2))))))*E826</f>
        <v>0</v>
      </c>
      <c r="R826" s="28">
        <f>(IF(M826="WON-EW",((((F826-1)*J826)*'complete results log'!$B$2)+('complete results log'!$B$2*(F826-1))),IF(M826="WON",((((F826-1)*J826)*'complete results log'!$B$2)+('complete results log'!$B$2*(F826-1))),IF(M826="PLACED",((((F826-1)*J826)*'complete results log'!$B$2)-'complete results log'!$B$2),IF(J826=0,-'complete results log'!$B$2,IF(J826=0,-'complete results log'!$B$2,-('complete results log'!$B$2*2)))))))*E826</f>
        <v>0</v>
      </c>
    </row>
    <row r="827" spans="8:18" ht="15" x14ac:dyDescent="0.2">
      <c r="H827" s="22"/>
      <c r="I827" s="22"/>
      <c r="J827" s="22"/>
      <c r="M827" s="17"/>
      <c r="N827" s="26">
        <f>((G827-1)*(1-(IF(H827="no",0,'complete results log'!$B$3)))+1)</f>
        <v>5.0000000000000044E-2</v>
      </c>
      <c r="O827" s="26">
        <f t="shared" si="12"/>
        <v>0</v>
      </c>
      <c r="P827" s="27">
        <f>(IF(M827="WON-EW",((((N827-1)*J827)*'complete results log'!$B$2)+('complete results log'!$B$2*(N827-1))),IF(M827="WON",((((N827-1)*J827)*'complete results log'!$B$2)+('complete results log'!$B$2*(N827-1))),IF(M827="PLACED",((((N827-1)*J827)*'complete results log'!$B$2)-'complete results log'!$B$2),IF(J827=0,-'complete results log'!$B$2,IF(J827=0,-'complete results log'!$B$2,-('complete results log'!$B$2*2)))))))*E827</f>
        <v>0</v>
      </c>
      <c r="Q827" s="27">
        <f>(IF(M827="WON-EW",(((K827-1)*'complete results log'!$B$2)*(1-$B$3))+(((L827-1)*'complete results log'!$B$2)*(1-$B$3)),IF(M827="WON",(((K827-1)*'complete results log'!$B$2)*(1-$B$3)),IF(M827="PLACED",(((L827-1)*'complete results log'!$B$2)*(1-$B$3))-'complete results log'!$B$2,IF(J827=0,-'complete results log'!$B$2,-('complete results log'!$B$2*2))))))*E827</f>
        <v>0</v>
      </c>
      <c r="R827" s="28">
        <f>(IF(M827="WON-EW",((((F827-1)*J827)*'complete results log'!$B$2)+('complete results log'!$B$2*(F827-1))),IF(M827="WON",((((F827-1)*J827)*'complete results log'!$B$2)+('complete results log'!$B$2*(F827-1))),IF(M827="PLACED",((((F827-1)*J827)*'complete results log'!$B$2)-'complete results log'!$B$2),IF(J827=0,-'complete results log'!$B$2,IF(J827=0,-'complete results log'!$B$2,-('complete results log'!$B$2*2)))))))*E827</f>
        <v>0</v>
      </c>
    </row>
    <row r="828" spans="8:18" ht="15" x14ac:dyDescent="0.2">
      <c r="H828" s="22"/>
      <c r="I828" s="22"/>
      <c r="J828" s="22"/>
      <c r="M828" s="17"/>
      <c r="N828" s="26">
        <f>((G828-1)*(1-(IF(H828="no",0,'complete results log'!$B$3)))+1)</f>
        <v>5.0000000000000044E-2</v>
      </c>
      <c r="O828" s="26">
        <f t="shared" si="12"/>
        <v>0</v>
      </c>
      <c r="P828" s="27">
        <f>(IF(M828="WON-EW",((((N828-1)*J828)*'complete results log'!$B$2)+('complete results log'!$B$2*(N828-1))),IF(M828="WON",((((N828-1)*J828)*'complete results log'!$B$2)+('complete results log'!$B$2*(N828-1))),IF(M828="PLACED",((((N828-1)*J828)*'complete results log'!$B$2)-'complete results log'!$B$2),IF(J828=0,-'complete results log'!$B$2,IF(J828=0,-'complete results log'!$B$2,-('complete results log'!$B$2*2)))))))*E828</f>
        <v>0</v>
      </c>
      <c r="Q828" s="27">
        <f>(IF(M828="WON-EW",(((K828-1)*'complete results log'!$B$2)*(1-$B$3))+(((L828-1)*'complete results log'!$B$2)*(1-$B$3)),IF(M828="WON",(((K828-1)*'complete results log'!$B$2)*(1-$B$3)),IF(M828="PLACED",(((L828-1)*'complete results log'!$B$2)*(1-$B$3))-'complete results log'!$B$2,IF(J828=0,-'complete results log'!$B$2,-('complete results log'!$B$2*2))))))*E828</f>
        <v>0</v>
      </c>
      <c r="R828" s="28">
        <f>(IF(M828="WON-EW",((((F828-1)*J828)*'complete results log'!$B$2)+('complete results log'!$B$2*(F828-1))),IF(M828="WON",((((F828-1)*J828)*'complete results log'!$B$2)+('complete results log'!$B$2*(F828-1))),IF(M828="PLACED",((((F828-1)*J828)*'complete results log'!$B$2)-'complete results log'!$B$2),IF(J828=0,-'complete results log'!$B$2,IF(J828=0,-'complete results log'!$B$2,-('complete results log'!$B$2*2)))))))*E828</f>
        <v>0</v>
      </c>
    </row>
    <row r="829" spans="8:18" ht="15" x14ac:dyDescent="0.2">
      <c r="H829" s="22"/>
      <c r="I829" s="22"/>
      <c r="J829" s="22"/>
      <c r="M829" s="17"/>
      <c r="N829" s="26">
        <f>((G829-1)*(1-(IF(H829="no",0,'complete results log'!$B$3)))+1)</f>
        <v>5.0000000000000044E-2</v>
      </c>
      <c r="O829" s="26">
        <f t="shared" si="12"/>
        <v>0</v>
      </c>
      <c r="P829" s="27">
        <f>(IF(M829="WON-EW",((((N829-1)*J829)*'complete results log'!$B$2)+('complete results log'!$B$2*(N829-1))),IF(M829="WON",((((N829-1)*J829)*'complete results log'!$B$2)+('complete results log'!$B$2*(N829-1))),IF(M829="PLACED",((((N829-1)*J829)*'complete results log'!$B$2)-'complete results log'!$B$2),IF(J829=0,-'complete results log'!$B$2,IF(J829=0,-'complete results log'!$B$2,-('complete results log'!$B$2*2)))))))*E829</f>
        <v>0</v>
      </c>
      <c r="Q829" s="27">
        <f>(IF(M829="WON-EW",(((K829-1)*'complete results log'!$B$2)*(1-$B$3))+(((L829-1)*'complete results log'!$B$2)*(1-$B$3)),IF(M829="WON",(((K829-1)*'complete results log'!$B$2)*(1-$B$3)),IF(M829="PLACED",(((L829-1)*'complete results log'!$B$2)*(1-$B$3))-'complete results log'!$B$2,IF(J829=0,-'complete results log'!$B$2,-('complete results log'!$B$2*2))))))*E829</f>
        <v>0</v>
      </c>
      <c r="R829" s="28">
        <f>(IF(M829="WON-EW",((((F829-1)*J829)*'complete results log'!$B$2)+('complete results log'!$B$2*(F829-1))),IF(M829="WON",((((F829-1)*J829)*'complete results log'!$B$2)+('complete results log'!$B$2*(F829-1))),IF(M829="PLACED",((((F829-1)*J829)*'complete results log'!$B$2)-'complete results log'!$B$2),IF(J829=0,-'complete results log'!$B$2,IF(J829=0,-'complete results log'!$B$2,-('complete results log'!$B$2*2)))))))*E829</f>
        <v>0</v>
      </c>
    </row>
    <row r="830" spans="8:18" ht="15" x14ac:dyDescent="0.2">
      <c r="H830" s="22"/>
      <c r="I830" s="22"/>
      <c r="J830" s="22"/>
      <c r="M830" s="17"/>
      <c r="N830" s="26">
        <f>((G830-1)*(1-(IF(H830="no",0,'complete results log'!$B$3)))+1)</f>
        <v>5.0000000000000044E-2</v>
      </c>
      <c r="O830" s="26">
        <f t="shared" si="12"/>
        <v>0</v>
      </c>
      <c r="P830" s="27">
        <f>(IF(M830="WON-EW",((((N830-1)*J830)*'complete results log'!$B$2)+('complete results log'!$B$2*(N830-1))),IF(M830="WON",((((N830-1)*J830)*'complete results log'!$B$2)+('complete results log'!$B$2*(N830-1))),IF(M830="PLACED",((((N830-1)*J830)*'complete results log'!$B$2)-'complete results log'!$B$2),IF(J830=0,-'complete results log'!$B$2,IF(J830=0,-'complete results log'!$B$2,-('complete results log'!$B$2*2)))))))*E830</f>
        <v>0</v>
      </c>
      <c r="Q830" s="27">
        <f>(IF(M830="WON-EW",(((K830-1)*'complete results log'!$B$2)*(1-$B$3))+(((L830-1)*'complete results log'!$B$2)*(1-$B$3)),IF(M830="WON",(((K830-1)*'complete results log'!$B$2)*(1-$B$3)),IF(M830="PLACED",(((L830-1)*'complete results log'!$B$2)*(1-$B$3))-'complete results log'!$B$2,IF(J830=0,-'complete results log'!$B$2,-('complete results log'!$B$2*2))))))*E830</f>
        <v>0</v>
      </c>
      <c r="R830" s="28">
        <f>(IF(M830="WON-EW",((((F830-1)*J830)*'complete results log'!$B$2)+('complete results log'!$B$2*(F830-1))),IF(M830="WON",((((F830-1)*J830)*'complete results log'!$B$2)+('complete results log'!$B$2*(F830-1))),IF(M830="PLACED",((((F830-1)*J830)*'complete results log'!$B$2)-'complete results log'!$B$2),IF(J830=0,-'complete results log'!$B$2,IF(J830=0,-'complete results log'!$B$2,-('complete results log'!$B$2*2)))))))*E830</f>
        <v>0</v>
      </c>
    </row>
    <row r="831" spans="8:18" ht="15" x14ac:dyDescent="0.2">
      <c r="H831" s="22"/>
      <c r="I831" s="22"/>
      <c r="J831" s="22"/>
      <c r="M831" s="17"/>
      <c r="N831" s="26">
        <f>((G831-1)*(1-(IF(H831="no",0,'complete results log'!$B$3)))+1)</f>
        <v>5.0000000000000044E-2</v>
      </c>
      <c r="O831" s="26">
        <f t="shared" si="12"/>
        <v>0</v>
      </c>
      <c r="P831" s="27">
        <f>(IF(M831="WON-EW",((((N831-1)*J831)*'complete results log'!$B$2)+('complete results log'!$B$2*(N831-1))),IF(M831="WON",((((N831-1)*J831)*'complete results log'!$B$2)+('complete results log'!$B$2*(N831-1))),IF(M831="PLACED",((((N831-1)*J831)*'complete results log'!$B$2)-'complete results log'!$B$2),IF(J831=0,-'complete results log'!$B$2,IF(J831=0,-'complete results log'!$B$2,-('complete results log'!$B$2*2)))))))*E831</f>
        <v>0</v>
      </c>
      <c r="Q831" s="27">
        <f>(IF(M831="WON-EW",(((K831-1)*'complete results log'!$B$2)*(1-$B$3))+(((L831-1)*'complete results log'!$B$2)*(1-$B$3)),IF(M831="WON",(((K831-1)*'complete results log'!$B$2)*(1-$B$3)),IF(M831="PLACED",(((L831-1)*'complete results log'!$B$2)*(1-$B$3))-'complete results log'!$B$2,IF(J831=0,-'complete results log'!$B$2,-('complete results log'!$B$2*2))))))*E831</f>
        <v>0</v>
      </c>
      <c r="R831" s="28">
        <f>(IF(M831="WON-EW",((((F831-1)*J831)*'complete results log'!$B$2)+('complete results log'!$B$2*(F831-1))),IF(M831="WON",((((F831-1)*J831)*'complete results log'!$B$2)+('complete results log'!$B$2*(F831-1))),IF(M831="PLACED",((((F831-1)*J831)*'complete results log'!$B$2)-'complete results log'!$B$2),IF(J831=0,-'complete results log'!$B$2,IF(J831=0,-'complete results log'!$B$2,-('complete results log'!$B$2*2)))))))*E831</f>
        <v>0</v>
      </c>
    </row>
    <row r="832" spans="8:18" ht="15" x14ac:dyDescent="0.2">
      <c r="H832" s="22"/>
      <c r="I832" s="22"/>
      <c r="J832" s="22"/>
      <c r="M832" s="17"/>
      <c r="N832" s="26">
        <f>((G832-1)*(1-(IF(H832="no",0,'complete results log'!$B$3)))+1)</f>
        <v>5.0000000000000044E-2</v>
      </c>
      <c r="O832" s="26">
        <f t="shared" si="12"/>
        <v>0</v>
      </c>
      <c r="P832" s="27">
        <f>(IF(M832="WON-EW",((((N832-1)*J832)*'complete results log'!$B$2)+('complete results log'!$B$2*(N832-1))),IF(M832="WON",((((N832-1)*J832)*'complete results log'!$B$2)+('complete results log'!$B$2*(N832-1))),IF(M832="PLACED",((((N832-1)*J832)*'complete results log'!$B$2)-'complete results log'!$B$2),IF(J832=0,-'complete results log'!$B$2,IF(J832=0,-'complete results log'!$B$2,-('complete results log'!$B$2*2)))))))*E832</f>
        <v>0</v>
      </c>
      <c r="Q832" s="27">
        <f>(IF(M832="WON-EW",(((K832-1)*'complete results log'!$B$2)*(1-$B$3))+(((L832-1)*'complete results log'!$B$2)*(1-$B$3)),IF(M832="WON",(((K832-1)*'complete results log'!$B$2)*(1-$B$3)),IF(M832="PLACED",(((L832-1)*'complete results log'!$B$2)*(1-$B$3))-'complete results log'!$B$2,IF(J832=0,-'complete results log'!$B$2,-('complete results log'!$B$2*2))))))*E832</f>
        <v>0</v>
      </c>
      <c r="R832" s="28">
        <f>(IF(M832="WON-EW",((((F832-1)*J832)*'complete results log'!$B$2)+('complete results log'!$B$2*(F832-1))),IF(M832="WON",((((F832-1)*J832)*'complete results log'!$B$2)+('complete results log'!$B$2*(F832-1))),IF(M832="PLACED",((((F832-1)*J832)*'complete results log'!$B$2)-'complete results log'!$B$2),IF(J832=0,-'complete results log'!$B$2,IF(J832=0,-'complete results log'!$B$2,-('complete results log'!$B$2*2)))))))*E832</f>
        <v>0</v>
      </c>
    </row>
    <row r="833" spans="8:18" ht="15" x14ac:dyDescent="0.2">
      <c r="H833" s="22"/>
      <c r="I833" s="22"/>
      <c r="J833" s="22"/>
      <c r="M833" s="17"/>
      <c r="N833" s="26">
        <f>((G833-1)*(1-(IF(H833="no",0,'complete results log'!$B$3)))+1)</f>
        <v>5.0000000000000044E-2</v>
      </c>
      <c r="O833" s="26">
        <f t="shared" si="12"/>
        <v>0</v>
      </c>
      <c r="P833" s="27">
        <f>(IF(M833="WON-EW",((((N833-1)*J833)*'complete results log'!$B$2)+('complete results log'!$B$2*(N833-1))),IF(M833="WON",((((N833-1)*J833)*'complete results log'!$B$2)+('complete results log'!$B$2*(N833-1))),IF(M833="PLACED",((((N833-1)*J833)*'complete results log'!$B$2)-'complete results log'!$B$2),IF(J833=0,-'complete results log'!$B$2,IF(J833=0,-'complete results log'!$B$2,-('complete results log'!$B$2*2)))))))*E833</f>
        <v>0</v>
      </c>
      <c r="Q833" s="27">
        <f>(IF(M833="WON-EW",(((K833-1)*'complete results log'!$B$2)*(1-$B$3))+(((L833-1)*'complete results log'!$B$2)*(1-$B$3)),IF(M833="WON",(((K833-1)*'complete results log'!$B$2)*(1-$B$3)),IF(M833="PLACED",(((L833-1)*'complete results log'!$B$2)*(1-$B$3))-'complete results log'!$B$2,IF(J833=0,-'complete results log'!$B$2,-('complete results log'!$B$2*2))))))*E833</f>
        <v>0</v>
      </c>
      <c r="R833" s="28">
        <f>(IF(M833="WON-EW",((((F833-1)*J833)*'complete results log'!$B$2)+('complete results log'!$B$2*(F833-1))),IF(M833="WON",((((F833-1)*J833)*'complete results log'!$B$2)+('complete results log'!$B$2*(F833-1))),IF(M833="PLACED",((((F833-1)*J833)*'complete results log'!$B$2)-'complete results log'!$B$2),IF(J833=0,-'complete results log'!$B$2,IF(J833=0,-'complete results log'!$B$2,-('complete results log'!$B$2*2)))))))*E833</f>
        <v>0</v>
      </c>
    </row>
    <row r="834" spans="8:18" ht="15" x14ac:dyDescent="0.2">
      <c r="H834" s="22"/>
      <c r="I834" s="22"/>
      <c r="J834" s="22"/>
      <c r="M834" s="17"/>
      <c r="N834" s="26">
        <f>((G834-1)*(1-(IF(H834="no",0,'complete results log'!$B$3)))+1)</f>
        <v>5.0000000000000044E-2</v>
      </c>
      <c r="O834" s="26">
        <f t="shared" si="12"/>
        <v>0</v>
      </c>
      <c r="P834" s="27">
        <f>(IF(M834="WON-EW",((((N834-1)*J834)*'complete results log'!$B$2)+('complete results log'!$B$2*(N834-1))),IF(M834="WON",((((N834-1)*J834)*'complete results log'!$B$2)+('complete results log'!$B$2*(N834-1))),IF(M834="PLACED",((((N834-1)*J834)*'complete results log'!$B$2)-'complete results log'!$B$2),IF(J834=0,-'complete results log'!$B$2,IF(J834=0,-'complete results log'!$B$2,-('complete results log'!$B$2*2)))))))*E834</f>
        <v>0</v>
      </c>
      <c r="Q834" s="27">
        <f>(IF(M834="WON-EW",(((K834-1)*'complete results log'!$B$2)*(1-$B$3))+(((L834-1)*'complete results log'!$B$2)*(1-$B$3)),IF(M834="WON",(((K834-1)*'complete results log'!$B$2)*(1-$B$3)),IF(M834="PLACED",(((L834-1)*'complete results log'!$B$2)*(1-$B$3))-'complete results log'!$B$2,IF(J834=0,-'complete results log'!$B$2,-('complete results log'!$B$2*2))))))*E834</f>
        <v>0</v>
      </c>
      <c r="R834" s="28">
        <f>(IF(M834="WON-EW",((((F834-1)*J834)*'complete results log'!$B$2)+('complete results log'!$B$2*(F834-1))),IF(M834="WON",((((F834-1)*J834)*'complete results log'!$B$2)+('complete results log'!$B$2*(F834-1))),IF(M834="PLACED",((((F834-1)*J834)*'complete results log'!$B$2)-'complete results log'!$B$2),IF(J834=0,-'complete results log'!$B$2,IF(J834=0,-'complete results log'!$B$2,-('complete results log'!$B$2*2)))))))*E834</f>
        <v>0</v>
      </c>
    </row>
    <row r="835" spans="8:18" ht="15" x14ac:dyDescent="0.2">
      <c r="H835" s="22"/>
      <c r="I835" s="22"/>
      <c r="J835" s="22"/>
      <c r="M835" s="17"/>
      <c r="N835" s="26">
        <f>((G835-1)*(1-(IF(H835="no",0,'complete results log'!$B$3)))+1)</f>
        <v>5.0000000000000044E-2</v>
      </c>
      <c r="O835" s="26">
        <f t="shared" si="12"/>
        <v>0</v>
      </c>
      <c r="P835" s="27">
        <f>(IF(M835="WON-EW",((((N835-1)*J835)*'complete results log'!$B$2)+('complete results log'!$B$2*(N835-1))),IF(M835="WON",((((N835-1)*J835)*'complete results log'!$B$2)+('complete results log'!$B$2*(N835-1))),IF(M835="PLACED",((((N835-1)*J835)*'complete results log'!$B$2)-'complete results log'!$B$2),IF(J835=0,-'complete results log'!$B$2,IF(J835=0,-'complete results log'!$B$2,-('complete results log'!$B$2*2)))))))*E835</f>
        <v>0</v>
      </c>
      <c r="Q835" s="27">
        <f>(IF(M835="WON-EW",(((K835-1)*'complete results log'!$B$2)*(1-$B$3))+(((L835-1)*'complete results log'!$B$2)*(1-$B$3)),IF(M835="WON",(((K835-1)*'complete results log'!$B$2)*(1-$B$3)),IF(M835="PLACED",(((L835-1)*'complete results log'!$B$2)*(1-$B$3))-'complete results log'!$B$2,IF(J835=0,-'complete results log'!$B$2,-('complete results log'!$B$2*2))))))*E835</f>
        <v>0</v>
      </c>
      <c r="R835" s="28">
        <f>(IF(M835="WON-EW",((((F835-1)*J835)*'complete results log'!$B$2)+('complete results log'!$B$2*(F835-1))),IF(M835="WON",((((F835-1)*J835)*'complete results log'!$B$2)+('complete results log'!$B$2*(F835-1))),IF(M835="PLACED",((((F835-1)*J835)*'complete results log'!$B$2)-'complete results log'!$B$2),IF(J835=0,-'complete results log'!$B$2,IF(J835=0,-'complete results log'!$B$2,-('complete results log'!$B$2*2)))))))*E835</f>
        <v>0</v>
      </c>
    </row>
    <row r="836" spans="8:18" ht="15" x14ac:dyDescent="0.2">
      <c r="H836" s="22"/>
      <c r="I836" s="22"/>
      <c r="J836" s="22"/>
      <c r="M836" s="17"/>
      <c r="N836" s="26">
        <f>((G836-1)*(1-(IF(H836="no",0,'complete results log'!$B$3)))+1)</f>
        <v>5.0000000000000044E-2</v>
      </c>
      <c r="O836" s="26">
        <f t="shared" si="12"/>
        <v>0</v>
      </c>
      <c r="P836" s="27">
        <f>(IF(M836="WON-EW",((((N836-1)*J836)*'complete results log'!$B$2)+('complete results log'!$B$2*(N836-1))),IF(M836="WON",((((N836-1)*J836)*'complete results log'!$B$2)+('complete results log'!$B$2*(N836-1))),IF(M836="PLACED",((((N836-1)*J836)*'complete results log'!$B$2)-'complete results log'!$B$2),IF(J836=0,-'complete results log'!$B$2,IF(J836=0,-'complete results log'!$B$2,-('complete results log'!$B$2*2)))))))*E836</f>
        <v>0</v>
      </c>
      <c r="Q836" s="27">
        <f>(IF(M836="WON-EW",(((K836-1)*'complete results log'!$B$2)*(1-$B$3))+(((L836-1)*'complete results log'!$B$2)*(1-$B$3)),IF(M836="WON",(((K836-1)*'complete results log'!$B$2)*(1-$B$3)),IF(M836="PLACED",(((L836-1)*'complete results log'!$B$2)*(1-$B$3))-'complete results log'!$B$2,IF(J836=0,-'complete results log'!$B$2,-('complete results log'!$B$2*2))))))*E836</f>
        <v>0</v>
      </c>
      <c r="R836" s="28">
        <f>(IF(M836="WON-EW",((((F836-1)*J836)*'complete results log'!$B$2)+('complete results log'!$B$2*(F836-1))),IF(M836="WON",((((F836-1)*J836)*'complete results log'!$B$2)+('complete results log'!$B$2*(F836-1))),IF(M836="PLACED",((((F836-1)*J836)*'complete results log'!$B$2)-'complete results log'!$B$2),IF(J836=0,-'complete results log'!$B$2,IF(J836=0,-'complete results log'!$B$2,-('complete results log'!$B$2*2)))))))*E836</f>
        <v>0</v>
      </c>
    </row>
    <row r="837" spans="8:18" ht="15" x14ac:dyDescent="0.2">
      <c r="H837" s="22"/>
      <c r="I837" s="22"/>
      <c r="J837" s="22"/>
      <c r="M837" s="17"/>
      <c r="N837" s="26">
        <f>((G837-1)*(1-(IF(H837="no",0,'complete results log'!$B$3)))+1)</f>
        <v>5.0000000000000044E-2</v>
      </c>
      <c r="O837" s="26">
        <f t="shared" si="12"/>
        <v>0</v>
      </c>
      <c r="P837" s="27">
        <f>(IF(M837="WON-EW",((((N837-1)*J837)*'complete results log'!$B$2)+('complete results log'!$B$2*(N837-1))),IF(M837="WON",((((N837-1)*J837)*'complete results log'!$B$2)+('complete results log'!$B$2*(N837-1))),IF(M837="PLACED",((((N837-1)*J837)*'complete results log'!$B$2)-'complete results log'!$B$2),IF(J837=0,-'complete results log'!$B$2,IF(J837=0,-'complete results log'!$B$2,-('complete results log'!$B$2*2)))))))*E837</f>
        <v>0</v>
      </c>
      <c r="Q837" s="27">
        <f>(IF(M837="WON-EW",(((K837-1)*'complete results log'!$B$2)*(1-$B$3))+(((L837-1)*'complete results log'!$B$2)*(1-$B$3)),IF(M837="WON",(((K837-1)*'complete results log'!$B$2)*(1-$B$3)),IF(M837="PLACED",(((L837-1)*'complete results log'!$B$2)*(1-$B$3))-'complete results log'!$B$2,IF(J837=0,-'complete results log'!$B$2,-('complete results log'!$B$2*2))))))*E837</f>
        <v>0</v>
      </c>
      <c r="R837" s="28">
        <f>(IF(M837="WON-EW",((((F837-1)*J837)*'complete results log'!$B$2)+('complete results log'!$B$2*(F837-1))),IF(M837="WON",((((F837-1)*J837)*'complete results log'!$B$2)+('complete results log'!$B$2*(F837-1))),IF(M837="PLACED",((((F837-1)*J837)*'complete results log'!$B$2)-'complete results log'!$B$2),IF(J837=0,-'complete results log'!$B$2,IF(J837=0,-'complete results log'!$B$2,-('complete results log'!$B$2*2)))))))*E837</f>
        <v>0</v>
      </c>
    </row>
    <row r="838" spans="8:18" ht="15" x14ac:dyDescent="0.2">
      <c r="H838" s="22"/>
      <c r="I838" s="22"/>
      <c r="J838" s="22"/>
      <c r="M838" s="17"/>
      <c r="N838" s="26">
        <f>((G838-1)*(1-(IF(H838="no",0,'complete results log'!$B$3)))+1)</f>
        <v>5.0000000000000044E-2</v>
      </c>
      <c r="O838" s="26">
        <f t="shared" ref="O838:O901" si="13">E838*IF(I838="yes",2,1)</f>
        <v>0</v>
      </c>
      <c r="P838" s="27">
        <f>(IF(M838="WON-EW",((((N838-1)*J838)*'complete results log'!$B$2)+('complete results log'!$B$2*(N838-1))),IF(M838="WON",((((N838-1)*J838)*'complete results log'!$B$2)+('complete results log'!$B$2*(N838-1))),IF(M838="PLACED",((((N838-1)*J838)*'complete results log'!$B$2)-'complete results log'!$B$2),IF(J838=0,-'complete results log'!$B$2,IF(J838=0,-'complete results log'!$B$2,-('complete results log'!$B$2*2)))))))*E838</f>
        <v>0</v>
      </c>
      <c r="Q838" s="27">
        <f>(IF(M838="WON-EW",(((K838-1)*'complete results log'!$B$2)*(1-$B$3))+(((L838-1)*'complete results log'!$B$2)*(1-$B$3)),IF(M838="WON",(((K838-1)*'complete results log'!$B$2)*(1-$B$3)),IF(M838="PLACED",(((L838-1)*'complete results log'!$B$2)*(1-$B$3))-'complete results log'!$B$2,IF(J838=0,-'complete results log'!$B$2,-('complete results log'!$B$2*2))))))*E838</f>
        <v>0</v>
      </c>
      <c r="R838" s="28">
        <f>(IF(M838="WON-EW",((((F838-1)*J838)*'complete results log'!$B$2)+('complete results log'!$B$2*(F838-1))),IF(M838="WON",((((F838-1)*J838)*'complete results log'!$B$2)+('complete results log'!$B$2*(F838-1))),IF(M838="PLACED",((((F838-1)*J838)*'complete results log'!$B$2)-'complete results log'!$B$2),IF(J838=0,-'complete results log'!$B$2,IF(J838=0,-'complete results log'!$B$2,-('complete results log'!$B$2*2)))))))*E838</f>
        <v>0</v>
      </c>
    </row>
    <row r="839" spans="8:18" ht="15" x14ac:dyDescent="0.2">
      <c r="H839" s="22"/>
      <c r="I839" s="22"/>
      <c r="J839" s="22"/>
      <c r="M839" s="17"/>
      <c r="N839" s="26">
        <f>((G839-1)*(1-(IF(H839="no",0,'complete results log'!$B$3)))+1)</f>
        <v>5.0000000000000044E-2</v>
      </c>
      <c r="O839" s="26">
        <f t="shared" si="13"/>
        <v>0</v>
      </c>
      <c r="P839" s="27">
        <f>(IF(M839="WON-EW",((((N839-1)*J839)*'complete results log'!$B$2)+('complete results log'!$B$2*(N839-1))),IF(M839="WON",((((N839-1)*J839)*'complete results log'!$B$2)+('complete results log'!$B$2*(N839-1))),IF(M839="PLACED",((((N839-1)*J839)*'complete results log'!$B$2)-'complete results log'!$B$2),IF(J839=0,-'complete results log'!$B$2,IF(J839=0,-'complete results log'!$B$2,-('complete results log'!$B$2*2)))))))*E839</f>
        <v>0</v>
      </c>
      <c r="Q839" s="27">
        <f>(IF(M839="WON-EW",(((K839-1)*'complete results log'!$B$2)*(1-$B$3))+(((L839-1)*'complete results log'!$B$2)*(1-$B$3)),IF(M839="WON",(((K839-1)*'complete results log'!$B$2)*(1-$B$3)),IF(M839="PLACED",(((L839-1)*'complete results log'!$B$2)*(1-$B$3))-'complete results log'!$B$2,IF(J839=0,-'complete results log'!$B$2,-('complete results log'!$B$2*2))))))*E839</f>
        <v>0</v>
      </c>
      <c r="R839" s="28">
        <f>(IF(M839="WON-EW",((((F839-1)*J839)*'complete results log'!$B$2)+('complete results log'!$B$2*(F839-1))),IF(M839="WON",((((F839-1)*J839)*'complete results log'!$B$2)+('complete results log'!$B$2*(F839-1))),IF(M839="PLACED",((((F839-1)*J839)*'complete results log'!$B$2)-'complete results log'!$B$2),IF(J839=0,-'complete results log'!$B$2,IF(J839=0,-'complete results log'!$B$2,-('complete results log'!$B$2*2)))))))*E839</f>
        <v>0</v>
      </c>
    </row>
    <row r="840" spans="8:18" ht="15" x14ac:dyDescent="0.2">
      <c r="H840" s="22"/>
      <c r="I840" s="22"/>
      <c r="J840" s="22"/>
      <c r="M840" s="17"/>
      <c r="N840" s="26">
        <f>((G840-1)*(1-(IF(H840="no",0,'complete results log'!$B$3)))+1)</f>
        <v>5.0000000000000044E-2</v>
      </c>
      <c r="O840" s="26">
        <f t="shared" si="13"/>
        <v>0</v>
      </c>
      <c r="P840" s="27">
        <f>(IF(M840="WON-EW",((((N840-1)*J840)*'complete results log'!$B$2)+('complete results log'!$B$2*(N840-1))),IF(M840="WON",((((N840-1)*J840)*'complete results log'!$B$2)+('complete results log'!$B$2*(N840-1))),IF(M840="PLACED",((((N840-1)*J840)*'complete results log'!$B$2)-'complete results log'!$B$2),IF(J840=0,-'complete results log'!$B$2,IF(J840=0,-'complete results log'!$B$2,-('complete results log'!$B$2*2)))))))*E840</f>
        <v>0</v>
      </c>
      <c r="Q840" s="27">
        <f>(IF(M840="WON-EW",(((K840-1)*'complete results log'!$B$2)*(1-$B$3))+(((L840-1)*'complete results log'!$B$2)*(1-$B$3)),IF(M840="WON",(((K840-1)*'complete results log'!$B$2)*(1-$B$3)),IF(M840="PLACED",(((L840-1)*'complete results log'!$B$2)*(1-$B$3))-'complete results log'!$B$2,IF(J840=0,-'complete results log'!$B$2,-('complete results log'!$B$2*2))))))*E840</f>
        <v>0</v>
      </c>
      <c r="R840" s="28">
        <f>(IF(M840="WON-EW",((((F840-1)*J840)*'complete results log'!$B$2)+('complete results log'!$B$2*(F840-1))),IF(M840="WON",((((F840-1)*J840)*'complete results log'!$B$2)+('complete results log'!$B$2*(F840-1))),IF(M840="PLACED",((((F840-1)*J840)*'complete results log'!$B$2)-'complete results log'!$B$2),IF(J840=0,-'complete results log'!$B$2,IF(J840=0,-'complete results log'!$B$2,-('complete results log'!$B$2*2)))))))*E840</f>
        <v>0</v>
      </c>
    </row>
    <row r="841" spans="8:18" ht="15" x14ac:dyDescent="0.2">
      <c r="H841" s="22"/>
      <c r="I841" s="22"/>
      <c r="J841" s="22"/>
      <c r="M841" s="17"/>
      <c r="N841" s="26">
        <f>((G841-1)*(1-(IF(H841="no",0,'complete results log'!$B$3)))+1)</f>
        <v>5.0000000000000044E-2</v>
      </c>
      <c r="O841" s="26">
        <f t="shared" si="13"/>
        <v>0</v>
      </c>
      <c r="P841" s="27">
        <f>(IF(M841="WON-EW",((((N841-1)*J841)*'complete results log'!$B$2)+('complete results log'!$B$2*(N841-1))),IF(M841="WON",((((N841-1)*J841)*'complete results log'!$B$2)+('complete results log'!$B$2*(N841-1))),IF(M841="PLACED",((((N841-1)*J841)*'complete results log'!$B$2)-'complete results log'!$B$2),IF(J841=0,-'complete results log'!$B$2,IF(J841=0,-'complete results log'!$B$2,-('complete results log'!$B$2*2)))))))*E841</f>
        <v>0</v>
      </c>
      <c r="Q841" s="27">
        <f>(IF(M841="WON-EW",(((K841-1)*'complete results log'!$B$2)*(1-$B$3))+(((L841-1)*'complete results log'!$B$2)*(1-$B$3)),IF(M841="WON",(((K841-1)*'complete results log'!$B$2)*(1-$B$3)),IF(M841="PLACED",(((L841-1)*'complete results log'!$B$2)*(1-$B$3))-'complete results log'!$B$2,IF(J841=0,-'complete results log'!$B$2,-('complete results log'!$B$2*2))))))*E841</f>
        <v>0</v>
      </c>
      <c r="R841" s="28">
        <f>(IF(M841="WON-EW",((((F841-1)*J841)*'complete results log'!$B$2)+('complete results log'!$B$2*(F841-1))),IF(M841="WON",((((F841-1)*J841)*'complete results log'!$B$2)+('complete results log'!$B$2*(F841-1))),IF(M841="PLACED",((((F841-1)*J841)*'complete results log'!$B$2)-'complete results log'!$B$2),IF(J841=0,-'complete results log'!$B$2,IF(J841=0,-'complete results log'!$B$2,-('complete results log'!$B$2*2)))))))*E841</f>
        <v>0</v>
      </c>
    </row>
    <row r="842" spans="8:18" ht="15" x14ac:dyDescent="0.2">
      <c r="H842" s="22"/>
      <c r="I842" s="22"/>
      <c r="J842" s="22"/>
      <c r="M842" s="17"/>
      <c r="N842" s="26">
        <f>((G842-1)*(1-(IF(H842="no",0,'complete results log'!$B$3)))+1)</f>
        <v>5.0000000000000044E-2</v>
      </c>
      <c r="O842" s="26">
        <f t="shared" si="13"/>
        <v>0</v>
      </c>
      <c r="P842" s="27">
        <f>(IF(M842="WON-EW",((((N842-1)*J842)*'complete results log'!$B$2)+('complete results log'!$B$2*(N842-1))),IF(M842="WON",((((N842-1)*J842)*'complete results log'!$B$2)+('complete results log'!$B$2*(N842-1))),IF(M842="PLACED",((((N842-1)*J842)*'complete results log'!$B$2)-'complete results log'!$B$2),IF(J842=0,-'complete results log'!$B$2,IF(J842=0,-'complete results log'!$B$2,-('complete results log'!$B$2*2)))))))*E842</f>
        <v>0</v>
      </c>
      <c r="Q842" s="27">
        <f>(IF(M842="WON-EW",(((K842-1)*'complete results log'!$B$2)*(1-$B$3))+(((L842-1)*'complete results log'!$B$2)*(1-$B$3)),IF(M842="WON",(((K842-1)*'complete results log'!$B$2)*(1-$B$3)),IF(M842="PLACED",(((L842-1)*'complete results log'!$B$2)*(1-$B$3))-'complete results log'!$B$2,IF(J842=0,-'complete results log'!$B$2,-('complete results log'!$B$2*2))))))*E842</f>
        <v>0</v>
      </c>
      <c r="R842" s="28">
        <f>(IF(M842="WON-EW",((((F842-1)*J842)*'complete results log'!$B$2)+('complete results log'!$B$2*(F842-1))),IF(M842="WON",((((F842-1)*J842)*'complete results log'!$B$2)+('complete results log'!$B$2*(F842-1))),IF(M842="PLACED",((((F842-1)*J842)*'complete results log'!$B$2)-'complete results log'!$B$2),IF(J842=0,-'complete results log'!$B$2,IF(J842=0,-'complete results log'!$B$2,-('complete results log'!$B$2*2)))))))*E842</f>
        <v>0</v>
      </c>
    </row>
    <row r="843" spans="8:18" ht="15" x14ac:dyDescent="0.2">
      <c r="H843" s="22"/>
      <c r="I843" s="22"/>
      <c r="J843" s="22"/>
      <c r="M843" s="17"/>
      <c r="N843" s="26">
        <f>((G843-1)*(1-(IF(H843="no",0,'complete results log'!$B$3)))+1)</f>
        <v>5.0000000000000044E-2</v>
      </c>
      <c r="O843" s="26">
        <f t="shared" si="13"/>
        <v>0</v>
      </c>
      <c r="P843" s="27">
        <f>(IF(M843="WON-EW",((((N843-1)*J843)*'complete results log'!$B$2)+('complete results log'!$B$2*(N843-1))),IF(M843="WON",((((N843-1)*J843)*'complete results log'!$B$2)+('complete results log'!$B$2*(N843-1))),IF(M843="PLACED",((((N843-1)*J843)*'complete results log'!$B$2)-'complete results log'!$B$2),IF(J843=0,-'complete results log'!$B$2,IF(J843=0,-'complete results log'!$B$2,-('complete results log'!$B$2*2)))))))*E843</f>
        <v>0</v>
      </c>
      <c r="Q843" s="27">
        <f>(IF(M843="WON-EW",(((K843-1)*'complete results log'!$B$2)*(1-$B$3))+(((L843-1)*'complete results log'!$B$2)*(1-$B$3)),IF(M843="WON",(((K843-1)*'complete results log'!$B$2)*(1-$B$3)),IF(M843="PLACED",(((L843-1)*'complete results log'!$B$2)*(1-$B$3))-'complete results log'!$B$2,IF(J843=0,-'complete results log'!$B$2,-('complete results log'!$B$2*2))))))*E843</f>
        <v>0</v>
      </c>
      <c r="R843" s="28">
        <f>(IF(M843="WON-EW",((((F843-1)*J843)*'complete results log'!$B$2)+('complete results log'!$B$2*(F843-1))),IF(M843="WON",((((F843-1)*J843)*'complete results log'!$B$2)+('complete results log'!$B$2*(F843-1))),IF(M843="PLACED",((((F843-1)*J843)*'complete results log'!$B$2)-'complete results log'!$B$2),IF(J843=0,-'complete results log'!$B$2,IF(J843=0,-'complete results log'!$B$2,-('complete results log'!$B$2*2)))))))*E843</f>
        <v>0</v>
      </c>
    </row>
    <row r="844" spans="8:18" ht="15" x14ac:dyDescent="0.2">
      <c r="H844" s="22"/>
      <c r="I844" s="22"/>
      <c r="J844" s="22"/>
      <c r="M844" s="17"/>
      <c r="N844" s="26">
        <f>((G844-1)*(1-(IF(H844="no",0,'complete results log'!$B$3)))+1)</f>
        <v>5.0000000000000044E-2</v>
      </c>
      <c r="O844" s="26">
        <f t="shared" si="13"/>
        <v>0</v>
      </c>
      <c r="P844" s="27">
        <f>(IF(M844="WON-EW",((((N844-1)*J844)*'complete results log'!$B$2)+('complete results log'!$B$2*(N844-1))),IF(M844="WON",((((N844-1)*J844)*'complete results log'!$B$2)+('complete results log'!$B$2*(N844-1))),IF(M844="PLACED",((((N844-1)*J844)*'complete results log'!$B$2)-'complete results log'!$B$2),IF(J844=0,-'complete results log'!$B$2,IF(J844=0,-'complete results log'!$B$2,-('complete results log'!$B$2*2)))))))*E844</f>
        <v>0</v>
      </c>
      <c r="Q844" s="27">
        <f>(IF(M844="WON-EW",(((K844-1)*'complete results log'!$B$2)*(1-$B$3))+(((L844-1)*'complete results log'!$B$2)*(1-$B$3)),IF(M844="WON",(((K844-1)*'complete results log'!$B$2)*(1-$B$3)),IF(M844="PLACED",(((L844-1)*'complete results log'!$B$2)*(1-$B$3))-'complete results log'!$B$2,IF(J844=0,-'complete results log'!$B$2,-('complete results log'!$B$2*2))))))*E844</f>
        <v>0</v>
      </c>
      <c r="R844" s="28">
        <f>(IF(M844="WON-EW",((((F844-1)*J844)*'complete results log'!$B$2)+('complete results log'!$B$2*(F844-1))),IF(M844="WON",((((F844-1)*J844)*'complete results log'!$B$2)+('complete results log'!$B$2*(F844-1))),IF(M844="PLACED",((((F844-1)*J844)*'complete results log'!$B$2)-'complete results log'!$B$2),IF(J844=0,-'complete results log'!$B$2,IF(J844=0,-'complete results log'!$B$2,-('complete results log'!$B$2*2)))))))*E844</f>
        <v>0</v>
      </c>
    </row>
    <row r="845" spans="8:18" ht="15" x14ac:dyDescent="0.2">
      <c r="H845" s="22"/>
      <c r="I845" s="22"/>
      <c r="J845" s="22"/>
      <c r="M845" s="17"/>
      <c r="N845" s="26">
        <f>((G845-1)*(1-(IF(H845="no",0,'complete results log'!$B$3)))+1)</f>
        <v>5.0000000000000044E-2</v>
      </c>
      <c r="O845" s="26">
        <f t="shared" si="13"/>
        <v>0</v>
      </c>
      <c r="P845" s="27">
        <f>(IF(M845="WON-EW",((((N845-1)*J845)*'complete results log'!$B$2)+('complete results log'!$B$2*(N845-1))),IF(M845="WON",((((N845-1)*J845)*'complete results log'!$B$2)+('complete results log'!$B$2*(N845-1))),IF(M845="PLACED",((((N845-1)*J845)*'complete results log'!$B$2)-'complete results log'!$B$2),IF(J845=0,-'complete results log'!$B$2,IF(J845=0,-'complete results log'!$B$2,-('complete results log'!$B$2*2)))))))*E845</f>
        <v>0</v>
      </c>
      <c r="Q845" s="27">
        <f>(IF(M845="WON-EW",(((K845-1)*'complete results log'!$B$2)*(1-$B$3))+(((L845-1)*'complete results log'!$B$2)*(1-$B$3)),IF(M845="WON",(((K845-1)*'complete results log'!$B$2)*(1-$B$3)),IF(M845="PLACED",(((L845-1)*'complete results log'!$B$2)*(1-$B$3))-'complete results log'!$B$2,IF(J845=0,-'complete results log'!$B$2,-('complete results log'!$B$2*2))))))*E845</f>
        <v>0</v>
      </c>
      <c r="R845" s="28">
        <f>(IF(M845="WON-EW",((((F845-1)*J845)*'complete results log'!$B$2)+('complete results log'!$B$2*(F845-1))),IF(M845="WON",((((F845-1)*J845)*'complete results log'!$B$2)+('complete results log'!$B$2*(F845-1))),IF(M845="PLACED",((((F845-1)*J845)*'complete results log'!$B$2)-'complete results log'!$B$2),IF(J845=0,-'complete results log'!$B$2,IF(J845=0,-'complete results log'!$B$2,-('complete results log'!$B$2*2)))))))*E845</f>
        <v>0</v>
      </c>
    </row>
    <row r="846" spans="8:18" ht="15" x14ac:dyDescent="0.2">
      <c r="H846" s="22"/>
      <c r="I846" s="22"/>
      <c r="J846" s="22"/>
      <c r="M846" s="17"/>
      <c r="N846" s="26">
        <f>((G846-1)*(1-(IF(H846="no",0,'complete results log'!$B$3)))+1)</f>
        <v>5.0000000000000044E-2</v>
      </c>
      <c r="O846" s="26">
        <f t="shared" si="13"/>
        <v>0</v>
      </c>
      <c r="P846" s="27">
        <f>(IF(M846="WON-EW",((((N846-1)*J846)*'complete results log'!$B$2)+('complete results log'!$B$2*(N846-1))),IF(M846="WON",((((N846-1)*J846)*'complete results log'!$B$2)+('complete results log'!$B$2*(N846-1))),IF(M846="PLACED",((((N846-1)*J846)*'complete results log'!$B$2)-'complete results log'!$B$2),IF(J846=0,-'complete results log'!$B$2,IF(J846=0,-'complete results log'!$B$2,-('complete results log'!$B$2*2)))))))*E846</f>
        <v>0</v>
      </c>
      <c r="Q846" s="27">
        <f>(IF(M846="WON-EW",(((K846-1)*'complete results log'!$B$2)*(1-$B$3))+(((L846-1)*'complete results log'!$B$2)*(1-$B$3)),IF(M846="WON",(((K846-1)*'complete results log'!$B$2)*(1-$B$3)),IF(M846="PLACED",(((L846-1)*'complete results log'!$B$2)*(1-$B$3))-'complete results log'!$B$2,IF(J846=0,-'complete results log'!$B$2,-('complete results log'!$B$2*2))))))*E846</f>
        <v>0</v>
      </c>
      <c r="R846" s="28">
        <f>(IF(M846="WON-EW",((((F846-1)*J846)*'complete results log'!$B$2)+('complete results log'!$B$2*(F846-1))),IF(M846="WON",((((F846-1)*J846)*'complete results log'!$B$2)+('complete results log'!$B$2*(F846-1))),IF(M846="PLACED",((((F846-1)*J846)*'complete results log'!$B$2)-'complete results log'!$B$2),IF(J846=0,-'complete results log'!$B$2,IF(J846=0,-'complete results log'!$B$2,-('complete results log'!$B$2*2)))))))*E846</f>
        <v>0</v>
      </c>
    </row>
    <row r="847" spans="8:18" ht="15" x14ac:dyDescent="0.2">
      <c r="H847" s="22"/>
      <c r="I847" s="22"/>
      <c r="J847" s="22"/>
      <c r="M847" s="17"/>
      <c r="N847" s="26">
        <f>((G847-1)*(1-(IF(H847="no",0,'complete results log'!$B$3)))+1)</f>
        <v>5.0000000000000044E-2</v>
      </c>
      <c r="O847" s="26">
        <f t="shared" si="13"/>
        <v>0</v>
      </c>
      <c r="P847" s="27">
        <f>(IF(M847="WON-EW",((((N847-1)*J847)*'complete results log'!$B$2)+('complete results log'!$B$2*(N847-1))),IF(M847="WON",((((N847-1)*J847)*'complete results log'!$B$2)+('complete results log'!$B$2*(N847-1))),IF(M847="PLACED",((((N847-1)*J847)*'complete results log'!$B$2)-'complete results log'!$B$2),IF(J847=0,-'complete results log'!$B$2,IF(J847=0,-'complete results log'!$B$2,-('complete results log'!$B$2*2)))))))*E847</f>
        <v>0</v>
      </c>
      <c r="Q847" s="27">
        <f>(IF(M847="WON-EW",(((K847-1)*'complete results log'!$B$2)*(1-$B$3))+(((L847-1)*'complete results log'!$B$2)*(1-$B$3)),IF(M847="WON",(((K847-1)*'complete results log'!$B$2)*(1-$B$3)),IF(M847="PLACED",(((L847-1)*'complete results log'!$B$2)*(1-$B$3))-'complete results log'!$B$2,IF(J847=0,-'complete results log'!$B$2,-('complete results log'!$B$2*2))))))*E847</f>
        <v>0</v>
      </c>
      <c r="R847" s="28">
        <f>(IF(M847="WON-EW",((((F847-1)*J847)*'complete results log'!$B$2)+('complete results log'!$B$2*(F847-1))),IF(M847="WON",((((F847-1)*J847)*'complete results log'!$B$2)+('complete results log'!$B$2*(F847-1))),IF(M847="PLACED",((((F847-1)*J847)*'complete results log'!$B$2)-'complete results log'!$B$2),IF(J847=0,-'complete results log'!$B$2,IF(J847=0,-'complete results log'!$B$2,-('complete results log'!$B$2*2)))))))*E847</f>
        <v>0</v>
      </c>
    </row>
    <row r="848" spans="8:18" ht="15" x14ac:dyDescent="0.2">
      <c r="H848" s="22"/>
      <c r="I848" s="22"/>
      <c r="J848" s="22"/>
      <c r="M848" s="17"/>
      <c r="N848" s="26">
        <f>((G848-1)*(1-(IF(H848="no",0,'complete results log'!$B$3)))+1)</f>
        <v>5.0000000000000044E-2</v>
      </c>
      <c r="O848" s="26">
        <f t="shared" si="13"/>
        <v>0</v>
      </c>
      <c r="P848" s="27">
        <f>(IF(M848="WON-EW",((((N848-1)*J848)*'complete results log'!$B$2)+('complete results log'!$B$2*(N848-1))),IF(M848="WON",((((N848-1)*J848)*'complete results log'!$B$2)+('complete results log'!$B$2*(N848-1))),IF(M848="PLACED",((((N848-1)*J848)*'complete results log'!$B$2)-'complete results log'!$B$2),IF(J848=0,-'complete results log'!$B$2,IF(J848=0,-'complete results log'!$B$2,-('complete results log'!$B$2*2)))))))*E848</f>
        <v>0</v>
      </c>
      <c r="Q848" s="27">
        <f>(IF(M848="WON-EW",(((K848-1)*'complete results log'!$B$2)*(1-$B$3))+(((L848-1)*'complete results log'!$B$2)*(1-$B$3)),IF(M848="WON",(((K848-1)*'complete results log'!$B$2)*(1-$B$3)),IF(M848="PLACED",(((L848-1)*'complete results log'!$B$2)*(1-$B$3))-'complete results log'!$B$2,IF(J848=0,-'complete results log'!$B$2,-('complete results log'!$B$2*2))))))*E848</f>
        <v>0</v>
      </c>
      <c r="R848" s="28">
        <f>(IF(M848="WON-EW",((((F848-1)*J848)*'complete results log'!$B$2)+('complete results log'!$B$2*(F848-1))),IF(M848="WON",((((F848-1)*J848)*'complete results log'!$B$2)+('complete results log'!$B$2*(F848-1))),IF(M848="PLACED",((((F848-1)*J848)*'complete results log'!$B$2)-'complete results log'!$B$2),IF(J848=0,-'complete results log'!$B$2,IF(J848=0,-'complete results log'!$B$2,-('complete results log'!$B$2*2)))))))*E848</f>
        <v>0</v>
      </c>
    </row>
    <row r="849" spans="8:18" ht="15" x14ac:dyDescent="0.2">
      <c r="H849" s="22"/>
      <c r="I849" s="22"/>
      <c r="J849" s="22"/>
      <c r="M849" s="17"/>
      <c r="N849" s="26">
        <f>((G849-1)*(1-(IF(H849="no",0,'complete results log'!$B$3)))+1)</f>
        <v>5.0000000000000044E-2</v>
      </c>
      <c r="O849" s="26">
        <f t="shared" si="13"/>
        <v>0</v>
      </c>
      <c r="P849" s="27">
        <f>(IF(M849="WON-EW",((((N849-1)*J849)*'complete results log'!$B$2)+('complete results log'!$B$2*(N849-1))),IF(M849="WON",((((N849-1)*J849)*'complete results log'!$B$2)+('complete results log'!$B$2*(N849-1))),IF(M849="PLACED",((((N849-1)*J849)*'complete results log'!$B$2)-'complete results log'!$B$2),IF(J849=0,-'complete results log'!$B$2,IF(J849=0,-'complete results log'!$B$2,-('complete results log'!$B$2*2)))))))*E849</f>
        <v>0</v>
      </c>
      <c r="Q849" s="27">
        <f>(IF(M849="WON-EW",(((K849-1)*'complete results log'!$B$2)*(1-$B$3))+(((L849-1)*'complete results log'!$B$2)*(1-$B$3)),IF(M849="WON",(((K849-1)*'complete results log'!$B$2)*(1-$B$3)),IF(M849="PLACED",(((L849-1)*'complete results log'!$B$2)*(1-$B$3))-'complete results log'!$B$2,IF(J849=0,-'complete results log'!$B$2,-('complete results log'!$B$2*2))))))*E849</f>
        <v>0</v>
      </c>
      <c r="R849" s="28">
        <f>(IF(M849="WON-EW",((((F849-1)*J849)*'complete results log'!$B$2)+('complete results log'!$B$2*(F849-1))),IF(M849="WON",((((F849-1)*J849)*'complete results log'!$B$2)+('complete results log'!$B$2*(F849-1))),IF(M849="PLACED",((((F849-1)*J849)*'complete results log'!$B$2)-'complete results log'!$B$2),IF(J849=0,-'complete results log'!$B$2,IF(J849=0,-'complete results log'!$B$2,-('complete results log'!$B$2*2)))))))*E849</f>
        <v>0</v>
      </c>
    </row>
    <row r="850" spans="8:18" ht="15" x14ac:dyDescent="0.2">
      <c r="H850" s="22"/>
      <c r="I850" s="22"/>
      <c r="J850" s="22"/>
      <c r="M850" s="17"/>
      <c r="N850" s="26">
        <f>((G850-1)*(1-(IF(H850="no",0,'complete results log'!$B$3)))+1)</f>
        <v>5.0000000000000044E-2</v>
      </c>
      <c r="O850" s="26">
        <f t="shared" si="13"/>
        <v>0</v>
      </c>
      <c r="P850" s="27">
        <f>(IF(M850="WON-EW",((((N850-1)*J850)*'complete results log'!$B$2)+('complete results log'!$B$2*(N850-1))),IF(M850="WON",((((N850-1)*J850)*'complete results log'!$B$2)+('complete results log'!$B$2*(N850-1))),IF(M850="PLACED",((((N850-1)*J850)*'complete results log'!$B$2)-'complete results log'!$B$2),IF(J850=0,-'complete results log'!$B$2,IF(J850=0,-'complete results log'!$B$2,-('complete results log'!$B$2*2)))))))*E850</f>
        <v>0</v>
      </c>
      <c r="Q850" s="27">
        <f>(IF(M850="WON-EW",(((K850-1)*'complete results log'!$B$2)*(1-$B$3))+(((L850-1)*'complete results log'!$B$2)*(1-$B$3)),IF(M850="WON",(((K850-1)*'complete results log'!$B$2)*(1-$B$3)),IF(M850="PLACED",(((L850-1)*'complete results log'!$B$2)*(1-$B$3))-'complete results log'!$B$2,IF(J850=0,-'complete results log'!$B$2,-('complete results log'!$B$2*2))))))*E850</f>
        <v>0</v>
      </c>
      <c r="R850" s="28">
        <f>(IF(M850="WON-EW",((((F850-1)*J850)*'complete results log'!$B$2)+('complete results log'!$B$2*(F850-1))),IF(M850="WON",((((F850-1)*J850)*'complete results log'!$B$2)+('complete results log'!$B$2*(F850-1))),IF(M850="PLACED",((((F850-1)*J850)*'complete results log'!$B$2)-'complete results log'!$B$2),IF(J850=0,-'complete results log'!$B$2,IF(J850=0,-'complete results log'!$B$2,-('complete results log'!$B$2*2)))))))*E850</f>
        <v>0</v>
      </c>
    </row>
    <row r="851" spans="8:18" ht="15" x14ac:dyDescent="0.2">
      <c r="H851" s="22"/>
      <c r="I851" s="22"/>
      <c r="J851" s="22"/>
      <c r="M851" s="17"/>
      <c r="N851" s="26">
        <f>((G851-1)*(1-(IF(H851="no",0,'complete results log'!$B$3)))+1)</f>
        <v>5.0000000000000044E-2</v>
      </c>
      <c r="O851" s="26">
        <f t="shared" si="13"/>
        <v>0</v>
      </c>
      <c r="P851" s="27">
        <f>(IF(M851="WON-EW",((((N851-1)*J851)*'complete results log'!$B$2)+('complete results log'!$B$2*(N851-1))),IF(M851="WON",((((N851-1)*J851)*'complete results log'!$B$2)+('complete results log'!$B$2*(N851-1))),IF(M851="PLACED",((((N851-1)*J851)*'complete results log'!$B$2)-'complete results log'!$B$2),IF(J851=0,-'complete results log'!$B$2,IF(J851=0,-'complete results log'!$B$2,-('complete results log'!$B$2*2)))))))*E851</f>
        <v>0</v>
      </c>
      <c r="Q851" s="27">
        <f>(IF(M851="WON-EW",(((K851-1)*'complete results log'!$B$2)*(1-$B$3))+(((L851-1)*'complete results log'!$B$2)*(1-$B$3)),IF(M851="WON",(((K851-1)*'complete results log'!$B$2)*(1-$B$3)),IF(M851="PLACED",(((L851-1)*'complete results log'!$B$2)*(1-$B$3))-'complete results log'!$B$2,IF(J851=0,-'complete results log'!$B$2,-('complete results log'!$B$2*2))))))*E851</f>
        <v>0</v>
      </c>
      <c r="R851" s="28">
        <f>(IF(M851="WON-EW",((((F851-1)*J851)*'complete results log'!$B$2)+('complete results log'!$B$2*(F851-1))),IF(M851="WON",((((F851-1)*J851)*'complete results log'!$B$2)+('complete results log'!$B$2*(F851-1))),IF(M851="PLACED",((((F851-1)*J851)*'complete results log'!$B$2)-'complete results log'!$B$2),IF(J851=0,-'complete results log'!$B$2,IF(J851=0,-'complete results log'!$B$2,-('complete results log'!$B$2*2)))))))*E851</f>
        <v>0</v>
      </c>
    </row>
    <row r="852" spans="8:18" ht="15" x14ac:dyDescent="0.2">
      <c r="H852" s="22"/>
      <c r="I852" s="22"/>
      <c r="J852" s="22"/>
      <c r="M852" s="17"/>
      <c r="N852" s="26">
        <f>((G852-1)*(1-(IF(H852="no",0,'complete results log'!$B$3)))+1)</f>
        <v>5.0000000000000044E-2</v>
      </c>
      <c r="O852" s="26">
        <f t="shared" si="13"/>
        <v>0</v>
      </c>
      <c r="P852" s="27">
        <f>(IF(M852="WON-EW",((((N852-1)*J852)*'complete results log'!$B$2)+('complete results log'!$B$2*(N852-1))),IF(M852="WON",((((N852-1)*J852)*'complete results log'!$B$2)+('complete results log'!$B$2*(N852-1))),IF(M852="PLACED",((((N852-1)*J852)*'complete results log'!$B$2)-'complete results log'!$B$2),IF(J852=0,-'complete results log'!$B$2,IF(J852=0,-'complete results log'!$B$2,-('complete results log'!$B$2*2)))))))*E852</f>
        <v>0</v>
      </c>
      <c r="Q852" s="27">
        <f>(IF(M852="WON-EW",(((K852-1)*'complete results log'!$B$2)*(1-$B$3))+(((L852-1)*'complete results log'!$B$2)*(1-$B$3)),IF(M852="WON",(((K852-1)*'complete results log'!$B$2)*(1-$B$3)),IF(M852="PLACED",(((L852-1)*'complete results log'!$B$2)*(1-$B$3))-'complete results log'!$B$2,IF(J852=0,-'complete results log'!$B$2,-('complete results log'!$B$2*2))))))*E852</f>
        <v>0</v>
      </c>
      <c r="R852" s="28">
        <f>(IF(M852="WON-EW",((((F852-1)*J852)*'complete results log'!$B$2)+('complete results log'!$B$2*(F852-1))),IF(M852="WON",((((F852-1)*J852)*'complete results log'!$B$2)+('complete results log'!$B$2*(F852-1))),IF(M852="PLACED",((((F852-1)*J852)*'complete results log'!$B$2)-'complete results log'!$B$2),IF(J852=0,-'complete results log'!$B$2,IF(J852=0,-'complete results log'!$B$2,-('complete results log'!$B$2*2)))))))*E852</f>
        <v>0</v>
      </c>
    </row>
    <row r="853" spans="8:18" ht="15" x14ac:dyDescent="0.2">
      <c r="H853" s="22"/>
      <c r="I853" s="22"/>
      <c r="J853" s="22"/>
      <c r="M853" s="17"/>
      <c r="N853" s="26">
        <f>((G853-1)*(1-(IF(H853="no",0,'complete results log'!$B$3)))+1)</f>
        <v>5.0000000000000044E-2</v>
      </c>
      <c r="O853" s="26">
        <f t="shared" si="13"/>
        <v>0</v>
      </c>
      <c r="P853" s="27">
        <f>(IF(M853="WON-EW",((((N853-1)*J853)*'complete results log'!$B$2)+('complete results log'!$B$2*(N853-1))),IF(M853="WON",((((N853-1)*J853)*'complete results log'!$B$2)+('complete results log'!$B$2*(N853-1))),IF(M853="PLACED",((((N853-1)*J853)*'complete results log'!$B$2)-'complete results log'!$B$2),IF(J853=0,-'complete results log'!$B$2,IF(J853=0,-'complete results log'!$B$2,-('complete results log'!$B$2*2)))))))*E853</f>
        <v>0</v>
      </c>
      <c r="Q853" s="27">
        <f>(IF(M853="WON-EW",(((K853-1)*'complete results log'!$B$2)*(1-$B$3))+(((L853-1)*'complete results log'!$B$2)*(1-$B$3)),IF(M853="WON",(((K853-1)*'complete results log'!$B$2)*(1-$B$3)),IF(M853="PLACED",(((L853-1)*'complete results log'!$B$2)*(1-$B$3))-'complete results log'!$B$2,IF(J853=0,-'complete results log'!$B$2,-('complete results log'!$B$2*2))))))*E853</f>
        <v>0</v>
      </c>
      <c r="R853" s="28">
        <f>(IF(M853="WON-EW",((((F853-1)*J853)*'complete results log'!$B$2)+('complete results log'!$B$2*(F853-1))),IF(M853="WON",((((F853-1)*J853)*'complete results log'!$B$2)+('complete results log'!$B$2*(F853-1))),IF(M853="PLACED",((((F853-1)*J853)*'complete results log'!$B$2)-'complete results log'!$B$2),IF(J853=0,-'complete results log'!$B$2,IF(J853=0,-'complete results log'!$B$2,-('complete results log'!$B$2*2)))))))*E853</f>
        <v>0</v>
      </c>
    </row>
    <row r="854" spans="8:18" ht="15" x14ac:dyDescent="0.2">
      <c r="H854" s="22"/>
      <c r="I854" s="22"/>
      <c r="J854" s="22"/>
      <c r="M854" s="17"/>
      <c r="N854" s="26">
        <f>((G854-1)*(1-(IF(H854="no",0,'complete results log'!$B$3)))+1)</f>
        <v>5.0000000000000044E-2</v>
      </c>
      <c r="O854" s="26">
        <f t="shared" si="13"/>
        <v>0</v>
      </c>
      <c r="P854" s="27">
        <f>(IF(M854="WON-EW",((((N854-1)*J854)*'complete results log'!$B$2)+('complete results log'!$B$2*(N854-1))),IF(M854="WON",((((N854-1)*J854)*'complete results log'!$B$2)+('complete results log'!$B$2*(N854-1))),IF(M854="PLACED",((((N854-1)*J854)*'complete results log'!$B$2)-'complete results log'!$B$2),IF(J854=0,-'complete results log'!$B$2,IF(J854=0,-'complete results log'!$B$2,-('complete results log'!$B$2*2)))))))*E854</f>
        <v>0</v>
      </c>
      <c r="Q854" s="27">
        <f>(IF(M854="WON-EW",(((K854-1)*'complete results log'!$B$2)*(1-$B$3))+(((L854-1)*'complete results log'!$B$2)*(1-$B$3)),IF(M854="WON",(((K854-1)*'complete results log'!$B$2)*(1-$B$3)),IF(M854="PLACED",(((L854-1)*'complete results log'!$B$2)*(1-$B$3))-'complete results log'!$B$2,IF(J854=0,-'complete results log'!$B$2,-('complete results log'!$B$2*2))))))*E854</f>
        <v>0</v>
      </c>
      <c r="R854" s="28">
        <f>(IF(M854="WON-EW",((((F854-1)*J854)*'complete results log'!$B$2)+('complete results log'!$B$2*(F854-1))),IF(M854="WON",((((F854-1)*J854)*'complete results log'!$B$2)+('complete results log'!$B$2*(F854-1))),IF(M854="PLACED",((((F854-1)*J854)*'complete results log'!$B$2)-'complete results log'!$B$2),IF(J854=0,-'complete results log'!$B$2,IF(J854=0,-'complete results log'!$B$2,-('complete results log'!$B$2*2)))))))*E854</f>
        <v>0</v>
      </c>
    </row>
    <row r="855" spans="8:18" ht="15" x14ac:dyDescent="0.2">
      <c r="H855" s="22"/>
      <c r="I855" s="22"/>
      <c r="J855" s="22"/>
      <c r="M855" s="17"/>
      <c r="N855" s="26">
        <f>((G855-1)*(1-(IF(H855="no",0,'complete results log'!$B$3)))+1)</f>
        <v>5.0000000000000044E-2</v>
      </c>
      <c r="O855" s="26">
        <f t="shared" si="13"/>
        <v>0</v>
      </c>
      <c r="P855" s="27">
        <f>(IF(M855="WON-EW",((((N855-1)*J855)*'complete results log'!$B$2)+('complete results log'!$B$2*(N855-1))),IF(M855="WON",((((N855-1)*J855)*'complete results log'!$B$2)+('complete results log'!$B$2*(N855-1))),IF(M855="PLACED",((((N855-1)*J855)*'complete results log'!$B$2)-'complete results log'!$B$2),IF(J855=0,-'complete results log'!$B$2,IF(J855=0,-'complete results log'!$B$2,-('complete results log'!$B$2*2)))))))*E855</f>
        <v>0</v>
      </c>
      <c r="Q855" s="27">
        <f>(IF(M855="WON-EW",(((K855-1)*'complete results log'!$B$2)*(1-$B$3))+(((L855-1)*'complete results log'!$B$2)*(1-$B$3)),IF(M855="WON",(((K855-1)*'complete results log'!$B$2)*(1-$B$3)),IF(M855="PLACED",(((L855-1)*'complete results log'!$B$2)*(1-$B$3))-'complete results log'!$B$2,IF(J855=0,-'complete results log'!$B$2,-('complete results log'!$B$2*2))))))*E855</f>
        <v>0</v>
      </c>
      <c r="R855" s="28">
        <f>(IF(M855="WON-EW",((((F855-1)*J855)*'complete results log'!$B$2)+('complete results log'!$B$2*(F855-1))),IF(M855="WON",((((F855-1)*J855)*'complete results log'!$B$2)+('complete results log'!$B$2*(F855-1))),IF(M855="PLACED",((((F855-1)*J855)*'complete results log'!$B$2)-'complete results log'!$B$2),IF(J855=0,-'complete results log'!$B$2,IF(J855=0,-'complete results log'!$B$2,-('complete results log'!$B$2*2)))))))*E855</f>
        <v>0</v>
      </c>
    </row>
    <row r="856" spans="8:18" ht="15" x14ac:dyDescent="0.2">
      <c r="H856" s="22"/>
      <c r="I856" s="22"/>
      <c r="J856" s="22"/>
      <c r="M856" s="17"/>
      <c r="N856" s="26">
        <f>((G856-1)*(1-(IF(H856="no",0,'complete results log'!$B$3)))+1)</f>
        <v>5.0000000000000044E-2</v>
      </c>
      <c r="O856" s="26">
        <f t="shared" si="13"/>
        <v>0</v>
      </c>
      <c r="P856" s="27">
        <f>(IF(M856="WON-EW",((((N856-1)*J856)*'complete results log'!$B$2)+('complete results log'!$B$2*(N856-1))),IF(M856="WON",((((N856-1)*J856)*'complete results log'!$B$2)+('complete results log'!$B$2*(N856-1))),IF(M856="PLACED",((((N856-1)*J856)*'complete results log'!$B$2)-'complete results log'!$B$2),IF(J856=0,-'complete results log'!$B$2,IF(J856=0,-'complete results log'!$B$2,-('complete results log'!$B$2*2)))))))*E856</f>
        <v>0</v>
      </c>
      <c r="Q856" s="27">
        <f>(IF(M856="WON-EW",(((K856-1)*'complete results log'!$B$2)*(1-$B$3))+(((L856-1)*'complete results log'!$B$2)*(1-$B$3)),IF(M856="WON",(((K856-1)*'complete results log'!$B$2)*(1-$B$3)),IF(M856="PLACED",(((L856-1)*'complete results log'!$B$2)*(1-$B$3))-'complete results log'!$B$2,IF(J856=0,-'complete results log'!$B$2,-('complete results log'!$B$2*2))))))*E856</f>
        <v>0</v>
      </c>
      <c r="R856" s="28">
        <f>(IF(M856="WON-EW",((((F856-1)*J856)*'complete results log'!$B$2)+('complete results log'!$B$2*(F856-1))),IF(M856="WON",((((F856-1)*J856)*'complete results log'!$B$2)+('complete results log'!$B$2*(F856-1))),IF(M856="PLACED",((((F856-1)*J856)*'complete results log'!$B$2)-'complete results log'!$B$2),IF(J856=0,-'complete results log'!$B$2,IF(J856=0,-'complete results log'!$B$2,-('complete results log'!$B$2*2)))))))*E856</f>
        <v>0</v>
      </c>
    </row>
    <row r="857" spans="8:18" ht="15" x14ac:dyDescent="0.2">
      <c r="H857" s="22"/>
      <c r="I857" s="22"/>
      <c r="J857" s="22"/>
      <c r="M857" s="17"/>
      <c r="N857" s="26">
        <f>((G857-1)*(1-(IF(H857="no",0,'complete results log'!$B$3)))+1)</f>
        <v>5.0000000000000044E-2</v>
      </c>
      <c r="O857" s="26">
        <f t="shared" si="13"/>
        <v>0</v>
      </c>
      <c r="P857" s="27">
        <f>(IF(M857="WON-EW",((((N857-1)*J857)*'complete results log'!$B$2)+('complete results log'!$B$2*(N857-1))),IF(M857="WON",((((N857-1)*J857)*'complete results log'!$B$2)+('complete results log'!$B$2*(N857-1))),IF(M857="PLACED",((((N857-1)*J857)*'complete results log'!$B$2)-'complete results log'!$B$2),IF(J857=0,-'complete results log'!$B$2,IF(J857=0,-'complete results log'!$B$2,-('complete results log'!$B$2*2)))))))*E857</f>
        <v>0</v>
      </c>
      <c r="Q857" s="27">
        <f>(IF(M857="WON-EW",(((K857-1)*'complete results log'!$B$2)*(1-$B$3))+(((L857-1)*'complete results log'!$B$2)*(1-$B$3)),IF(M857="WON",(((K857-1)*'complete results log'!$B$2)*(1-$B$3)),IF(M857="PLACED",(((L857-1)*'complete results log'!$B$2)*(1-$B$3))-'complete results log'!$B$2,IF(J857=0,-'complete results log'!$B$2,-('complete results log'!$B$2*2))))))*E857</f>
        <v>0</v>
      </c>
      <c r="R857" s="28">
        <f>(IF(M857="WON-EW",((((F857-1)*J857)*'complete results log'!$B$2)+('complete results log'!$B$2*(F857-1))),IF(M857="WON",((((F857-1)*J857)*'complete results log'!$B$2)+('complete results log'!$B$2*(F857-1))),IF(M857="PLACED",((((F857-1)*J857)*'complete results log'!$B$2)-'complete results log'!$B$2),IF(J857=0,-'complete results log'!$B$2,IF(J857=0,-'complete results log'!$B$2,-('complete results log'!$B$2*2)))))))*E857</f>
        <v>0</v>
      </c>
    </row>
    <row r="858" spans="8:18" ht="15" x14ac:dyDescent="0.2">
      <c r="H858" s="22"/>
      <c r="I858" s="22"/>
      <c r="J858" s="22"/>
      <c r="M858" s="17"/>
      <c r="N858" s="26">
        <f>((G858-1)*(1-(IF(H858="no",0,'complete results log'!$B$3)))+1)</f>
        <v>5.0000000000000044E-2</v>
      </c>
      <c r="O858" s="26">
        <f t="shared" si="13"/>
        <v>0</v>
      </c>
      <c r="P858" s="27">
        <f>(IF(M858="WON-EW",((((N858-1)*J858)*'complete results log'!$B$2)+('complete results log'!$B$2*(N858-1))),IF(M858="WON",((((N858-1)*J858)*'complete results log'!$B$2)+('complete results log'!$B$2*(N858-1))),IF(M858="PLACED",((((N858-1)*J858)*'complete results log'!$B$2)-'complete results log'!$B$2),IF(J858=0,-'complete results log'!$B$2,IF(J858=0,-'complete results log'!$B$2,-('complete results log'!$B$2*2)))))))*E858</f>
        <v>0</v>
      </c>
      <c r="Q858" s="27">
        <f>(IF(M858="WON-EW",(((K858-1)*'complete results log'!$B$2)*(1-$B$3))+(((L858-1)*'complete results log'!$B$2)*(1-$B$3)),IF(M858="WON",(((K858-1)*'complete results log'!$B$2)*(1-$B$3)),IF(M858="PLACED",(((L858-1)*'complete results log'!$B$2)*(1-$B$3))-'complete results log'!$B$2,IF(J858=0,-'complete results log'!$B$2,-('complete results log'!$B$2*2))))))*E858</f>
        <v>0</v>
      </c>
      <c r="R858" s="28">
        <f>(IF(M858="WON-EW",((((F858-1)*J858)*'complete results log'!$B$2)+('complete results log'!$B$2*(F858-1))),IF(M858="WON",((((F858-1)*J858)*'complete results log'!$B$2)+('complete results log'!$B$2*(F858-1))),IF(M858="PLACED",((((F858-1)*J858)*'complete results log'!$B$2)-'complete results log'!$B$2),IF(J858=0,-'complete results log'!$B$2,IF(J858=0,-'complete results log'!$B$2,-('complete results log'!$B$2*2)))))))*E858</f>
        <v>0</v>
      </c>
    </row>
    <row r="859" spans="8:18" ht="15" x14ac:dyDescent="0.2">
      <c r="H859" s="22"/>
      <c r="I859" s="22"/>
      <c r="J859" s="22"/>
      <c r="M859" s="17"/>
      <c r="N859" s="26">
        <f>((G859-1)*(1-(IF(H859="no",0,'complete results log'!$B$3)))+1)</f>
        <v>5.0000000000000044E-2</v>
      </c>
      <c r="O859" s="26">
        <f t="shared" si="13"/>
        <v>0</v>
      </c>
      <c r="P859" s="27">
        <f>(IF(M859="WON-EW",((((N859-1)*J859)*'complete results log'!$B$2)+('complete results log'!$B$2*(N859-1))),IF(M859="WON",((((N859-1)*J859)*'complete results log'!$B$2)+('complete results log'!$B$2*(N859-1))),IF(M859="PLACED",((((N859-1)*J859)*'complete results log'!$B$2)-'complete results log'!$B$2),IF(J859=0,-'complete results log'!$B$2,IF(J859=0,-'complete results log'!$B$2,-('complete results log'!$B$2*2)))))))*E859</f>
        <v>0</v>
      </c>
      <c r="Q859" s="27">
        <f>(IF(M859="WON-EW",(((K859-1)*'complete results log'!$B$2)*(1-$B$3))+(((L859-1)*'complete results log'!$B$2)*(1-$B$3)),IF(M859="WON",(((K859-1)*'complete results log'!$B$2)*(1-$B$3)),IF(M859="PLACED",(((L859-1)*'complete results log'!$B$2)*(1-$B$3))-'complete results log'!$B$2,IF(J859=0,-'complete results log'!$B$2,-('complete results log'!$B$2*2))))))*E859</f>
        <v>0</v>
      </c>
      <c r="R859" s="28">
        <f>(IF(M859="WON-EW",((((F859-1)*J859)*'complete results log'!$B$2)+('complete results log'!$B$2*(F859-1))),IF(M859="WON",((((F859-1)*J859)*'complete results log'!$B$2)+('complete results log'!$B$2*(F859-1))),IF(M859="PLACED",((((F859-1)*J859)*'complete results log'!$B$2)-'complete results log'!$B$2),IF(J859=0,-'complete results log'!$B$2,IF(J859=0,-'complete results log'!$B$2,-('complete results log'!$B$2*2)))))))*E859</f>
        <v>0</v>
      </c>
    </row>
    <row r="860" spans="8:18" ht="15" x14ac:dyDescent="0.2">
      <c r="H860" s="22"/>
      <c r="I860" s="22"/>
      <c r="J860" s="22"/>
      <c r="M860" s="17"/>
      <c r="N860" s="26">
        <f>((G860-1)*(1-(IF(H860="no",0,'complete results log'!$B$3)))+1)</f>
        <v>5.0000000000000044E-2</v>
      </c>
      <c r="O860" s="26">
        <f t="shared" si="13"/>
        <v>0</v>
      </c>
      <c r="P860" s="27">
        <f>(IF(M860="WON-EW",((((N860-1)*J860)*'complete results log'!$B$2)+('complete results log'!$B$2*(N860-1))),IF(M860="WON",((((N860-1)*J860)*'complete results log'!$B$2)+('complete results log'!$B$2*(N860-1))),IF(M860="PLACED",((((N860-1)*J860)*'complete results log'!$B$2)-'complete results log'!$B$2),IF(J860=0,-'complete results log'!$B$2,IF(J860=0,-'complete results log'!$B$2,-('complete results log'!$B$2*2)))))))*E860</f>
        <v>0</v>
      </c>
      <c r="Q860" s="27">
        <f>(IF(M860="WON-EW",(((K860-1)*'complete results log'!$B$2)*(1-$B$3))+(((L860-1)*'complete results log'!$B$2)*(1-$B$3)),IF(M860="WON",(((K860-1)*'complete results log'!$B$2)*(1-$B$3)),IF(M860="PLACED",(((L860-1)*'complete results log'!$B$2)*(1-$B$3))-'complete results log'!$B$2,IF(J860=0,-'complete results log'!$B$2,-('complete results log'!$B$2*2))))))*E860</f>
        <v>0</v>
      </c>
      <c r="R860" s="28">
        <f>(IF(M860="WON-EW",((((F860-1)*J860)*'complete results log'!$B$2)+('complete results log'!$B$2*(F860-1))),IF(M860="WON",((((F860-1)*J860)*'complete results log'!$B$2)+('complete results log'!$B$2*(F860-1))),IF(M860="PLACED",((((F860-1)*J860)*'complete results log'!$B$2)-'complete results log'!$B$2),IF(J860=0,-'complete results log'!$B$2,IF(J860=0,-'complete results log'!$B$2,-('complete results log'!$B$2*2)))))))*E860</f>
        <v>0</v>
      </c>
    </row>
    <row r="861" spans="8:18" ht="15" x14ac:dyDescent="0.2">
      <c r="H861" s="22"/>
      <c r="I861" s="22"/>
      <c r="J861" s="22"/>
      <c r="M861" s="17"/>
      <c r="N861" s="26">
        <f>((G861-1)*(1-(IF(H861="no",0,'complete results log'!$B$3)))+1)</f>
        <v>5.0000000000000044E-2</v>
      </c>
      <c r="O861" s="26">
        <f t="shared" si="13"/>
        <v>0</v>
      </c>
      <c r="P861" s="27">
        <f>(IF(M861="WON-EW",((((N861-1)*J861)*'complete results log'!$B$2)+('complete results log'!$B$2*(N861-1))),IF(M861="WON",((((N861-1)*J861)*'complete results log'!$B$2)+('complete results log'!$B$2*(N861-1))),IF(M861="PLACED",((((N861-1)*J861)*'complete results log'!$B$2)-'complete results log'!$B$2),IF(J861=0,-'complete results log'!$B$2,IF(J861=0,-'complete results log'!$B$2,-('complete results log'!$B$2*2)))))))*E861</f>
        <v>0</v>
      </c>
      <c r="Q861" s="27">
        <f>(IF(M861="WON-EW",(((K861-1)*'complete results log'!$B$2)*(1-$B$3))+(((L861-1)*'complete results log'!$B$2)*(1-$B$3)),IF(M861="WON",(((K861-1)*'complete results log'!$B$2)*(1-$B$3)),IF(M861="PLACED",(((L861-1)*'complete results log'!$B$2)*(1-$B$3))-'complete results log'!$B$2,IF(J861=0,-'complete results log'!$B$2,-('complete results log'!$B$2*2))))))*E861</f>
        <v>0</v>
      </c>
      <c r="R861" s="28">
        <f>(IF(M861="WON-EW",((((F861-1)*J861)*'complete results log'!$B$2)+('complete results log'!$B$2*(F861-1))),IF(M861="WON",((((F861-1)*J861)*'complete results log'!$B$2)+('complete results log'!$B$2*(F861-1))),IF(M861="PLACED",((((F861-1)*J861)*'complete results log'!$B$2)-'complete results log'!$B$2),IF(J861=0,-'complete results log'!$B$2,IF(J861=0,-'complete results log'!$B$2,-('complete results log'!$B$2*2)))))))*E861</f>
        <v>0</v>
      </c>
    </row>
    <row r="862" spans="8:18" ht="15" x14ac:dyDescent="0.2">
      <c r="H862" s="22"/>
      <c r="I862" s="22"/>
      <c r="J862" s="22"/>
      <c r="M862" s="17"/>
      <c r="N862" s="26">
        <f>((G862-1)*(1-(IF(H862="no",0,'complete results log'!$B$3)))+1)</f>
        <v>5.0000000000000044E-2</v>
      </c>
      <c r="O862" s="26">
        <f t="shared" si="13"/>
        <v>0</v>
      </c>
      <c r="P862" s="27">
        <f>(IF(M862="WON-EW",((((N862-1)*J862)*'complete results log'!$B$2)+('complete results log'!$B$2*(N862-1))),IF(M862="WON",((((N862-1)*J862)*'complete results log'!$B$2)+('complete results log'!$B$2*(N862-1))),IF(M862="PLACED",((((N862-1)*J862)*'complete results log'!$B$2)-'complete results log'!$B$2),IF(J862=0,-'complete results log'!$B$2,IF(J862=0,-'complete results log'!$B$2,-('complete results log'!$B$2*2)))))))*E862</f>
        <v>0</v>
      </c>
      <c r="Q862" s="27">
        <f>(IF(M862="WON-EW",(((K862-1)*'complete results log'!$B$2)*(1-$B$3))+(((L862-1)*'complete results log'!$B$2)*(1-$B$3)),IF(M862="WON",(((K862-1)*'complete results log'!$B$2)*(1-$B$3)),IF(M862="PLACED",(((L862-1)*'complete results log'!$B$2)*(1-$B$3))-'complete results log'!$B$2,IF(J862=0,-'complete results log'!$B$2,-('complete results log'!$B$2*2))))))*E862</f>
        <v>0</v>
      </c>
      <c r="R862" s="28">
        <f>(IF(M862="WON-EW",((((F862-1)*J862)*'complete results log'!$B$2)+('complete results log'!$B$2*(F862-1))),IF(M862="WON",((((F862-1)*J862)*'complete results log'!$B$2)+('complete results log'!$B$2*(F862-1))),IF(M862="PLACED",((((F862-1)*J862)*'complete results log'!$B$2)-'complete results log'!$B$2),IF(J862=0,-'complete results log'!$B$2,IF(J862=0,-'complete results log'!$B$2,-('complete results log'!$B$2*2)))))))*E862</f>
        <v>0</v>
      </c>
    </row>
    <row r="863" spans="8:18" ht="15" x14ac:dyDescent="0.2">
      <c r="H863" s="22"/>
      <c r="I863" s="22"/>
      <c r="J863" s="22"/>
      <c r="M863" s="17"/>
      <c r="N863" s="26">
        <f>((G863-1)*(1-(IF(H863="no",0,'complete results log'!$B$3)))+1)</f>
        <v>5.0000000000000044E-2</v>
      </c>
      <c r="O863" s="26">
        <f t="shared" si="13"/>
        <v>0</v>
      </c>
      <c r="P863" s="27">
        <f>(IF(M863="WON-EW",((((N863-1)*J863)*'complete results log'!$B$2)+('complete results log'!$B$2*(N863-1))),IF(M863="WON",((((N863-1)*J863)*'complete results log'!$B$2)+('complete results log'!$B$2*(N863-1))),IF(M863="PLACED",((((N863-1)*J863)*'complete results log'!$B$2)-'complete results log'!$B$2),IF(J863=0,-'complete results log'!$B$2,IF(J863=0,-'complete results log'!$B$2,-('complete results log'!$B$2*2)))))))*E863</f>
        <v>0</v>
      </c>
      <c r="Q863" s="27">
        <f>(IF(M863="WON-EW",(((K863-1)*'complete results log'!$B$2)*(1-$B$3))+(((L863-1)*'complete results log'!$B$2)*(1-$B$3)),IF(M863="WON",(((K863-1)*'complete results log'!$B$2)*(1-$B$3)),IF(M863="PLACED",(((L863-1)*'complete results log'!$B$2)*(1-$B$3))-'complete results log'!$B$2,IF(J863=0,-'complete results log'!$B$2,-('complete results log'!$B$2*2))))))*E863</f>
        <v>0</v>
      </c>
      <c r="R863" s="28">
        <f>(IF(M863="WON-EW",((((F863-1)*J863)*'complete results log'!$B$2)+('complete results log'!$B$2*(F863-1))),IF(M863="WON",((((F863-1)*J863)*'complete results log'!$B$2)+('complete results log'!$B$2*(F863-1))),IF(M863="PLACED",((((F863-1)*J863)*'complete results log'!$B$2)-'complete results log'!$B$2),IF(J863=0,-'complete results log'!$B$2,IF(J863=0,-'complete results log'!$B$2,-('complete results log'!$B$2*2)))))))*E863</f>
        <v>0</v>
      </c>
    </row>
    <row r="864" spans="8:18" ht="15" x14ac:dyDescent="0.2">
      <c r="H864" s="22"/>
      <c r="I864" s="22"/>
      <c r="J864" s="22"/>
      <c r="M864" s="17"/>
      <c r="N864" s="26">
        <f>((G864-1)*(1-(IF(H864="no",0,'complete results log'!$B$3)))+1)</f>
        <v>5.0000000000000044E-2</v>
      </c>
      <c r="O864" s="26">
        <f t="shared" si="13"/>
        <v>0</v>
      </c>
      <c r="P864" s="27">
        <f>(IF(M864="WON-EW",((((N864-1)*J864)*'complete results log'!$B$2)+('complete results log'!$B$2*(N864-1))),IF(M864="WON",((((N864-1)*J864)*'complete results log'!$B$2)+('complete results log'!$B$2*(N864-1))),IF(M864="PLACED",((((N864-1)*J864)*'complete results log'!$B$2)-'complete results log'!$B$2),IF(J864=0,-'complete results log'!$B$2,IF(J864=0,-'complete results log'!$B$2,-('complete results log'!$B$2*2)))))))*E864</f>
        <v>0</v>
      </c>
      <c r="Q864" s="27">
        <f>(IF(M864="WON-EW",(((K864-1)*'complete results log'!$B$2)*(1-$B$3))+(((L864-1)*'complete results log'!$B$2)*(1-$B$3)),IF(M864="WON",(((K864-1)*'complete results log'!$B$2)*(1-$B$3)),IF(M864="PLACED",(((L864-1)*'complete results log'!$B$2)*(1-$B$3))-'complete results log'!$B$2,IF(J864=0,-'complete results log'!$B$2,-('complete results log'!$B$2*2))))))*E864</f>
        <v>0</v>
      </c>
      <c r="R864" s="28">
        <f>(IF(M864="WON-EW",((((F864-1)*J864)*'complete results log'!$B$2)+('complete results log'!$B$2*(F864-1))),IF(M864="WON",((((F864-1)*J864)*'complete results log'!$B$2)+('complete results log'!$B$2*(F864-1))),IF(M864="PLACED",((((F864-1)*J864)*'complete results log'!$B$2)-'complete results log'!$B$2),IF(J864=0,-'complete results log'!$B$2,IF(J864=0,-'complete results log'!$B$2,-('complete results log'!$B$2*2)))))))*E864</f>
        <v>0</v>
      </c>
    </row>
    <row r="865" spans="8:18" ht="15" x14ac:dyDescent="0.2">
      <c r="H865" s="22"/>
      <c r="I865" s="22"/>
      <c r="J865" s="22"/>
      <c r="M865" s="17"/>
      <c r="N865" s="26">
        <f>((G865-1)*(1-(IF(H865="no",0,'complete results log'!$B$3)))+1)</f>
        <v>5.0000000000000044E-2</v>
      </c>
      <c r="O865" s="26">
        <f t="shared" si="13"/>
        <v>0</v>
      </c>
      <c r="P865" s="27">
        <f>(IF(M865="WON-EW",((((N865-1)*J865)*'complete results log'!$B$2)+('complete results log'!$B$2*(N865-1))),IF(M865="WON",((((N865-1)*J865)*'complete results log'!$B$2)+('complete results log'!$B$2*(N865-1))),IF(M865="PLACED",((((N865-1)*J865)*'complete results log'!$B$2)-'complete results log'!$B$2),IF(J865=0,-'complete results log'!$B$2,IF(J865=0,-'complete results log'!$B$2,-('complete results log'!$B$2*2)))))))*E865</f>
        <v>0</v>
      </c>
      <c r="Q865" s="27">
        <f>(IF(M865="WON-EW",(((K865-1)*'complete results log'!$B$2)*(1-$B$3))+(((L865-1)*'complete results log'!$B$2)*(1-$B$3)),IF(M865="WON",(((K865-1)*'complete results log'!$B$2)*(1-$B$3)),IF(M865="PLACED",(((L865-1)*'complete results log'!$B$2)*(1-$B$3))-'complete results log'!$B$2,IF(J865=0,-'complete results log'!$B$2,-('complete results log'!$B$2*2))))))*E865</f>
        <v>0</v>
      </c>
      <c r="R865" s="28">
        <f>(IF(M865="WON-EW",((((F865-1)*J865)*'complete results log'!$B$2)+('complete results log'!$B$2*(F865-1))),IF(M865="WON",((((F865-1)*J865)*'complete results log'!$B$2)+('complete results log'!$B$2*(F865-1))),IF(M865="PLACED",((((F865-1)*J865)*'complete results log'!$B$2)-'complete results log'!$B$2),IF(J865=0,-'complete results log'!$B$2,IF(J865=0,-'complete results log'!$B$2,-('complete results log'!$B$2*2)))))))*E865</f>
        <v>0</v>
      </c>
    </row>
    <row r="866" spans="8:18" ht="15" x14ac:dyDescent="0.2">
      <c r="H866" s="22"/>
      <c r="I866" s="22"/>
      <c r="J866" s="22"/>
      <c r="M866" s="17"/>
      <c r="N866" s="26">
        <f>((G866-1)*(1-(IF(H866="no",0,'complete results log'!$B$3)))+1)</f>
        <v>5.0000000000000044E-2</v>
      </c>
      <c r="O866" s="26">
        <f t="shared" si="13"/>
        <v>0</v>
      </c>
      <c r="P866" s="27">
        <f>(IF(M866="WON-EW",((((N866-1)*J866)*'complete results log'!$B$2)+('complete results log'!$B$2*(N866-1))),IF(M866="WON",((((N866-1)*J866)*'complete results log'!$B$2)+('complete results log'!$B$2*(N866-1))),IF(M866="PLACED",((((N866-1)*J866)*'complete results log'!$B$2)-'complete results log'!$B$2),IF(J866=0,-'complete results log'!$B$2,IF(J866=0,-'complete results log'!$B$2,-('complete results log'!$B$2*2)))))))*E866</f>
        <v>0</v>
      </c>
      <c r="Q866" s="27">
        <f>(IF(M866="WON-EW",(((K866-1)*'complete results log'!$B$2)*(1-$B$3))+(((L866-1)*'complete results log'!$B$2)*(1-$B$3)),IF(M866="WON",(((K866-1)*'complete results log'!$B$2)*(1-$B$3)),IF(M866="PLACED",(((L866-1)*'complete results log'!$B$2)*(1-$B$3))-'complete results log'!$B$2,IF(J866=0,-'complete results log'!$B$2,-('complete results log'!$B$2*2))))))*E866</f>
        <v>0</v>
      </c>
      <c r="R866" s="28">
        <f>(IF(M866="WON-EW",((((F866-1)*J866)*'complete results log'!$B$2)+('complete results log'!$B$2*(F866-1))),IF(M866="WON",((((F866-1)*J866)*'complete results log'!$B$2)+('complete results log'!$B$2*(F866-1))),IF(M866="PLACED",((((F866-1)*J866)*'complete results log'!$B$2)-'complete results log'!$B$2),IF(J866=0,-'complete results log'!$B$2,IF(J866=0,-'complete results log'!$B$2,-('complete results log'!$B$2*2)))))))*E866</f>
        <v>0</v>
      </c>
    </row>
    <row r="867" spans="8:18" ht="15" x14ac:dyDescent="0.2">
      <c r="H867" s="22"/>
      <c r="I867" s="22"/>
      <c r="J867" s="22"/>
      <c r="M867" s="17"/>
      <c r="N867" s="26">
        <f>((G867-1)*(1-(IF(H867="no",0,'complete results log'!$B$3)))+1)</f>
        <v>5.0000000000000044E-2</v>
      </c>
      <c r="O867" s="26">
        <f t="shared" si="13"/>
        <v>0</v>
      </c>
      <c r="P867" s="27">
        <f>(IF(M867="WON-EW",((((N867-1)*J867)*'complete results log'!$B$2)+('complete results log'!$B$2*(N867-1))),IF(M867="WON",((((N867-1)*J867)*'complete results log'!$B$2)+('complete results log'!$B$2*(N867-1))),IF(M867="PLACED",((((N867-1)*J867)*'complete results log'!$B$2)-'complete results log'!$B$2),IF(J867=0,-'complete results log'!$B$2,IF(J867=0,-'complete results log'!$B$2,-('complete results log'!$B$2*2)))))))*E867</f>
        <v>0</v>
      </c>
      <c r="Q867" s="27">
        <f>(IF(M867="WON-EW",(((K867-1)*'complete results log'!$B$2)*(1-$B$3))+(((L867-1)*'complete results log'!$B$2)*(1-$B$3)),IF(M867="WON",(((K867-1)*'complete results log'!$B$2)*(1-$B$3)),IF(M867="PLACED",(((L867-1)*'complete results log'!$B$2)*(1-$B$3))-'complete results log'!$B$2,IF(J867=0,-'complete results log'!$B$2,-('complete results log'!$B$2*2))))))*E867</f>
        <v>0</v>
      </c>
      <c r="R867" s="28">
        <f>(IF(M867="WON-EW",((((F867-1)*J867)*'complete results log'!$B$2)+('complete results log'!$B$2*(F867-1))),IF(M867="WON",((((F867-1)*J867)*'complete results log'!$B$2)+('complete results log'!$B$2*(F867-1))),IF(M867="PLACED",((((F867-1)*J867)*'complete results log'!$B$2)-'complete results log'!$B$2),IF(J867=0,-'complete results log'!$B$2,IF(J867=0,-'complete results log'!$B$2,-('complete results log'!$B$2*2)))))))*E867</f>
        <v>0</v>
      </c>
    </row>
    <row r="868" spans="8:18" ht="15" x14ac:dyDescent="0.2">
      <c r="H868" s="22"/>
      <c r="I868" s="22"/>
      <c r="J868" s="22"/>
      <c r="M868" s="17"/>
      <c r="N868" s="26">
        <f>((G868-1)*(1-(IF(H868="no",0,'complete results log'!$B$3)))+1)</f>
        <v>5.0000000000000044E-2</v>
      </c>
      <c r="O868" s="26">
        <f t="shared" si="13"/>
        <v>0</v>
      </c>
      <c r="P868" s="27">
        <f>(IF(M868="WON-EW",((((N868-1)*J868)*'complete results log'!$B$2)+('complete results log'!$B$2*(N868-1))),IF(M868="WON",((((N868-1)*J868)*'complete results log'!$B$2)+('complete results log'!$B$2*(N868-1))),IF(M868="PLACED",((((N868-1)*J868)*'complete results log'!$B$2)-'complete results log'!$B$2),IF(J868=0,-'complete results log'!$B$2,IF(J868=0,-'complete results log'!$B$2,-('complete results log'!$B$2*2)))))))*E868</f>
        <v>0</v>
      </c>
      <c r="Q868" s="27">
        <f>(IF(M868="WON-EW",(((K868-1)*'complete results log'!$B$2)*(1-$B$3))+(((L868-1)*'complete results log'!$B$2)*(1-$B$3)),IF(M868="WON",(((K868-1)*'complete results log'!$B$2)*(1-$B$3)),IF(M868="PLACED",(((L868-1)*'complete results log'!$B$2)*(1-$B$3))-'complete results log'!$B$2,IF(J868=0,-'complete results log'!$B$2,-('complete results log'!$B$2*2))))))*E868</f>
        <v>0</v>
      </c>
      <c r="R868" s="28">
        <f>(IF(M868="WON-EW",((((F868-1)*J868)*'complete results log'!$B$2)+('complete results log'!$B$2*(F868-1))),IF(M868="WON",((((F868-1)*J868)*'complete results log'!$B$2)+('complete results log'!$B$2*(F868-1))),IF(M868="PLACED",((((F868-1)*J868)*'complete results log'!$B$2)-'complete results log'!$B$2),IF(J868=0,-'complete results log'!$B$2,IF(J868=0,-'complete results log'!$B$2,-('complete results log'!$B$2*2)))))))*E868</f>
        <v>0</v>
      </c>
    </row>
    <row r="869" spans="8:18" ht="15" x14ac:dyDescent="0.2">
      <c r="H869" s="22"/>
      <c r="I869" s="22"/>
      <c r="J869" s="22"/>
      <c r="M869" s="17"/>
      <c r="N869" s="26">
        <f>((G869-1)*(1-(IF(H869="no",0,'complete results log'!$B$3)))+1)</f>
        <v>5.0000000000000044E-2</v>
      </c>
      <c r="O869" s="26">
        <f t="shared" si="13"/>
        <v>0</v>
      </c>
      <c r="P869" s="27">
        <f>(IF(M869="WON-EW",((((N869-1)*J869)*'complete results log'!$B$2)+('complete results log'!$B$2*(N869-1))),IF(M869="WON",((((N869-1)*J869)*'complete results log'!$B$2)+('complete results log'!$B$2*(N869-1))),IF(M869="PLACED",((((N869-1)*J869)*'complete results log'!$B$2)-'complete results log'!$B$2),IF(J869=0,-'complete results log'!$B$2,IF(J869=0,-'complete results log'!$B$2,-('complete results log'!$B$2*2)))))))*E869</f>
        <v>0</v>
      </c>
      <c r="Q869" s="27">
        <f>(IF(M869="WON-EW",(((K869-1)*'complete results log'!$B$2)*(1-$B$3))+(((L869-1)*'complete results log'!$B$2)*(1-$B$3)),IF(M869="WON",(((K869-1)*'complete results log'!$B$2)*(1-$B$3)),IF(M869="PLACED",(((L869-1)*'complete results log'!$B$2)*(1-$B$3))-'complete results log'!$B$2,IF(J869=0,-'complete results log'!$B$2,-('complete results log'!$B$2*2))))))*E869</f>
        <v>0</v>
      </c>
      <c r="R869" s="28">
        <f>(IF(M869="WON-EW",((((F869-1)*J869)*'complete results log'!$B$2)+('complete results log'!$B$2*(F869-1))),IF(M869="WON",((((F869-1)*J869)*'complete results log'!$B$2)+('complete results log'!$B$2*(F869-1))),IF(M869="PLACED",((((F869-1)*J869)*'complete results log'!$B$2)-'complete results log'!$B$2),IF(J869=0,-'complete results log'!$B$2,IF(J869=0,-'complete results log'!$B$2,-('complete results log'!$B$2*2)))))))*E869</f>
        <v>0</v>
      </c>
    </row>
    <row r="870" spans="8:18" ht="15" x14ac:dyDescent="0.2">
      <c r="H870" s="22"/>
      <c r="I870" s="22"/>
      <c r="J870" s="22"/>
      <c r="M870" s="17"/>
      <c r="N870" s="26">
        <f>((G870-1)*(1-(IF(H870="no",0,'complete results log'!$B$3)))+1)</f>
        <v>5.0000000000000044E-2</v>
      </c>
      <c r="O870" s="26">
        <f t="shared" si="13"/>
        <v>0</v>
      </c>
      <c r="P870" s="27">
        <f>(IF(M870="WON-EW",((((N870-1)*J870)*'complete results log'!$B$2)+('complete results log'!$B$2*(N870-1))),IF(M870="WON",((((N870-1)*J870)*'complete results log'!$B$2)+('complete results log'!$B$2*(N870-1))),IF(M870="PLACED",((((N870-1)*J870)*'complete results log'!$B$2)-'complete results log'!$B$2),IF(J870=0,-'complete results log'!$B$2,IF(J870=0,-'complete results log'!$B$2,-('complete results log'!$B$2*2)))))))*E870</f>
        <v>0</v>
      </c>
      <c r="Q870" s="27">
        <f>(IF(M870="WON-EW",(((K870-1)*'complete results log'!$B$2)*(1-$B$3))+(((L870-1)*'complete results log'!$B$2)*(1-$B$3)),IF(M870="WON",(((K870-1)*'complete results log'!$B$2)*(1-$B$3)),IF(M870="PLACED",(((L870-1)*'complete results log'!$B$2)*(1-$B$3))-'complete results log'!$B$2,IF(J870=0,-'complete results log'!$B$2,-('complete results log'!$B$2*2))))))*E870</f>
        <v>0</v>
      </c>
      <c r="R870" s="28">
        <f>(IF(M870="WON-EW",((((F870-1)*J870)*'complete results log'!$B$2)+('complete results log'!$B$2*(F870-1))),IF(M870="WON",((((F870-1)*J870)*'complete results log'!$B$2)+('complete results log'!$B$2*(F870-1))),IF(M870="PLACED",((((F870-1)*J870)*'complete results log'!$B$2)-'complete results log'!$B$2),IF(J870=0,-'complete results log'!$B$2,IF(J870=0,-'complete results log'!$B$2,-('complete results log'!$B$2*2)))))))*E870</f>
        <v>0</v>
      </c>
    </row>
    <row r="871" spans="8:18" ht="15" x14ac:dyDescent="0.2">
      <c r="H871" s="22"/>
      <c r="I871" s="22"/>
      <c r="J871" s="22"/>
      <c r="M871" s="17"/>
      <c r="N871" s="26">
        <f>((G871-1)*(1-(IF(H871="no",0,'complete results log'!$B$3)))+1)</f>
        <v>5.0000000000000044E-2</v>
      </c>
      <c r="O871" s="26">
        <f t="shared" si="13"/>
        <v>0</v>
      </c>
      <c r="P871" s="27">
        <f>(IF(M871="WON-EW",((((N871-1)*J871)*'complete results log'!$B$2)+('complete results log'!$B$2*(N871-1))),IF(M871="WON",((((N871-1)*J871)*'complete results log'!$B$2)+('complete results log'!$B$2*(N871-1))),IF(M871="PLACED",((((N871-1)*J871)*'complete results log'!$B$2)-'complete results log'!$B$2),IF(J871=0,-'complete results log'!$B$2,IF(J871=0,-'complete results log'!$B$2,-('complete results log'!$B$2*2)))))))*E871</f>
        <v>0</v>
      </c>
      <c r="Q871" s="27">
        <f>(IF(M871="WON-EW",(((K871-1)*'complete results log'!$B$2)*(1-$B$3))+(((L871-1)*'complete results log'!$B$2)*(1-$B$3)),IF(M871="WON",(((K871-1)*'complete results log'!$B$2)*(1-$B$3)),IF(M871="PLACED",(((L871-1)*'complete results log'!$B$2)*(1-$B$3))-'complete results log'!$B$2,IF(J871=0,-'complete results log'!$B$2,-('complete results log'!$B$2*2))))))*E871</f>
        <v>0</v>
      </c>
      <c r="R871" s="28">
        <f>(IF(M871="WON-EW",((((F871-1)*J871)*'complete results log'!$B$2)+('complete results log'!$B$2*(F871-1))),IF(M871="WON",((((F871-1)*J871)*'complete results log'!$B$2)+('complete results log'!$B$2*(F871-1))),IF(M871="PLACED",((((F871-1)*J871)*'complete results log'!$B$2)-'complete results log'!$B$2),IF(J871=0,-'complete results log'!$B$2,IF(J871=0,-'complete results log'!$B$2,-('complete results log'!$B$2*2)))))))*E871</f>
        <v>0</v>
      </c>
    </row>
    <row r="872" spans="8:18" ht="15" x14ac:dyDescent="0.2">
      <c r="H872" s="22"/>
      <c r="I872" s="22"/>
      <c r="J872" s="22"/>
      <c r="M872" s="17"/>
      <c r="N872" s="26">
        <f>((G872-1)*(1-(IF(H872="no",0,'complete results log'!$B$3)))+1)</f>
        <v>5.0000000000000044E-2</v>
      </c>
      <c r="O872" s="26">
        <f t="shared" si="13"/>
        <v>0</v>
      </c>
      <c r="P872" s="27">
        <f>(IF(M872="WON-EW",((((N872-1)*J872)*'complete results log'!$B$2)+('complete results log'!$B$2*(N872-1))),IF(M872="WON",((((N872-1)*J872)*'complete results log'!$B$2)+('complete results log'!$B$2*(N872-1))),IF(M872="PLACED",((((N872-1)*J872)*'complete results log'!$B$2)-'complete results log'!$B$2),IF(J872=0,-'complete results log'!$B$2,IF(J872=0,-'complete results log'!$B$2,-('complete results log'!$B$2*2)))))))*E872</f>
        <v>0</v>
      </c>
      <c r="Q872" s="27">
        <f>(IF(M872="WON-EW",(((K872-1)*'complete results log'!$B$2)*(1-$B$3))+(((L872-1)*'complete results log'!$B$2)*(1-$B$3)),IF(M872="WON",(((K872-1)*'complete results log'!$B$2)*(1-$B$3)),IF(M872="PLACED",(((L872-1)*'complete results log'!$B$2)*(1-$B$3))-'complete results log'!$B$2,IF(J872=0,-'complete results log'!$B$2,-('complete results log'!$B$2*2))))))*E872</f>
        <v>0</v>
      </c>
      <c r="R872" s="28">
        <f>(IF(M872="WON-EW",((((F872-1)*J872)*'complete results log'!$B$2)+('complete results log'!$B$2*(F872-1))),IF(M872="WON",((((F872-1)*J872)*'complete results log'!$B$2)+('complete results log'!$B$2*(F872-1))),IF(M872="PLACED",((((F872-1)*J872)*'complete results log'!$B$2)-'complete results log'!$B$2),IF(J872=0,-'complete results log'!$B$2,IF(J872=0,-'complete results log'!$B$2,-('complete results log'!$B$2*2)))))))*E872</f>
        <v>0</v>
      </c>
    </row>
    <row r="873" spans="8:18" ht="15" x14ac:dyDescent="0.2">
      <c r="H873" s="22"/>
      <c r="I873" s="22"/>
      <c r="J873" s="22"/>
      <c r="M873" s="17"/>
      <c r="N873" s="26">
        <f>((G873-1)*(1-(IF(H873="no",0,'complete results log'!$B$3)))+1)</f>
        <v>5.0000000000000044E-2</v>
      </c>
      <c r="O873" s="26">
        <f t="shared" si="13"/>
        <v>0</v>
      </c>
      <c r="P873" s="27">
        <f>(IF(M873="WON-EW",((((N873-1)*J873)*'complete results log'!$B$2)+('complete results log'!$B$2*(N873-1))),IF(M873="WON",((((N873-1)*J873)*'complete results log'!$B$2)+('complete results log'!$B$2*(N873-1))),IF(M873="PLACED",((((N873-1)*J873)*'complete results log'!$B$2)-'complete results log'!$B$2),IF(J873=0,-'complete results log'!$B$2,IF(J873=0,-'complete results log'!$B$2,-('complete results log'!$B$2*2)))))))*E873</f>
        <v>0</v>
      </c>
      <c r="Q873" s="27">
        <f>(IF(M873="WON-EW",(((K873-1)*'complete results log'!$B$2)*(1-$B$3))+(((L873-1)*'complete results log'!$B$2)*(1-$B$3)),IF(M873="WON",(((K873-1)*'complete results log'!$B$2)*(1-$B$3)),IF(M873="PLACED",(((L873-1)*'complete results log'!$B$2)*(1-$B$3))-'complete results log'!$B$2,IF(J873=0,-'complete results log'!$B$2,-('complete results log'!$B$2*2))))))*E873</f>
        <v>0</v>
      </c>
      <c r="R873" s="28">
        <f>(IF(M873="WON-EW",((((F873-1)*J873)*'complete results log'!$B$2)+('complete results log'!$B$2*(F873-1))),IF(M873="WON",((((F873-1)*J873)*'complete results log'!$B$2)+('complete results log'!$B$2*(F873-1))),IF(M873="PLACED",((((F873-1)*J873)*'complete results log'!$B$2)-'complete results log'!$B$2),IF(J873=0,-'complete results log'!$B$2,IF(J873=0,-'complete results log'!$B$2,-('complete results log'!$B$2*2)))))))*E873</f>
        <v>0</v>
      </c>
    </row>
    <row r="874" spans="8:18" ht="15" x14ac:dyDescent="0.2">
      <c r="H874" s="22"/>
      <c r="I874" s="22"/>
      <c r="J874" s="22"/>
      <c r="M874" s="17"/>
      <c r="N874" s="26">
        <f>((G874-1)*(1-(IF(H874="no",0,'complete results log'!$B$3)))+1)</f>
        <v>5.0000000000000044E-2</v>
      </c>
      <c r="O874" s="26">
        <f t="shared" si="13"/>
        <v>0</v>
      </c>
      <c r="P874" s="27">
        <f>(IF(M874="WON-EW",((((N874-1)*J874)*'complete results log'!$B$2)+('complete results log'!$B$2*(N874-1))),IF(M874="WON",((((N874-1)*J874)*'complete results log'!$B$2)+('complete results log'!$B$2*(N874-1))),IF(M874="PLACED",((((N874-1)*J874)*'complete results log'!$B$2)-'complete results log'!$B$2),IF(J874=0,-'complete results log'!$B$2,IF(J874=0,-'complete results log'!$B$2,-('complete results log'!$B$2*2)))))))*E874</f>
        <v>0</v>
      </c>
      <c r="Q874" s="27">
        <f>(IF(M874="WON-EW",(((K874-1)*'complete results log'!$B$2)*(1-$B$3))+(((L874-1)*'complete results log'!$B$2)*(1-$B$3)),IF(M874="WON",(((K874-1)*'complete results log'!$B$2)*(1-$B$3)),IF(M874="PLACED",(((L874-1)*'complete results log'!$B$2)*(1-$B$3))-'complete results log'!$B$2,IF(J874=0,-'complete results log'!$B$2,-('complete results log'!$B$2*2))))))*E874</f>
        <v>0</v>
      </c>
      <c r="R874" s="28">
        <f>(IF(M874="WON-EW",((((F874-1)*J874)*'complete results log'!$B$2)+('complete results log'!$B$2*(F874-1))),IF(M874="WON",((((F874-1)*J874)*'complete results log'!$B$2)+('complete results log'!$B$2*(F874-1))),IF(M874="PLACED",((((F874-1)*J874)*'complete results log'!$B$2)-'complete results log'!$B$2),IF(J874=0,-'complete results log'!$B$2,IF(J874=0,-'complete results log'!$B$2,-('complete results log'!$B$2*2)))))))*E874</f>
        <v>0</v>
      </c>
    </row>
    <row r="875" spans="8:18" ht="15" x14ac:dyDescent="0.2">
      <c r="H875" s="22"/>
      <c r="I875" s="22"/>
      <c r="J875" s="22"/>
      <c r="M875" s="17"/>
      <c r="N875" s="26">
        <f>((G875-1)*(1-(IF(H875="no",0,'complete results log'!$B$3)))+1)</f>
        <v>5.0000000000000044E-2</v>
      </c>
      <c r="O875" s="26">
        <f t="shared" si="13"/>
        <v>0</v>
      </c>
      <c r="P875" s="27">
        <f>(IF(M875="WON-EW",((((N875-1)*J875)*'complete results log'!$B$2)+('complete results log'!$B$2*(N875-1))),IF(M875="WON",((((N875-1)*J875)*'complete results log'!$B$2)+('complete results log'!$B$2*(N875-1))),IF(M875="PLACED",((((N875-1)*J875)*'complete results log'!$B$2)-'complete results log'!$B$2),IF(J875=0,-'complete results log'!$B$2,IF(J875=0,-'complete results log'!$B$2,-('complete results log'!$B$2*2)))))))*E875</f>
        <v>0</v>
      </c>
      <c r="Q875" s="27">
        <f>(IF(M875="WON-EW",(((K875-1)*'complete results log'!$B$2)*(1-$B$3))+(((L875-1)*'complete results log'!$B$2)*(1-$B$3)),IF(M875="WON",(((K875-1)*'complete results log'!$B$2)*(1-$B$3)),IF(M875="PLACED",(((L875-1)*'complete results log'!$B$2)*(1-$B$3))-'complete results log'!$B$2,IF(J875=0,-'complete results log'!$B$2,-('complete results log'!$B$2*2))))))*E875</f>
        <v>0</v>
      </c>
      <c r="R875" s="28">
        <f>(IF(M875="WON-EW",((((F875-1)*J875)*'complete results log'!$B$2)+('complete results log'!$B$2*(F875-1))),IF(M875="WON",((((F875-1)*J875)*'complete results log'!$B$2)+('complete results log'!$B$2*(F875-1))),IF(M875="PLACED",((((F875-1)*J875)*'complete results log'!$B$2)-'complete results log'!$B$2),IF(J875=0,-'complete results log'!$B$2,IF(J875=0,-'complete results log'!$B$2,-('complete results log'!$B$2*2)))))))*E875</f>
        <v>0</v>
      </c>
    </row>
    <row r="876" spans="8:18" ht="15" x14ac:dyDescent="0.2">
      <c r="H876" s="22"/>
      <c r="I876" s="22"/>
      <c r="J876" s="22"/>
      <c r="M876" s="17"/>
      <c r="N876" s="26">
        <f>((G876-1)*(1-(IF(H876="no",0,'complete results log'!$B$3)))+1)</f>
        <v>5.0000000000000044E-2</v>
      </c>
      <c r="O876" s="26">
        <f t="shared" si="13"/>
        <v>0</v>
      </c>
      <c r="P876" s="27">
        <f>(IF(M876="WON-EW",((((N876-1)*J876)*'complete results log'!$B$2)+('complete results log'!$B$2*(N876-1))),IF(M876="WON",((((N876-1)*J876)*'complete results log'!$B$2)+('complete results log'!$B$2*(N876-1))),IF(M876="PLACED",((((N876-1)*J876)*'complete results log'!$B$2)-'complete results log'!$B$2),IF(J876=0,-'complete results log'!$B$2,IF(J876=0,-'complete results log'!$B$2,-('complete results log'!$B$2*2)))))))*E876</f>
        <v>0</v>
      </c>
      <c r="Q876" s="27">
        <f>(IF(M876="WON-EW",(((K876-1)*'complete results log'!$B$2)*(1-$B$3))+(((L876-1)*'complete results log'!$B$2)*(1-$B$3)),IF(M876="WON",(((K876-1)*'complete results log'!$B$2)*(1-$B$3)),IF(M876="PLACED",(((L876-1)*'complete results log'!$B$2)*(1-$B$3))-'complete results log'!$B$2,IF(J876=0,-'complete results log'!$B$2,-('complete results log'!$B$2*2))))))*E876</f>
        <v>0</v>
      </c>
      <c r="R876" s="28">
        <f>(IF(M876="WON-EW",((((F876-1)*J876)*'complete results log'!$B$2)+('complete results log'!$B$2*(F876-1))),IF(M876="WON",((((F876-1)*J876)*'complete results log'!$B$2)+('complete results log'!$B$2*(F876-1))),IF(M876="PLACED",((((F876-1)*J876)*'complete results log'!$B$2)-'complete results log'!$B$2),IF(J876=0,-'complete results log'!$B$2,IF(J876=0,-'complete results log'!$B$2,-('complete results log'!$B$2*2)))))))*E876</f>
        <v>0</v>
      </c>
    </row>
    <row r="877" spans="8:18" ht="15" x14ac:dyDescent="0.2">
      <c r="H877" s="22"/>
      <c r="I877" s="22"/>
      <c r="J877" s="22"/>
      <c r="M877" s="17"/>
      <c r="N877" s="26">
        <f>((G877-1)*(1-(IF(H877="no",0,'complete results log'!$B$3)))+1)</f>
        <v>5.0000000000000044E-2</v>
      </c>
      <c r="O877" s="26">
        <f t="shared" si="13"/>
        <v>0</v>
      </c>
      <c r="P877" s="27">
        <f>(IF(M877="WON-EW",((((N877-1)*J877)*'complete results log'!$B$2)+('complete results log'!$B$2*(N877-1))),IF(M877="WON",((((N877-1)*J877)*'complete results log'!$B$2)+('complete results log'!$B$2*(N877-1))),IF(M877="PLACED",((((N877-1)*J877)*'complete results log'!$B$2)-'complete results log'!$B$2),IF(J877=0,-'complete results log'!$B$2,IF(J877=0,-'complete results log'!$B$2,-('complete results log'!$B$2*2)))))))*E877</f>
        <v>0</v>
      </c>
      <c r="Q877" s="27">
        <f>(IF(M877="WON-EW",(((K877-1)*'complete results log'!$B$2)*(1-$B$3))+(((L877-1)*'complete results log'!$B$2)*(1-$B$3)),IF(M877="WON",(((K877-1)*'complete results log'!$B$2)*(1-$B$3)),IF(M877="PLACED",(((L877-1)*'complete results log'!$B$2)*(1-$B$3))-'complete results log'!$B$2,IF(J877=0,-'complete results log'!$B$2,-('complete results log'!$B$2*2))))))*E877</f>
        <v>0</v>
      </c>
      <c r="R877" s="28">
        <f>(IF(M877="WON-EW",((((F877-1)*J877)*'complete results log'!$B$2)+('complete results log'!$B$2*(F877-1))),IF(M877="WON",((((F877-1)*J877)*'complete results log'!$B$2)+('complete results log'!$B$2*(F877-1))),IF(M877="PLACED",((((F877-1)*J877)*'complete results log'!$B$2)-'complete results log'!$B$2),IF(J877=0,-'complete results log'!$B$2,IF(J877=0,-'complete results log'!$B$2,-('complete results log'!$B$2*2)))))))*E877</f>
        <v>0</v>
      </c>
    </row>
    <row r="878" spans="8:18" ht="15" x14ac:dyDescent="0.2">
      <c r="H878" s="22"/>
      <c r="I878" s="22"/>
      <c r="J878" s="22"/>
      <c r="M878" s="17"/>
      <c r="N878" s="26">
        <f>((G878-1)*(1-(IF(H878="no",0,'complete results log'!$B$3)))+1)</f>
        <v>5.0000000000000044E-2</v>
      </c>
      <c r="O878" s="26">
        <f t="shared" si="13"/>
        <v>0</v>
      </c>
      <c r="P878" s="27">
        <f>(IF(M878="WON-EW",((((N878-1)*J878)*'complete results log'!$B$2)+('complete results log'!$B$2*(N878-1))),IF(M878="WON",((((N878-1)*J878)*'complete results log'!$B$2)+('complete results log'!$B$2*(N878-1))),IF(M878="PLACED",((((N878-1)*J878)*'complete results log'!$B$2)-'complete results log'!$B$2),IF(J878=0,-'complete results log'!$B$2,IF(J878=0,-'complete results log'!$B$2,-('complete results log'!$B$2*2)))))))*E878</f>
        <v>0</v>
      </c>
      <c r="Q878" s="27">
        <f>(IF(M878="WON-EW",(((K878-1)*'complete results log'!$B$2)*(1-$B$3))+(((L878-1)*'complete results log'!$B$2)*(1-$B$3)),IF(M878="WON",(((K878-1)*'complete results log'!$B$2)*(1-$B$3)),IF(M878="PLACED",(((L878-1)*'complete results log'!$B$2)*(1-$B$3))-'complete results log'!$B$2,IF(J878=0,-'complete results log'!$B$2,-('complete results log'!$B$2*2))))))*E878</f>
        <v>0</v>
      </c>
      <c r="R878" s="28">
        <f>(IF(M878="WON-EW",((((F878-1)*J878)*'complete results log'!$B$2)+('complete results log'!$B$2*(F878-1))),IF(M878="WON",((((F878-1)*J878)*'complete results log'!$B$2)+('complete results log'!$B$2*(F878-1))),IF(M878="PLACED",((((F878-1)*J878)*'complete results log'!$B$2)-'complete results log'!$B$2),IF(J878=0,-'complete results log'!$B$2,IF(J878=0,-'complete results log'!$B$2,-('complete results log'!$B$2*2)))))))*E878</f>
        <v>0</v>
      </c>
    </row>
    <row r="879" spans="8:18" ht="15" x14ac:dyDescent="0.2">
      <c r="H879" s="22"/>
      <c r="I879" s="22"/>
      <c r="J879" s="22"/>
      <c r="M879" s="17"/>
      <c r="N879" s="26">
        <f>((G879-1)*(1-(IF(H879="no",0,'complete results log'!$B$3)))+1)</f>
        <v>5.0000000000000044E-2</v>
      </c>
      <c r="O879" s="26">
        <f t="shared" si="13"/>
        <v>0</v>
      </c>
      <c r="P879" s="27">
        <f>(IF(M879="WON-EW",((((N879-1)*J879)*'complete results log'!$B$2)+('complete results log'!$B$2*(N879-1))),IF(M879="WON",((((N879-1)*J879)*'complete results log'!$B$2)+('complete results log'!$B$2*(N879-1))),IF(M879="PLACED",((((N879-1)*J879)*'complete results log'!$B$2)-'complete results log'!$B$2),IF(J879=0,-'complete results log'!$B$2,IF(J879=0,-'complete results log'!$B$2,-('complete results log'!$B$2*2)))))))*E879</f>
        <v>0</v>
      </c>
      <c r="Q879" s="27">
        <f>(IF(M879="WON-EW",(((K879-1)*'complete results log'!$B$2)*(1-$B$3))+(((L879-1)*'complete results log'!$B$2)*(1-$B$3)),IF(M879="WON",(((K879-1)*'complete results log'!$B$2)*(1-$B$3)),IF(M879="PLACED",(((L879-1)*'complete results log'!$B$2)*(1-$B$3))-'complete results log'!$B$2,IF(J879=0,-'complete results log'!$B$2,-('complete results log'!$B$2*2))))))*E879</f>
        <v>0</v>
      </c>
      <c r="R879" s="28">
        <f>(IF(M879="WON-EW",((((F879-1)*J879)*'complete results log'!$B$2)+('complete results log'!$B$2*(F879-1))),IF(M879="WON",((((F879-1)*J879)*'complete results log'!$B$2)+('complete results log'!$B$2*(F879-1))),IF(M879="PLACED",((((F879-1)*J879)*'complete results log'!$B$2)-'complete results log'!$B$2),IF(J879=0,-'complete results log'!$B$2,IF(J879=0,-'complete results log'!$B$2,-('complete results log'!$B$2*2)))))))*E879</f>
        <v>0</v>
      </c>
    </row>
    <row r="880" spans="8:18" ht="15" x14ac:dyDescent="0.2">
      <c r="H880" s="22"/>
      <c r="I880" s="22"/>
      <c r="J880" s="22"/>
      <c r="M880" s="17"/>
      <c r="N880" s="26">
        <f>((G880-1)*(1-(IF(H880="no",0,'complete results log'!$B$3)))+1)</f>
        <v>5.0000000000000044E-2</v>
      </c>
      <c r="O880" s="26">
        <f t="shared" si="13"/>
        <v>0</v>
      </c>
      <c r="P880" s="27">
        <f>(IF(M880="WON-EW",((((N880-1)*J880)*'complete results log'!$B$2)+('complete results log'!$B$2*(N880-1))),IF(M880="WON",((((N880-1)*J880)*'complete results log'!$B$2)+('complete results log'!$B$2*(N880-1))),IF(M880="PLACED",((((N880-1)*J880)*'complete results log'!$B$2)-'complete results log'!$B$2),IF(J880=0,-'complete results log'!$B$2,IF(J880=0,-'complete results log'!$B$2,-('complete results log'!$B$2*2)))))))*E880</f>
        <v>0</v>
      </c>
      <c r="Q880" s="27">
        <f>(IF(M880="WON-EW",(((K880-1)*'complete results log'!$B$2)*(1-$B$3))+(((L880-1)*'complete results log'!$B$2)*(1-$B$3)),IF(M880="WON",(((K880-1)*'complete results log'!$B$2)*(1-$B$3)),IF(M880="PLACED",(((L880-1)*'complete results log'!$B$2)*(1-$B$3))-'complete results log'!$B$2,IF(J880=0,-'complete results log'!$B$2,-('complete results log'!$B$2*2))))))*E880</f>
        <v>0</v>
      </c>
      <c r="R880" s="28">
        <f>(IF(M880="WON-EW",((((F880-1)*J880)*'complete results log'!$B$2)+('complete results log'!$B$2*(F880-1))),IF(M880="WON",((((F880-1)*J880)*'complete results log'!$B$2)+('complete results log'!$B$2*(F880-1))),IF(M880="PLACED",((((F880-1)*J880)*'complete results log'!$B$2)-'complete results log'!$B$2),IF(J880=0,-'complete results log'!$B$2,IF(J880=0,-'complete results log'!$B$2,-('complete results log'!$B$2*2)))))))*E880</f>
        <v>0</v>
      </c>
    </row>
    <row r="881" spans="8:18" ht="15" x14ac:dyDescent="0.2">
      <c r="H881" s="22"/>
      <c r="I881" s="22"/>
      <c r="J881" s="22"/>
      <c r="M881" s="17"/>
      <c r="N881" s="26">
        <f>((G881-1)*(1-(IF(H881="no",0,'complete results log'!$B$3)))+1)</f>
        <v>5.0000000000000044E-2</v>
      </c>
      <c r="O881" s="26">
        <f t="shared" si="13"/>
        <v>0</v>
      </c>
      <c r="P881" s="27">
        <f>(IF(M881="WON-EW",((((N881-1)*J881)*'complete results log'!$B$2)+('complete results log'!$B$2*(N881-1))),IF(M881="WON",((((N881-1)*J881)*'complete results log'!$B$2)+('complete results log'!$B$2*(N881-1))),IF(M881="PLACED",((((N881-1)*J881)*'complete results log'!$B$2)-'complete results log'!$B$2),IF(J881=0,-'complete results log'!$B$2,IF(J881=0,-'complete results log'!$B$2,-('complete results log'!$B$2*2)))))))*E881</f>
        <v>0</v>
      </c>
      <c r="Q881" s="27">
        <f>(IF(M881="WON-EW",(((K881-1)*'complete results log'!$B$2)*(1-$B$3))+(((L881-1)*'complete results log'!$B$2)*(1-$B$3)),IF(M881="WON",(((K881-1)*'complete results log'!$B$2)*(1-$B$3)),IF(M881="PLACED",(((L881-1)*'complete results log'!$B$2)*(1-$B$3))-'complete results log'!$B$2,IF(J881=0,-'complete results log'!$B$2,-('complete results log'!$B$2*2))))))*E881</f>
        <v>0</v>
      </c>
      <c r="R881" s="28">
        <f>(IF(M881="WON-EW",((((F881-1)*J881)*'complete results log'!$B$2)+('complete results log'!$B$2*(F881-1))),IF(M881="WON",((((F881-1)*J881)*'complete results log'!$B$2)+('complete results log'!$B$2*(F881-1))),IF(M881="PLACED",((((F881-1)*J881)*'complete results log'!$B$2)-'complete results log'!$B$2),IF(J881=0,-'complete results log'!$B$2,IF(J881=0,-'complete results log'!$B$2,-('complete results log'!$B$2*2)))))))*E881</f>
        <v>0</v>
      </c>
    </row>
    <row r="882" spans="8:18" ht="15" x14ac:dyDescent="0.2">
      <c r="H882" s="22"/>
      <c r="I882" s="22"/>
      <c r="J882" s="22"/>
      <c r="M882" s="17"/>
      <c r="N882" s="26">
        <f>((G882-1)*(1-(IF(H882="no",0,'complete results log'!$B$3)))+1)</f>
        <v>5.0000000000000044E-2</v>
      </c>
      <c r="O882" s="26">
        <f t="shared" si="13"/>
        <v>0</v>
      </c>
      <c r="P882" s="27">
        <f>(IF(M882="WON-EW",((((N882-1)*J882)*'complete results log'!$B$2)+('complete results log'!$B$2*(N882-1))),IF(M882="WON",((((N882-1)*J882)*'complete results log'!$B$2)+('complete results log'!$B$2*(N882-1))),IF(M882="PLACED",((((N882-1)*J882)*'complete results log'!$B$2)-'complete results log'!$B$2),IF(J882=0,-'complete results log'!$B$2,IF(J882=0,-'complete results log'!$B$2,-('complete results log'!$B$2*2)))))))*E882</f>
        <v>0</v>
      </c>
      <c r="Q882" s="27">
        <f>(IF(M882="WON-EW",(((K882-1)*'complete results log'!$B$2)*(1-$B$3))+(((L882-1)*'complete results log'!$B$2)*(1-$B$3)),IF(M882="WON",(((K882-1)*'complete results log'!$B$2)*(1-$B$3)),IF(M882="PLACED",(((L882-1)*'complete results log'!$B$2)*(1-$B$3))-'complete results log'!$B$2,IF(J882=0,-'complete results log'!$B$2,-('complete results log'!$B$2*2))))))*E882</f>
        <v>0</v>
      </c>
      <c r="R882" s="28">
        <f>(IF(M882="WON-EW",((((F882-1)*J882)*'complete results log'!$B$2)+('complete results log'!$B$2*(F882-1))),IF(M882="WON",((((F882-1)*J882)*'complete results log'!$B$2)+('complete results log'!$B$2*(F882-1))),IF(M882="PLACED",((((F882-1)*J882)*'complete results log'!$B$2)-'complete results log'!$B$2),IF(J882=0,-'complete results log'!$B$2,IF(J882=0,-'complete results log'!$B$2,-('complete results log'!$B$2*2)))))))*E882</f>
        <v>0</v>
      </c>
    </row>
    <row r="883" spans="8:18" ht="15" x14ac:dyDescent="0.2">
      <c r="H883" s="22"/>
      <c r="I883" s="22"/>
      <c r="J883" s="22"/>
      <c r="M883" s="17"/>
      <c r="N883" s="26">
        <f>((G883-1)*(1-(IF(H883="no",0,'complete results log'!$B$3)))+1)</f>
        <v>5.0000000000000044E-2</v>
      </c>
      <c r="O883" s="26">
        <f t="shared" si="13"/>
        <v>0</v>
      </c>
      <c r="P883" s="27">
        <f>(IF(M883="WON-EW",((((N883-1)*J883)*'complete results log'!$B$2)+('complete results log'!$B$2*(N883-1))),IF(M883="WON",((((N883-1)*J883)*'complete results log'!$B$2)+('complete results log'!$B$2*(N883-1))),IF(M883="PLACED",((((N883-1)*J883)*'complete results log'!$B$2)-'complete results log'!$B$2),IF(J883=0,-'complete results log'!$B$2,IF(J883=0,-'complete results log'!$B$2,-('complete results log'!$B$2*2)))))))*E883</f>
        <v>0</v>
      </c>
      <c r="Q883" s="27">
        <f>(IF(M883="WON-EW",(((K883-1)*'complete results log'!$B$2)*(1-$B$3))+(((L883-1)*'complete results log'!$B$2)*(1-$B$3)),IF(M883="WON",(((K883-1)*'complete results log'!$B$2)*(1-$B$3)),IF(M883="PLACED",(((L883-1)*'complete results log'!$B$2)*(1-$B$3))-'complete results log'!$B$2,IF(J883=0,-'complete results log'!$B$2,-('complete results log'!$B$2*2))))))*E883</f>
        <v>0</v>
      </c>
      <c r="R883" s="28">
        <f>(IF(M883="WON-EW",((((F883-1)*J883)*'complete results log'!$B$2)+('complete results log'!$B$2*(F883-1))),IF(M883="WON",((((F883-1)*J883)*'complete results log'!$B$2)+('complete results log'!$B$2*(F883-1))),IF(M883="PLACED",((((F883-1)*J883)*'complete results log'!$B$2)-'complete results log'!$B$2),IF(J883=0,-'complete results log'!$B$2,IF(J883=0,-'complete results log'!$B$2,-('complete results log'!$B$2*2)))))))*E883</f>
        <v>0</v>
      </c>
    </row>
    <row r="884" spans="8:18" ht="15" x14ac:dyDescent="0.2">
      <c r="H884" s="22"/>
      <c r="I884" s="22"/>
      <c r="J884" s="22"/>
      <c r="M884" s="17"/>
      <c r="N884" s="26">
        <f>((G884-1)*(1-(IF(H884="no",0,'complete results log'!$B$3)))+1)</f>
        <v>5.0000000000000044E-2</v>
      </c>
      <c r="O884" s="26">
        <f t="shared" si="13"/>
        <v>0</v>
      </c>
      <c r="P884" s="27">
        <f>(IF(M884="WON-EW",((((N884-1)*J884)*'complete results log'!$B$2)+('complete results log'!$B$2*(N884-1))),IF(M884="WON",((((N884-1)*J884)*'complete results log'!$B$2)+('complete results log'!$B$2*(N884-1))),IF(M884="PLACED",((((N884-1)*J884)*'complete results log'!$B$2)-'complete results log'!$B$2),IF(J884=0,-'complete results log'!$B$2,IF(J884=0,-'complete results log'!$B$2,-('complete results log'!$B$2*2)))))))*E884</f>
        <v>0</v>
      </c>
      <c r="Q884" s="27">
        <f>(IF(M884="WON-EW",(((K884-1)*'complete results log'!$B$2)*(1-$B$3))+(((L884-1)*'complete results log'!$B$2)*(1-$B$3)),IF(M884="WON",(((K884-1)*'complete results log'!$B$2)*(1-$B$3)),IF(M884="PLACED",(((L884-1)*'complete results log'!$B$2)*(1-$B$3))-'complete results log'!$B$2,IF(J884=0,-'complete results log'!$B$2,-('complete results log'!$B$2*2))))))*E884</f>
        <v>0</v>
      </c>
      <c r="R884" s="28">
        <f>(IF(M884="WON-EW",((((F884-1)*J884)*'complete results log'!$B$2)+('complete results log'!$B$2*(F884-1))),IF(M884="WON",((((F884-1)*J884)*'complete results log'!$B$2)+('complete results log'!$B$2*(F884-1))),IF(M884="PLACED",((((F884-1)*J884)*'complete results log'!$B$2)-'complete results log'!$B$2),IF(J884=0,-'complete results log'!$B$2,IF(J884=0,-'complete results log'!$B$2,-('complete results log'!$B$2*2)))))))*E884</f>
        <v>0</v>
      </c>
    </row>
    <row r="885" spans="8:18" ht="15" x14ac:dyDescent="0.2">
      <c r="H885" s="22"/>
      <c r="I885" s="22"/>
      <c r="J885" s="22"/>
      <c r="M885" s="17"/>
      <c r="N885" s="26">
        <f>((G885-1)*(1-(IF(H885="no",0,'complete results log'!$B$3)))+1)</f>
        <v>5.0000000000000044E-2</v>
      </c>
      <c r="O885" s="26">
        <f t="shared" si="13"/>
        <v>0</v>
      </c>
      <c r="P885" s="27">
        <f>(IF(M885="WON-EW",((((N885-1)*J885)*'complete results log'!$B$2)+('complete results log'!$B$2*(N885-1))),IF(M885="WON",((((N885-1)*J885)*'complete results log'!$B$2)+('complete results log'!$B$2*(N885-1))),IF(M885="PLACED",((((N885-1)*J885)*'complete results log'!$B$2)-'complete results log'!$B$2),IF(J885=0,-'complete results log'!$B$2,IF(J885=0,-'complete results log'!$B$2,-('complete results log'!$B$2*2)))))))*E885</f>
        <v>0</v>
      </c>
      <c r="Q885" s="27">
        <f>(IF(M885="WON-EW",(((K885-1)*'complete results log'!$B$2)*(1-$B$3))+(((L885-1)*'complete results log'!$B$2)*(1-$B$3)),IF(M885="WON",(((K885-1)*'complete results log'!$B$2)*(1-$B$3)),IF(M885="PLACED",(((L885-1)*'complete results log'!$B$2)*(1-$B$3))-'complete results log'!$B$2,IF(J885=0,-'complete results log'!$B$2,-('complete results log'!$B$2*2))))))*E885</f>
        <v>0</v>
      </c>
      <c r="R885" s="28">
        <f>(IF(M885="WON-EW",((((F885-1)*J885)*'complete results log'!$B$2)+('complete results log'!$B$2*(F885-1))),IF(M885="WON",((((F885-1)*J885)*'complete results log'!$B$2)+('complete results log'!$B$2*(F885-1))),IF(M885="PLACED",((((F885-1)*J885)*'complete results log'!$B$2)-'complete results log'!$B$2),IF(J885=0,-'complete results log'!$B$2,IF(J885=0,-'complete results log'!$B$2,-('complete results log'!$B$2*2)))))))*E885</f>
        <v>0</v>
      </c>
    </row>
    <row r="886" spans="8:18" ht="15" x14ac:dyDescent="0.2">
      <c r="H886" s="22"/>
      <c r="I886" s="22"/>
      <c r="J886" s="22"/>
      <c r="M886" s="17"/>
      <c r="N886" s="26">
        <f>((G886-1)*(1-(IF(H886="no",0,'complete results log'!$B$3)))+1)</f>
        <v>5.0000000000000044E-2</v>
      </c>
      <c r="O886" s="26">
        <f t="shared" si="13"/>
        <v>0</v>
      </c>
      <c r="P886" s="27">
        <f>(IF(M886="WON-EW",((((N886-1)*J886)*'complete results log'!$B$2)+('complete results log'!$B$2*(N886-1))),IF(M886="WON",((((N886-1)*J886)*'complete results log'!$B$2)+('complete results log'!$B$2*(N886-1))),IF(M886="PLACED",((((N886-1)*J886)*'complete results log'!$B$2)-'complete results log'!$B$2),IF(J886=0,-'complete results log'!$B$2,IF(J886=0,-'complete results log'!$B$2,-('complete results log'!$B$2*2)))))))*E886</f>
        <v>0</v>
      </c>
      <c r="Q886" s="27">
        <f>(IF(M886="WON-EW",(((K886-1)*'complete results log'!$B$2)*(1-$B$3))+(((L886-1)*'complete results log'!$B$2)*(1-$B$3)),IF(M886="WON",(((K886-1)*'complete results log'!$B$2)*(1-$B$3)),IF(M886="PLACED",(((L886-1)*'complete results log'!$B$2)*(1-$B$3))-'complete results log'!$B$2,IF(J886=0,-'complete results log'!$B$2,-('complete results log'!$B$2*2))))))*E886</f>
        <v>0</v>
      </c>
      <c r="R886" s="28">
        <f>(IF(M886="WON-EW",((((F886-1)*J886)*'complete results log'!$B$2)+('complete results log'!$B$2*(F886-1))),IF(M886="WON",((((F886-1)*J886)*'complete results log'!$B$2)+('complete results log'!$B$2*(F886-1))),IF(M886="PLACED",((((F886-1)*J886)*'complete results log'!$B$2)-'complete results log'!$B$2),IF(J886=0,-'complete results log'!$B$2,IF(J886=0,-'complete results log'!$B$2,-('complete results log'!$B$2*2)))))))*E886</f>
        <v>0</v>
      </c>
    </row>
    <row r="887" spans="8:18" ht="15" x14ac:dyDescent="0.2">
      <c r="H887" s="22"/>
      <c r="I887" s="22"/>
      <c r="J887" s="22"/>
      <c r="M887" s="17"/>
      <c r="N887" s="26">
        <f>((G887-1)*(1-(IF(H887="no",0,'complete results log'!$B$3)))+1)</f>
        <v>5.0000000000000044E-2</v>
      </c>
      <c r="O887" s="26">
        <f t="shared" si="13"/>
        <v>0</v>
      </c>
      <c r="P887" s="27">
        <f>(IF(M887="WON-EW",((((N887-1)*J887)*'complete results log'!$B$2)+('complete results log'!$B$2*(N887-1))),IF(M887="WON",((((N887-1)*J887)*'complete results log'!$B$2)+('complete results log'!$B$2*(N887-1))),IF(M887="PLACED",((((N887-1)*J887)*'complete results log'!$B$2)-'complete results log'!$B$2),IF(J887=0,-'complete results log'!$B$2,IF(J887=0,-'complete results log'!$B$2,-('complete results log'!$B$2*2)))))))*E887</f>
        <v>0</v>
      </c>
      <c r="Q887" s="27">
        <f>(IF(M887="WON-EW",(((K887-1)*'complete results log'!$B$2)*(1-$B$3))+(((L887-1)*'complete results log'!$B$2)*(1-$B$3)),IF(M887="WON",(((K887-1)*'complete results log'!$B$2)*(1-$B$3)),IF(M887="PLACED",(((L887-1)*'complete results log'!$B$2)*(1-$B$3))-'complete results log'!$B$2,IF(J887=0,-'complete results log'!$B$2,-('complete results log'!$B$2*2))))))*E887</f>
        <v>0</v>
      </c>
      <c r="R887" s="28">
        <f>(IF(M887="WON-EW",((((F887-1)*J887)*'complete results log'!$B$2)+('complete results log'!$B$2*(F887-1))),IF(M887="WON",((((F887-1)*J887)*'complete results log'!$B$2)+('complete results log'!$B$2*(F887-1))),IF(M887="PLACED",((((F887-1)*J887)*'complete results log'!$B$2)-'complete results log'!$B$2),IF(J887=0,-'complete results log'!$B$2,IF(J887=0,-'complete results log'!$B$2,-('complete results log'!$B$2*2)))))))*E887</f>
        <v>0</v>
      </c>
    </row>
    <row r="888" spans="8:18" ht="15" x14ac:dyDescent="0.2">
      <c r="H888" s="22"/>
      <c r="I888" s="22"/>
      <c r="J888" s="22"/>
      <c r="M888" s="17"/>
      <c r="N888" s="26">
        <f>((G888-1)*(1-(IF(H888="no",0,'complete results log'!$B$3)))+1)</f>
        <v>5.0000000000000044E-2</v>
      </c>
      <c r="O888" s="26">
        <f t="shared" si="13"/>
        <v>0</v>
      </c>
      <c r="P888" s="27">
        <f>(IF(M888="WON-EW",((((N888-1)*J888)*'complete results log'!$B$2)+('complete results log'!$B$2*(N888-1))),IF(M888="WON",((((N888-1)*J888)*'complete results log'!$B$2)+('complete results log'!$B$2*(N888-1))),IF(M888="PLACED",((((N888-1)*J888)*'complete results log'!$B$2)-'complete results log'!$B$2),IF(J888=0,-'complete results log'!$B$2,IF(J888=0,-'complete results log'!$B$2,-('complete results log'!$B$2*2)))))))*E888</f>
        <v>0</v>
      </c>
      <c r="Q888" s="27">
        <f>(IF(M888="WON-EW",(((K888-1)*'complete results log'!$B$2)*(1-$B$3))+(((L888-1)*'complete results log'!$B$2)*(1-$B$3)),IF(M888="WON",(((K888-1)*'complete results log'!$B$2)*(1-$B$3)),IF(M888="PLACED",(((L888-1)*'complete results log'!$B$2)*(1-$B$3))-'complete results log'!$B$2,IF(J888=0,-'complete results log'!$B$2,-('complete results log'!$B$2*2))))))*E888</f>
        <v>0</v>
      </c>
      <c r="R888" s="28">
        <f>(IF(M888="WON-EW",((((F888-1)*J888)*'complete results log'!$B$2)+('complete results log'!$B$2*(F888-1))),IF(M888="WON",((((F888-1)*J888)*'complete results log'!$B$2)+('complete results log'!$B$2*(F888-1))),IF(M888="PLACED",((((F888-1)*J888)*'complete results log'!$B$2)-'complete results log'!$B$2),IF(J888=0,-'complete results log'!$B$2,IF(J888=0,-'complete results log'!$B$2,-('complete results log'!$B$2*2)))))))*E888</f>
        <v>0</v>
      </c>
    </row>
    <row r="889" spans="8:18" ht="15" x14ac:dyDescent="0.2">
      <c r="H889" s="22"/>
      <c r="I889" s="22"/>
      <c r="J889" s="22"/>
      <c r="M889" s="17"/>
      <c r="N889" s="26">
        <f>((G889-1)*(1-(IF(H889="no",0,'complete results log'!$B$3)))+1)</f>
        <v>5.0000000000000044E-2</v>
      </c>
      <c r="O889" s="26">
        <f t="shared" si="13"/>
        <v>0</v>
      </c>
      <c r="P889" s="27">
        <f>(IF(M889="WON-EW",((((N889-1)*J889)*'complete results log'!$B$2)+('complete results log'!$B$2*(N889-1))),IF(M889="WON",((((N889-1)*J889)*'complete results log'!$B$2)+('complete results log'!$B$2*(N889-1))),IF(M889="PLACED",((((N889-1)*J889)*'complete results log'!$B$2)-'complete results log'!$B$2),IF(J889=0,-'complete results log'!$B$2,IF(J889=0,-'complete results log'!$B$2,-('complete results log'!$B$2*2)))))))*E889</f>
        <v>0</v>
      </c>
      <c r="Q889" s="27">
        <f>(IF(M889="WON-EW",(((K889-1)*'complete results log'!$B$2)*(1-$B$3))+(((L889-1)*'complete results log'!$B$2)*(1-$B$3)),IF(M889="WON",(((K889-1)*'complete results log'!$B$2)*(1-$B$3)),IF(M889="PLACED",(((L889-1)*'complete results log'!$B$2)*(1-$B$3))-'complete results log'!$B$2,IF(J889=0,-'complete results log'!$B$2,-('complete results log'!$B$2*2))))))*E889</f>
        <v>0</v>
      </c>
      <c r="R889" s="28">
        <f>(IF(M889="WON-EW",((((F889-1)*J889)*'complete results log'!$B$2)+('complete results log'!$B$2*(F889-1))),IF(M889="WON",((((F889-1)*J889)*'complete results log'!$B$2)+('complete results log'!$B$2*(F889-1))),IF(M889="PLACED",((((F889-1)*J889)*'complete results log'!$B$2)-'complete results log'!$B$2),IF(J889=0,-'complete results log'!$B$2,IF(J889=0,-'complete results log'!$B$2,-('complete results log'!$B$2*2)))))))*E889</f>
        <v>0</v>
      </c>
    </row>
    <row r="890" spans="8:18" ht="15" x14ac:dyDescent="0.2">
      <c r="H890" s="22"/>
      <c r="I890" s="22"/>
      <c r="J890" s="22"/>
      <c r="M890" s="17"/>
      <c r="N890" s="26">
        <f>((G890-1)*(1-(IF(H890="no",0,'complete results log'!$B$3)))+1)</f>
        <v>5.0000000000000044E-2</v>
      </c>
      <c r="O890" s="26">
        <f t="shared" si="13"/>
        <v>0</v>
      </c>
      <c r="P890" s="27">
        <f>(IF(M890="WON-EW",((((N890-1)*J890)*'complete results log'!$B$2)+('complete results log'!$B$2*(N890-1))),IF(M890="WON",((((N890-1)*J890)*'complete results log'!$B$2)+('complete results log'!$B$2*(N890-1))),IF(M890="PLACED",((((N890-1)*J890)*'complete results log'!$B$2)-'complete results log'!$B$2),IF(J890=0,-'complete results log'!$B$2,IF(J890=0,-'complete results log'!$B$2,-('complete results log'!$B$2*2)))))))*E890</f>
        <v>0</v>
      </c>
      <c r="Q890" s="27">
        <f>(IF(M890="WON-EW",(((K890-1)*'complete results log'!$B$2)*(1-$B$3))+(((L890-1)*'complete results log'!$B$2)*(1-$B$3)),IF(M890="WON",(((K890-1)*'complete results log'!$B$2)*(1-$B$3)),IF(M890="PLACED",(((L890-1)*'complete results log'!$B$2)*(1-$B$3))-'complete results log'!$B$2,IF(J890=0,-'complete results log'!$B$2,-('complete results log'!$B$2*2))))))*E890</f>
        <v>0</v>
      </c>
      <c r="R890" s="28">
        <f>(IF(M890="WON-EW",((((F890-1)*J890)*'complete results log'!$B$2)+('complete results log'!$B$2*(F890-1))),IF(M890="WON",((((F890-1)*J890)*'complete results log'!$B$2)+('complete results log'!$B$2*(F890-1))),IF(M890="PLACED",((((F890-1)*J890)*'complete results log'!$B$2)-'complete results log'!$B$2),IF(J890=0,-'complete results log'!$B$2,IF(J890=0,-'complete results log'!$B$2,-('complete results log'!$B$2*2)))))))*E890</f>
        <v>0</v>
      </c>
    </row>
    <row r="891" spans="8:18" ht="15" x14ac:dyDescent="0.2">
      <c r="H891" s="22"/>
      <c r="I891" s="22"/>
      <c r="J891" s="22"/>
      <c r="M891" s="17"/>
      <c r="N891" s="26">
        <f>((G891-1)*(1-(IF(H891="no",0,'complete results log'!$B$3)))+1)</f>
        <v>5.0000000000000044E-2</v>
      </c>
      <c r="O891" s="26">
        <f t="shared" si="13"/>
        <v>0</v>
      </c>
      <c r="P891" s="27">
        <f>(IF(M891="WON-EW",((((N891-1)*J891)*'complete results log'!$B$2)+('complete results log'!$B$2*(N891-1))),IF(M891="WON",((((N891-1)*J891)*'complete results log'!$B$2)+('complete results log'!$B$2*(N891-1))),IF(M891="PLACED",((((N891-1)*J891)*'complete results log'!$B$2)-'complete results log'!$B$2),IF(J891=0,-'complete results log'!$B$2,IF(J891=0,-'complete results log'!$B$2,-('complete results log'!$B$2*2)))))))*E891</f>
        <v>0</v>
      </c>
      <c r="Q891" s="27">
        <f>(IF(M891="WON-EW",(((K891-1)*'complete results log'!$B$2)*(1-$B$3))+(((L891-1)*'complete results log'!$B$2)*(1-$B$3)),IF(M891="WON",(((K891-1)*'complete results log'!$B$2)*(1-$B$3)),IF(M891="PLACED",(((L891-1)*'complete results log'!$B$2)*(1-$B$3))-'complete results log'!$B$2,IF(J891=0,-'complete results log'!$B$2,-('complete results log'!$B$2*2))))))*E891</f>
        <v>0</v>
      </c>
      <c r="R891" s="28">
        <f>(IF(M891="WON-EW",((((F891-1)*J891)*'complete results log'!$B$2)+('complete results log'!$B$2*(F891-1))),IF(M891="WON",((((F891-1)*J891)*'complete results log'!$B$2)+('complete results log'!$B$2*(F891-1))),IF(M891="PLACED",((((F891-1)*J891)*'complete results log'!$B$2)-'complete results log'!$B$2),IF(J891=0,-'complete results log'!$B$2,IF(J891=0,-'complete results log'!$B$2,-('complete results log'!$B$2*2)))))))*E891</f>
        <v>0</v>
      </c>
    </row>
    <row r="892" spans="8:18" ht="15" x14ac:dyDescent="0.2">
      <c r="H892" s="22"/>
      <c r="I892" s="22"/>
      <c r="J892" s="22"/>
      <c r="M892" s="17"/>
      <c r="N892" s="26">
        <f>((G892-1)*(1-(IF(H892="no",0,'complete results log'!$B$3)))+1)</f>
        <v>5.0000000000000044E-2</v>
      </c>
      <c r="O892" s="26">
        <f t="shared" si="13"/>
        <v>0</v>
      </c>
      <c r="P892" s="27">
        <f>(IF(M892="WON-EW",((((N892-1)*J892)*'complete results log'!$B$2)+('complete results log'!$B$2*(N892-1))),IF(M892="WON",((((N892-1)*J892)*'complete results log'!$B$2)+('complete results log'!$B$2*(N892-1))),IF(M892="PLACED",((((N892-1)*J892)*'complete results log'!$B$2)-'complete results log'!$B$2),IF(J892=0,-'complete results log'!$B$2,IF(J892=0,-'complete results log'!$B$2,-('complete results log'!$B$2*2)))))))*E892</f>
        <v>0</v>
      </c>
      <c r="Q892" s="27">
        <f>(IF(M892="WON-EW",(((K892-1)*'complete results log'!$B$2)*(1-$B$3))+(((L892-1)*'complete results log'!$B$2)*(1-$B$3)),IF(M892="WON",(((K892-1)*'complete results log'!$B$2)*(1-$B$3)),IF(M892="PLACED",(((L892-1)*'complete results log'!$B$2)*(1-$B$3))-'complete results log'!$B$2,IF(J892=0,-'complete results log'!$B$2,-('complete results log'!$B$2*2))))))*E892</f>
        <v>0</v>
      </c>
      <c r="R892" s="28">
        <f>(IF(M892="WON-EW",((((F892-1)*J892)*'complete results log'!$B$2)+('complete results log'!$B$2*(F892-1))),IF(M892="WON",((((F892-1)*J892)*'complete results log'!$B$2)+('complete results log'!$B$2*(F892-1))),IF(M892="PLACED",((((F892-1)*J892)*'complete results log'!$B$2)-'complete results log'!$B$2),IF(J892=0,-'complete results log'!$B$2,IF(J892=0,-'complete results log'!$B$2,-('complete results log'!$B$2*2)))))))*E892</f>
        <v>0</v>
      </c>
    </row>
    <row r="893" spans="8:18" ht="15" x14ac:dyDescent="0.2">
      <c r="H893" s="22"/>
      <c r="I893" s="22"/>
      <c r="J893" s="22"/>
      <c r="M893" s="17"/>
      <c r="N893" s="26">
        <f>((G893-1)*(1-(IF(H893="no",0,'complete results log'!$B$3)))+1)</f>
        <v>5.0000000000000044E-2</v>
      </c>
      <c r="O893" s="26">
        <f t="shared" si="13"/>
        <v>0</v>
      </c>
      <c r="P893" s="27">
        <f>(IF(M893="WON-EW",((((N893-1)*J893)*'complete results log'!$B$2)+('complete results log'!$B$2*(N893-1))),IF(M893="WON",((((N893-1)*J893)*'complete results log'!$B$2)+('complete results log'!$B$2*(N893-1))),IF(M893="PLACED",((((N893-1)*J893)*'complete results log'!$B$2)-'complete results log'!$B$2),IF(J893=0,-'complete results log'!$B$2,IF(J893=0,-'complete results log'!$B$2,-('complete results log'!$B$2*2)))))))*E893</f>
        <v>0</v>
      </c>
      <c r="Q893" s="27">
        <f>(IF(M893="WON-EW",(((K893-1)*'complete results log'!$B$2)*(1-$B$3))+(((L893-1)*'complete results log'!$B$2)*(1-$B$3)),IF(M893="WON",(((K893-1)*'complete results log'!$B$2)*(1-$B$3)),IF(M893="PLACED",(((L893-1)*'complete results log'!$B$2)*(1-$B$3))-'complete results log'!$B$2,IF(J893=0,-'complete results log'!$B$2,-('complete results log'!$B$2*2))))))*E893</f>
        <v>0</v>
      </c>
      <c r="R893" s="28">
        <f>(IF(M893="WON-EW",((((F893-1)*J893)*'complete results log'!$B$2)+('complete results log'!$B$2*(F893-1))),IF(M893="WON",((((F893-1)*J893)*'complete results log'!$B$2)+('complete results log'!$B$2*(F893-1))),IF(M893="PLACED",((((F893-1)*J893)*'complete results log'!$B$2)-'complete results log'!$B$2),IF(J893=0,-'complete results log'!$B$2,IF(J893=0,-'complete results log'!$B$2,-('complete results log'!$B$2*2)))))))*E893</f>
        <v>0</v>
      </c>
    </row>
    <row r="894" spans="8:18" ht="15" x14ac:dyDescent="0.2">
      <c r="H894" s="22"/>
      <c r="I894" s="22"/>
      <c r="J894" s="22"/>
      <c r="M894" s="17"/>
      <c r="N894" s="26">
        <f>((G894-1)*(1-(IF(H894="no",0,'complete results log'!$B$3)))+1)</f>
        <v>5.0000000000000044E-2</v>
      </c>
      <c r="O894" s="26">
        <f t="shared" si="13"/>
        <v>0</v>
      </c>
      <c r="P894" s="27">
        <f>(IF(M894="WON-EW",((((N894-1)*J894)*'complete results log'!$B$2)+('complete results log'!$B$2*(N894-1))),IF(M894="WON",((((N894-1)*J894)*'complete results log'!$B$2)+('complete results log'!$B$2*(N894-1))),IF(M894="PLACED",((((N894-1)*J894)*'complete results log'!$B$2)-'complete results log'!$B$2),IF(J894=0,-'complete results log'!$B$2,IF(J894=0,-'complete results log'!$B$2,-('complete results log'!$B$2*2)))))))*E894</f>
        <v>0</v>
      </c>
      <c r="Q894" s="27">
        <f>(IF(M894="WON-EW",(((K894-1)*'complete results log'!$B$2)*(1-$B$3))+(((L894-1)*'complete results log'!$B$2)*(1-$B$3)),IF(M894="WON",(((K894-1)*'complete results log'!$B$2)*(1-$B$3)),IF(M894="PLACED",(((L894-1)*'complete results log'!$B$2)*(1-$B$3))-'complete results log'!$B$2,IF(J894=0,-'complete results log'!$B$2,-('complete results log'!$B$2*2))))))*E894</f>
        <v>0</v>
      </c>
      <c r="R894" s="28">
        <f>(IF(M894="WON-EW",((((F894-1)*J894)*'complete results log'!$B$2)+('complete results log'!$B$2*(F894-1))),IF(M894="WON",((((F894-1)*J894)*'complete results log'!$B$2)+('complete results log'!$B$2*(F894-1))),IF(M894="PLACED",((((F894-1)*J894)*'complete results log'!$B$2)-'complete results log'!$B$2),IF(J894=0,-'complete results log'!$B$2,IF(J894=0,-'complete results log'!$B$2,-('complete results log'!$B$2*2)))))))*E894</f>
        <v>0</v>
      </c>
    </row>
    <row r="895" spans="8:18" ht="15" x14ac:dyDescent="0.2">
      <c r="H895" s="22"/>
      <c r="I895" s="22"/>
      <c r="J895" s="22"/>
      <c r="M895" s="17"/>
      <c r="N895" s="26">
        <f>((G895-1)*(1-(IF(H895="no",0,'complete results log'!$B$3)))+1)</f>
        <v>5.0000000000000044E-2</v>
      </c>
      <c r="O895" s="26">
        <f t="shared" si="13"/>
        <v>0</v>
      </c>
      <c r="P895" s="27">
        <f>(IF(M895="WON-EW",((((N895-1)*J895)*'complete results log'!$B$2)+('complete results log'!$B$2*(N895-1))),IF(M895="WON",((((N895-1)*J895)*'complete results log'!$B$2)+('complete results log'!$B$2*(N895-1))),IF(M895="PLACED",((((N895-1)*J895)*'complete results log'!$B$2)-'complete results log'!$B$2),IF(J895=0,-'complete results log'!$B$2,IF(J895=0,-'complete results log'!$B$2,-('complete results log'!$B$2*2)))))))*E895</f>
        <v>0</v>
      </c>
      <c r="Q895" s="27">
        <f>(IF(M895="WON-EW",(((K895-1)*'complete results log'!$B$2)*(1-$B$3))+(((L895-1)*'complete results log'!$B$2)*(1-$B$3)),IF(M895="WON",(((K895-1)*'complete results log'!$B$2)*(1-$B$3)),IF(M895="PLACED",(((L895-1)*'complete results log'!$B$2)*(1-$B$3))-'complete results log'!$B$2,IF(J895=0,-'complete results log'!$B$2,-('complete results log'!$B$2*2))))))*E895</f>
        <v>0</v>
      </c>
      <c r="R895" s="28">
        <f>(IF(M895="WON-EW",((((F895-1)*J895)*'complete results log'!$B$2)+('complete results log'!$B$2*(F895-1))),IF(M895="WON",((((F895-1)*J895)*'complete results log'!$B$2)+('complete results log'!$B$2*(F895-1))),IF(M895="PLACED",((((F895-1)*J895)*'complete results log'!$B$2)-'complete results log'!$B$2),IF(J895=0,-'complete results log'!$B$2,IF(J895=0,-'complete results log'!$B$2,-('complete results log'!$B$2*2)))))))*E895</f>
        <v>0</v>
      </c>
    </row>
    <row r="896" spans="8:18" ht="15" x14ac:dyDescent="0.2">
      <c r="H896" s="22"/>
      <c r="I896" s="22"/>
      <c r="J896" s="22"/>
      <c r="M896" s="17"/>
      <c r="N896" s="26">
        <f>((G896-1)*(1-(IF(H896="no",0,'complete results log'!$B$3)))+1)</f>
        <v>5.0000000000000044E-2</v>
      </c>
      <c r="O896" s="26">
        <f t="shared" si="13"/>
        <v>0</v>
      </c>
      <c r="P896" s="27">
        <f>(IF(M896="WON-EW",((((N896-1)*J896)*'complete results log'!$B$2)+('complete results log'!$B$2*(N896-1))),IF(M896="WON",((((N896-1)*J896)*'complete results log'!$B$2)+('complete results log'!$B$2*(N896-1))),IF(M896="PLACED",((((N896-1)*J896)*'complete results log'!$B$2)-'complete results log'!$B$2),IF(J896=0,-'complete results log'!$B$2,IF(J896=0,-'complete results log'!$B$2,-('complete results log'!$B$2*2)))))))*E896</f>
        <v>0</v>
      </c>
      <c r="Q896" s="27">
        <f>(IF(M896="WON-EW",(((K896-1)*'complete results log'!$B$2)*(1-$B$3))+(((L896-1)*'complete results log'!$B$2)*(1-$B$3)),IF(M896="WON",(((K896-1)*'complete results log'!$B$2)*(1-$B$3)),IF(M896="PLACED",(((L896-1)*'complete results log'!$B$2)*(1-$B$3))-'complete results log'!$B$2,IF(J896=0,-'complete results log'!$B$2,-('complete results log'!$B$2*2))))))*E896</f>
        <v>0</v>
      </c>
      <c r="R896" s="28">
        <f>(IF(M896="WON-EW",((((F896-1)*J896)*'complete results log'!$B$2)+('complete results log'!$B$2*(F896-1))),IF(M896="WON",((((F896-1)*J896)*'complete results log'!$B$2)+('complete results log'!$B$2*(F896-1))),IF(M896="PLACED",((((F896-1)*J896)*'complete results log'!$B$2)-'complete results log'!$B$2),IF(J896=0,-'complete results log'!$B$2,IF(J896=0,-'complete results log'!$B$2,-('complete results log'!$B$2*2)))))))*E896</f>
        <v>0</v>
      </c>
    </row>
    <row r="897" spans="8:18" ht="15" x14ac:dyDescent="0.2">
      <c r="H897" s="22"/>
      <c r="I897" s="22"/>
      <c r="J897" s="22"/>
      <c r="M897" s="17"/>
      <c r="N897" s="26">
        <f>((G897-1)*(1-(IF(H897="no",0,'complete results log'!$B$3)))+1)</f>
        <v>5.0000000000000044E-2</v>
      </c>
      <c r="O897" s="26">
        <f t="shared" si="13"/>
        <v>0</v>
      </c>
      <c r="P897" s="27">
        <f>(IF(M897="WON-EW",((((N897-1)*J897)*'complete results log'!$B$2)+('complete results log'!$B$2*(N897-1))),IF(M897="WON",((((N897-1)*J897)*'complete results log'!$B$2)+('complete results log'!$B$2*(N897-1))),IF(M897="PLACED",((((N897-1)*J897)*'complete results log'!$B$2)-'complete results log'!$B$2),IF(J897=0,-'complete results log'!$B$2,IF(J897=0,-'complete results log'!$B$2,-('complete results log'!$B$2*2)))))))*E897</f>
        <v>0</v>
      </c>
      <c r="Q897" s="27">
        <f>(IF(M897="WON-EW",(((K897-1)*'complete results log'!$B$2)*(1-$B$3))+(((L897-1)*'complete results log'!$B$2)*(1-$B$3)),IF(M897="WON",(((K897-1)*'complete results log'!$B$2)*(1-$B$3)),IF(M897="PLACED",(((L897-1)*'complete results log'!$B$2)*(1-$B$3))-'complete results log'!$B$2,IF(J897=0,-'complete results log'!$B$2,-('complete results log'!$B$2*2))))))*E897</f>
        <v>0</v>
      </c>
      <c r="R897" s="28">
        <f>(IF(M897="WON-EW",((((F897-1)*J897)*'complete results log'!$B$2)+('complete results log'!$B$2*(F897-1))),IF(M897="WON",((((F897-1)*J897)*'complete results log'!$B$2)+('complete results log'!$B$2*(F897-1))),IF(M897="PLACED",((((F897-1)*J897)*'complete results log'!$B$2)-'complete results log'!$B$2),IF(J897=0,-'complete results log'!$B$2,IF(J897=0,-'complete results log'!$B$2,-('complete results log'!$B$2*2)))))))*E897</f>
        <v>0</v>
      </c>
    </row>
    <row r="898" spans="8:18" ht="15" x14ac:dyDescent="0.2">
      <c r="H898" s="22"/>
      <c r="I898" s="22"/>
      <c r="J898" s="22"/>
      <c r="M898" s="17"/>
      <c r="N898" s="26">
        <f>((G898-1)*(1-(IF(H898="no",0,'complete results log'!$B$3)))+1)</f>
        <v>5.0000000000000044E-2</v>
      </c>
      <c r="O898" s="26">
        <f t="shared" si="13"/>
        <v>0</v>
      </c>
      <c r="P898" s="27">
        <f>(IF(M898="WON-EW",((((N898-1)*J898)*'complete results log'!$B$2)+('complete results log'!$B$2*(N898-1))),IF(M898="WON",((((N898-1)*J898)*'complete results log'!$B$2)+('complete results log'!$B$2*(N898-1))),IF(M898="PLACED",((((N898-1)*J898)*'complete results log'!$B$2)-'complete results log'!$B$2),IF(J898=0,-'complete results log'!$B$2,IF(J898=0,-'complete results log'!$B$2,-('complete results log'!$B$2*2)))))))*E898</f>
        <v>0</v>
      </c>
      <c r="Q898" s="27">
        <f>(IF(M898="WON-EW",(((K898-1)*'complete results log'!$B$2)*(1-$B$3))+(((L898-1)*'complete results log'!$B$2)*(1-$B$3)),IF(M898="WON",(((K898-1)*'complete results log'!$B$2)*(1-$B$3)),IF(M898="PLACED",(((L898-1)*'complete results log'!$B$2)*(1-$B$3))-'complete results log'!$B$2,IF(J898=0,-'complete results log'!$B$2,-('complete results log'!$B$2*2))))))*E898</f>
        <v>0</v>
      </c>
      <c r="R898" s="28">
        <f>(IF(M898="WON-EW",((((F898-1)*J898)*'complete results log'!$B$2)+('complete results log'!$B$2*(F898-1))),IF(M898="WON",((((F898-1)*J898)*'complete results log'!$B$2)+('complete results log'!$B$2*(F898-1))),IF(M898="PLACED",((((F898-1)*J898)*'complete results log'!$B$2)-'complete results log'!$B$2),IF(J898=0,-'complete results log'!$B$2,IF(J898=0,-'complete results log'!$B$2,-('complete results log'!$B$2*2)))))))*E898</f>
        <v>0</v>
      </c>
    </row>
    <row r="899" spans="8:18" ht="15" x14ac:dyDescent="0.2">
      <c r="H899" s="22"/>
      <c r="I899" s="22"/>
      <c r="J899" s="22"/>
      <c r="M899" s="17"/>
      <c r="N899" s="26">
        <f>((G899-1)*(1-(IF(H899="no",0,'complete results log'!$B$3)))+1)</f>
        <v>5.0000000000000044E-2</v>
      </c>
      <c r="O899" s="26">
        <f t="shared" si="13"/>
        <v>0</v>
      </c>
      <c r="P899" s="27">
        <f>(IF(M899="WON-EW",((((N899-1)*J899)*'complete results log'!$B$2)+('complete results log'!$B$2*(N899-1))),IF(M899="WON",((((N899-1)*J899)*'complete results log'!$B$2)+('complete results log'!$B$2*(N899-1))),IF(M899="PLACED",((((N899-1)*J899)*'complete results log'!$B$2)-'complete results log'!$B$2),IF(J899=0,-'complete results log'!$B$2,IF(J899=0,-'complete results log'!$B$2,-('complete results log'!$B$2*2)))))))*E899</f>
        <v>0</v>
      </c>
      <c r="Q899" s="27">
        <f>(IF(M899="WON-EW",(((K899-1)*'complete results log'!$B$2)*(1-$B$3))+(((L899-1)*'complete results log'!$B$2)*(1-$B$3)),IF(M899="WON",(((K899-1)*'complete results log'!$B$2)*(1-$B$3)),IF(M899="PLACED",(((L899-1)*'complete results log'!$B$2)*(1-$B$3))-'complete results log'!$B$2,IF(J899=0,-'complete results log'!$B$2,-('complete results log'!$B$2*2))))))*E899</f>
        <v>0</v>
      </c>
      <c r="R899" s="28">
        <f>(IF(M899="WON-EW",((((F899-1)*J899)*'complete results log'!$B$2)+('complete results log'!$B$2*(F899-1))),IF(M899="WON",((((F899-1)*J899)*'complete results log'!$B$2)+('complete results log'!$B$2*(F899-1))),IF(M899="PLACED",((((F899-1)*J899)*'complete results log'!$B$2)-'complete results log'!$B$2),IF(J899=0,-'complete results log'!$B$2,IF(J899=0,-'complete results log'!$B$2,-('complete results log'!$B$2*2)))))))*E899</f>
        <v>0</v>
      </c>
    </row>
    <row r="900" spans="8:18" ht="15" x14ac:dyDescent="0.2">
      <c r="H900" s="22"/>
      <c r="I900" s="22"/>
      <c r="J900" s="22"/>
      <c r="M900" s="17"/>
      <c r="N900" s="26">
        <f>((G900-1)*(1-(IF(H900="no",0,'complete results log'!$B$3)))+1)</f>
        <v>5.0000000000000044E-2</v>
      </c>
      <c r="O900" s="26">
        <f t="shared" si="13"/>
        <v>0</v>
      </c>
      <c r="P900" s="27">
        <f>(IF(M900="WON-EW",((((N900-1)*J900)*'complete results log'!$B$2)+('complete results log'!$B$2*(N900-1))),IF(M900="WON",((((N900-1)*J900)*'complete results log'!$B$2)+('complete results log'!$B$2*(N900-1))),IF(M900="PLACED",((((N900-1)*J900)*'complete results log'!$B$2)-'complete results log'!$B$2),IF(J900=0,-'complete results log'!$B$2,IF(J900=0,-'complete results log'!$B$2,-('complete results log'!$B$2*2)))))))*E900</f>
        <v>0</v>
      </c>
      <c r="Q900" s="27">
        <f>(IF(M900="WON-EW",(((K900-1)*'complete results log'!$B$2)*(1-$B$3))+(((L900-1)*'complete results log'!$B$2)*(1-$B$3)),IF(M900="WON",(((K900-1)*'complete results log'!$B$2)*(1-$B$3)),IF(M900="PLACED",(((L900-1)*'complete results log'!$B$2)*(1-$B$3))-'complete results log'!$B$2,IF(J900=0,-'complete results log'!$B$2,-('complete results log'!$B$2*2))))))*E900</f>
        <v>0</v>
      </c>
      <c r="R900" s="28">
        <f>(IF(M900="WON-EW",((((F900-1)*J900)*'complete results log'!$B$2)+('complete results log'!$B$2*(F900-1))),IF(M900="WON",((((F900-1)*J900)*'complete results log'!$B$2)+('complete results log'!$B$2*(F900-1))),IF(M900="PLACED",((((F900-1)*J900)*'complete results log'!$B$2)-'complete results log'!$B$2),IF(J900=0,-'complete results log'!$B$2,IF(J900=0,-'complete results log'!$B$2,-('complete results log'!$B$2*2)))))))*E900</f>
        <v>0</v>
      </c>
    </row>
    <row r="901" spans="8:18" ht="15" x14ac:dyDescent="0.2">
      <c r="H901" s="22"/>
      <c r="I901" s="22"/>
      <c r="J901" s="22"/>
      <c r="M901" s="17"/>
      <c r="N901" s="26">
        <f>((G901-1)*(1-(IF(H901="no",0,'complete results log'!$B$3)))+1)</f>
        <v>5.0000000000000044E-2</v>
      </c>
      <c r="O901" s="26">
        <f t="shared" si="13"/>
        <v>0</v>
      </c>
      <c r="P901" s="27">
        <f>(IF(M901="WON-EW",((((N901-1)*J901)*'complete results log'!$B$2)+('complete results log'!$B$2*(N901-1))),IF(M901="WON",((((N901-1)*J901)*'complete results log'!$B$2)+('complete results log'!$B$2*(N901-1))),IF(M901="PLACED",((((N901-1)*J901)*'complete results log'!$B$2)-'complete results log'!$B$2),IF(J901=0,-'complete results log'!$B$2,IF(J901=0,-'complete results log'!$B$2,-('complete results log'!$B$2*2)))))))*E901</f>
        <v>0</v>
      </c>
      <c r="Q901" s="27">
        <f>(IF(M901="WON-EW",(((K901-1)*'complete results log'!$B$2)*(1-$B$3))+(((L901-1)*'complete results log'!$B$2)*(1-$B$3)),IF(M901="WON",(((K901-1)*'complete results log'!$B$2)*(1-$B$3)),IF(M901="PLACED",(((L901-1)*'complete results log'!$B$2)*(1-$B$3))-'complete results log'!$B$2,IF(J901=0,-'complete results log'!$B$2,-('complete results log'!$B$2*2))))))*E901</f>
        <v>0</v>
      </c>
      <c r="R901" s="28">
        <f>(IF(M901="WON-EW",((((F901-1)*J901)*'complete results log'!$B$2)+('complete results log'!$B$2*(F901-1))),IF(M901="WON",((((F901-1)*J901)*'complete results log'!$B$2)+('complete results log'!$B$2*(F901-1))),IF(M901="PLACED",((((F901-1)*J901)*'complete results log'!$B$2)-'complete results log'!$B$2),IF(J901=0,-'complete results log'!$B$2,IF(J901=0,-'complete results log'!$B$2,-('complete results log'!$B$2*2)))))))*E901</f>
        <v>0</v>
      </c>
    </row>
    <row r="902" spans="8:18" ht="15" x14ac:dyDescent="0.2">
      <c r="H902" s="22"/>
      <c r="I902" s="22"/>
      <c r="J902" s="22"/>
      <c r="M902" s="17"/>
      <c r="N902" s="26">
        <f>((G902-1)*(1-(IF(H902="no",0,'complete results log'!$B$3)))+1)</f>
        <v>5.0000000000000044E-2</v>
      </c>
      <c r="O902" s="26">
        <f t="shared" ref="O902:O965" si="14">E902*IF(I902="yes",2,1)</f>
        <v>0</v>
      </c>
      <c r="P902" s="27">
        <f>(IF(M902="WON-EW",((((N902-1)*J902)*'complete results log'!$B$2)+('complete results log'!$B$2*(N902-1))),IF(M902="WON",((((N902-1)*J902)*'complete results log'!$B$2)+('complete results log'!$B$2*(N902-1))),IF(M902="PLACED",((((N902-1)*J902)*'complete results log'!$B$2)-'complete results log'!$B$2),IF(J902=0,-'complete results log'!$B$2,IF(J902=0,-'complete results log'!$B$2,-('complete results log'!$B$2*2)))))))*E902</f>
        <v>0</v>
      </c>
      <c r="Q902" s="27">
        <f>(IF(M902="WON-EW",(((K902-1)*'complete results log'!$B$2)*(1-$B$3))+(((L902-1)*'complete results log'!$B$2)*(1-$B$3)),IF(M902="WON",(((K902-1)*'complete results log'!$B$2)*(1-$B$3)),IF(M902="PLACED",(((L902-1)*'complete results log'!$B$2)*(1-$B$3))-'complete results log'!$B$2,IF(J902=0,-'complete results log'!$B$2,-('complete results log'!$B$2*2))))))*E902</f>
        <v>0</v>
      </c>
      <c r="R902" s="28">
        <f>(IF(M902="WON-EW",((((F902-1)*J902)*'complete results log'!$B$2)+('complete results log'!$B$2*(F902-1))),IF(M902="WON",((((F902-1)*J902)*'complete results log'!$B$2)+('complete results log'!$B$2*(F902-1))),IF(M902="PLACED",((((F902-1)*J902)*'complete results log'!$B$2)-'complete results log'!$B$2),IF(J902=0,-'complete results log'!$B$2,IF(J902=0,-'complete results log'!$B$2,-('complete results log'!$B$2*2)))))))*E902</f>
        <v>0</v>
      </c>
    </row>
    <row r="903" spans="8:18" ht="15" x14ac:dyDescent="0.2">
      <c r="H903" s="22"/>
      <c r="I903" s="22"/>
      <c r="J903" s="22"/>
      <c r="M903" s="17"/>
      <c r="N903" s="26">
        <f>((G903-1)*(1-(IF(H903="no",0,'complete results log'!$B$3)))+1)</f>
        <v>5.0000000000000044E-2</v>
      </c>
      <c r="O903" s="26">
        <f t="shared" si="14"/>
        <v>0</v>
      </c>
      <c r="P903" s="27">
        <f>(IF(M903="WON-EW",((((N903-1)*J903)*'complete results log'!$B$2)+('complete results log'!$B$2*(N903-1))),IF(M903="WON",((((N903-1)*J903)*'complete results log'!$B$2)+('complete results log'!$B$2*(N903-1))),IF(M903="PLACED",((((N903-1)*J903)*'complete results log'!$B$2)-'complete results log'!$B$2),IF(J903=0,-'complete results log'!$B$2,IF(J903=0,-'complete results log'!$B$2,-('complete results log'!$B$2*2)))))))*E903</f>
        <v>0</v>
      </c>
      <c r="Q903" s="27">
        <f>(IF(M903="WON-EW",(((K903-1)*'complete results log'!$B$2)*(1-$B$3))+(((L903-1)*'complete results log'!$B$2)*(1-$B$3)),IF(M903="WON",(((K903-1)*'complete results log'!$B$2)*(1-$B$3)),IF(M903="PLACED",(((L903-1)*'complete results log'!$B$2)*(1-$B$3))-'complete results log'!$B$2,IF(J903=0,-'complete results log'!$B$2,-('complete results log'!$B$2*2))))))*E903</f>
        <v>0</v>
      </c>
      <c r="R903" s="28">
        <f>(IF(M903="WON-EW",((((F903-1)*J903)*'complete results log'!$B$2)+('complete results log'!$B$2*(F903-1))),IF(M903="WON",((((F903-1)*J903)*'complete results log'!$B$2)+('complete results log'!$B$2*(F903-1))),IF(M903="PLACED",((((F903-1)*J903)*'complete results log'!$B$2)-'complete results log'!$B$2),IF(J903=0,-'complete results log'!$B$2,IF(J903=0,-'complete results log'!$B$2,-('complete results log'!$B$2*2)))))))*E903</f>
        <v>0</v>
      </c>
    </row>
    <row r="904" spans="8:18" ht="15" x14ac:dyDescent="0.2">
      <c r="H904" s="22"/>
      <c r="I904" s="22"/>
      <c r="J904" s="22"/>
      <c r="M904" s="17"/>
      <c r="N904" s="26">
        <f>((G904-1)*(1-(IF(H904="no",0,'complete results log'!$B$3)))+1)</f>
        <v>5.0000000000000044E-2</v>
      </c>
      <c r="O904" s="26">
        <f t="shared" si="14"/>
        <v>0</v>
      </c>
      <c r="P904" s="27">
        <f>(IF(M904="WON-EW",((((N904-1)*J904)*'complete results log'!$B$2)+('complete results log'!$B$2*(N904-1))),IF(M904="WON",((((N904-1)*J904)*'complete results log'!$B$2)+('complete results log'!$B$2*(N904-1))),IF(M904="PLACED",((((N904-1)*J904)*'complete results log'!$B$2)-'complete results log'!$B$2),IF(J904=0,-'complete results log'!$B$2,IF(J904=0,-'complete results log'!$B$2,-('complete results log'!$B$2*2)))))))*E904</f>
        <v>0</v>
      </c>
      <c r="Q904" s="27">
        <f>(IF(M904="WON-EW",(((K904-1)*'complete results log'!$B$2)*(1-$B$3))+(((L904-1)*'complete results log'!$B$2)*(1-$B$3)),IF(M904="WON",(((K904-1)*'complete results log'!$B$2)*(1-$B$3)),IF(M904="PLACED",(((L904-1)*'complete results log'!$B$2)*(1-$B$3))-'complete results log'!$B$2,IF(J904=0,-'complete results log'!$B$2,-('complete results log'!$B$2*2))))))*E904</f>
        <v>0</v>
      </c>
      <c r="R904" s="28">
        <f>(IF(M904="WON-EW",((((F904-1)*J904)*'complete results log'!$B$2)+('complete results log'!$B$2*(F904-1))),IF(M904="WON",((((F904-1)*J904)*'complete results log'!$B$2)+('complete results log'!$B$2*(F904-1))),IF(M904="PLACED",((((F904-1)*J904)*'complete results log'!$B$2)-'complete results log'!$B$2),IF(J904=0,-'complete results log'!$B$2,IF(J904=0,-'complete results log'!$B$2,-('complete results log'!$B$2*2)))))))*E904</f>
        <v>0</v>
      </c>
    </row>
    <row r="905" spans="8:18" ht="15" x14ac:dyDescent="0.2">
      <c r="H905" s="22"/>
      <c r="I905" s="22"/>
      <c r="J905" s="22"/>
      <c r="M905" s="17"/>
      <c r="N905" s="26">
        <f>((G905-1)*(1-(IF(H905="no",0,'complete results log'!$B$3)))+1)</f>
        <v>5.0000000000000044E-2</v>
      </c>
      <c r="O905" s="26">
        <f t="shared" si="14"/>
        <v>0</v>
      </c>
      <c r="P905" s="27">
        <f>(IF(M905="WON-EW",((((N905-1)*J905)*'complete results log'!$B$2)+('complete results log'!$B$2*(N905-1))),IF(M905="WON",((((N905-1)*J905)*'complete results log'!$B$2)+('complete results log'!$B$2*(N905-1))),IF(M905="PLACED",((((N905-1)*J905)*'complete results log'!$B$2)-'complete results log'!$B$2),IF(J905=0,-'complete results log'!$B$2,IF(J905=0,-'complete results log'!$B$2,-('complete results log'!$B$2*2)))))))*E905</f>
        <v>0</v>
      </c>
      <c r="Q905" s="27">
        <f>(IF(M905="WON-EW",(((K905-1)*'complete results log'!$B$2)*(1-$B$3))+(((L905-1)*'complete results log'!$B$2)*(1-$B$3)),IF(M905="WON",(((K905-1)*'complete results log'!$B$2)*(1-$B$3)),IF(M905="PLACED",(((L905-1)*'complete results log'!$B$2)*(1-$B$3))-'complete results log'!$B$2,IF(J905=0,-'complete results log'!$B$2,-('complete results log'!$B$2*2))))))*E905</f>
        <v>0</v>
      </c>
      <c r="R905" s="28">
        <f>(IF(M905="WON-EW",((((F905-1)*J905)*'complete results log'!$B$2)+('complete results log'!$B$2*(F905-1))),IF(M905="WON",((((F905-1)*J905)*'complete results log'!$B$2)+('complete results log'!$B$2*(F905-1))),IF(M905="PLACED",((((F905-1)*J905)*'complete results log'!$B$2)-'complete results log'!$B$2),IF(J905=0,-'complete results log'!$B$2,IF(J905=0,-'complete results log'!$B$2,-('complete results log'!$B$2*2)))))))*E905</f>
        <v>0</v>
      </c>
    </row>
    <row r="906" spans="8:18" ht="15" x14ac:dyDescent="0.2">
      <c r="H906" s="22"/>
      <c r="I906" s="22"/>
      <c r="J906" s="22"/>
      <c r="M906" s="17"/>
      <c r="N906" s="26">
        <f>((G906-1)*(1-(IF(H906="no",0,'complete results log'!$B$3)))+1)</f>
        <v>5.0000000000000044E-2</v>
      </c>
      <c r="O906" s="26">
        <f t="shared" si="14"/>
        <v>0</v>
      </c>
      <c r="P906" s="27">
        <f>(IF(M906="WON-EW",((((N906-1)*J906)*'complete results log'!$B$2)+('complete results log'!$B$2*(N906-1))),IF(M906="WON",((((N906-1)*J906)*'complete results log'!$B$2)+('complete results log'!$B$2*(N906-1))),IF(M906="PLACED",((((N906-1)*J906)*'complete results log'!$B$2)-'complete results log'!$B$2),IF(J906=0,-'complete results log'!$B$2,IF(J906=0,-'complete results log'!$B$2,-('complete results log'!$B$2*2)))))))*E906</f>
        <v>0</v>
      </c>
      <c r="Q906" s="27">
        <f>(IF(M906="WON-EW",(((K906-1)*'complete results log'!$B$2)*(1-$B$3))+(((L906-1)*'complete results log'!$B$2)*(1-$B$3)),IF(M906="WON",(((K906-1)*'complete results log'!$B$2)*(1-$B$3)),IF(M906="PLACED",(((L906-1)*'complete results log'!$B$2)*(1-$B$3))-'complete results log'!$B$2,IF(J906=0,-'complete results log'!$B$2,-('complete results log'!$B$2*2))))))*E906</f>
        <v>0</v>
      </c>
      <c r="R906" s="28">
        <f>(IF(M906="WON-EW",((((F906-1)*J906)*'complete results log'!$B$2)+('complete results log'!$B$2*(F906-1))),IF(M906="WON",((((F906-1)*J906)*'complete results log'!$B$2)+('complete results log'!$B$2*(F906-1))),IF(M906="PLACED",((((F906-1)*J906)*'complete results log'!$B$2)-'complete results log'!$B$2),IF(J906=0,-'complete results log'!$B$2,IF(J906=0,-'complete results log'!$B$2,-('complete results log'!$B$2*2)))))))*E906</f>
        <v>0</v>
      </c>
    </row>
    <row r="907" spans="8:18" ht="15" x14ac:dyDescent="0.2">
      <c r="H907" s="22"/>
      <c r="I907" s="22"/>
      <c r="J907" s="22"/>
      <c r="M907" s="17"/>
      <c r="N907" s="26">
        <f>((G907-1)*(1-(IF(H907="no",0,'complete results log'!$B$3)))+1)</f>
        <v>5.0000000000000044E-2</v>
      </c>
      <c r="O907" s="26">
        <f t="shared" si="14"/>
        <v>0</v>
      </c>
      <c r="P907" s="27">
        <f>(IF(M907="WON-EW",((((N907-1)*J907)*'complete results log'!$B$2)+('complete results log'!$B$2*(N907-1))),IF(M907="WON",((((N907-1)*J907)*'complete results log'!$B$2)+('complete results log'!$B$2*(N907-1))),IF(M907="PLACED",((((N907-1)*J907)*'complete results log'!$B$2)-'complete results log'!$B$2),IF(J907=0,-'complete results log'!$B$2,IF(J907=0,-'complete results log'!$B$2,-('complete results log'!$B$2*2)))))))*E907</f>
        <v>0</v>
      </c>
      <c r="Q907" s="27">
        <f>(IF(M907="WON-EW",(((K907-1)*'complete results log'!$B$2)*(1-$B$3))+(((L907-1)*'complete results log'!$B$2)*(1-$B$3)),IF(M907="WON",(((K907-1)*'complete results log'!$B$2)*(1-$B$3)),IF(M907="PLACED",(((L907-1)*'complete results log'!$B$2)*(1-$B$3))-'complete results log'!$B$2,IF(J907=0,-'complete results log'!$B$2,-('complete results log'!$B$2*2))))))*E907</f>
        <v>0</v>
      </c>
      <c r="R907" s="28">
        <f>(IF(M907="WON-EW",((((F907-1)*J907)*'complete results log'!$B$2)+('complete results log'!$B$2*(F907-1))),IF(M907="WON",((((F907-1)*J907)*'complete results log'!$B$2)+('complete results log'!$B$2*(F907-1))),IF(M907="PLACED",((((F907-1)*J907)*'complete results log'!$B$2)-'complete results log'!$B$2),IF(J907=0,-'complete results log'!$B$2,IF(J907=0,-'complete results log'!$B$2,-('complete results log'!$B$2*2)))))))*E907</f>
        <v>0</v>
      </c>
    </row>
    <row r="908" spans="8:18" ht="15" x14ac:dyDescent="0.2">
      <c r="H908" s="22"/>
      <c r="I908" s="22"/>
      <c r="J908" s="22"/>
      <c r="M908" s="17"/>
      <c r="N908" s="26">
        <f>((G908-1)*(1-(IF(H908="no",0,'complete results log'!$B$3)))+1)</f>
        <v>5.0000000000000044E-2</v>
      </c>
      <c r="O908" s="26">
        <f t="shared" si="14"/>
        <v>0</v>
      </c>
      <c r="P908" s="27">
        <f>(IF(M908="WON-EW",((((N908-1)*J908)*'complete results log'!$B$2)+('complete results log'!$B$2*(N908-1))),IF(M908="WON",((((N908-1)*J908)*'complete results log'!$B$2)+('complete results log'!$B$2*(N908-1))),IF(M908="PLACED",((((N908-1)*J908)*'complete results log'!$B$2)-'complete results log'!$B$2),IF(J908=0,-'complete results log'!$B$2,IF(J908=0,-'complete results log'!$B$2,-('complete results log'!$B$2*2)))))))*E908</f>
        <v>0</v>
      </c>
      <c r="Q908" s="27">
        <f>(IF(M908="WON-EW",(((K908-1)*'complete results log'!$B$2)*(1-$B$3))+(((L908-1)*'complete results log'!$B$2)*(1-$B$3)),IF(M908="WON",(((K908-1)*'complete results log'!$B$2)*(1-$B$3)),IF(M908="PLACED",(((L908-1)*'complete results log'!$B$2)*(1-$B$3))-'complete results log'!$B$2,IF(J908=0,-'complete results log'!$B$2,-('complete results log'!$B$2*2))))))*E908</f>
        <v>0</v>
      </c>
      <c r="R908" s="28">
        <f>(IF(M908="WON-EW",((((F908-1)*J908)*'complete results log'!$B$2)+('complete results log'!$B$2*(F908-1))),IF(M908="WON",((((F908-1)*J908)*'complete results log'!$B$2)+('complete results log'!$B$2*(F908-1))),IF(M908="PLACED",((((F908-1)*J908)*'complete results log'!$B$2)-'complete results log'!$B$2),IF(J908=0,-'complete results log'!$B$2,IF(J908=0,-'complete results log'!$B$2,-('complete results log'!$B$2*2)))))))*E908</f>
        <v>0</v>
      </c>
    </row>
    <row r="909" spans="8:18" ht="15" x14ac:dyDescent="0.2">
      <c r="H909" s="22"/>
      <c r="I909" s="22"/>
      <c r="J909" s="22"/>
      <c r="M909" s="17"/>
      <c r="N909" s="26">
        <f>((G909-1)*(1-(IF(H909="no",0,'complete results log'!$B$3)))+1)</f>
        <v>5.0000000000000044E-2</v>
      </c>
      <c r="O909" s="26">
        <f t="shared" si="14"/>
        <v>0</v>
      </c>
      <c r="P909" s="27">
        <f>(IF(M909="WON-EW",((((N909-1)*J909)*'complete results log'!$B$2)+('complete results log'!$B$2*(N909-1))),IF(M909="WON",((((N909-1)*J909)*'complete results log'!$B$2)+('complete results log'!$B$2*(N909-1))),IF(M909="PLACED",((((N909-1)*J909)*'complete results log'!$B$2)-'complete results log'!$B$2),IF(J909=0,-'complete results log'!$B$2,IF(J909=0,-'complete results log'!$B$2,-('complete results log'!$B$2*2)))))))*E909</f>
        <v>0</v>
      </c>
      <c r="Q909" s="27">
        <f>(IF(M909="WON-EW",(((K909-1)*'complete results log'!$B$2)*(1-$B$3))+(((L909-1)*'complete results log'!$B$2)*(1-$B$3)),IF(M909="WON",(((K909-1)*'complete results log'!$B$2)*(1-$B$3)),IF(M909="PLACED",(((L909-1)*'complete results log'!$B$2)*(1-$B$3))-'complete results log'!$B$2,IF(J909=0,-'complete results log'!$B$2,-('complete results log'!$B$2*2))))))*E909</f>
        <v>0</v>
      </c>
      <c r="R909" s="28">
        <f>(IF(M909="WON-EW",((((F909-1)*J909)*'complete results log'!$B$2)+('complete results log'!$B$2*(F909-1))),IF(M909="WON",((((F909-1)*J909)*'complete results log'!$B$2)+('complete results log'!$B$2*(F909-1))),IF(M909="PLACED",((((F909-1)*J909)*'complete results log'!$B$2)-'complete results log'!$B$2),IF(J909=0,-'complete results log'!$B$2,IF(J909=0,-'complete results log'!$B$2,-('complete results log'!$B$2*2)))))))*E909</f>
        <v>0</v>
      </c>
    </row>
    <row r="910" spans="8:18" ht="15" x14ac:dyDescent="0.2">
      <c r="H910" s="22"/>
      <c r="I910" s="22"/>
      <c r="J910" s="22"/>
      <c r="M910" s="17"/>
      <c r="N910" s="26">
        <f>((G910-1)*(1-(IF(H910="no",0,'complete results log'!$B$3)))+1)</f>
        <v>5.0000000000000044E-2</v>
      </c>
      <c r="O910" s="26">
        <f t="shared" si="14"/>
        <v>0</v>
      </c>
      <c r="P910" s="27">
        <f>(IF(M910="WON-EW",((((N910-1)*J910)*'complete results log'!$B$2)+('complete results log'!$B$2*(N910-1))),IF(M910="WON",((((N910-1)*J910)*'complete results log'!$B$2)+('complete results log'!$B$2*(N910-1))),IF(M910="PLACED",((((N910-1)*J910)*'complete results log'!$B$2)-'complete results log'!$B$2),IF(J910=0,-'complete results log'!$B$2,IF(J910=0,-'complete results log'!$B$2,-('complete results log'!$B$2*2)))))))*E910</f>
        <v>0</v>
      </c>
      <c r="Q910" s="27">
        <f>(IF(M910="WON-EW",(((K910-1)*'complete results log'!$B$2)*(1-$B$3))+(((L910-1)*'complete results log'!$B$2)*(1-$B$3)),IF(M910="WON",(((K910-1)*'complete results log'!$B$2)*(1-$B$3)),IF(M910="PLACED",(((L910-1)*'complete results log'!$B$2)*(1-$B$3))-'complete results log'!$B$2,IF(J910=0,-'complete results log'!$B$2,-('complete results log'!$B$2*2))))))*E910</f>
        <v>0</v>
      </c>
      <c r="R910" s="28">
        <f>(IF(M910="WON-EW",((((F910-1)*J910)*'complete results log'!$B$2)+('complete results log'!$B$2*(F910-1))),IF(M910="WON",((((F910-1)*J910)*'complete results log'!$B$2)+('complete results log'!$B$2*(F910-1))),IF(M910="PLACED",((((F910-1)*J910)*'complete results log'!$B$2)-'complete results log'!$B$2),IF(J910=0,-'complete results log'!$B$2,IF(J910=0,-'complete results log'!$B$2,-('complete results log'!$B$2*2)))))))*E910</f>
        <v>0</v>
      </c>
    </row>
    <row r="911" spans="8:18" ht="15" x14ac:dyDescent="0.2">
      <c r="H911" s="22"/>
      <c r="I911" s="22"/>
      <c r="J911" s="22"/>
      <c r="M911" s="17"/>
      <c r="N911" s="26">
        <f>((G911-1)*(1-(IF(H911="no",0,'complete results log'!$B$3)))+1)</f>
        <v>5.0000000000000044E-2</v>
      </c>
      <c r="O911" s="26">
        <f t="shared" si="14"/>
        <v>0</v>
      </c>
      <c r="P911" s="27">
        <f>(IF(M911="WON-EW",((((N911-1)*J911)*'complete results log'!$B$2)+('complete results log'!$B$2*(N911-1))),IF(M911="WON",((((N911-1)*J911)*'complete results log'!$B$2)+('complete results log'!$B$2*(N911-1))),IF(M911="PLACED",((((N911-1)*J911)*'complete results log'!$B$2)-'complete results log'!$B$2),IF(J911=0,-'complete results log'!$B$2,IF(J911=0,-'complete results log'!$B$2,-('complete results log'!$B$2*2)))))))*E911</f>
        <v>0</v>
      </c>
      <c r="Q911" s="27">
        <f>(IF(M911="WON-EW",(((K911-1)*'complete results log'!$B$2)*(1-$B$3))+(((L911-1)*'complete results log'!$B$2)*(1-$B$3)),IF(M911="WON",(((K911-1)*'complete results log'!$B$2)*(1-$B$3)),IF(M911="PLACED",(((L911-1)*'complete results log'!$B$2)*(1-$B$3))-'complete results log'!$B$2,IF(J911=0,-'complete results log'!$B$2,-('complete results log'!$B$2*2))))))*E911</f>
        <v>0</v>
      </c>
      <c r="R911" s="28">
        <f>(IF(M911="WON-EW",((((F911-1)*J911)*'complete results log'!$B$2)+('complete results log'!$B$2*(F911-1))),IF(M911="WON",((((F911-1)*J911)*'complete results log'!$B$2)+('complete results log'!$B$2*(F911-1))),IF(M911="PLACED",((((F911-1)*J911)*'complete results log'!$B$2)-'complete results log'!$B$2),IF(J911=0,-'complete results log'!$B$2,IF(J911=0,-'complete results log'!$B$2,-('complete results log'!$B$2*2)))))))*E911</f>
        <v>0</v>
      </c>
    </row>
    <row r="912" spans="8:18" ht="15" x14ac:dyDescent="0.2">
      <c r="H912" s="22"/>
      <c r="I912" s="22"/>
      <c r="J912" s="22"/>
      <c r="M912" s="17"/>
      <c r="N912" s="26">
        <f>((G912-1)*(1-(IF(H912="no",0,'complete results log'!$B$3)))+1)</f>
        <v>5.0000000000000044E-2</v>
      </c>
      <c r="O912" s="26">
        <f t="shared" si="14"/>
        <v>0</v>
      </c>
      <c r="P912" s="27">
        <f>(IF(M912="WON-EW",((((N912-1)*J912)*'complete results log'!$B$2)+('complete results log'!$B$2*(N912-1))),IF(M912="WON",((((N912-1)*J912)*'complete results log'!$B$2)+('complete results log'!$B$2*(N912-1))),IF(M912="PLACED",((((N912-1)*J912)*'complete results log'!$B$2)-'complete results log'!$B$2),IF(J912=0,-'complete results log'!$B$2,IF(J912=0,-'complete results log'!$B$2,-('complete results log'!$B$2*2)))))))*E912</f>
        <v>0</v>
      </c>
      <c r="Q912" s="27">
        <f>(IF(M912="WON-EW",(((K912-1)*'complete results log'!$B$2)*(1-$B$3))+(((L912-1)*'complete results log'!$B$2)*(1-$B$3)),IF(M912="WON",(((K912-1)*'complete results log'!$B$2)*(1-$B$3)),IF(M912="PLACED",(((L912-1)*'complete results log'!$B$2)*(1-$B$3))-'complete results log'!$B$2,IF(J912=0,-'complete results log'!$B$2,-('complete results log'!$B$2*2))))))*E912</f>
        <v>0</v>
      </c>
      <c r="R912" s="28">
        <f>(IF(M912="WON-EW",((((F912-1)*J912)*'complete results log'!$B$2)+('complete results log'!$B$2*(F912-1))),IF(M912="WON",((((F912-1)*J912)*'complete results log'!$B$2)+('complete results log'!$B$2*(F912-1))),IF(M912="PLACED",((((F912-1)*J912)*'complete results log'!$B$2)-'complete results log'!$B$2),IF(J912=0,-'complete results log'!$B$2,IF(J912=0,-'complete results log'!$B$2,-('complete results log'!$B$2*2)))))))*E912</f>
        <v>0</v>
      </c>
    </row>
    <row r="913" spans="8:18" ht="15" x14ac:dyDescent="0.2">
      <c r="H913" s="22"/>
      <c r="I913" s="22"/>
      <c r="J913" s="22"/>
      <c r="M913" s="17"/>
      <c r="N913" s="26">
        <f>((G913-1)*(1-(IF(H913="no",0,'complete results log'!$B$3)))+1)</f>
        <v>5.0000000000000044E-2</v>
      </c>
      <c r="O913" s="26">
        <f t="shared" si="14"/>
        <v>0</v>
      </c>
      <c r="P913" s="27">
        <f>(IF(M913="WON-EW",((((N913-1)*J913)*'complete results log'!$B$2)+('complete results log'!$B$2*(N913-1))),IF(M913="WON",((((N913-1)*J913)*'complete results log'!$B$2)+('complete results log'!$B$2*(N913-1))),IF(M913="PLACED",((((N913-1)*J913)*'complete results log'!$B$2)-'complete results log'!$B$2),IF(J913=0,-'complete results log'!$B$2,IF(J913=0,-'complete results log'!$B$2,-('complete results log'!$B$2*2)))))))*E913</f>
        <v>0</v>
      </c>
      <c r="Q913" s="27">
        <f>(IF(M913="WON-EW",(((K913-1)*'complete results log'!$B$2)*(1-$B$3))+(((L913-1)*'complete results log'!$B$2)*(1-$B$3)),IF(M913="WON",(((K913-1)*'complete results log'!$B$2)*(1-$B$3)),IF(M913="PLACED",(((L913-1)*'complete results log'!$B$2)*(1-$B$3))-'complete results log'!$B$2,IF(J913=0,-'complete results log'!$B$2,-('complete results log'!$B$2*2))))))*E913</f>
        <v>0</v>
      </c>
      <c r="R913" s="28">
        <f>(IF(M913="WON-EW",((((F913-1)*J913)*'complete results log'!$B$2)+('complete results log'!$B$2*(F913-1))),IF(M913="WON",((((F913-1)*J913)*'complete results log'!$B$2)+('complete results log'!$B$2*(F913-1))),IF(M913="PLACED",((((F913-1)*J913)*'complete results log'!$B$2)-'complete results log'!$B$2),IF(J913=0,-'complete results log'!$B$2,IF(J913=0,-'complete results log'!$B$2,-('complete results log'!$B$2*2)))))))*E913</f>
        <v>0</v>
      </c>
    </row>
    <row r="914" spans="8:18" ht="15" x14ac:dyDescent="0.2">
      <c r="H914" s="22"/>
      <c r="I914" s="22"/>
      <c r="J914" s="22"/>
      <c r="M914" s="17"/>
      <c r="N914" s="26">
        <f>((G914-1)*(1-(IF(H914="no",0,'complete results log'!$B$3)))+1)</f>
        <v>5.0000000000000044E-2</v>
      </c>
      <c r="O914" s="26">
        <f t="shared" si="14"/>
        <v>0</v>
      </c>
      <c r="P914" s="27">
        <f>(IF(M914="WON-EW",((((N914-1)*J914)*'complete results log'!$B$2)+('complete results log'!$B$2*(N914-1))),IF(M914="WON",((((N914-1)*J914)*'complete results log'!$B$2)+('complete results log'!$B$2*(N914-1))),IF(M914="PLACED",((((N914-1)*J914)*'complete results log'!$B$2)-'complete results log'!$B$2),IF(J914=0,-'complete results log'!$B$2,IF(J914=0,-'complete results log'!$B$2,-('complete results log'!$B$2*2)))))))*E914</f>
        <v>0</v>
      </c>
      <c r="Q914" s="27">
        <f>(IF(M914="WON-EW",(((K914-1)*'complete results log'!$B$2)*(1-$B$3))+(((L914-1)*'complete results log'!$B$2)*(1-$B$3)),IF(M914="WON",(((K914-1)*'complete results log'!$B$2)*(1-$B$3)),IF(M914="PLACED",(((L914-1)*'complete results log'!$B$2)*(1-$B$3))-'complete results log'!$B$2,IF(J914=0,-'complete results log'!$B$2,-('complete results log'!$B$2*2))))))*E914</f>
        <v>0</v>
      </c>
      <c r="R914" s="28">
        <f>(IF(M914="WON-EW",((((F914-1)*J914)*'complete results log'!$B$2)+('complete results log'!$B$2*(F914-1))),IF(M914="WON",((((F914-1)*J914)*'complete results log'!$B$2)+('complete results log'!$B$2*(F914-1))),IF(M914="PLACED",((((F914-1)*J914)*'complete results log'!$B$2)-'complete results log'!$B$2),IF(J914=0,-'complete results log'!$B$2,IF(J914=0,-'complete results log'!$B$2,-('complete results log'!$B$2*2)))))))*E914</f>
        <v>0</v>
      </c>
    </row>
    <row r="915" spans="8:18" ht="15" x14ac:dyDescent="0.2">
      <c r="H915" s="22"/>
      <c r="I915" s="22"/>
      <c r="J915" s="22"/>
      <c r="M915" s="17"/>
      <c r="N915" s="26">
        <f>((G915-1)*(1-(IF(H915="no",0,'complete results log'!$B$3)))+1)</f>
        <v>5.0000000000000044E-2</v>
      </c>
      <c r="O915" s="26">
        <f t="shared" si="14"/>
        <v>0</v>
      </c>
      <c r="P915" s="27">
        <f>(IF(M915="WON-EW",((((N915-1)*J915)*'complete results log'!$B$2)+('complete results log'!$B$2*(N915-1))),IF(M915="WON",((((N915-1)*J915)*'complete results log'!$B$2)+('complete results log'!$B$2*(N915-1))),IF(M915="PLACED",((((N915-1)*J915)*'complete results log'!$B$2)-'complete results log'!$B$2),IF(J915=0,-'complete results log'!$B$2,IF(J915=0,-'complete results log'!$B$2,-('complete results log'!$B$2*2)))))))*E915</f>
        <v>0</v>
      </c>
      <c r="Q915" s="27">
        <f>(IF(M915="WON-EW",(((K915-1)*'complete results log'!$B$2)*(1-$B$3))+(((L915-1)*'complete results log'!$B$2)*(1-$B$3)),IF(M915="WON",(((K915-1)*'complete results log'!$B$2)*(1-$B$3)),IF(M915="PLACED",(((L915-1)*'complete results log'!$B$2)*(1-$B$3))-'complete results log'!$B$2,IF(J915=0,-'complete results log'!$B$2,-('complete results log'!$B$2*2))))))*E915</f>
        <v>0</v>
      </c>
      <c r="R915" s="28">
        <f>(IF(M915="WON-EW",((((F915-1)*J915)*'complete results log'!$B$2)+('complete results log'!$B$2*(F915-1))),IF(M915="WON",((((F915-1)*J915)*'complete results log'!$B$2)+('complete results log'!$B$2*(F915-1))),IF(M915="PLACED",((((F915-1)*J915)*'complete results log'!$B$2)-'complete results log'!$B$2),IF(J915=0,-'complete results log'!$B$2,IF(J915=0,-'complete results log'!$B$2,-('complete results log'!$B$2*2)))))))*E915</f>
        <v>0</v>
      </c>
    </row>
    <row r="916" spans="8:18" ht="15" x14ac:dyDescent="0.2">
      <c r="H916" s="22"/>
      <c r="I916" s="22"/>
      <c r="J916" s="22"/>
      <c r="M916" s="17"/>
      <c r="N916" s="26">
        <f>((G916-1)*(1-(IF(H916="no",0,'complete results log'!$B$3)))+1)</f>
        <v>5.0000000000000044E-2</v>
      </c>
      <c r="O916" s="26">
        <f t="shared" si="14"/>
        <v>0</v>
      </c>
      <c r="P916" s="27">
        <f>(IF(M916="WON-EW",((((N916-1)*J916)*'complete results log'!$B$2)+('complete results log'!$B$2*(N916-1))),IF(M916="WON",((((N916-1)*J916)*'complete results log'!$B$2)+('complete results log'!$B$2*(N916-1))),IF(M916="PLACED",((((N916-1)*J916)*'complete results log'!$B$2)-'complete results log'!$B$2),IF(J916=0,-'complete results log'!$B$2,IF(J916=0,-'complete results log'!$B$2,-('complete results log'!$B$2*2)))))))*E916</f>
        <v>0</v>
      </c>
      <c r="Q916" s="27">
        <f>(IF(M916="WON-EW",(((K916-1)*'complete results log'!$B$2)*(1-$B$3))+(((L916-1)*'complete results log'!$B$2)*(1-$B$3)),IF(M916="WON",(((K916-1)*'complete results log'!$B$2)*(1-$B$3)),IF(M916="PLACED",(((L916-1)*'complete results log'!$B$2)*(1-$B$3))-'complete results log'!$B$2,IF(J916=0,-'complete results log'!$B$2,-('complete results log'!$B$2*2))))))*E916</f>
        <v>0</v>
      </c>
      <c r="R916" s="28">
        <f>(IF(M916="WON-EW",((((F916-1)*J916)*'complete results log'!$B$2)+('complete results log'!$B$2*(F916-1))),IF(M916="WON",((((F916-1)*J916)*'complete results log'!$B$2)+('complete results log'!$B$2*(F916-1))),IF(M916="PLACED",((((F916-1)*J916)*'complete results log'!$B$2)-'complete results log'!$B$2),IF(J916=0,-'complete results log'!$B$2,IF(J916=0,-'complete results log'!$B$2,-('complete results log'!$B$2*2)))))))*E916</f>
        <v>0</v>
      </c>
    </row>
    <row r="917" spans="8:18" ht="15" x14ac:dyDescent="0.2">
      <c r="H917" s="22"/>
      <c r="I917" s="22"/>
      <c r="J917" s="22"/>
      <c r="M917" s="17"/>
      <c r="N917" s="26">
        <f>((G917-1)*(1-(IF(H917="no",0,'complete results log'!$B$3)))+1)</f>
        <v>5.0000000000000044E-2</v>
      </c>
      <c r="O917" s="26">
        <f t="shared" si="14"/>
        <v>0</v>
      </c>
      <c r="P917" s="27">
        <f>(IF(M917="WON-EW",((((N917-1)*J917)*'complete results log'!$B$2)+('complete results log'!$B$2*(N917-1))),IF(M917="WON",((((N917-1)*J917)*'complete results log'!$B$2)+('complete results log'!$B$2*(N917-1))),IF(M917="PLACED",((((N917-1)*J917)*'complete results log'!$B$2)-'complete results log'!$B$2),IF(J917=0,-'complete results log'!$B$2,IF(J917=0,-'complete results log'!$B$2,-('complete results log'!$B$2*2)))))))*E917</f>
        <v>0</v>
      </c>
      <c r="Q917" s="27">
        <f>(IF(M917="WON-EW",(((K917-1)*'complete results log'!$B$2)*(1-$B$3))+(((L917-1)*'complete results log'!$B$2)*(1-$B$3)),IF(M917="WON",(((K917-1)*'complete results log'!$B$2)*(1-$B$3)),IF(M917="PLACED",(((L917-1)*'complete results log'!$B$2)*(1-$B$3))-'complete results log'!$B$2,IF(J917=0,-'complete results log'!$B$2,-('complete results log'!$B$2*2))))))*E917</f>
        <v>0</v>
      </c>
      <c r="R917" s="28">
        <f>(IF(M917="WON-EW",((((F917-1)*J917)*'complete results log'!$B$2)+('complete results log'!$B$2*(F917-1))),IF(M917="WON",((((F917-1)*J917)*'complete results log'!$B$2)+('complete results log'!$B$2*(F917-1))),IF(M917="PLACED",((((F917-1)*J917)*'complete results log'!$B$2)-'complete results log'!$B$2),IF(J917=0,-'complete results log'!$B$2,IF(J917=0,-'complete results log'!$B$2,-('complete results log'!$B$2*2)))))))*E917</f>
        <v>0</v>
      </c>
    </row>
    <row r="918" spans="8:18" ht="15" x14ac:dyDescent="0.2">
      <c r="H918" s="22"/>
      <c r="I918" s="22"/>
      <c r="J918" s="22"/>
      <c r="M918" s="17"/>
      <c r="N918" s="26">
        <f>((G918-1)*(1-(IF(H918="no",0,'complete results log'!$B$3)))+1)</f>
        <v>5.0000000000000044E-2</v>
      </c>
      <c r="O918" s="26">
        <f t="shared" si="14"/>
        <v>0</v>
      </c>
      <c r="P918" s="27">
        <f>(IF(M918="WON-EW",((((N918-1)*J918)*'complete results log'!$B$2)+('complete results log'!$B$2*(N918-1))),IF(M918="WON",((((N918-1)*J918)*'complete results log'!$B$2)+('complete results log'!$B$2*(N918-1))),IF(M918="PLACED",((((N918-1)*J918)*'complete results log'!$B$2)-'complete results log'!$B$2),IF(J918=0,-'complete results log'!$B$2,IF(J918=0,-'complete results log'!$B$2,-('complete results log'!$B$2*2)))))))*E918</f>
        <v>0</v>
      </c>
      <c r="Q918" s="27">
        <f>(IF(M918="WON-EW",(((K918-1)*'complete results log'!$B$2)*(1-$B$3))+(((L918-1)*'complete results log'!$B$2)*(1-$B$3)),IF(M918="WON",(((K918-1)*'complete results log'!$B$2)*(1-$B$3)),IF(M918="PLACED",(((L918-1)*'complete results log'!$B$2)*(1-$B$3))-'complete results log'!$B$2,IF(J918=0,-'complete results log'!$B$2,-('complete results log'!$B$2*2))))))*E918</f>
        <v>0</v>
      </c>
      <c r="R918" s="28">
        <f>(IF(M918="WON-EW",((((F918-1)*J918)*'complete results log'!$B$2)+('complete results log'!$B$2*(F918-1))),IF(M918="WON",((((F918-1)*J918)*'complete results log'!$B$2)+('complete results log'!$B$2*(F918-1))),IF(M918="PLACED",((((F918-1)*J918)*'complete results log'!$B$2)-'complete results log'!$B$2),IF(J918=0,-'complete results log'!$B$2,IF(J918=0,-'complete results log'!$B$2,-('complete results log'!$B$2*2)))))))*E918</f>
        <v>0</v>
      </c>
    </row>
    <row r="919" spans="8:18" ht="15" x14ac:dyDescent="0.2">
      <c r="H919" s="22"/>
      <c r="I919" s="22"/>
      <c r="J919" s="22"/>
      <c r="M919" s="17"/>
      <c r="N919" s="26">
        <f>((G919-1)*(1-(IF(H919="no",0,'complete results log'!$B$3)))+1)</f>
        <v>5.0000000000000044E-2</v>
      </c>
      <c r="O919" s="26">
        <f t="shared" si="14"/>
        <v>0</v>
      </c>
      <c r="P919" s="27">
        <f>(IF(M919="WON-EW",((((N919-1)*J919)*'complete results log'!$B$2)+('complete results log'!$B$2*(N919-1))),IF(M919="WON",((((N919-1)*J919)*'complete results log'!$B$2)+('complete results log'!$B$2*(N919-1))),IF(M919="PLACED",((((N919-1)*J919)*'complete results log'!$B$2)-'complete results log'!$B$2),IF(J919=0,-'complete results log'!$B$2,IF(J919=0,-'complete results log'!$B$2,-('complete results log'!$B$2*2)))))))*E919</f>
        <v>0</v>
      </c>
      <c r="Q919" s="27">
        <f>(IF(M919="WON-EW",(((K919-1)*'complete results log'!$B$2)*(1-$B$3))+(((L919-1)*'complete results log'!$B$2)*(1-$B$3)),IF(M919="WON",(((K919-1)*'complete results log'!$B$2)*(1-$B$3)),IF(M919="PLACED",(((L919-1)*'complete results log'!$B$2)*(1-$B$3))-'complete results log'!$B$2,IF(J919=0,-'complete results log'!$B$2,-('complete results log'!$B$2*2))))))*E919</f>
        <v>0</v>
      </c>
      <c r="R919" s="28">
        <f>(IF(M919="WON-EW",((((F919-1)*J919)*'complete results log'!$B$2)+('complete results log'!$B$2*(F919-1))),IF(M919="WON",((((F919-1)*J919)*'complete results log'!$B$2)+('complete results log'!$B$2*(F919-1))),IF(M919="PLACED",((((F919-1)*J919)*'complete results log'!$B$2)-'complete results log'!$B$2),IF(J919=0,-'complete results log'!$B$2,IF(J919=0,-'complete results log'!$B$2,-('complete results log'!$B$2*2)))))))*E919</f>
        <v>0</v>
      </c>
    </row>
    <row r="920" spans="8:18" ht="15" x14ac:dyDescent="0.2">
      <c r="H920" s="22"/>
      <c r="I920" s="22"/>
      <c r="J920" s="22"/>
      <c r="M920" s="17"/>
      <c r="N920" s="26">
        <f>((G920-1)*(1-(IF(H920="no",0,'complete results log'!$B$3)))+1)</f>
        <v>5.0000000000000044E-2</v>
      </c>
      <c r="O920" s="26">
        <f t="shared" si="14"/>
        <v>0</v>
      </c>
      <c r="P920" s="27">
        <f>(IF(M920="WON-EW",((((N920-1)*J920)*'complete results log'!$B$2)+('complete results log'!$B$2*(N920-1))),IF(M920="WON",((((N920-1)*J920)*'complete results log'!$B$2)+('complete results log'!$B$2*(N920-1))),IF(M920="PLACED",((((N920-1)*J920)*'complete results log'!$B$2)-'complete results log'!$B$2),IF(J920=0,-'complete results log'!$B$2,IF(J920=0,-'complete results log'!$B$2,-('complete results log'!$B$2*2)))))))*E920</f>
        <v>0</v>
      </c>
      <c r="Q920" s="27">
        <f>(IF(M920="WON-EW",(((K920-1)*'complete results log'!$B$2)*(1-$B$3))+(((L920-1)*'complete results log'!$B$2)*(1-$B$3)),IF(M920="WON",(((K920-1)*'complete results log'!$B$2)*(1-$B$3)),IF(M920="PLACED",(((L920-1)*'complete results log'!$B$2)*(1-$B$3))-'complete results log'!$B$2,IF(J920=0,-'complete results log'!$B$2,-('complete results log'!$B$2*2))))))*E920</f>
        <v>0</v>
      </c>
      <c r="R920" s="28">
        <f>(IF(M920="WON-EW",((((F920-1)*J920)*'complete results log'!$B$2)+('complete results log'!$B$2*(F920-1))),IF(M920="WON",((((F920-1)*J920)*'complete results log'!$B$2)+('complete results log'!$B$2*(F920-1))),IF(M920="PLACED",((((F920-1)*J920)*'complete results log'!$B$2)-'complete results log'!$B$2),IF(J920=0,-'complete results log'!$B$2,IF(J920=0,-'complete results log'!$B$2,-('complete results log'!$B$2*2)))))))*E920</f>
        <v>0</v>
      </c>
    </row>
    <row r="921" spans="8:18" ht="15" x14ac:dyDescent="0.2">
      <c r="H921" s="22"/>
      <c r="I921" s="22"/>
      <c r="J921" s="22"/>
      <c r="M921" s="17"/>
      <c r="N921" s="26">
        <f>((G921-1)*(1-(IF(H921="no",0,'complete results log'!$B$3)))+1)</f>
        <v>5.0000000000000044E-2</v>
      </c>
      <c r="O921" s="26">
        <f t="shared" si="14"/>
        <v>0</v>
      </c>
      <c r="P921" s="27">
        <f>(IF(M921="WON-EW",((((N921-1)*J921)*'complete results log'!$B$2)+('complete results log'!$B$2*(N921-1))),IF(M921="WON",((((N921-1)*J921)*'complete results log'!$B$2)+('complete results log'!$B$2*(N921-1))),IF(M921="PLACED",((((N921-1)*J921)*'complete results log'!$B$2)-'complete results log'!$B$2),IF(J921=0,-'complete results log'!$B$2,IF(J921=0,-'complete results log'!$B$2,-('complete results log'!$B$2*2)))))))*E921</f>
        <v>0</v>
      </c>
      <c r="Q921" s="27">
        <f>(IF(M921="WON-EW",(((K921-1)*'complete results log'!$B$2)*(1-$B$3))+(((L921-1)*'complete results log'!$B$2)*(1-$B$3)),IF(M921="WON",(((K921-1)*'complete results log'!$B$2)*(1-$B$3)),IF(M921="PLACED",(((L921-1)*'complete results log'!$B$2)*(1-$B$3))-'complete results log'!$B$2,IF(J921=0,-'complete results log'!$B$2,-('complete results log'!$B$2*2))))))*E921</f>
        <v>0</v>
      </c>
      <c r="R921" s="28">
        <f>(IF(M921="WON-EW",((((F921-1)*J921)*'complete results log'!$B$2)+('complete results log'!$B$2*(F921-1))),IF(M921="WON",((((F921-1)*J921)*'complete results log'!$B$2)+('complete results log'!$B$2*(F921-1))),IF(M921="PLACED",((((F921-1)*J921)*'complete results log'!$B$2)-'complete results log'!$B$2),IF(J921=0,-'complete results log'!$B$2,IF(J921=0,-'complete results log'!$B$2,-('complete results log'!$B$2*2)))))))*E921</f>
        <v>0</v>
      </c>
    </row>
    <row r="922" spans="8:18" ht="15" x14ac:dyDescent="0.2">
      <c r="H922" s="22"/>
      <c r="I922" s="22"/>
      <c r="J922" s="22"/>
      <c r="M922" s="17"/>
      <c r="N922" s="26">
        <f>((G922-1)*(1-(IF(H922="no",0,'complete results log'!$B$3)))+1)</f>
        <v>5.0000000000000044E-2</v>
      </c>
      <c r="O922" s="26">
        <f t="shared" si="14"/>
        <v>0</v>
      </c>
      <c r="P922" s="27">
        <f>(IF(M922="WON-EW",((((N922-1)*J922)*'complete results log'!$B$2)+('complete results log'!$B$2*(N922-1))),IF(M922="WON",((((N922-1)*J922)*'complete results log'!$B$2)+('complete results log'!$B$2*(N922-1))),IF(M922="PLACED",((((N922-1)*J922)*'complete results log'!$B$2)-'complete results log'!$B$2),IF(J922=0,-'complete results log'!$B$2,IF(J922=0,-'complete results log'!$B$2,-('complete results log'!$B$2*2)))))))*E922</f>
        <v>0</v>
      </c>
      <c r="Q922" s="27">
        <f>(IF(M922="WON-EW",(((K922-1)*'complete results log'!$B$2)*(1-$B$3))+(((L922-1)*'complete results log'!$B$2)*(1-$B$3)),IF(M922="WON",(((K922-1)*'complete results log'!$B$2)*(1-$B$3)),IF(M922="PLACED",(((L922-1)*'complete results log'!$B$2)*(1-$B$3))-'complete results log'!$B$2,IF(J922=0,-'complete results log'!$B$2,-('complete results log'!$B$2*2))))))*E922</f>
        <v>0</v>
      </c>
      <c r="R922" s="28">
        <f>(IF(M922="WON-EW",((((F922-1)*J922)*'complete results log'!$B$2)+('complete results log'!$B$2*(F922-1))),IF(M922="WON",((((F922-1)*J922)*'complete results log'!$B$2)+('complete results log'!$B$2*(F922-1))),IF(M922="PLACED",((((F922-1)*J922)*'complete results log'!$B$2)-'complete results log'!$B$2),IF(J922=0,-'complete results log'!$B$2,IF(J922=0,-'complete results log'!$B$2,-('complete results log'!$B$2*2)))))))*E922</f>
        <v>0</v>
      </c>
    </row>
    <row r="923" spans="8:18" ht="15" x14ac:dyDescent="0.2">
      <c r="H923" s="22"/>
      <c r="I923" s="22"/>
      <c r="J923" s="22"/>
      <c r="M923" s="17"/>
      <c r="N923" s="26">
        <f>((G923-1)*(1-(IF(H923="no",0,'complete results log'!$B$3)))+1)</f>
        <v>5.0000000000000044E-2</v>
      </c>
      <c r="O923" s="26">
        <f t="shared" si="14"/>
        <v>0</v>
      </c>
      <c r="P923" s="27">
        <f>(IF(M923="WON-EW",((((N923-1)*J923)*'complete results log'!$B$2)+('complete results log'!$B$2*(N923-1))),IF(M923="WON",((((N923-1)*J923)*'complete results log'!$B$2)+('complete results log'!$B$2*(N923-1))),IF(M923="PLACED",((((N923-1)*J923)*'complete results log'!$B$2)-'complete results log'!$B$2),IF(J923=0,-'complete results log'!$B$2,IF(J923=0,-'complete results log'!$B$2,-('complete results log'!$B$2*2)))))))*E923</f>
        <v>0</v>
      </c>
      <c r="Q923" s="27">
        <f>(IF(M923="WON-EW",(((K923-1)*'complete results log'!$B$2)*(1-$B$3))+(((L923-1)*'complete results log'!$B$2)*(1-$B$3)),IF(M923="WON",(((K923-1)*'complete results log'!$B$2)*(1-$B$3)),IF(M923="PLACED",(((L923-1)*'complete results log'!$B$2)*(1-$B$3))-'complete results log'!$B$2,IF(J923=0,-'complete results log'!$B$2,-('complete results log'!$B$2*2))))))*E923</f>
        <v>0</v>
      </c>
      <c r="R923" s="28">
        <f>(IF(M923="WON-EW",((((F923-1)*J923)*'complete results log'!$B$2)+('complete results log'!$B$2*(F923-1))),IF(M923="WON",((((F923-1)*J923)*'complete results log'!$B$2)+('complete results log'!$B$2*(F923-1))),IF(M923="PLACED",((((F923-1)*J923)*'complete results log'!$B$2)-'complete results log'!$B$2),IF(J923=0,-'complete results log'!$B$2,IF(J923=0,-'complete results log'!$B$2,-('complete results log'!$B$2*2)))))))*E923</f>
        <v>0</v>
      </c>
    </row>
    <row r="924" spans="8:18" ht="15" x14ac:dyDescent="0.2">
      <c r="H924" s="22"/>
      <c r="I924" s="22"/>
      <c r="J924" s="22"/>
      <c r="M924" s="17"/>
      <c r="N924" s="26">
        <f>((G924-1)*(1-(IF(H924="no",0,'complete results log'!$B$3)))+1)</f>
        <v>5.0000000000000044E-2</v>
      </c>
      <c r="O924" s="26">
        <f t="shared" si="14"/>
        <v>0</v>
      </c>
      <c r="P924" s="27">
        <f>(IF(M924="WON-EW",((((N924-1)*J924)*'complete results log'!$B$2)+('complete results log'!$B$2*(N924-1))),IF(M924="WON",((((N924-1)*J924)*'complete results log'!$B$2)+('complete results log'!$B$2*(N924-1))),IF(M924="PLACED",((((N924-1)*J924)*'complete results log'!$B$2)-'complete results log'!$B$2),IF(J924=0,-'complete results log'!$B$2,IF(J924=0,-'complete results log'!$B$2,-('complete results log'!$B$2*2)))))))*E924</f>
        <v>0</v>
      </c>
      <c r="Q924" s="27">
        <f>(IF(M924="WON-EW",(((K924-1)*'complete results log'!$B$2)*(1-$B$3))+(((L924-1)*'complete results log'!$B$2)*(1-$B$3)),IF(M924="WON",(((K924-1)*'complete results log'!$B$2)*(1-$B$3)),IF(M924="PLACED",(((L924-1)*'complete results log'!$B$2)*(1-$B$3))-'complete results log'!$B$2,IF(J924=0,-'complete results log'!$B$2,-('complete results log'!$B$2*2))))))*E924</f>
        <v>0</v>
      </c>
      <c r="R924" s="28">
        <f>(IF(M924="WON-EW",((((F924-1)*J924)*'complete results log'!$B$2)+('complete results log'!$B$2*(F924-1))),IF(M924="WON",((((F924-1)*J924)*'complete results log'!$B$2)+('complete results log'!$B$2*(F924-1))),IF(M924="PLACED",((((F924-1)*J924)*'complete results log'!$B$2)-'complete results log'!$B$2),IF(J924=0,-'complete results log'!$B$2,IF(J924=0,-'complete results log'!$B$2,-('complete results log'!$B$2*2)))))))*E924</f>
        <v>0</v>
      </c>
    </row>
    <row r="925" spans="8:18" ht="15" x14ac:dyDescent="0.2">
      <c r="H925" s="22"/>
      <c r="I925" s="22"/>
      <c r="J925" s="22"/>
      <c r="M925" s="17"/>
      <c r="N925" s="26">
        <f>((G925-1)*(1-(IF(H925="no",0,'complete results log'!$B$3)))+1)</f>
        <v>5.0000000000000044E-2</v>
      </c>
      <c r="O925" s="26">
        <f t="shared" si="14"/>
        <v>0</v>
      </c>
      <c r="P925" s="27">
        <f>(IF(M925="WON-EW",((((N925-1)*J925)*'complete results log'!$B$2)+('complete results log'!$B$2*(N925-1))),IF(M925="WON",((((N925-1)*J925)*'complete results log'!$B$2)+('complete results log'!$B$2*(N925-1))),IF(M925="PLACED",((((N925-1)*J925)*'complete results log'!$B$2)-'complete results log'!$B$2),IF(J925=0,-'complete results log'!$B$2,IF(J925=0,-'complete results log'!$B$2,-('complete results log'!$B$2*2)))))))*E925</f>
        <v>0</v>
      </c>
      <c r="Q925" s="27">
        <f>(IF(M925="WON-EW",(((K925-1)*'complete results log'!$B$2)*(1-$B$3))+(((L925-1)*'complete results log'!$B$2)*(1-$B$3)),IF(M925="WON",(((K925-1)*'complete results log'!$B$2)*(1-$B$3)),IF(M925="PLACED",(((L925-1)*'complete results log'!$B$2)*(1-$B$3))-'complete results log'!$B$2,IF(J925=0,-'complete results log'!$B$2,-('complete results log'!$B$2*2))))))*E925</f>
        <v>0</v>
      </c>
      <c r="R925" s="28">
        <f>(IF(M925="WON-EW",((((F925-1)*J925)*'complete results log'!$B$2)+('complete results log'!$B$2*(F925-1))),IF(M925="WON",((((F925-1)*J925)*'complete results log'!$B$2)+('complete results log'!$B$2*(F925-1))),IF(M925="PLACED",((((F925-1)*J925)*'complete results log'!$B$2)-'complete results log'!$B$2),IF(J925=0,-'complete results log'!$B$2,IF(J925=0,-'complete results log'!$B$2,-('complete results log'!$B$2*2)))))))*E925</f>
        <v>0</v>
      </c>
    </row>
    <row r="926" spans="8:18" ht="15" x14ac:dyDescent="0.2">
      <c r="H926" s="22"/>
      <c r="I926" s="22"/>
      <c r="J926" s="22"/>
      <c r="M926" s="17"/>
      <c r="N926" s="26">
        <f>((G926-1)*(1-(IF(H926="no",0,'complete results log'!$B$3)))+1)</f>
        <v>5.0000000000000044E-2</v>
      </c>
      <c r="O926" s="26">
        <f t="shared" si="14"/>
        <v>0</v>
      </c>
      <c r="P926" s="27">
        <f>(IF(M926="WON-EW",((((N926-1)*J926)*'complete results log'!$B$2)+('complete results log'!$B$2*(N926-1))),IF(M926="WON",((((N926-1)*J926)*'complete results log'!$B$2)+('complete results log'!$B$2*(N926-1))),IF(M926="PLACED",((((N926-1)*J926)*'complete results log'!$B$2)-'complete results log'!$B$2),IF(J926=0,-'complete results log'!$B$2,IF(J926=0,-'complete results log'!$B$2,-('complete results log'!$B$2*2)))))))*E926</f>
        <v>0</v>
      </c>
      <c r="Q926" s="27">
        <f>(IF(M926="WON-EW",(((K926-1)*'complete results log'!$B$2)*(1-$B$3))+(((L926-1)*'complete results log'!$B$2)*(1-$B$3)),IF(M926="WON",(((K926-1)*'complete results log'!$B$2)*(1-$B$3)),IF(M926="PLACED",(((L926-1)*'complete results log'!$B$2)*(1-$B$3))-'complete results log'!$B$2,IF(J926=0,-'complete results log'!$B$2,-('complete results log'!$B$2*2))))))*E926</f>
        <v>0</v>
      </c>
      <c r="R926" s="28">
        <f>(IF(M926="WON-EW",((((F926-1)*J926)*'complete results log'!$B$2)+('complete results log'!$B$2*(F926-1))),IF(M926="WON",((((F926-1)*J926)*'complete results log'!$B$2)+('complete results log'!$B$2*(F926-1))),IF(M926="PLACED",((((F926-1)*J926)*'complete results log'!$B$2)-'complete results log'!$B$2),IF(J926=0,-'complete results log'!$B$2,IF(J926=0,-'complete results log'!$B$2,-('complete results log'!$B$2*2)))))))*E926</f>
        <v>0</v>
      </c>
    </row>
    <row r="927" spans="8:18" ht="15" x14ac:dyDescent="0.2">
      <c r="H927" s="22"/>
      <c r="I927" s="22"/>
      <c r="J927" s="22"/>
      <c r="M927" s="17"/>
      <c r="N927" s="26">
        <f>((G927-1)*(1-(IF(H927="no",0,'complete results log'!$B$3)))+1)</f>
        <v>5.0000000000000044E-2</v>
      </c>
      <c r="O927" s="26">
        <f t="shared" si="14"/>
        <v>0</v>
      </c>
      <c r="P927" s="27">
        <f>(IF(M927="WON-EW",((((N927-1)*J927)*'complete results log'!$B$2)+('complete results log'!$B$2*(N927-1))),IF(M927="WON",((((N927-1)*J927)*'complete results log'!$B$2)+('complete results log'!$B$2*(N927-1))),IF(M927="PLACED",((((N927-1)*J927)*'complete results log'!$B$2)-'complete results log'!$B$2),IF(J927=0,-'complete results log'!$B$2,IF(J927=0,-'complete results log'!$B$2,-('complete results log'!$B$2*2)))))))*E927</f>
        <v>0</v>
      </c>
      <c r="Q927" s="27">
        <f>(IF(M927="WON-EW",(((K927-1)*'complete results log'!$B$2)*(1-$B$3))+(((L927-1)*'complete results log'!$B$2)*(1-$B$3)),IF(M927="WON",(((K927-1)*'complete results log'!$B$2)*(1-$B$3)),IF(M927="PLACED",(((L927-1)*'complete results log'!$B$2)*(1-$B$3))-'complete results log'!$B$2,IF(J927=0,-'complete results log'!$B$2,-('complete results log'!$B$2*2))))))*E927</f>
        <v>0</v>
      </c>
      <c r="R927" s="28">
        <f>(IF(M927="WON-EW",((((F927-1)*J927)*'complete results log'!$B$2)+('complete results log'!$B$2*(F927-1))),IF(M927="WON",((((F927-1)*J927)*'complete results log'!$B$2)+('complete results log'!$B$2*(F927-1))),IF(M927="PLACED",((((F927-1)*J927)*'complete results log'!$B$2)-'complete results log'!$B$2),IF(J927=0,-'complete results log'!$B$2,IF(J927=0,-'complete results log'!$B$2,-('complete results log'!$B$2*2)))))))*E927</f>
        <v>0</v>
      </c>
    </row>
    <row r="928" spans="8:18" ht="15" x14ac:dyDescent="0.2">
      <c r="H928" s="22"/>
      <c r="I928" s="22"/>
      <c r="J928" s="22"/>
      <c r="M928" s="17"/>
      <c r="N928" s="26">
        <f>((G928-1)*(1-(IF(H928="no",0,'complete results log'!$B$3)))+1)</f>
        <v>5.0000000000000044E-2</v>
      </c>
      <c r="O928" s="26">
        <f t="shared" si="14"/>
        <v>0</v>
      </c>
      <c r="P928" s="27">
        <f>(IF(M928="WON-EW",((((N928-1)*J928)*'complete results log'!$B$2)+('complete results log'!$B$2*(N928-1))),IF(M928="WON",((((N928-1)*J928)*'complete results log'!$B$2)+('complete results log'!$B$2*(N928-1))),IF(M928="PLACED",((((N928-1)*J928)*'complete results log'!$B$2)-'complete results log'!$B$2),IF(J928=0,-'complete results log'!$B$2,IF(J928=0,-'complete results log'!$B$2,-('complete results log'!$B$2*2)))))))*E928</f>
        <v>0</v>
      </c>
      <c r="Q928" s="27">
        <f>(IF(M928="WON-EW",(((K928-1)*'complete results log'!$B$2)*(1-$B$3))+(((L928-1)*'complete results log'!$B$2)*(1-$B$3)),IF(M928="WON",(((K928-1)*'complete results log'!$B$2)*(1-$B$3)),IF(M928="PLACED",(((L928-1)*'complete results log'!$B$2)*(1-$B$3))-'complete results log'!$B$2,IF(J928=0,-'complete results log'!$B$2,-('complete results log'!$B$2*2))))))*E928</f>
        <v>0</v>
      </c>
      <c r="R928" s="28">
        <f>(IF(M928="WON-EW",((((F928-1)*J928)*'complete results log'!$B$2)+('complete results log'!$B$2*(F928-1))),IF(M928="WON",((((F928-1)*J928)*'complete results log'!$B$2)+('complete results log'!$B$2*(F928-1))),IF(M928="PLACED",((((F928-1)*J928)*'complete results log'!$B$2)-'complete results log'!$B$2),IF(J928=0,-'complete results log'!$B$2,IF(J928=0,-'complete results log'!$B$2,-('complete results log'!$B$2*2)))))))*E928</f>
        <v>0</v>
      </c>
    </row>
    <row r="929" spans="8:18" ht="15" x14ac:dyDescent="0.2">
      <c r="H929" s="22"/>
      <c r="I929" s="22"/>
      <c r="J929" s="22"/>
      <c r="M929" s="17"/>
      <c r="N929" s="26">
        <f>((G929-1)*(1-(IF(H929="no",0,'complete results log'!$B$3)))+1)</f>
        <v>5.0000000000000044E-2</v>
      </c>
      <c r="O929" s="26">
        <f t="shared" si="14"/>
        <v>0</v>
      </c>
      <c r="P929" s="27">
        <f>(IF(M929="WON-EW",((((N929-1)*J929)*'complete results log'!$B$2)+('complete results log'!$B$2*(N929-1))),IF(M929="WON",((((N929-1)*J929)*'complete results log'!$B$2)+('complete results log'!$B$2*(N929-1))),IF(M929="PLACED",((((N929-1)*J929)*'complete results log'!$B$2)-'complete results log'!$B$2),IF(J929=0,-'complete results log'!$B$2,IF(J929=0,-'complete results log'!$B$2,-('complete results log'!$B$2*2)))))))*E929</f>
        <v>0</v>
      </c>
      <c r="Q929" s="27">
        <f>(IF(M929="WON-EW",(((K929-1)*'complete results log'!$B$2)*(1-$B$3))+(((L929-1)*'complete results log'!$B$2)*(1-$B$3)),IF(M929="WON",(((K929-1)*'complete results log'!$B$2)*(1-$B$3)),IF(M929="PLACED",(((L929-1)*'complete results log'!$B$2)*(1-$B$3))-'complete results log'!$B$2,IF(J929=0,-'complete results log'!$B$2,-('complete results log'!$B$2*2))))))*E929</f>
        <v>0</v>
      </c>
      <c r="R929" s="28">
        <f>(IF(M929="WON-EW",((((F929-1)*J929)*'complete results log'!$B$2)+('complete results log'!$B$2*(F929-1))),IF(M929="WON",((((F929-1)*J929)*'complete results log'!$B$2)+('complete results log'!$B$2*(F929-1))),IF(M929="PLACED",((((F929-1)*J929)*'complete results log'!$B$2)-'complete results log'!$B$2),IF(J929=0,-'complete results log'!$B$2,IF(J929=0,-'complete results log'!$B$2,-('complete results log'!$B$2*2)))))))*E929</f>
        <v>0</v>
      </c>
    </row>
    <row r="930" spans="8:18" ht="15" x14ac:dyDescent="0.2">
      <c r="H930" s="22"/>
      <c r="I930" s="22"/>
      <c r="J930" s="22"/>
      <c r="M930" s="17"/>
      <c r="N930" s="26">
        <f>((G930-1)*(1-(IF(H930="no",0,'complete results log'!$B$3)))+1)</f>
        <v>5.0000000000000044E-2</v>
      </c>
      <c r="O930" s="26">
        <f t="shared" si="14"/>
        <v>0</v>
      </c>
      <c r="P930" s="27">
        <f>(IF(M930="WON-EW",((((N930-1)*J930)*'complete results log'!$B$2)+('complete results log'!$B$2*(N930-1))),IF(M930="WON",((((N930-1)*J930)*'complete results log'!$B$2)+('complete results log'!$B$2*(N930-1))),IF(M930="PLACED",((((N930-1)*J930)*'complete results log'!$B$2)-'complete results log'!$B$2),IF(J930=0,-'complete results log'!$B$2,IF(J930=0,-'complete results log'!$B$2,-('complete results log'!$B$2*2)))))))*E930</f>
        <v>0</v>
      </c>
      <c r="Q930" s="27">
        <f>(IF(M930="WON-EW",(((K930-1)*'complete results log'!$B$2)*(1-$B$3))+(((L930-1)*'complete results log'!$B$2)*(1-$B$3)),IF(M930="WON",(((K930-1)*'complete results log'!$B$2)*(1-$B$3)),IF(M930="PLACED",(((L930-1)*'complete results log'!$B$2)*(1-$B$3))-'complete results log'!$B$2,IF(J930=0,-'complete results log'!$B$2,-('complete results log'!$B$2*2))))))*E930</f>
        <v>0</v>
      </c>
      <c r="R930" s="28">
        <f>(IF(M930="WON-EW",((((F930-1)*J930)*'complete results log'!$B$2)+('complete results log'!$B$2*(F930-1))),IF(M930="WON",((((F930-1)*J930)*'complete results log'!$B$2)+('complete results log'!$B$2*(F930-1))),IF(M930="PLACED",((((F930-1)*J930)*'complete results log'!$B$2)-'complete results log'!$B$2),IF(J930=0,-'complete results log'!$B$2,IF(J930=0,-'complete results log'!$B$2,-('complete results log'!$B$2*2)))))))*E930</f>
        <v>0</v>
      </c>
    </row>
    <row r="931" spans="8:18" ht="15" x14ac:dyDescent="0.2">
      <c r="H931" s="22"/>
      <c r="I931" s="22"/>
      <c r="J931" s="22"/>
      <c r="M931" s="17"/>
      <c r="N931" s="26">
        <f>((G931-1)*(1-(IF(H931="no",0,'complete results log'!$B$3)))+1)</f>
        <v>5.0000000000000044E-2</v>
      </c>
      <c r="O931" s="26">
        <f t="shared" si="14"/>
        <v>0</v>
      </c>
      <c r="P931" s="27">
        <f>(IF(M931="WON-EW",((((N931-1)*J931)*'complete results log'!$B$2)+('complete results log'!$B$2*(N931-1))),IF(M931="WON",((((N931-1)*J931)*'complete results log'!$B$2)+('complete results log'!$B$2*(N931-1))),IF(M931="PLACED",((((N931-1)*J931)*'complete results log'!$B$2)-'complete results log'!$B$2),IF(J931=0,-'complete results log'!$B$2,IF(J931=0,-'complete results log'!$B$2,-('complete results log'!$B$2*2)))))))*E931</f>
        <v>0</v>
      </c>
      <c r="Q931" s="27">
        <f>(IF(M931="WON-EW",(((K931-1)*'complete results log'!$B$2)*(1-$B$3))+(((L931-1)*'complete results log'!$B$2)*(1-$B$3)),IF(M931="WON",(((K931-1)*'complete results log'!$B$2)*(1-$B$3)),IF(M931="PLACED",(((L931-1)*'complete results log'!$B$2)*(1-$B$3))-'complete results log'!$B$2,IF(J931=0,-'complete results log'!$B$2,-('complete results log'!$B$2*2))))))*E931</f>
        <v>0</v>
      </c>
      <c r="R931" s="28">
        <f>(IF(M931="WON-EW",((((F931-1)*J931)*'complete results log'!$B$2)+('complete results log'!$B$2*(F931-1))),IF(M931="WON",((((F931-1)*J931)*'complete results log'!$B$2)+('complete results log'!$B$2*(F931-1))),IF(M931="PLACED",((((F931-1)*J931)*'complete results log'!$B$2)-'complete results log'!$B$2),IF(J931=0,-'complete results log'!$B$2,IF(J931=0,-'complete results log'!$B$2,-('complete results log'!$B$2*2)))))))*E931</f>
        <v>0</v>
      </c>
    </row>
    <row r="932" spans="8:18" ht="15" x14ac:dyDescent="0.2">
      <c r="H932" s="22"/>
      <c r="I932" s="22"/>
      <c r="J932" s="22"/>
      <c r="M932" s="17"/>
      <c r="N932" s="26">
        <f>((G932-1)*(1-(IF(H932="no",0,'complete results log'!$B$3)))+1)</f>
        <v>5.0000000000000044E-2</v>
      </c>
      <c r="O932" s="26">
        <f t="shared" si="14"/>
        <v>0</v>
      </c>
      <c r="P932" s="27">
        <f>(IF(M932="WON-EW",((((N932-1)*J932)*'complete results log'!$B$2)+('complete results log'!$B$2*(N932-1))),IF(M932="WON",((((N932-1)*J932)*'complete results log'!$B$2)+('complete results log'!$B$2*(N932-1))),IF(M932="PLACED",((((N932-1)*J932)*'complete results log'!$B$2)-'complete results log'!$B$2),IF(J932=0,-'complete results log'!$B$2,IF(J932=0,-'complete results log'!$B$2,-('complete results log'!$B$2*2)))))))*E932</f>
        <v>0</v>
      </c>
      <c r="Q932" s="27">
        <f>(IF(M932="WON-EW",(((K932-1)*'complete results log'!$B$2)*(1-$B$3))+(((L932-1)*'complete results log'!$B$2)*(1-$B$3)),IF(M932="WON",(((K932-1)*'complete results log'!$B$2)*(1-$B$3)),IF(M932="PLACED",(((L932-1)*'complete results log'!$B$2)*(1-$B$3))-'complete results log'!$B$2,IF(J932=0,-'complete results log'!$B$2,-('complete results log'!$B$2*2))))))*E932</f>
        <v>0</v>
      </c>
      <c r="R932" s="28">
        <f>(IF(M932="WON-EW",((((F932-1)*J932)*'complete results log'!$B$2)+('complete results log'!$B$2*(F932-1))),IF(M932="WON",((((F932-1)*J932)*'complete results log'!$B$2)+('complete results log'!$B$2*(F932-1))),IF(M932="PLACED",((((F932-1)*J932)*'complete results log'!$B$2)-'complete results log'!$B$2),IF(J932=0,-'complete results log'!$B$2,IF(J932=0,-'complete results log'!$B$2,-('complete results log'!$B$2*2)))))))*E932</f>
        <v>0</v>
      </c>
    </row>
    <row r="933" spans="8:18" ht="15" x14ac:dyDescent="0.2">
      <c r="H933" s="22"/>
      <c r="I933" s="22"/>
      <c r="J933" s="22"/>
      <c r="M933" s="17"/>
      <c r="N933" s="26">
        <f>((G933-1)*(1-(IF(H933="no",0,'complete results log'!$B$3)))+1)</f>
        <v>5.0000000000000044E-2</v>
      </c>
      <c r="O933" s="26">
        <f t="shared" si="14"/>
        <v>0</v>
      </c>
      <c r="P933" s="27">
        <f>(IF(M933="WON-EW",((((N933-1)*J933)*'complete results log'!$B$2)+('complete results log'!$B$2*(N933-1))),IF(M933="WON",((((N933-1)*J933)*'complete results log'!$B$2)+('complete results log'!$B$2*(N933-1))),IF(M933="PLACED",((((N933-1)*J933)*'complete results log'!$B$2)-'complete results log'!$B$2),IF(J933=0,-'complete results log'!$B$2,IF(J933=0,-'complete results log'!$B$2,-('complete results log'!$B$2*2)))))))*E933</f>
        <v>0</v>
      </c>
      <c r="Q933" s="27">
        <f>(IF(M933="WON-EW",(((K933-1)*'complete results log'!$B$2)*(1-$B$3))+(((L933-1)*'complete results log'!$B$2)*(1-$B$3)),IF(M933="WON",(((K933-1)*'complete results log'!$B$2)*(1-$B$3)),IF(M933="PLACED",(((L933-1)*'complete results log'!$B$2)*(1-$B$3))-'complete results log'!$B$2,IF(J933=0,-'complete results log'!$B$2,-('complete results log'!$B$2*2))))))*E933</f>
        <v>0</v>
      </c>
      <c r="R933" s="28">
        <f>(IF(M933="WON-EW",((((F933-1)*J933)*'complete results log'!$B$2)+('complete results log'!$B$2*(F933-1))),IF(M933="WON",((((F933-1)*J933)*'complete results log'!$B$2)+('complete results log'!$B$2*(F933-1))),IF(M933="PLACED",((((F933-1)*J933)*'complete results log'!$B$2)-'complete results log'!$B$2),IF(J933=0,-'complete results log'!$B$2,IF(J933=0,-'complete results log'!$B$2,-('complete results log'!$B$2*2)))))))*E933</f>
        <v>0</v>
      </c>
    </row>
    <row r="934" spans="8:18" ht="15" x14ac:dyDescent="0.2">
      <c r="H934" s="22"/>
      <c r="I934" s="22"/>
      <c r="J934" s="22"/>
      <c r="M934" s="17"/>
      <c r="N934" s="26">
        <f>((G934-1)*(1-(IF(H934="no",0,'complete results log'!$B$3)))+1)</f>
        <v>5.0000000000000044E-2</v>
      </c>
      <c r="O934" s="26">
        <f t="shared" si="14"/>
        <v>0</v>
      </c>
      <c r="P934" s="27">
        <f>(IF(M934="WON-EW",((((N934-1)*J934)*'complete results log'!$B$2)+('complete results log'!$B$2*(N934-1))),IF(M934="WON",((((N934-1)*J934)*'complete results log'!$B$2)+('complete results log'!$B$2*(N934-1))),IF(M934="PLACED",((((N934-1)*J934)*'complete results log'!$B$2)-'complete results log'!$B$2),IF(J934=0,-'complete results log'!$B$2,IF(J934=0,-'complete results log'!$B$2,-('complete results log'!$B$2*2)))))))*E934</f>
        <v>0</v>
      </c>
      <c r="Q934" s="27">
        <f>(IF(M934="WON-EW",(((K934-1)*'complete results log'!$B$2)*(1-$B$3))+(((L934-1)*'complete results log'!$B$2)*(1-$B$3)),IF(M934="WON",(((K934-1)*'complete results log'!$B$2)*(1-$B$3)),IF(M934="PLACED",(((L934-1)*'complete results log'!$B$2)*(1-$B$3))-'complete results log'!$B$2,IF(J934=0,-'complete results log'!$B$2,-('complete results log'!$B$2*2))))))*E934</f>
        <v>0</v>
      </c>
      <c r="R934" s="28">
        <f>(IF(M934="WON-EW",((((F934-1)*J934)*'complete results log'!$B$2)+('complete results log'!$B$2*(F934-1))),IF(M934="WON",((((F934-1)*J934)*'complete results log'!$B$2)+('complete results log'!$B$2*(F934-1))),IF(M934="PLACED",((((F934-1)*J934)*'complete results log'!$B$2)-'complete results log'!$B$2),IF(J934=0,-'complete results log'!$B$2,IF(J934=0,-'complete results log'!$B$2,-('complete results log'!$B$2*2)))))))*E934</f>
        <v>0</v>
      </c>
    </row>
    <row r="935" spans="8:18" ht="15" x14ac:dyDescent="0.2">
      <c r="H935" s="22"/>
      <c r="I935" s="22"/>
      <c r="J935" s="22"/>
      <c r="M935" s="17"/>
      <c r="N935" s="26">
        <f>((G935-1)*(1-(IF(H935="no",0,'complete results log'!$B$3)))+1)</f>
        <v>5.0000000000000044E-2</v>
      </c>
      <c r="O935" s="26">
        <f t="shared" si="14"/>
        <v>0</v>
      </c>
      <c r="P935" s="27">
        <f>(IF(M935="WON-EW",((((N935-1)*J935)*'complete results log'!$B$2)+('complete results log'!$B$2*(N935-1))),IF(M935="WON",((((N935-1)*J935)*'complete results log'!$B$2)+('complete results log'!$B$2*(N935-1))),IF(M935="PLACED",((((N935-1)*J935)*'complete results log'!$B$2)-'complete results log'!$B$2),IF(J935=0,-'complete results log'!$B$2,IF(J935=0,-'complete results log'!$B$2,-('complete results log'!$B$2*2)))))))*E935</f>
        <v>0</v>
      </c>
      <c r="Q935" s="27">
        <f>(IF(M935="WON-EW",(((K935-1)*'complete results log'!$B$2)*(1-$B$3))+(((L935-1)*'complete results log'!$B$2)*(1-$B$3)),IF(M935="WON",(((K935-1)*'complete results log'!$B$2)*(1-$B$3)),IF(M935="PLACED",(((L935-1)*'complete results log'!$B$2)*(1-$B$3))-'complete results log'!$B$2,IF(J935=0,-'complete results log'!$B$2,-('complete results log'!$B$2*2))))))*E935</f>
        <v>0</v>
      </c>
      <c r="R935" s="28">
        <f>(IF(M935="WON-EW",((((F935-1)*J935)*'complete results log'!$B$2)+('complete results log'!$B$2*(F935-1))),IF(M935="WON",((((F935-1)*J935)*'complete results log'!$B$2)+('complete results log'!$B$2*(F935-1))),IF(M935="PLACED",((((F935-1)*J935)*'complete results log'!$B$2)-'complete results log'!$B$2),IF(J935=0,-'complete results log'!$B$2,IF(J935=0,-'complete results log'!$B$2,-('complete results log'!$B$2*2)))))))*E935</f>
        <v>0</v>
      </c>
    </row>
    <row r="936" spans="8:18" ht="15" x14ac:dyDescent="0.2">
      <c r="H936" s="22"/>
      <c r="I936" s="22"/>
      <c r="J936" s="22"/>
      <c r="M936" s="17"/>
      <c r="N936" s="26">
        <f>((G936-1)*(1-(IF(H936="no",0,'complete results log'!$B$3)))+1)</f>
        <v>5.0000000000000044E-2</v>
      </c>
      <c r="O936" s="26">
        <f t="shared" si="14"/>
        <v>0</v>
      </c>
      <c r="P936" s="27">
        <f>(IF(M936="WON-EW",((((N936-1)*J936)*'complete results log'!$B$2)+('complete results log'!$B$2*(N936-1))),IF(M936="WON",((((N936-1)*J936)*'complete results log'!$B$2)+('complete results log'!$B$2*(N936-1))),IF(M936="PLACED",((((N936-1)*J936)*'complete results log'!$B$2)-'complete results log'!$B$2),IF(J936=0,-'complete results log'!$B$2,IF(J936=0,-'complete results log'!$B$2,-('complete results log'!$B$2*2)))))))*E936</f>
        <v>0</v>
      </c>
      <c r="Q936" s="27">
        <f>(IF(M936="WON-EW",(((K936-1)*'complete results log'!$B$2)*(1-$B$3))+(((L936-1)*'complete results log'!$B$2)*(1-$B$3)),IF(M936="WON",(((K936-1)*'complete results log'!$B$2)*(1-$B$3)),IF(M936="PLACED",(((L936-1)*'complete results log'!$B$2)*(1-$B$3))-'complete results log'!$B$2,IF(J936=0,-'complete results log'!$B$2,-('complete results log'!$B$2*2))))))*E936</f>
        <v>0</v>
      </c>
      <c r="R936" s="28">
        <f>(IF(M936="WON-EW",((((F936-1)*J936)*'complete results log'!$B$2)+('complete results log'!$B$2*(F936-1))),IF(M936="WON",((((F936-1)*J936)*'complete results log'!$B$2)+('complete results log'!$B$2*(F936-1))),IF(M936="PLACED",((((F936-1)*J936)*'complete results log'!$B$2)-'complete results log'!$B$2),IF(J936=0,-'complete results log'!$B$2,IF(J936=0,-'complete results log'!$B$2,-('complete results log'!$B$2*2)))))))*E936</f>
        <v>0</v>
      </c>
    </row>
    <row r="937" spans="8:18" ht="15" x14ac:dyDescent="0.2">
      <c r="H937" s="22"/>
      <c r="I937" s="22"/>
      <c r="J937" s="22"/>
      <c r="M937" s="17"/>
      <c r="N937" s="26">
        <f>((G937-1)*(1-(IF(H937="no",0,'complete results log'!$B$3)))+1)</f>
        <v>5.0000000000000044E-2</v>
      </c>
      <c r="O937" s="26">
        <f t="shared" si="14"/>
        <v>0</v>
      </c>
      <c r="P937" s="27">
        <f>(IF(M937="WON-EW",((((N937-1)*J937)*'complete results log'!$B$2)+('complete results log'!$B$2*(N937-1))),IF(M937="WON",((((N937-1)*J937)*'complete results log'!$B$2)+('complete results log'!$B$2*(N937-1))),IF(M937="PLACED",((((N937-1)*J937)*'complete results log'!$B$2)-'complete results log'!$B$2),IF(J937=0,-'complete results log'!$B$2,IF(J937=0,-'complete results log'!$B$2,-('complete results log'!$B$2*2)))))))*E937</f>
        <v>0</v>
      </c>
      <c r="Q937" s="27">
        <f>(IF(M937="WON-EW",(((K937-1)*'complete results log'!$B$2)*(1-$B$3))+(((L937-1)*'complete results log'!$B$2)*(1-$B$3)),IF(M937="WON",(((K937-1)*'complete results log'!$B$2)*(1-$B$3)),IF(M937="PLACED",(((L937-1)*'complete results log'!$B$2)*(1-$B$3))-'complete results log'!$B$2,IF(J937=0,-'complete results log'!$B$2,-('complete results log'!$B$2*2))))))*E937</f>
        <v>0</v>
      </c>
      <c r="R937" s="28">
        <f>(IF(M937="WON-EW",((((F937-1)*J937)*'complete results log'!$B$2)+('complete results log'!$B$2*(F937-1))),IF(M937="WON",((((F937-1)*J937)*'complete results log'!$B$2)+('complete results log'!$B$2*(F937-1))),IF(M937="PLACED",((((F937-1)*J937)*'complete results log'!$B$2)-'complete results log'!$B$2),IF(J937=0,-'complete results log'!$B$2,IF(J937=0,-'complete results log'!$B$2,-('complete results log'!$B$2*2)))))))*E937</f>
        <v>0</v>
      </c>
    </row>
    <row r="938" spans="8:18" ht="15" x14ac:dyDescent="0.2">
      <c r="H938" s="22"/>
      <c r="I938" s="22"/>
      <c r="J938" s="22"/>
      <c r="M938" s="17"/>
      <c r="N938" s="26">
        <f>((G938-1)*(1-(IF(H938="no",0,'complete results log'!$B$3)))+1)</f>
        <v>5.0000000000000044E-2</v>
      </c>
      <c r="O938" s="26">
        <f t="shared" si="14"/>
        <v>0</v>
      </c>
      <c r="P938" s="27">
        <f>(IF(M938="WON-EW",((((N938-1)*J938)*'complete results log'!$B$2)+('complete results log'!$B$2*(N938-1))),IF(M938="WON",((((N938-1)*J938)*'complete results log'!$B$2)+('complete results log'!$B$2*(N938-1))),IF(M938="PLACED",((((N938-1)*J938)*'complete results log'!$B$2)-'complete results log'!$B$2),IF(J938=0,-'complete results log'!$B$2,IF(J938=0,-'complete results log'!$B$2,-('complete results log'!$B$2*2)))))))*E938</f>
        <v>0</v>
      </c>
      <c r="Q938" s="27">
        <f>(IF(M938="WON-EW",(((K938-1)*'complete results log'!$B$2)*(1-$B$3))+(((L938-1)*'complete results log'!$B$2)*(1-$B$3)),IF(M938="WON",(((K938-1)*'complete results log'!$B$2)*(1-$B$3)),IF(M938="PLACED",(((L938-1)*'complete results log'!$B$2)*(1-$B$3))-'complete results log'!$B$2,IF(J938=0,-'complete results log'!$B$2,-('complete results log'!$B$2*2))))))*E938</f>
        <v>0</v>
      </c>
      <c r="R938" s="28">
        <f>(IF(M938="WON-EW",((((F938-1)*J938)*'complete results log'!$B$2)+('complete results log'!$B$2*(F938-1))),IF(M938="WON",((((F938-1)*J938)*'complete results log'!$B$2)+('complete results log'!$B$2*(F938-1))),IF(M938="PLACED",((((F938-1)*J938)*'complete results log'!$B$2)-'complete results log'!$B$2),IF(J938=0,-'complete results log'!$B$2,IF(J938=0,-'complete results log'!$B$2,-('complete results log'!$B$2*2)))))))*E938</f>
        <v>0</v>
      </c>
    </row>
    <row r="939" spans="8:18" ht="15" x14ac:dyDescent="0.2">
      <c r="H939" s="22"/>
      <c r="I939" s="22"/>
      <c r="J939" s="22"/>
      <c r="M939" s="17"/>
      <c r="N939" s="26">
        <f>((G939-1)*(1-(IF(H939="no",0,'complete results log'!$B$3)))+1)</f>
        <v>5.0000000000000044E-2</v>
      </c>
      <c r="O939" s="26">
        <f t="shared" si="14"/>
        <v>0</v>
      </c>
      <c r="P939" s="27">
        <f>(IF(M939="WON-EW",((((N939-1)*J939)*'complete results log'!$B$2)+('complete results log'!$B$2*(N939-1))),IF(M939="WON",((((N939-1)*J939)*'complete results log'!$B$2)+('complete results log'!$B$2*(N939-1))),IF(M939="PLACED",((((N939-1)*J939)*'complete results log'!$B$2)-'complete results log'!$B$2),IF(J939=0,-'complete results log'!$B$2,IF(J939=0,-'complete results log'!$B$2,-('complete results log'!$B$2*2)))))))*E939</f>
        <v>0</v>
      </c>
      <c r="Q939" s="27">
        <f>(IF(M939="WON-EW",(((K939-1)*'complete results log'!$B$2)*(1-$B$3))+(((L939-1)*'complete results log'!$B$2)*(1-$B$3)),IF(M939="WON",(((K939-1)*'complete results log'!$B$2)*(1-$B$3)),IF(M939="PLACED",(((L939-1)*'complete results log'!$B$2)*(1-$B$3))-'complete results log'!$B$2,IF(J939=0,-'complete results log'!$B$2,-('complete results log'!$B$2*2))))))*E939</f>
        <v>0</v>
      </c>
      <c r="R939" s="28">
        <f>(IF(M939="WON-EW",((((F939-1)*J939)*'complete results log'!$B$2)+('complete results log'!$B$2*(F939-1))),IF(M939="WON",((((F939-1)*J939)*'complete results log'!$B$2)+('complete results log'!$B$2*(F939-1))),IF(M939="PLACED",((((F939-1)*J939)*'complete results log'!$B$2)-'complete results log'!$B$2),IF(J939=0,-'complete results log'!$B$2,IF(J939=0,-'complete results log'!$B$2,-('complete results log'!$B$2*2)))))))*E939</f>
        <v>0</v>
      </c>
    </row>
    <row r="940" spans="8:18" ht="15" x14ac:dyDescent="0.2">
      <c r="H940" s="22"/>
      <c r="I940" s="22"/>
      <c r="J940" s="22"/>
      <c r="M940" s="17"/>
      <c r="N940" s="26">
        <f>((G940-1)*(1-(IF(H940="no",0,'complete results log'!$B$3)))+1)</f>
        <v>5.0000000000000044E-2</v>
      </c>
      <c r="O940" s="26">
        <f t="shared" si="14"/>
        <v>0</v>
      </c>
      <c r="P940" s="27">
        <f>(IF(M940="WON-EW",((((N940-1)*J940)*'complete results log'!$B$2)+('complete results log'!$B$2*(N940-1))),IF(M940="WON",((((N940-1)*J940)*'complete results log'!$B$2)+('complete results log'!$B$2*(N940-1))),IF(M940="PLACED",((((N940-1)*J940)*'complete results log'!$B$2)-'complete results log'!$B$2),IF(J940=0,-'complete results log'!$B$2,IF(J940=0,-'complete results log'!$B$2,-('complete results log'!$B$2*2)))))))*E940</f>
        <v>0</v>
      </c>
      <c r="Q940" s="27">
        <f>(IF(M940="WON-EW",(((K940-1)*'complete results log'!$B$2)*(1-$B$3))+(((L940-1)*'complete results log'!$B$2)*(1-$B$3)),IF(M940="WON",(((K940-1)*'complete results log'!$B$2)*(1-$B$3)),IF(M940="PLACED",(((L940-1)*'complete results log'!$B$2)*(1-$B$3))-'complete results log'!$B$2,IF(J940=0,-'complete results log'!$B$2,-('complete results log'!$B$2*2))))))*E940</f>
        <v>0</v>
      </c>
      <c r="R940" s="28">
        <f>(IF(M940="WON-EW",((((F940-1)*J940)*'complete results log'!$B$2)+('complete results log'!$B$2*(F940-1))),IF(M940="WON",((((F940-1)*J940)*'complete results log'!$B$2)+('complete results log'!$B$2*(F940-1))),IF(M940="PLACED",((((F940-1)*J940)*'complete results log'!$B$2)-'complete results log'!$B$2),IF(J940=0,-'complete results log'!$B$2,IF(J940=0,-'complete results log'!$B$2,-('complete results log'!$B$2*2)))))))*E940</f>
        <v>0</v>
      </c>
    </row>
    <row r="941" spans="8:18" ht="15" x14ac:dyDescent="0.2">
      <c r="H941" s="22"/>
      <c r="I941" s="22"/>
      <c r="J941" s="22"/>
      <c r="M941" s="17"/>
      <c r="N941" s="26">
        <f>((G941-1)*(1-(IF(H941="no",0,'complete results log'!$B$3)))+1)</f>
        <v>5.0000000000000044E-2</v>
      </c>
      <c r="O941" s="26">
        <f t="shared" si="14"/>
        <v>0</v>
      </c>
      <c r="P941" s="27">
        <f>(IF(M941="WON-EW",((((N941-1)*J941)*'complete results log'!$B$2)+('complete results log'!$B$2*(N941-1))),IF(M941="WON",((((N941-1)*J941)*'complete results log'!$B$2)+('complete results log'!$B$2*(N941-1))),IF(M941="PLACED",((((N941-1)*J941)*'complete results log'!$B$2)-'complete results log'!$B$2),IF(J941=0,-'complete results log'!$B$2,IF(J941=0,-'complete results log'!$B$2,-('complete results log'!$B$2*2)))))))*E941</f>
        <v>0</v>
      </c>
      <c r="Q941" s="27">
        <f>(IF(M941="WON-EW",(((K941-1)*'complete results log'!$B$2)*(1-$B$3))+(((L941-1)*'complete results log'!$B$2)*(1-$B$3)),IF(M941="WON",(((K941-1)*'complete results log'!$B$2)*(1-$B$3)),IF(M941="PLACED",(((L941-1)*'complete results log'!$B$2)*(1-$B$3))-'complete results log'!$B$2,IF(J941=0,-'complete results log'!$B$2,-('complete results log'!$B$2*2))))))*E941</f>
        <v>0</v>
      </c>
      <c r="R941" s="28">
        <f>(IF(M941="WON-EW",((((F941-1)*J941)*'complete results log'!$B$2)+('complete results log'!$B$2*(F941-1))),IF(M941="WON",((((F941-1)*J941)*'complete results log'!$B$2)+('complete results log'!$B$2*(F941-1))),IF(M941="PLACED",((((F941-1)*J941)*'complete results log'!$B$2)-'complete results log'!$B$2),IF(J941=0,-'complete results log'!$B$2,IF(J941=0,-'complete results log'!$B$2,-('complete results log'!$B$2*2)))))))*E941</f>
        <v>0</v>
      </c>
    </row>
    <row r="942" spans="8:18" ht="15" x14ac:dyDescent="0.2">
      <c r="H942" s="22"/>
      <c r="I942" s="22"/>
      <c r="J942" s="22"/>
      <c r="M942" s="17"/>
      <c r="N942" s="26">
        <f>((G942-1)*(1-(IF(H942="no",0,'complete results log'!$B$3)))+1)</f>
        <v>5.0000000000000044E-2</v>
      </c>
      <c r="O942" s="26">
        <f t="shared" si="14"/>
        <v>0</v>
      </c>
      <c r="P942" s="27">
        <f>(IF(M942="WON-EW",((((N942-1)*J942)*'complete results log'!$B$2)+('complete results log'!$B$2*(N942-1))),IF(M942="WON",((((N942-1)*J942)*'complete results log'!$B$2)+('complete results log'!$B$2*(N942-1))),IF(M942="PLACED",((((N942-1)*J942)*'complete results log'!$B$2)-'complete results log'!$B$2),IF(J942=0,-'complete results log'!$B$2,IF(J942=0,-'complete results log'!$B$2,-('complete results log'!$B$2*2)))))))*E942</f>
        <v>0</v>
      </c>
      <c r="Q942" s="27">
        <f>(IF(M942="WON-EW",(((K942-1)*'complete results log'!$B$2)*(1-$B$3))+(((L942-1)*'complete results log'!$B$2)*(1-$B$3)),IF(M942="WON",(((K942-1)*'complete results log'!$B$2)*(1-$B$3)),IF(M942="PLACED",(((L942-1)*'complete results log'!$B$2)*(1-$B$3))-'complete results log'!$B$2,IF(J942=0,-'complete results log'!$B$2,-('complete results log'!$B$2*2))))))*E942</f>
        <v>0</v>
      </c>
      <c r="R942" s="28">
        <f>(IF(M942="WON-EW",((((F942-1)*J942)*'complete results log'!$B$2)+('complete results log'!$B$2*(F942-1))),IF(M942="WON",((((F942-1)*J942)*'complete results log'!$B$2)+('complete results log'!$B$2*(F942-1))),IF(M942="PLACED",((((F942-1)*J942)*'complete results log'!$B$2)-'complete results log'!$B$2),IF(J942=0,-'complete results log'!$B$2,IF(J942=0,-'complete results log'!$B$2,-('complete results log'!$B$2*2)))))))*E942</f>
        <v>0</v>
      </c>
    </row>
    <row r="943" spans="8:18" ht="15" x14ac:dyDescent="0.2">
      <c r="H943" s="22"/>
      <c r="I943" s="22"/>
      <c r="J943" s="22"/>
      <c r="M943" s="17"/>
      <c r="N943" s="26">
        <f>((G943-1)*(1-(IF(H943="no",0,'complete results log'!$B$3)))+1)</f>
        <v>5.0000000000000044E-2</v>
      </c>
      <c r="O943" s="26">
        <f t="shared" si="14"/>
        <v>0</v>
      </c>
      <c r="P943" s="27">
        <f>(IF(M943="WON-EW",((((N943-1)*J943)*'complete results log'!$B$2)+('complete results log'!$B$2*(N943-1))),IF(M943="WON",((((N943-1)*J943)*'complete results log'!$B$2)+('complete results log'!$B$2*(N943-1))),IF(M943="PLACED",((((N943-1)*J943)*'complete results log'!$B$2)-'complete results log'!$B$2),IF(J943=0,-'complete results log'!$B$2,IF(J943=0,-'complete results log'!$B$2,-('complete results log'!$B$2*2)))))))*E943</f>
        <v>0</v>
      </c>
      <c r="Q943" s="27">
        <f>(IF(M943="WON-EW",(((K943-1)*'complete results log'!$B$2)*(1-$B$3))+(((L943-1)*'complete results log'!$B$2)*(1-$B$3)),IF(M943="WON",(((K943-1)*'complete results log'!$B$2)*(1-$B$3)),IF(M943="PLACED",(((L943-1)*'complete results log'!$B$2)*(1-$B$3))-'complete results log'!$B$2,IF(J943=0,-'complete results log'!$B$2,-('complete results log'!$B$2*2))))))*E943</f>
        <v>0</v>
      </c>
      <c r="R943" s="28">
        <f>(IF(M943="WON-EW",((((F943-1)*J943)*'complete results log'!$B$2)+('complete results log'!$B$2*(F943-1))),IF(M943="WON",((((F943-1)*J943)*'complete results log'!$B$2)+('complete results log'!$B$2*(F943-1))),IF(M943="PLACED",((((F943-1)*J943)*'complete results log'!$B$2)-'complete results log'!$B$2),IF(J943=0,-'complete results log'!$B$2,IF(J943=0,-'complete results log'!$B$2,-('complete results log'!$B$2*2)))))))*E943</f>
        <v>0</v>
      </c>
    </row>
    <row r="944" spans="8:18" ht="15" x14ac:dyDescent="0.2">
      <c r="H944" s="22"/>
      <c r="I944" s="22"/>
      <c r="J944" s="22"/>
      <c r="M944" s="17"/>
      <c r="N944" s="26">
        <f>((G944-1)*(1-(IF(H944="no",0,'complete results log'!$B$3)))+1)</f>
        <v>5.0000000000000044E-2</v>
      </c>
      <c r="O944" s="26">
        <f t="shared" si="14"/>
        <v>0</v>
      </c>
      <c r="P944" s="27">
        <f>(IF(M944="WON-EW",((((N944-1)*J944)*'complete results log'!$B$2)+('complete results log'!$B$2*(N944-1))),IF(M944="WON",((((N944-1)*J944)*'complete results log'!$B$2)+('complete results log'!$B$2*(N944-1))),IF(M944="PLACED",((((N944-1)*J944)*'complete results log'!$B$2)-'complete results log'!$B$2),IF(J944=0,-'complete results log'!$B$2,IF(J944=0,-'complete results log'!$B$2,-('complete results log'!$B$2*2)))))))*E944</f>
        <v>0</v>
      </c>
      <c r="Q944" s="27">
        <f>(IF(M944="WON-EW",(((K944-1)*'complete results log'!$B$2)*(1-$B$3))+(((L944-1)*'complete results log'!$B$2)*(1-$B$3)),IF(M944="WON",(((K944-1)*'complete results log'!$B$2)*(1-$B$3)),IF(M944="PLACED",(((L944-1)*'complete results log'!$B$2)*(1-$B$3))-'complete results log'!$B$2,IF(J944=0,-'complete results log'!$B$2,-('complete results log'!$B$2*2))))))*E944</f>
        <v>0</v>
      </c>
      <c r="R944" s="28">
        <f>(IF(M944="WON-EW",((((F944-1)*J944)*'complete results log'!$B$2)+('complete results log'!$B$2*(F944-1))),IF(M944="WON",((((F944-1)*J944)*'complete results log'!$B$2)+('complete results log'!$B$2*(F944-1))),IF(M944="PLACED",((((F944-1)*J944)*'complete results log'!$B$2)-'complete results log'!$B$2),IF(J944=0,-'complete results log'!$B$2,IF(J944=0,-'complete results log'!$B$2,-('complete results log'!$B$2*2)))))))*E944</f>
        <v>0</v>
      </c>
    </row>
    <row r="945" spans="8:18" ht="15" x14ac:dyDescent="0.2">
      <c r="H945" s="22"/>
      <c r="I945" s="22"/>
      <c r="J945" s="22"/>
      <c r="M945" s="17"/>
      <c r="N945" s="26">
        <f>((G945-1)*(1-(IF(H945="no",0,'complete results log'!$B$3)))+1)</f>
        <v>5.0000000000000044E-2</v>
      </c>
      <c r="O945" s="26">
        <f t="shared" si="14"/>
        <v>0</v>
      </c>
      <c r="P945" s="27">
        <f>(IF(M945="WON-EW",((((N945-1)*J945)*'complete results log'!$B$2)+('complete results log'!$B$2*(N945-1))),IF(M945="WON",((((N945-1)*J945)*'complete results log'!$B$2)+('complete results log'!$B$2*(N945-1))),IF(M945="PLACED",((((N945-1)*J945)*'complete results log'!$B$2)-'complete results log'!$B$2),IF(J945=0,-'complete results log'!$B$2,IF(J945=0,-'complete results log'!$B$2,-('complete results log'!$B$2*2)))))))*E945</f>
        <v>0</v>
      </c>
      <c r="Q945" s="27">
        <f>(IF(M945="WON-EW",(((K945-1)*'complete results log'!$B$2)*(1-$B$3))+(((L945-1)*'complete results log'!$B$2)*(1-$B$3)),IF(M945="WON",(((K945-1)*'complete results log'!$B$2)*(1-$B$3)),IF(M945="PLACED",(((L945-1)*'complete results log'!$B$2)*(1-$B$3))-'complete results log'!$B$2,IF(J945=0,-'complete results log'!$B$2,-('complete results log'!$B$2*2))))))*E945</f>
        <v>0</v>
      </c>
      <c r="R945" s="28">
        <f>(IF(M945="WON-EW",((((F945-1)*J945)*'complete results log'!$B$2)+('complete results log'!$B$2*(F945-1))),IF(M945="WON",((((F945-1)*J945)*'complete results log'!$B$2)+('complete results log'!$B$2*(F945-1))),IF(M945="PLACED",((((F945-1)*J945)*'complete results log'!$B$2)-'complete results log'!$B$2),IF(J945=0,-'complete results log'!$B$2,IF(J945=0,-'complete results log'!$B$2,-('complete results log'!$B$2*2)))))))*E945</f>
        <v>0</v>
      </c>
    </row>
    <row r="946" spans="8:18" ht="15" x14ac:dyDescent="0.2">
      <c r="H946" s="22"/>
      <c r="I946" s="22"/>
      <c r="J946" s="22"/>
      <c r="M946" s="17"/>
      <c r="N946" s="26">
        <f>((G946-1)*(1-(IF(H946="no",0,'complete results log'!$B$3)))+1)</f>
        <v>5.0000000000000044E-2</v>
      </c>
      <c r="O946" s="26">
        <f t="shared" si="14"/>
        <v>0</v>
      </c>
      <c r="P946" s="27">
        <f>(IF(M946="WON-EW",((((N946-1)*J946)*'complete results log'!$B$2)+('complete results log'!$B$2*(N946-1))),IF(M946="WON",((((N946-1)*J946)*'complete results log'!$B$2)+('complete results log'!$B$2*(N946-1))),IF(M946="PLACED",((((N946-1)*J946)*'complete results log'!$B$2)-'complete results log'!$B$2),IF(J946=0,-'complete results log'!$B$2,IF(J946=0,-'complete results log'!$B$2,-('complete results log'!$B$2*2)))))))*E946</f>
        <v>0</v>
      </c>
      <c r="Q946" s="27">
        <f>(IF(M946="WON-EW",(((K946-1)*'complete results log'!$B$2)*(1-$B$3))+(((L946-1)*'complete results log'!$B$2)*(1-$B$3)),IF(M946="WON",(((K946-1)*'complete results log'!$B$2)*(1-$B$3)),IF(M946="PLACED",(((L946-1)*'complete results log'!$B$2)*(1-$B$3))-'complete results log'!$B$2,IF(J946=0,-'complete results log'!$B$2,-('complete results log'!$B$2*2))))))*E946</f>
        <v>0</v>
      </c>
      <c r="R946" s="28">
        <f>(IF(M946="WON-EW",((((F946-1)*J946)*'complete results log'!$B$2)+('complete results log'!$B$2*(F946-1))),IF(M946="WON",((((F946-1)*J946)*'complete results log'!$B$2)+('complete results log'!$B$2*(F946-1))),IF(M946="PLACED",((((F946-1)*J946)*'complete results log'!$B$2)-'complete results log'!$B$2),IF(J946=0,-'complete results log'!$B$2,IF(J946=0,-'complete results log'!$B$2,-('complete results log'!$B$2*2)))))))*E946</f>
        <v>0</v>
      </c>
    </row>
    <row r="947" spans="8:18" ht="15" x14ac:dyDescent="0.2">
      <c r="H947" s="22"/>
      <c r="I947" s="22"/>
      <c r="J947" s="22"/>
      <c r="M947" s="17"/>
      <c r="N947" s="26">
        <f>((G947-1)*(1-(IF(H947="no",0,'complete results log'!$B$3)))+1)</f>
        <v>5.0000000000000044E-2</v>
      </c>
      <c r="O947" s="26">
        <f t="shared" si="14"/>
        <v>0</v>
      </c>
      <c r="P947" s="27">
        <f>(IF(M947="WON-EW",((((N947-1)*J947)*'complete results log'!$B$2)+('complete results log'!$B$2*(N947-1))),IF(M947="WON",((((N947-1)*J947)*'complete results log'!$B$2)+('complete results log'!$B$2*(N947-1))),IF(M947="PLACED",((((N947-1)*J947)*'complete results log'!$B$2)-'complete results log'!$B$2),IF(J947=0,-'complete results log'!$B$2,IF(J947=0,-'complete results log'!$B$2,-('complete results log'!$B$2*2)))))))*E947</f>
        <v>0</v>
      </c>
      <c r="Q947" s="27">
        <f>(IF(M947="WON-EW",(((K947-1)*'complete results log'!$B$2)*(1-$B$3))+(((L947-1)*'complete results log'!$B$2)*(1-$B$3)),IF(M947="WON",(((K947-1)*'complete results log'!$B$2)*(1-$B$3)),IF(M947="PLACED",(((L947-1)*'complete results log'!$B$2)*(1-$B$3))-'complete results log'!$B$2,IF(J947=0,-'complete results log'!$B$2,-('complete results log'!$B$2*2))))))*E947</f>
        <v>0</v>
      </c>
      <c r="R947" s="28">
        <f>(IF(M947="WON-EW",((((F947-1)*J947)*'complete results log'!$B$2)+('complete results log'!$B$2*(F947-1))),IF(M947="WON",((((F947-1)*J947)*'complete results log'!$B$2)+('complete results log'!$B$2*(F947-1))),IF(M947="PLACED",((((F947-1)*J947)*'complete results log'!$B$2)-'complete results log'!$B$2),IF(J947=0,-'complete results log'!$B$2,IF(J947=0,-'complete results log'!$B$2,-('complete results log'!$B$2*2)))))))*E947</f>
        <v>0</v>
      </c>
    </row>
    <row r="948" spans="8:18" ht="15" x14ac:dyDescent="0.2">
      <c r="H948" s="22"/>
      <c r="I948" s="22"/>
      <c r="J948" s="22"/>
      <c r="M948" s="17"/>
      <c r="N948" s="26">
        <f>((G948-1)*(1-(IF(H948="no",0,'complete results log'!$B$3)))+1)</f>
        <v>5.0000000000000044E-2</v>
      </c>
      <c r="O948" s="26">
        <f t="shared" si="14"/>
        <v>0</v>
      </c>
      <c r="P948" s="27">
        <f>(IF(M948="WON-EW",((((N948-1)*J948)*'complete results log'!$B$2)+('complete results log'!$B$2*(N948-1))),IF(M948="WON",((((N948-1)*J948)*'complete results log'!$B$2)+('complete results log'!$B$2*(N948-1))),IF(M948="PLACED",((((N948-1)*J948)*'complete results log'!$B$2)-'complete results log'!$B$2),IF(J948=0,-'complete results log'!$B$2,IF(J948=0,-'complete results log'!$B$2,-('complete results log'!$B$2*2)))))))*E948</f>
        <v>0</v>
      </c>
      <c r="Q948" s="27">
        <f>(IF(M948="WON-EW",(((K948-1)*'complete results log'!$B$2)*(1-$B$3))+(((L948-1)*'complete results log'!$B$2)*(1-$B$3)),IF(M948="WON",(((K948-1)*'complete results log'!$B$2)*(1-$B$3)),IF(M948="PLACED",(((L948-1)*'complete results log'!$B$2)*(1-$B$3))-'complete results log'!$B$2,IF(J948=0,-'complete results log'!$B$2,-('complete results log'!$B$2*2))))))*E948</f>
        <v>0</v>
      </c>
      <c r="R948" s="28">
        <f>(IF(M948="WON-EW",((((F948-1)*J948)*'complete results log'!$B$2)+('complete results log'!$B$2*(F948-1))),IF(M948="WON",((((F948-1)*J948)*'complete results log'!$B$2)+('complete results log'!$B$2*(F948-1))),IF(M948="PLACED",((((F948-1)*J948)*'complete results log'!$B$2)-'complete results log'!$B$2),IF(J948=0,-'complete results log'!$B$2,IF(J948=0,-'complete results log'!$B$2,-('complete results log'!$B$2*2)))))))*E948</f>
        <v>0</v>
      </c>
    </row>
    <row r="949" spans="8:18" ht="15" x14ac:dyDescent="0.2">
      <c r="H949" s="22"/>
      <c r="I949" s="22"/>
      <c r="J949" s="22"/>
      <c r="M949" s="17"/>
      <c r="N949" s="26">
        <f>((G949-1)*(1-(IF(H949="no",0,'complete results log'!$B$3)))+1)</f>
        <v>5.0000000000000044E-2</v>
      </c>
      <c r="O949" s="26">
        <f t="shared" si="14"/>
        <v>0</v>
      </c>
      <c r="P949" s="27">
        <f>(IF(M949="WON-EW",((((N949-1)*J949)*'complete results log'!$B$2)+('complete results log'!$B$2*(N949-1))),IF(M949="WON",((((N949-1)*J949)*'complete results log'!$B$2)+('complete results log'!$B$2*(N949-1))),IF(M949="PLACED",((((N949-1)*J949)*'complete results log'!$B$2)-'complete results log'!$B$2),IF(J949=0,-'complete results log'!$B$2,IF(J949=0,-'complete results log'!$B$2,-('complete results log'!$B$2*2)))))))*E949</f>
        <v>0</v>
      </c>
      <c r="Q949" s="27">
        <f>(IF(M949="WON-EW",(((K949-1)*'complete results log'!$B$2)*(1-$B$3))+(((L949-1)*'complete results log'!$B$2)*(1-$B$3)),IF(M949="WON",(((K949-1)*'complete results log'!$B$2)*(1-$B$3)),IF(M949="PLACED",(((L949-1)*'complete results log'!$B$2)*(1-$B$3))-'complete results log'!$B$2,IF(J949=0,-'complete results log'!$B$2,-('complete results log'!$B$2*2))))))*E949</f>
        <v>0</v>
      </c>
      <c r="R949" s="28">
        <f>(IF(M949="WON-EW",((((F949-1)*J949)*'complete results log'!$B$2)+('complete results log'!$B$2*(F949-1))),IF(M949="WON",((((F949-1)*J949)*'complete results log'!$B$2)+('complete results log'!$B$2*(F949-1))),IF(M949="PLACED",((((F949-1)*J949)*'complete results log'!$B$2)-'complete results log'!$B$2),IF(J949=0,-'complete results log'!$B$2,IF(J949=0,-'complete results log'!$B$2,-('complete results log'!$B$2*2)))))))*E949</f>
        <v>0</v>
      </c>
    </row>
    <row r="950" spans="8:18" ht="15" x14ac:dyDescent="0.2">
      <c r="H950" s="22"/>
      <c r="I950" s="22"/>
      <c r="J950" s="22"/>
      <c r="M950" s="17"/>
      <c r="N950" s="26">
        <f>((G950-1)*(1-(IF(H950="no",0,'complete results log'!$B$3)))+1)</f>
        <v>5.0000000000000044E-2</v>
      </c>
      <c r="O950" s="26">
        <f t="shared" si="14"/>
        <v>0</v>
      </c>
      <c r="P950" s="27">
        <f>(IF(M950="WON-EW",((((N950-1)*J950)*'complete results log'!$B$2)+('complete results log'!$B$2*(N950-1))),IF(M950="WON",((((N950-1)*J950)*'complete results log'!$B$2)+('complete results log'!$B$2*(N950-1))),IF(M950="PLACED",((((N950-1)*J950)*'complete results log'!$B$2)-'complete results log'!$B$2),IF(J950=0,-'complete results log'!$B$2,IF(J950=0,-'complete results log'!$B$2,-('complete results log'!$B$2*2)))))))*E950</f>
        <v>0</v>
      </c>
      <c r="Q950" s="27">
        <f>(IF(M950="WON-EW",(((K950-1)*'complete results log'!$B$2)*(1-$B$3))+(((L950-1)*'complete results log'!$B$2)*(1-$B$3)),IF(M950="WON",(((K950-1)*'complete results log'!$B$2)*(1-$B$3)),IF(M950="PLACED",(((L950-1)*'complete results log'!$B$2)*(1-$B$3))-'complete results log'!$B$2,IF(J950=0,-'complete results log'!$B$2,-('complete results log'!$B$2*2))))))*E950</f>
        <v>0</v>
      </c>
      <c r="R950" s="28">
        <f>(IF(M950="WON-EW",((((F950-1)*J950)*'complete results log'!$B$2)+('complete results log'!$B$2*(F950-1))),IF(M950="WON",((((F950-1)*J950)*'complete results log'!$B$2)+('complete results log'!$B$2*(F950-1))),IF(M950="PLACED",((((F950-1)*J950)*'complete results log'!$B$2)-'complete results log'!$B$2),IF(J950=0,-'complete results log'!$B$2,IF(J950=0,-'complete results log'!$B$2,-('complete results log'!$B$2*2)))))))*E950</f>
        <v>0</v>
      </c>
    </row>
    <row r="951" spans="8:18" ht="15" x14ac:dyDescent="0.2">
      <c r="H951" s="22"/>
      <c r="I951" s="22"/>
      <c r="J951" s="22"/>
      <c r="M951" s="17"/>
      <c r="N951" s="26">
        <f>((G951-1)*(1-(IF(H951="no",0,'complete results log'!$B$3)))+1)</f>
        <v>5.0000000000000044E-2</v>
      </c>
      <c r="O951" s="26">
        <f t="shared" si="14"/>
        <v>0</v>
      </c>
      <c r="P951" s="27">
        <f>(IF(M951="WON-EW",((((N951-1)*J951)*'complete results log'!$B$2)+('complete results log'!$B$2*(N951-1))),IF(M951="WON",((((N951-1)*J951)*'complete results log'!$B$2)+('complete results log'!$B$2*(N951-1))),IF(M951="PLACED",((((N951-1)*J951)*'complete results log'!$B$2)-'complete results log'!$B$2),IF(J951=0,-'complete results log'!$B$2,IF(J951=0,-'complete results log'!$B$2,-('complete results log'!$B$2*2)))))))*E951</f>
        <v>0</v>
      </c>
      <c r="Q951" s="27">
        <f>(IF(M951="WON-EW",(((K951-1)*'complete results log'!$B$2)*(1-$B$3))+(((L951-1)*'complete results log'!$B$2)*(1-$B$3)),IF(M951="WON",(((K951-1)*'complete results log'!$B$2)*(1-$B$3)),IF(M951="PLACED",(((L951-1)*'complete results log'!$B$2)*(1-$B$3))-'complete results log'!$B$2,IF(J951=0,-'complete results log'!$B$2,-('complete results log'!$B$2*2))))))*E951</f>
        <v>0</v>
      </c>
      <c r="R951" s="28">
        <f>(IF(M951="WON-EW",((((F951-1)*J951)*'complete results log'!$B$2)+('complete results log'!$B$2*(F951-1))),IF(M951="WON",((((F951-1)*J951)*'complete results log'!$B$2)+('complete results log'!$B$2*(F951-1))),IF(M951="PLACED",((((F951-1)*J951)*'complete results log'!$B$2)-'complete results log'!$B$2),IF(J951=0,-'complete results log'!$B$2,IF(J951=0,-'complete results log'!$B$2,-('complete results log'!$B$2*2)))))))*E951</f>
        <v>0</v>
      </c>
    </row>
    <row r="952" spans="8:18" ht="15" x14ac:dyDescent="0.2">
      <c r="H952" s="22"/>
      <c r="I952" s="22"/>
      <c r="J952" s="22"/>
      <c r="M952" s="17"/>
      <c r="N952" s="26">
        <f>((G952-1)*(1-(IF(H952="no",0,'complete results log'!$B$3)))+1)</f>
        <v>5.0000000000000044E-2</v>
      </c>
      <c r="O952" s="26">
        <f t="shared" si="14"/>
        <v>0</v>
      </c>
      <c r="P952" s="27">
        <f>(IF(M952="WON-EW",((((N952-1)*J952)*'complete results log'!$B$2)+('complete results log'!$B$2*(N952-1))),IF(M952="WON",((((N952-1)*J952)*'complete results log'!$B$2)+('complete results log'!$B$2*(N952-1))),IF(M952="PLACED",((((N952-1)*J952)*'complete results log'!$B$2)-'complete results log'!$B$2),IF(J952=0,-'complete results log'!$B$2,IF(J952=0,-'complete results log'!$B$2,-('complete results log'!$B$2*2)))))))*E952</f>
        <v>0</v>
      </c>
      <c r="Q952" s="27">
        <f>(IF(M952="WON-EW",(((K952-1)*'complete results log'!$B$2)*(1-$B$3))+(((L952-1)*'complete results log'!$B$2)*(1-$B$3)),IF(M952="WON",(((K952-1)*'complete results log'!$B$2)*(1-$B$3)),IF(M952="PLACED",(((L952-1)*'complete results log'!$B$2)*(1-$B$3))-'complete results log'!$B$2,IF(J952=0,-'complete results log'!$B$2,-('complete results log'!$B$2*2))))))*E952</f>
        <v>0</v>
      </c>
      <c r="R952" s="28">
        <f>(IF(M952="WON-EW",((((F952-1)*J952)*'complete results log'!$B$2)+('complete results log'!$B$2*(F952-1))),IF(M952="WON",((((F952-1)*J952)*'complete results log'!$B$2)+('complete results log'!$B$2*(F952-1))),IF(M952="PLACED",((((F952-1)*J952)*'complete results log'!$B$2)-'complete results log'!$B$2),IF(J952=0,-'complete results log'!$B$2,IF(J952=0,-'complete results log'!$B$2,-('complete results log'!$B$2*2)))))))*E952</f>
        <v>0</v>
      </c>
    </row>
    <row r="953" spans="8:18" ht="15" x14ac:dyDescent="0.2">
      <c r="H953" s="22"/>
      <c r="I953" s="22"/>
      <c r="J953" s="22"/>
      <c r="M953" s="17"/>
      <c r="N953" s="26">
        <f>((G953-1)*(1-(IF(H953="no",0,'complete results log'!$B$3)))+1)</f>
        <v>5.0000000000000044E-2</v>
      </c>
      <c r="O953" s="26">
        <f t="shared" si="14"/>
        <v>0</v>
      </c>
      <c r="P953" s="27">
        <f>(IF(M953="WON-EW",((((N953-1)*J953)*'complete results log'!$B$2)+('complete results log'!$B$2*(N953-1))),IF(M953="WON",((((N953-1)*J953)*'complete results log'!$B$2)+('complete results log'!$B$2*(N953-1))),IF(M953="PLACED",((((N953-1)*J953)*'complete results log'!$B$2)-'complete results log'!$B$2),IF(J953=0,-'complete results log'!$B$2,IF(J953=0,-'complete results log'!$B$2,-('complete results log'!$B$2*2)))))))*E953</f>
        <v>0</v>
      </c>
      <c r="Q953" s="27">
        <f>(IF(M953="WON-EW",(((K953-1)*'complete results log'!$B$2)*(1-$B$3))+(((L953-1)*'complete results log'!$B$2)*(1-$B$3)),IF(M953="WON",(((K953-1)*'complete results log'!$B$2)*(1-$B$3)),IF(M953="PLACED",(((L953-1)*'complete results log'!$B$2)*(1-$B$3))-'complete results log'!$B$2,IF(J953=0,-'complete results log'!$B$2,-('complete results log'!$B$2*2))))))*E953</f>
        <v>0</v>
      </c>
      <c r="R953" s="28">
        <f>(IF(M953="WON-EW",((((F953-1)*J953)*'complete results log'!$B$2)+('complete results log'!$B$2*(F953-1))),IF(M953="WON",((((F953-1)*J953)*'complete results log'!$B$2)+('complete results log'!$B$2*(F953-1))),IF(M953="PLACED",((((F953-1)*J953)*'complete results log'!$B$2)-'complete results log'!$B$2),IF(J953=0,-'complete results log'!$B$2,IF(J953=0,-'complete results log'!$B$2,-('complete results log'!$B$2*2)))))))*E953</f>
        <v>0</v>
      </c>
    </row>
    <row r="954" spans="8:18" ht="15" x14ac:dyDescent="0.2">
      <c r="H954" s="22"/>
      <c r="I954" s="22"/>
      <c r="J954" s="22"/>
      <c r="M954" s="17"/>
      <c r="N954" s="26">
        <f>((G954-1)*(1-(IF(H954="no",0,'complete results log'!$B$3)))+1)</f>
        <v>5.0000000000000044E-2</v>
      </c>
      <c r="O954" s="26">
        <f t="shared" si="14"/>
        <v>0</v>
      </c>
      <c r="P954" s="27">
        <f>(IF(M954="WON-EW",((((N954-1)*J954)*'complete results log'!$B$2)+('complete results log'!$B$2*(N954-1))),IF(M954="WON",((((N954-1)*J954)*'complete results log'!$B$2)+('complete results log'!$B$2*(N954-1))),IF(M954="PLACED",((((N954-1)*J954)*'complete results log'!$B$2)-'complete results log'!$B$2),IF(J954=0,-'complete results log'!$B$2,IF(J954=0,-'complete results log'!$B$2,-('complete results log'!$B$2*2)))))))*E954</f>
        <v>0</v>
      </c>
      <c r="Q954" s="27">
        <f>(IF(M954="WON-EW",(((K954-1)*'complete results log'!$B$2)*(1-$B$3))+(((L954-1)*'complete results log'!$B$2)*(1-$B$3)),IF(M954="WON",(((K954-1)*'complete results log'!$B$2)*(1-$B$3)),IF(M954="PLACED",(((L954-1)*'complete results log'!$B$2)*(1-$B$3))-'complete results log'!$B$2,IF(J954=0,-'complete results log'!$B$2,-('complete results log'!$B$2*2))))))*E954</f>
        <v>0</v>
      </c>
      <c r="R954" s="28">
        <f>(IF(M954="WON-EW",((((F954-1)*J954)*'complete results log'!$B$2)+('complete results log'!$B$2*(F954-1))),IF(M954="WON",((((F954-1)*J954)*'complete results log'!$B$2)+('complete results log'!$B$2*(F954-1))),IF(M954="PLACED",((((F954-1)*J954)*'complete results log'!$B$2)-'complete results log'!$B$2),IF(J954=0,-'complete results log'!$B$2,IF(J954=0,-'complete results log'!$B$2,-('complete results log'!$B$2*2)))))))*E954</f>
        <v>0</v>
      </c>
    </row>
    <row r="955" spans="8:18" ht="15" x14ac:dyDescent="0.2">
      <c r="H955" s="22"/>
      <c r="I955" s="22"/>
      <c r="J955" s="22"/>
      <c r="M955" s="17"/>
      <c r="N955" s="26">
        <f>((G955-1)*(1-(IF(H955="no",0,'complete results log'!$B$3)))+1)</f>
        <v>5.0000000000000044E-2</v>
      </c>
      <c r="O955" s="26">
        <f t="shared" si="14"/>
        <v>0</v>
      </c>
      <c r="P955" s="27">
        <f>(IF(M955="WON-EW",((((N955-1)*J955)*'complete results log'!$B$2)+('complete results log'!$B$2*(N955-1))),IF(M955="WON",((((N955-1)*J955)*'complete results log'!$B$2)+('complete results log'!$B$2*(N955-1))),IF(M955="PLACED",((((N955-1)*J955)*'complete results log'!$B$2)-'complete results log'!$B$2),IF(J955=0,-'complete results log'!$B$2,IF(J955=0,-'complete results log'!$B$2,-('complete results log'!$B$2*2)))))))*E955</f>
        <v>0</v>
      </c>
      <c r="Q955" s="27">
        <f>(IF(M955="WON-EW",(((K955-1)*'complete results log'!$B$2)*(1-$B$3))+(((L955-1)*'complete results log'!$B$2)*(1-$B$3)),IF(M955="WON",(((K955-1)*'complete results log'!$B$2)*(1-$B$3)),IF(M955="PLACED",(((L955-1)*'complete results log'!$B$2)*(1-$B$3))-'complete results log'!$B$2,IF(J955=0,-'complete results log'!$B$2,-('complete results log'!$B$2*2))))))*E955</f>
        <v>0</v>
      </c>
      <c r="R955" s="28">
        <f>(IF(M955="WON-EW",((((F955-1)*J955)*'complete results log'!$B$2)+('complete results log'!$B$2*(F955-1))),IF(M955="WON",((((F955-1)*J955)*'complete results log'!$B$2)+('complete results log'!$B$2*(F955-1))),IF(M955="PLACED",((((F955-1)*J955)*'complete results log'!$B$2)-'complete results log'!$B$2),IF(J955=0,-'complete results log'!$B$2,IF(J955=0,-'complete results log'!$B$2,-('complete results log'!$B$2*2)))))))*E955</f>
        <v>0</v>
      </c>
    </row>
    <row r="956" spans="8:18" ht="15" x14ac:dyDescent="0.2">
      <c r="H956" s="22"/>
      <c r="I956" s="22"/>
      <c r="J956" s="22"/>
      <c r="M956" s="17"/>
      <c r="N956" s="26">
        <f>((G956-1)*(1-(IF(H956="no",0,'complete results log'!$B$3)))+1)</f>
        <v>5.0000000000000044E-2</v>
      </c>
      <c r="O956" s="26">
        <f t="shared" si="14"/>
        <v>0</v>
      </c>
      <c r="P956" s="27">
        <f>(IF(M956="WON-EW",((((N956-1)*J956)*'complete results log'!$B$2)+('complete results log'!$B$2*(N956-1))),IF(M956="WON",((((N956-1)*J956)*'complete results log'!$B$2)+('complete results log'!$B$2*(N956-1))),IF(M956="PLACED",((((N956-1)*J956)*'complete results log'!$B$2)-'complete results log'!$B$2),IF(J956=0,-'complete results log'!$B$2,IF(J956=0,-'complete results log'!$B$2,-('complete results log'!$B$2*2)))))))*E956</f>
        <v>0</v>
      </c>
      <c r="Q956" s="27">
        <f>(IF(M956="WON-EW",(((K956-1)*'complete results log'!$B$2)*(1-$B$3))+(((L956-1)*'complete results log'!$B$2)*(1-$B$3)),IF(M956="WON",(((K956-1)*'complete results log'!$B$2)*(1-$B$3)),IF(M956="PLACED",(((L956-1)*'complete results log'!$B$2)*(1-$B$3))-'complete results log'!$B$2,IF(J956=0,-'complete results log'!$B$2,-('complete results log'!$B$2*2))))))*E956</f>
        <v>0</v>
      </c>
      <c r="R956" s="28">
        <f>(IF(M956="WON-EW",((((F956-1)*J956)*'complete results log'!$B$2)+('complete results log'!$B$2*(F956-1))),IF(M956="WON",((((F956-1)*J956)*'complete results log'!$B$2)+('complete results log'!$B$2*(F956-1))),IF(M956="PLACED",((((F956-1)*J956)*'complete results log'!$B$2)-'complete results log'!$B$2),IF(J956=0,-'complete results log'!$B$2,IF(J956=0,-'complete results log'!$B$2,-('complete results log'!$B$2*2)))))))*E956</f>
        <v>0</v>
      </c>
    </row>
    <row r="957" spans="8:18" ht="15" x14ac:dyDescent="0.2">
      <c r="H957" s="22"/>
      <c r="I957" s="22"/>
      <c r="J957" s="22"/>
      <c r="M957" s="17"/>
      <c r="N957" s="26">
        <f>((G957-1)*(1-(IF(H957="no",0,'complete results log'!$B$3)))+1)</f>
        <v>5.0000000000000044E-2</v>
      </c>
      <c r="O957" s="26">
        <f t="shared" si="14"/>
        <v>0</v>
      </c>
      <c r="P957" s="27">
        <f>(IF(M957="WON-EW",((((N957-1)*J957)*'complete results log'!$B$2)+('complete results log'!$B$2*(N957-1))),IF(M957="WON",((((N957-1)*J957)*'complete results log'!$B$2)+('complete results log'!$B$2*(N957-1))),IF(M957="PLACED",((((N957-1)*J957)*'complete results log'!$B$2)-'complete results log'!$B$2),IF(J957=0,-'complete results log'!$B$2,IF(J957=0,-'complete results log'!$B$2,-('complete results log'!$B$2*2)))))))*E957</f>
        <v>0</v>
      </c>
      <c r="Q957" s="27">
        <f>(IF(M957="WON-EW",(((K957-1)*'complete results log'!$B$2)*(1-$B$3))+(((L957-1)*'complete results log'!$B$2)*(1-$B$3)),IF(M957="WON",(((K957-1)*'complete results log'!$B$2)*(1-$B$3)),IF(M957="PLACED",(((L957-1)*'complete results log'!$B$2)*(1-$B$3))-'complete results log'!$B$2,IF(J957=0,-'complete results log'!$B$2,-('complete results log'!$B$2*2))))))*E957</f>
        <v>0</v>
      </c>
      <c r="R957" s="28">
        <f>(IF(M957="WON-EW",((((F957-1)*J957)*'complete results log'!$B$2)+('complete results log'!$B$2*(F957-1))),IF(M957="WON",((((F957-1)*J957)*'complete results log'!$B$2)+('complete results log'!$B$2*(F957-1))),IF(M957="PLACED",((((F957-1)*J957)*'complete results log'!$B$2)-'complete results log'!$B$2),IF(J957=0,-'complete results log'!$B$2,IF(J957=0,-'complete results log'!$B$2,-('complete results log'!$B$2*2)))))))*E957</f>
        <v>0</v>
      </c>
    </row>
    <row r="958" spans="8:18" ht="15" x14ac:dyDescent="0.2">
      <c r="H958" s="22"/>
      <c r="I958" s="22"/>
      <c r="J958" s="22"/>
      <c r="M958" s="17"/>
      <c r="N958" s="26">
        <f>((G958-1)*(1-(IF(H958="no",0,'complete results log'!$B$3)))+1)</f>
        <v>5.0000000000000044E-2</v>
      </c>
      <c r="O958" s="26">
        <f t="shared" si="14"/>
        <v>0</v>
      </c>
      <c r="P958" s="27">
        <f>(IF(M958="WON-EW",((((N958-1)*J958)*'complete results log'!$B$2)+('complete results log'!$B$2*(N958-1))),IF(M958="WON",((((N958-1)*J958)*'complete results log'!$B$2)+('complete results log'!$B$2*(N958-1))),IF(M958="PLACED",((((N958-1)*J958)*'complete results log'!$B$2)-'complete results log'!$B$2),IF(J958=0,-'complete results log'!$B$2,IF(J958=0,-'complete results log'!$B$2,-('complete results log'!$B$2*2)))))))*E958</f>
        <v>0</v>
      </c>
      <c r="Q958" s="27">
        <f>(IF(M958="WON-EW",(((K958-1)*'complete results log'!$B$2)*(1-$B$3))+(((L958-1)*'complete results log'!$B$2)*(1-$B$3)),IF(M958="WON",(((K958-1)*'complete results log'!$B$2)*(1-$B$3)),IF(M958="PLACED",(((L958-1)*'complete results log'!$B$2)*(1-$B$3))-'complete results log'!$B$2,IF(J958=0,-'complete results log'!$B$2,-('complete results log'!$B$2*2))))))*E958</f>
        <v>0</v>
      </c>
      <c r="R958" s="28">
        <f>(IF(M958="WON-EW",((((F958-1)*J958)*'complete results log'!$B$2)+('complete results log'!$B$2*(F958-1))),IF(M958="WON",((((F958-1)*J958)*'complete results log'!$B$2)+('complete results log'!$B$2*(F958-1))),IF(M958="PLACED",((((F958-1)*J958)*'complete results log'!$B$2)-'complete results log'!$B$2),IF(J958=0,-'complete results log'!$B$2,IF(J958=0,-'complete results log'!$B$2,-('complete results log'!$B$2*2)))))))*E958</f>
        <v>0</v>
      </c>
    </row>
    <row r="959" spans="8:18" ht="15" x14ac:dyDescent="0.2">
      <c r="H959" s="22"/>
      <c r="I959" s="22"/>
      <c r="J959" s="22"/>
      <c r="M959" s="17"/>
      <c r="N959" s="26">
        <f>((G959-1)*(1-(IF(H959="no",0,'complete results log'!$B$3)))+1)</f>
        <v>5.0000000000000044E-2</v>
      </c>
      <c r="O959" s="26">
        <f t="shared" si="14"/>
        <v>0</v>
      </c>
      <c r="P959" s="27">
        <f>(IF(M959="WON-EW",((((N959-1)*J959)*'complete results log'!$B$2)+('complete results log'!$B$2*(N959-1))),IF(M959="WON",((((N959-1)*J959)*'complete results log'!$B$2)+('complete results log'!$B$2*(N959-1))),IF(M959="PLACED",((((N959-1)*J959)*'complete results log'!$B$2)-'complete results log'!$B$2),IF(J959=0,-'complete results log'!$B$2,IF(J959=0,-'complete results log'!$B$2,-('complete results log'!$B$2*2)))))))*E959</f>
        <v>0</v>
      </c>
      <c r="Q959" s="27">
        <f>(IF(M959="WON-EW",(((K959-1)*'complete results log'!$B$2)*(1-$B$3))+(((L959-1)*'complete results log'!$B$2)*(1-$B$3)),IF(M959="WON",(((K959-1)*'complete results log'!$B$2)*(1-$B$3)),IF(M959="PLACED",(((L959-1)*'complete results log'!$B$2)*(1-$B$3))-'complete results log'!$B$2,IF(J959=0,-'complete results log'!$B$2,-('complete results log'!$B$2*2))))))*E959</f>
        <v>0</v>
      </c>
      <c r="R959" s="28">
        <f>(IF(M959="WON-EW",((((F959-1)*J959)*'complete results log'!$B$2)+('complete results log'!$B$2*(F959-1))),IF(M959="WON",((((F959-1)*J959)*'complete results log'!$B$2)+('complete results log'!$B$2*(F959-1))),IF(M959="PLACED",((((F959-1)*J959)*'complete results log'!$B$2)-'complete results log'!$B$2),IF(J959=0,-'complete results log'!$B$2,IF(J959=0,-'complete results log'!$B$2,-('complete results log'!$B$2*2)))))))*E959</f>
        <v>0</v>
      </c>
    </row>
    <row r="960" spans="8:18" ht="15" x14ac:dyDescent="0.2">
      <c r="H960" s="22"/>
      <c r="I960" s="22"/>
      <c r="J960" s="22"/>
      <c r="M960" s="17"/>
      <c r="N960" s="26">
        <f>((G960-1)*(1-(IF(H960="no",0,'complete results log'!$B$3)))+1)</f>
        <v>5.0000000000000044E-2</v>
      </c>
      <c r="O960" s="26">
        <f t="shared" si="14"/>
        <v>0</v>
      </c>
      <c r="P960" s="27">
        <f>(IF(M960="WON-EW",((((N960-1)*J960)*'complete results log'!$B$2)+('complete results log'!$B$2*(N960-1))),IF(M960="WON",((((N960-1)*J960)*'complete results log'!$B$2)+('complete results log'!$B$2*(N960-1))),IF(M960="PLACED",((((N960-1)*J960)*'complete results log'!$B$2)-'complete results log'!$B$2),IF(J960=0,-'complete results log'!$B$2,IF(J960=0,-'complete results log'!$B$2,-('complete results log'!$B$2*2)))))))*E960</f>
        <v>0</v>
      </c>
      <c r="Q960" s="27">
        <f>(IF(M960="WON-EW",(((K960-1)*'complete results log'!$B$2)*(1-$B$3))+(((L960-1)*'complete results log'!$B$2)*(1-$B$3)),IF(M960="WON",(((K960-1)*'complete results log'!$B$2)*(1-$B$3)),IF(M960="PLACED",(((L960-1)*'complete results log'!$B$2)*(1-$B$3))-'complete results log'!$B$2,IF(J960=0,-'complete results log'!$B$2,-('complete results log'!$B$2*2))))))*E960</f>
        <v>0</v>
      </c>
      <c r="R960" s="28">
        <f>(IF(M960="WON-EW",((((F960-1)*J960)*'complete results log'!$B$2)+('complete results log'!$B$2*(F960-1))),IF(M960="WON",((((F960-1)*J960)*'complete results log'!$B$2)+('complete results log'!$B$2*(F960-1))),IF(M960="PLACED",((((F960-1)*J960)*'complete results log'!$B$2)-'complete results log'!$B$2),IF(J960=0,-'complete results log'!$B$2,IF(J960=0,-'complete results log'!$B$2,-('complete results log'!$B$2*2)))))))*E960</f>
        <v>0</v>
      </c>
    </row>
    <row r="961" spans="8:18" ht="15" x14ac:dyDescent="0.2">
      <c r="H961" s="22"/>
      <c r="I961" s="22"/>
      <c r="J961" s="22"/>
      <c r="M961" s="17"/>
      <c r="N961" s="26">
        <f>((G961-1)*(1-(IF(H961="no",0,'complete results log'!$B$3)))+1)</f>
        <v>5.0000000000000044E-2</v>
      </c>
      <c r="O961" s="26">
        <f t="shared" si="14"/>
        <v>0</v>
      </c>
      <c r="P961" s="27">
        <f>(IF(M961="WON-EW",((((N961-1)*J961)*'complete results log'!$B$2)+('complete results log'!$B$2*(N961-1))),IF(M961="WON",((((N961-1)*J961)*'complete results log'!$B$2)+('complete results log'!$B$2*(N961-1))),IF(M961="PLACED",((((N961-1)*J961)*'complete results log'!$B$2)-'complete results log'!$B$2),IF(J961=0,-'complete results log'!$B$2,IF(J961=0,-'complete results log'!$B$2,-('complete results log'!$B$2*2)))))))*E961</f>
        <v>0</v>
      </c>
      <c r="Q961" s="27">
        <f>(IF(M961="WON-EW",(((K961-1)*'complete results log'!$B$2)*(1-$B$3))+(((L961-1)*'complete results log'!$B$2)*(1-$B$3)),IF(M961="WON",(((K961-1)*'complete results log'!$B$2)*(1-$B$3)),IF(M961="PLACED",(((L961-1)*'complete results log'!$B$2)*(1-$B$3))-'complete results log'!$B$2,IF(J961=0,-'complete results log'!$B$2,-('complete results log'!$B$2*2))))))*E961</f>
        <v>0</v>
      </c>
      <c r="R961" s="28">
        <f>(IF(M961="WON-EW",((((F961-1)*J961)*'complete results log'!$B$2)+('complete results log'!$B$2*(F961-1))),IF(M961="WON",((((F961-1)*J961)*'complete results log'!$B$2)+('complete results log'!$B$2*(F961-1))),IF(M961="PLACED",((((F961-1)*J961)*'complete results log'!$B$2)-'complete results log'!$B$2),IF(J961=0,-'complete results log'!$B$2,IF(J961=0,-'complete results log'!$B$2,-('complete results log'!$B$2*2)))))))*E961</f>
        <v>0</v>
      </c>
    </row>
    <row r="962" spans="8:18" ht="15" x14ac:dyDescent="0.2">
      <c r="H962" s="22"/>
      <c r="I962" s="22"/>
      <c r="J962" s="22"/>
      <c r="M962" s="17"/>
      <c r="N962" s="26">
        <f>((G962-1)*(1-(IF(H962="no",0,'complete results log'!$B$3)))+1)</f>
        <v>5.0000000000000044E-2</v>
      </c>
      <c r="O962" s="26">
        <f t="shared" si="14"/>
        <v>0</v>
      </c>
      <c r="P962" s="27">
        <f>(IF(M962="WON-EW",((((N962-1)*J962)*'complete results log'!$B$2)+('complete results log'!$B$2*(N962-1))),IF(M962="WON",((((N962-1)*J962)*'complete results log'!$B$2)+('complete results log'!$B$2*(N962-1))),IF(M962="PLACED",((((N962-1)*J962)*'complete results log'!$B$2)-'complete results log'!$B$2),IF(J962=0,-'complete results log'!$B$2,IF(J962=0,-'complete results log'!$B$2,-('complete results log'!$B$2*2)))))))*E962</f>
        <v>0</v>
      </c>
      <c r="Q962" s="27">
        <f>(IF(M962="WON-EW",(((K962-1)*'complete results log'!$B$2)*(1-$B$3))+(((L962-1)*'complete results log'!$B$2)*(1-$B$3)),IF(M962="WON",(((K962-1)*'complete results log'!$B$2)*(1-$B$3)),IF(M962="PLACED",(((L962-1)*'complete results log'!$B$2)*(1-$B$3))-'complete results log'!$B$2,IF(J962=0,-'complete results log'!$B$2,-('complete results log'!$B$2*2))))))*E962</f>
        <v>0</v>
      </c>
      <c r="R962" s="28">
        <f>(IF(M962="WON-EW",((((F962-1)*J962)*'complete results log'!$B$2)+('complete results log'!$B$2*(F962-1))),IF(M962="WON",((((F962-1)*J962)*'complete results log'!$B$2)+('complete results log'!$B$2*(F962-1))),IF(M962="PLACED",((((F962-1)*J962)*'complete results log'!$B$2)-'complete results log'!$B$2),IF(J962=0,-'complete results log'!$B$2,IF(J962=0,-'complete results log'!$B$2,-('complete results log'!$B$2*2)))))))*E962</f>
        <v>0</v>
      </c>
    </row>
    <row r="963" spans="8:18" ht="15" x14ac:dyDescent="0.2">
      <c r="H963" s="22"/>
      <c r="I963" s="22"/>
      <c r="J963" s="22"/>
      <c r="M963" s="17"/>
      <c r="N963" s="26">
        <f>((G963-1)*(1-(IF(H963="no",0,'complete results log'!$B$3)))+1)</f>
        <v>5.0000000000000044E-2</v>
      </c>
      <c r="O963" s="26">
        <f t="shared" si="14"/>
        <v>0</v>
      </c>
      <c r="P963" s="27">
        <f>(IF(M963="WON-EW",((((N963-1)*J963)*'complete results log'!$B$2)+('complete results log'!$B$2*(N963-1))),IF(M963="WON",((((N963-1)*J963)*'complete results log'!$B$2)+('complete results log'!$B$2*(N963-1))),IF(M963="PLACED",((((N963-1)*J963)*'complete results log'!$B$2)-'complete results log'!$B$2),IF(J963=0,-'complete results log'!$B$2,IF(J963=0,-'complete results log'!$B$2,-('complete results log'!$B$2*2)))))))*E963</f>
        <v>0</v>
      </c>
      <c r="Q963" s="27">
        <f>(IF(M963="WON-EW",(((K963-1)*'complete results log'!$B$2)*(1-$B$3))+(((L963-1)*'complete results log'!$B$2)*(1-$B$3)),IF(M963="WON",(((K963-1)*'complete results log'!$B$2)*(1-$B$3)),IF(M963="PLACED",(((L963-1)*'complete results log'!$B$2)*(1-$B$3))-'complete results log'!$B$2,IF(J963=0,-'complete results log'!$B$2,-('complete results log'!$B$2*2))))))*E963</f>
        <v>0</v>
      </c>
      <c r="R963" s="28">
        <f>(IF(M963="WON-EW",((((F963-1)*J963)*'complete results log'!$B$2)+('complete results log'!$B$2*(F963-1))),IF(M963="WON",((((F963-1)*J963)*'complete results log'!$B$2)+('complete results log'!$B$2*(F963-1))),IF(M963="PLACED",((((F963-1)*J963)*'complete results log'!$B$2)-'complete results log'!$B$2),IF(J963=0,-'complete results log'!$B$2,IF(J963=0,-'complete results log'!$B$2,-('complete results log'!$B$2*2)))))))*E963</f>
        <v>0</v>
      </c>
    </row>
    <row r="964" spans="8:18" ht="15" x14ac:dyDescent="0.2">
      <c r="H964" s="22"/>
      <c r="I964" s="22"/>
      <c r="J964" s="22"/>
      <c r="M964" s="17"/>
      <c r="N964" s="26">
        <f>((G964-1)*(1-(IF(H964="no",0,'complete results log'!$B$3)))+1)</f>
        <v>5.0000000000000044E-2</v>
      </c>
      <c r="O964" s="26">
        <f t="shared" si="14"/>
        <v>0</v>
      </c>
      <c r="P964" s="27">
        <f>(IF(M964="WON-EW",((((N964-1)*J964)*'complete results log'!$B$2)+('complete results log'!$B$2*(N964-1))),IF(M964="WON",((((N964-1)*J964)*'complete results log'!$B$2)+('complete results log'!$B$2*(N964-1))),IF(M964="PLACED",((((N964-1)*J964)*'complete results log'!$B$2)-'complete results log'!$B$2),IF(J964=0,-'complete results log'!$B$2,IF(J964=0,-'complete results log'!$B$2,-('complete results log'!$B$2*2)))))))*E964</f>
        <v>0</v>
      </c>
      <c r="Q964" s="27">
        <f>(IF(M964="WON-EW",(((K964-1)*'complete results log'!$B$2)*(1-$B$3))+(((L964-1)*'complete results log'!$B$2)*(1-$B$3)),IF(M964="WON",(((K964-1)*'complete results log'!$B$2)*(1-$B$3)),IF(M964="PLACED",(((L964-1)*'complete results log'!$B$2)*(1-$B$3))-'complete results log'!$B$2,IF(J964=0,-'complete results log'!$B$2,-('complete results log'!$B$2*2))))))*E964</f>
        <v>0</v>
      </c>
      <c r="R964" s="28">
        <f>(IF(M964="WON-EW",((((F964-1)*J964)*'complete results log'!$B$2)+('complete results log'!$B$2*(F964-1))),IF(M964="WON",((((F964-1)*J964)*'complete results log'!$B$2)+('complete results log'!$B$2*(F964-1))),IF(M964="PLACED",((((F964-1)*J964)*'complete results log'!$B$2)-'complete results log'!$B$2),IF(J964=0,-'complete results log'!$B$2,IF(J964=0,-'complete results log'!$B$2,-('complete results log'!$B$2*2)))))))*E964</f>
        <v>0</v>
      </c>
    </row>
    <row r="965" spans="8:18" ht="15" x14ac:dyDescent="0.2">
      <c r="H965" s="22"/>
      <c r="I965" s="22"/>
      <c r="J965" s="22"/>
      <c r="M965" s="17"/>
      <c r="N965" s="26">
        <f>((G965-1)*(1-(IF(H965="no",0,'complete results log'!$B$3)))+1)</f>
        <v>5.0000000000000044E-2</v>
      </c>
      <c r="O965" s="26">
        <f t="shared" si="14"/>
        <v>0</v>
      </c>
      <c r="P965" s="27">
        <f>(IF(M965="WON-EW",((((N965-1)*J965)*'complete results log'!$B$2)+('complete results log'!$B$2*(N965-1))),IF(M965="WON",((((N965-1)*J965)*'complete results log'!$B$2)+('complete results log'!$B$2*(N965-1))),IF(M965="PLACED",((((N965-1)*J965)*'complete results log'!$B$2)-'complete results log'!$B$2),IF(J965=0,-'complete results log'!$B$2,IF(J965=0,-'complete results log'!$B$2,-('complete results log'!$B$2*2)))))))*E965</f>
        <v>0</v>
      </c>
      <c r="Q965" s="27">
        <f>(IF(M965="WON-EW",(((K965-1)*'complete results log'!$B$2)*(1-$B$3))+(((L965-1)*'complete results log'!$B$2)*(1-$B$3)),IF(M965="WON",(((K965-1)*'complete results log'!$B$2)*(1-$B$3)),IF(M965="PLACED",(((L965-1)*'complete results log'!$B$2)*(1-$B$3))-'complete results log'!$B$2,IF(J965=0,-'complete results log'!$B$2,-('complete results log'!$B$2*2))))))*E965</f>
        <v>0</v>
      </c>
      <c r="R965" s="28">
        <f>(IF(M965="WON-EW",((((F965-1)*J965)*'complete results log'!$B$2)+('complete results log'!$B$2*(F965-1))),IF(M965="WON",((((F965-1)*J965)*'complete results log'!$B$2)+('complete results log'!$B$2*(F965-1))),IF(M965="PLACED",((((F965-1)*J965)*'complete results log'!$B$2)-'complete results log'!$B$2),IF(J965=0,-'complete results log'!$B$2,IF(J965=0,-'complete results log'!$B$2,-('complete results log'!$B$2*2)))))))*E965</f>
        <v>0</v>
      </c>
    </row>
    <row r="966" spans="8:18" ht="15" x14ac:dyDescent="0.2">
      <c r="H966" s="22"/>
      <c r="I966" s="22"/>
      <c r="J966" s="22"/>
      <c r="M966" s="17"/>
      <c r="N966" s="26">
        <f>((G966-1)*(1-(IF(H966="no",0,'complete results log'!$B$3)))+1)</f>
        <v>5.0000000000000044E-2</v>
      </c>
      <c r="O966" s="26">
        <f t="shared" ref="O966:O1002" si="15">E966*IF(I966="yes",2,1)</f>
        <v>0</v>
      </c>
      <c r="P966" s="27">
        <f>(IF(M966="WON-EW",((((N966-1)*J966)*'complete results log'!$B$2)+('complete results log'!$B$2*(N966-1))),IF(M966="WON",((((N966-1)*J966)*'complete results log'!$B$2)+('complete results log'!$B$2*(N966-1))),IF(M966="PLACED",((((N966-1)*J966)*'complete results log'!$B$2)-'complete results log'!$B$2),IF(J966=0,-'complete results log'!$B$2,IF(J966=0,-'complete results log'!$B$2,-('complete results log'!$B$2*2)))))))*E966</f>
        <v>0</v>
      </c>
      <c r="Q966" s="27">
        <f>(IF(M966="WON-EW",(((K966-1)*'complete results log'!$B$2)*(1-$B$3))+(((L966-1)*'complete results log'!$B$2)*(1-$B$3)),IF(M966="WON",(((K966-1)*'complete results log'!$B$2)*(1-$B$3)),IF(M966="PLACED",(((L966-1)*'complete results log'!$B$2)*(1-$B$3))-'complete results log'!$B$2,IF(J966=0,-'complete results log'!$B$2,-('complete results log'!$B$2*2))))))*E966</f>
        <v>0</v>
      </c>
      <c r="R966" s="28">
        <f>(IF(M966="WON-EW",((((F966-1)*J966)*'complete results log'!$B$2)+('complete results log'!$B$2*(F966-1))),IF(M966="WON",((((F966-1)*J966)*'complete results log'!$B$2)+('complete results log'!$B$2*(F966-1))),IF(M966="PLACED",((((F966-1)*J966)*'complete results log'!$B$2)-'complete results log'!$B$2),IF(J966=0,-'complete results log'!$B$2,IF(J966=0,-'complete results log'!$B$2,-('complete results log'!$B$2*2)))))))*E966</f>
        <v>0</v>
      </c>
    </row>
    <row r="967" spans="8:18" ht="15" x14ac:dyDescent="0.2">
      <c r="H967" s="22"/>
      <c r="I967" s="22"/>
      <c r="J967" s="22"/>
      <c r="M967" s="17"/>
      <c r="N967" s="26">
        <f>((G967-1)*(1-(IF(H967="no",0,'complete results log'!$B$3)))+1)</f>
        <v>5.0000000000000044E-2</v>
      </c>
      <c r="O967" s="26">
        <f t="shared" si="15"/>
        <v>0</v>
      </c>
      <c r="P967" s="27">
        <f>(IF(M967="WON-EW",((((N967-1)*J967)*'complete results log'!$B$2)+('complete results log'!$B$2*(N967-1))),IF(M967="WON",((((N967-1)*J967)*'complete results log'!$B$2)+('complete results log'!$B$2*(N967-1))),IF(M967="PLACED",((((N967-1)*J967)*'complete results log'!$B$2)-'complete results log'!$B$2),IF(J967=0,-'complete results log'!$B$2,IF(J967=0,-'complete results log'!$B$2,-('complete results log'!$B$2*2)))))))*E967</f>
        <v>0</v>
      </c>
      <c r="Q967" s="27">
        <f>(IF(M967="WON-EW",(((K967-1)*'complete results log'!$B$2)*(1-$B$3))+(((L967-1)*'complete results log'!$B$2)*(1-$B$3)),IF(M967="WON",(((K967-1)*'complete results log'!$B$2)*(1-$B$3)),IF(M967="PLACED",(((L967-1)*'complete results log'!$B$2)*(1-$B$3))-'complete results log'!$B$2,IF(J967=0,-'complete results log'!$B$2,-('complete results log'!$B$2*2))))))*E967</f>
        <v>0</v>
      </c>
      <c r="R967" s="28">
        <f>(IF(M967="WON-EW",((((F967-1)*J967)*'complete results log'!$B$2)+('complete results log'!$B$2*(F967-1))),IF(M967="WON",((((F967-1)*J967)*'complete results log'!$B$2)+('complete results log'!$B$2*(F967-1))),IF(M967="PLACED",((((F967-1)*J967)*'complete results log'!$B$2)-'complete results log'!$B$2),IF(J967=0,-'complete results log'!$B$2,IF(J967=0,-'complete results log'!$B$2,-('complete results log'!$B$2*2)))))))*E967</f>
        <v>0</v>
      </c>
    </row>
    <row r="968" spans="8:18" ht="15" x14ac:dyDescent="0.2">
      <c r="H968" s="22"/>
      <c r="I968" s="22"/>
      <c r="J968" s="22"/>
      <c r="M968" s="17"/>
      <c r="N968" s="26">
        <f>((G968-1)*(1-(IF(H968="no",0,'complete results log'!$B$3)))+1)</f>
        <v>5.0000000000000044E-2</v>
      </c>
      <c r="O968" s="26">
        <f t="shared" si="15"/>
        <v>0</v>
      </c>
      <c r="P968" s="27">
        <f>(IF(M968="WON-EW",((((N968-1)*J968)*'complete results log'!$B$2)+('complete results log'!$B$2*(N968-1))),IF(M968="WON",((((N968-1)*J968)*'complete results log'!$B$2)+('complete results log'!$B$2*(N968-1))),IF(M968="PLACED",((((N968-1)*J968)*'complete results log'!$B$2)-'complete results log'!$B$2),IF(J968=0,-'complete results log'!$B$2,IF(J968=0,-'complete results log'!$B$2,-('complete results log'!$B$2*2)))))))*E968</f>
        <v>0</v>
      </c>
      <c r="Q968" s="27">
        <f>(IF(M968="WON-EW",(((K968-1)*'complete results log'!$B$2)*(1-$B$3))+(((L968-1)*'complete results log'!$B$2)*(1-$B$3)),IF(M968="WON",(((K968-1)*'complete results log'!$B$2)*(1-$B$3)),IF(M968="PLACED",(((L968-1)*'complete results log'!$B$2)*(1-$B$3))-'complete results log'!$B$2,IF(J968=0,-'complete results log'!$B$2,-('complete results log'!$B$2*2))))))*E968</f>
        <v>0</v>
      </c>
      <c r="R968" s="28">
        <f>(IF(M968="WON-EW",((((F968-1)*J968)*'complete results log'!$B$2)+('complete results log'!$B$2*(F968-1))),IF(M968="WON",((((F968-1)*J968)*'complete results log'!$B$2)+('complete results log'!$B$2*(F968-1))),IF(M968="PLACED",((((F968-1)*J968)*'complete results log'!$B$2)-'complete results log'!$B$2),IF(J968=0,-'complete results log'!$B$2,IF(J968=0,-'complete results log'!$B$2,-('complete results log'!$B$2*2)))))))*E968</f>
        <v>0</v>
      </c>
    </row>
    <row r="969" spans="8:18" ht="15" x14ac:dyDescent="0.2">
      <c r="H969" s="22"/>
      <c r="I969" s="22"/>
      <c r="J969" s="22"/>
      <c r="M969" s="17"/>
      <c r="N969" s="26">
        <f>((G969-1)*(1-(IF(H969="no",0,'complete results log'!$B$3)))+1)</f>
        <v>5.0000000000000044E-2</v>
      </c>
      <c r="O969" s="26">
        <f t="shared" si="15"/>
        <v>0</v>
      </c>
      <c r="P969" s="27">
        <f>(IF(M969="WON-EW",((((N969-1)*J969)*'complete results log'!$B$2)+('complete results log'!$B$2*(N969-1))),IF(M969="WON",((((N969-1)*J969)*'complete results log'!$B$2)+('complete results log'!$B$2*(N969-1))),IF(M969="PLACED",((((N969-1)*J969)*'complete results log'!$B$2)-'complete results log'!$B$2),IF(J969=0,-'complete results log'!$B$2,IF(J969=0,-'complete results log'!$B$2,-('complete results log'!$B$2*2)))))))*E969</f>
        <v>0</v>
      </c>
      <c r="Q969" s="27">
        <f>(IF(M969="WON-EW",(((K969-1)*'complete results log'!$B$2)*(1-$B$3))+(((L969-1)*'complete results log'!$B$2)*(1-$B$3)),IF(M969="WON",(((K969-1)*'complete results log'!$B$2)*(1-$B$3)),IF(M969="PLACED",(((L969-1)*'complete results log'!$B$2)*(1-$B$3))-'complete results log'!$B$2,IF(J969=0,-'complete results log'!$B$2,-('complete results log'!$B$2*2))))))*E969</f>
        <v>0</v>
      </c>
      <c r="R969" s="28">
        <f>(IF(M969="WON-EW",((((F969-1)*J969)*'complete results log'!$B$2)+('complete results log'!$B$2*(F969-1))),IF(M969="WON",((((F969-1)*J969)*'complete results log'!$B$2)+('complete results log'!$B$2*(F969-1))),IF(M969="PLACED",((((F969-1)*J969)*'complete results log'!$B$2)-'complete results log'!$B$2),IF(J969=0,-'complete results log'!$B$2,IF(J969=0,-'complete results log'!$B$2,-('complete results log'!$B$2*2)))))))*E969</f>
        <v>0</v>
      </c>
    </row>
    <row r="970" spans="8:18" ht="15" x14ac:dyDescent="0.2">
      <c r="H970" s="22"/>
      <c r="I970" s="22"/>
      <c r="J970" s="22"/>
      <c r="M970" s="17"/>
      <c r="N970" s="26">
        <f>((G970-1)*(1-(IF(H970="no",0,'complete results log'!$B$3)))+1)</f>
        <v>5.0000000000000044E-2</v>
      </c>
      <c r="O970" s="26">
        <f t="shared" si="15"/>
        <v>0</v>
      </c>
      <c r="P970" s="27">
        <f>(IF(M970="WON-EW",((((N970-1)*J970)*'complete results log'!$B$2)+('complete results log'!$B$2*(N970-1))),IF(M970="WON",((((N970-1)*J970)*'complete results log'!$B$2)+('complete results log'!$B$2*(N970-1))),IF(M970="PLACED",((((N970-1)*J970)*'complete results log'!$B$2)-'complete results log'!$B$2),IF(J970=0,-'complete results log'!$B$2,IF(J970=0,-'complete results log'!$B$2,-('complete results log'!$B$2*2)))))))*E970</f>
        <v>0</v>
      </c>
      <c r="Q970" s="27">
        <f>(IF(M970="WON-EW",(((K970-1)*'complete results log'!$B$2)*(1-$B$3))+(((L970-1)*'complete results log'!$B$2)*(1-$B$3)),IF(M970="WON",(((K970-1)*'complete results log'!$B$2)*(1-$B$3)),IF(M970="PLACED",(((L970-1)*'complete results log'!$B$2)*(1-$B$3))-'complete results log'!$B$2,IF(J970=0,-'complete results log'!$B$2,-('complete results log'!$B$2*2))))))*E970</f>
        <v>0</v>
      </c>
      <c r="R970" s="28">
        <f>(IF(M970="WON-EW",((((F970-1)*J970)*'complete results log'!$B$2)+('complete results log'!$B$2*(F970-1))),IF(M970="WON",((((F970-1)*J970)*'complete results log'!$B$2)+('complete results log'!$B$2*(F970-1))),IF(M970="PLACED",((((F970-1)*J970)*'complete results log'!$B$2)-'complete results log'!$B$2),IF(J970=0,-'complete results log'!$B$2,IF(J970=0,-'complete results log'!$B$2,-('complete results log'!$B$2*2)))))))*E970</f>
        <v>0</v>
      </c>
    </row>
    <row r="971" spans="8:18" ht="15" x14ac:dyDescent="0.2">
      <c r="H971" s="22"/>
      <c r="I971" s="22"/>
      <c r="J971" s="22"/>
      <c r="M971" s="17"/>
      <c r="N971" s="26">
        <f>((G971-1)*(1-(IF(H971="no",0,'complete results log'!$B$3)))+1)</f>
        <v>5.0000000000000044E-2</v>
      </c>
      <c r="O971" s="26">
        <f t="shared" si="15"/>
        <v>0</v>
      </c>
      <c r="P971" s="27">
        <f>(IF(M971="WON-EW",((((N971-1)*J971)*'complete results log'!$B$2)+('complete results log'!$B$2*(N971-1))),IF(M971="WON",((((N971-1)*J971)*'complete results log'!$B$2)+('complete results log'!$B$2*(N971-1))),IF(M971="PLACED",((((N971-1)*J971)*'complete results log'!$B$2)-'complete results log'!$B$2),IF(J971=0,-'complete results log'!$B$2,IF(J971=0,-'complete results log'!$B$2,-('complete results log'!$B$2*2)))))))*E971</f>
        <v>0</v>
      </c>
      <c r="Q971" s="27">
        <f>(IF(M971="WON-EW",(((K971-1)*'complete results log'!$B$2)*(1-$B$3))+(((L971-1)*'complete results log'!$B$2)*(1-$B$3)),IF(M971="WON",(((K971-1)*'complete results log'!$B$2)*(1-$B$3)),IF(M971="PLACED",(((L971-1)*'complete results log'!$B$2)*(1-$B$3))-'complete results log'!$B$2,IF(J971=0,-'complete results log'!$B$2,-('complete results log'!$B$2*2))))))*E971</f>
        <v>0</v>
      </c>
      <c r="R971" s="28">
        <f>(IF(M971="WON-EW",((((F971-1)*J971)*'complete results log'!$B$2)+('complete results log'!$B$2*(F971-1))),IF(M971="WON",((((F971-1)*J971)*'complete results log'!$B$2)+('complete results log'!$B$2*(F971-1))),IF(M971="PLACED",((((F971-1)*J971)*'complete results log'!$B$2)-'complete results log'!$B$2),IF(J971=0,-'complete results log'!$B$2,IF(J971=0,-'complete results log'!$B$2,-('complete results log'!$B$2*2)))))))*E971</f>
        <v>0</v>
      </c>
    </row>
    <row r="972" spans="8:18" ht="15" x14ac:dyDescent="0.2">
      <c r="H972" s="22"/>
      <c r="I972" s="22"/>
      <c r="J972" s="22"/>
      <c r="M972" s="17"/>
      <c r="N972" s="26">
        <f>((G972-1)*(1-(IF(H972="no",0,'complete results log'!$B$3)))+1)</f>
        <v>5.0000000000000044E-2</v>
      </c>
      <c r="O972" s="26">
        <f t="shared" si="15"/>
        <v>0</v>
      </c>
      <c r="P972" s="27">
        <f>(IF(M972="WON-EW",((((N972-1)*J972)*'complete results log'!$B$2)+('complete results log'!$B$2*(N972-1))),IF(M972="WON",((((N972-1)*J972)*'complete results log'!$B$2)+('complete results log'!$B$2*(N972-1))),IF(M972="PLACED",((((N972-1)*J972)*'complete results log'!$B$2)-'complete results log'!$B$2),IF(J972=0,-'complete results log'!$B$2,IF(J972=0,-'complete results log'!$B$2,-('complete results log'!$B$2*2)))))))*E972</f>
        <v>0</v>
      </c>
      <c r="Q972" s="27">
        <f>(IF(M972="WON-EW",(((K972-1)*'complete results log'!$B$2)*(1-$B$3))+(((L972-1)*'complete results log'!$B$2)*(1-$B$3)),IF(M972="WON",(((K972-1)*'complete results log'!$B$2)*(1-$B$3)),IF(M972="PLACED",(((L972-1)*'complete results log'!$B$2)*(1-$B$3))-'complete results log'!$B$2,IF(J972=0,-'complete results log'!$B$2,-('complete results log'!$B$2*2))))))*E972</f>
        <v>0</v>
      </c>
      <c r="R972" s="28">
        <f>(IF(M972="WON-EW",((((F972-1)*J972)*'complete results log'!$B$2)+('complete results log'!$B$2*(F972-1))),IF(M972="WON",((((F972-1)*J972)*'complete results log'!$B$2)+('complete results log'!$B$2*(F972-1))),IF(M972="PLACED",((((F972-1)*J972)*'complete results log'!$B$2)-'complete results log'!$B$2),IF(J972=0,-'complete results log'!$B$2,IF(J972=0,-'complete results log'!$B$2,-('complete results log'!$B$2*2)))))))*E972</f>
        <v>0</v>
      </c>
    </row>
    <row r="973" spans="8:18" ht="15" x14ac:dyDescent="0.2">
      <c r="H973" s="22"/>
      <c r="I973" s="22"/>
      <c r="J973" s="22"/>
      <c r="M973" s="17"/>
      <c r="N973" s="26">
        <f>((G973-1)*(1-(IF(H973="no",0,'complete results log'!$B$3)))+1)</f>
        <v>5.0000000000000044E-2</v>
      </c>
      <c r="O973" s="26">
        <f t="shared" si="15"/>
        <v>0</v>
      </c>
      <c r="P973" s="27">
        <f>(IF(M973="WON-EW",((((N973-1)*J973)*'complete results log'!$B$2)+('complete results log'!$B$2*(N973-1))),IF(M973="WON",((((N973-1)*J973)*'complete results log'!$B$2)+('complete results log'!$B$2*(N973-1))),IF(M973="PLACED",((((N973-1)*J973)*'complete results log'!$B$2)-'complete results log'!$B$2),IF(J973=0,-'complete results log'!$B$2,IF(J973=0,-'complete results log'!$B$2,-('complete results log'!$B$2*2)))))))*E973</f>
        <v>0</v>
      </c>
      <c r="Q973" s="27">
        <f>(IF(M973="WON-EW",(((K973-1)*'complete results log'!$B$2)*(1-$B$3))+(((L973-1)*'complete results log'!$B$2)*(1-$B$3)),IF(M973="WON",(((K973-1)*'complete results log'!$B$2)*(1-$B$3)),IF(M973="PLACED",(((L973-1)*'complete results log'!$B$2)*(1-$B$3))-'complete results log'!$B$2,IF(J973=0,-'complete results log'!$B$2,-('complete results log'!$B$2*2))))))*E973</f>
        <v>0</v>
      </c>
      <c r="R973" s="28">
        <f>(IF(M973="WON-EW",((((F973-1)*J973)*'complete results log'!$B$2)+('complete results log'!$B$2*(F973-1))),IF(M973="WON",((((F973-1)*J973)*'complete results log'!$B$2)+('complete results log'!$B$2*(F973-1))),IF(M973="PLACED",((((F973-1)*J973)*'complete results log'!$B$2)-'complete results log'!$B$2),IF(J973=0,-'complete results log'!$B$2,IF(J973=0,-'complete results log'!$B$2,-('complete results log'!$B$2*2)))))))*E973</f>
        <v>0</v>
      </c>
    </row>
    <row r="974" spans="8:18" ht="15" x14ac:dyDescent="0.2">
      <c r="H974" s="22"/>
      <c r="I974" s="22"/>
      <c r="J974" s="22"/>
      <c r="M974" s="17"/>
      <c r="N974" s="26">
        <f>((G974-1)*(1-(IF(H974="no",0,'complete results log'!$B$3)))+1)</f>
        <v>5.0000000000000044E-2</v>
      </c>
      <c r="O974" s="26">
        <f t="shared" si="15"/>
        <v>0</v>
      </c>
      <c r="P974" s="27">
        <f>(IF(M974="WON-EW",((((N974-1)*J974)*'complete results log'!$B$2)+('complete results log'!$B$2*(N974-1))),IF(M974="WON",((((N974-1)*J974)*'complete results log'!$B$2)+('complete results log'!$B$2*(N974-1))),IF(M974="PLACED",((((N974-1)*J974)*'complete results log'!$B$2)-'complete results log'!$B$2),IF(J974=0,-'complete results log'!$B$2,IF(J974=0,-'complete results log'!$B$2,-('complete results log'!$B$2*2)))))))*E974</f>
        <v>0</v>
      </c>
      <c r="Q974" s="27">
        <f>(IF(M974="WON-EW",(((K974-1)*'complete results log'!$B$2)*(1-$B$3))+(((L974-1)*'complete results log'!$B$2)*(1-$B$3)),IF(M974="WON",(((K974-1)*'complete results log'!$B$2)*(1-$B$3)),IF(M974="PLACED",(((L974-1)*'complete results log'!$B$2)*(1-$B$3))-'complete results log'!$B$2,IF(J974=0,-'complete results log'!$B$2,-('complete results log'!$B$2*2))))))*E974</f>
        <v>0</v>
      </c>
      <c r="R974" s="28">
        <f>(IF(M974="WON-EW",((((F974-1)*J974)*'complete results log'!$B$2)+('complete results log'!$B$2*(F974-1))),IF(M974="WON",((((F974-1)*J974)*'complete results log'!$B$2)+('complete results log'!$B$2*(F974-1))),IF(M974="PLACED",((((F974-1)*J974)*'complete results log'!$B$2)-'complete results log'!$B$2),IF(J974=0,-'complete results log'!$B$2,IF(J974=0,-'complete results log'!$B$2,-('complete results log'!$B$2*2)))))))*E974</f>
        <v>0</v>
      </c>
    </row>
    <row r="975" spans="8:18" ht="15" x14ac:dyDescent="0.2">
      <c r="H975" s="22"/>
      <c r="I975" s="22"/>
      <c r="J975" s="22"/>
      <c r="M975" s="17"/>
      <c r="N975" s="26">
        <f>((G975-1)*(1-(IF(H975="no",0,'complete results log'!$B$3)))+1)</f>
        <v>5.0000000000000044E-2</v>
      </c>
      <c r="O975" s="26">
        <f t="shared" si="15"/>
        <v>0</v>
      </c>
      <c r="P975" s="27">
        <f>(IF(M975="WON-EW",((((N975-1)*J975)*'complete results log'!$B$2)+('complete results log'!$B$2*(N975-1))),IF(M975="WON",((((N975-1)*J975)*'complete results log'!$B$2)+('complete results log'!$B$2*(N975-1))),IF(M975="PLACED",((((N975-1)*J975)*'complete results log'!$B$2)-'complete results log'!$B$2),IF(J975=0,-'complete results log'!$B$2,IF(J975=0,-'complete results log'!$B$2,-('complete results log'!$B$2*2)))))))*E975</f>
        <v>0</v>
      </c>
      <c r="Q975" s="27">
        <f>(IF(M975="WON-EW",(((K975-1)*'complete results log'!$B$2)*(1-$B$3))+(((L975-1)*'complete results log'!$B$2)*(1-$B$3)),IF(M975="WON",(((K975-1)*'complete results log'!$B$2)*(1-$B$3)),IF(M975="PLACED",(((L975-1)*'complete results log'!$B$2)*(1-$B$3))-'complete results log'!$B$2,IF(J975=0,-'complete results log'!$B$2,-('complete results log'!$B$2*2))))))*E975</f>
        <v>0</v>
      </c>
      <c r="R975" s="28">
        <f>(IF(M975="WON-EW",((((F975-1)*J975)*'complete results log'!$B$2)+('complete results log'!$B$2*(F975-1))),IF(M975="WON",((((F975-1)*J975)*'complete results log'!$B$2)+('complete results log'!$B$2*(F975-1))),IF(M975="PLACED",((((F975-1)*J975)*'complete results log'!$B$2)-'complete results log'!$B$2),IF(J975=0,-'complete results log'!$B$2,IF(J975=0,-'complete results log'!$B$2,-('complete results log'!$B$2*2)))))))*E975</f>
        <v>0</v>
      </c>
    </row>
    <row r="976" spans="8:18" ht="15" x14ac:dyDescent="0.2">
      <c r="H976" s="22"/>
      <c r="I976" s="22"/>
      <c r="J976" s="22"/>
      <c r="M976" s="17"/>
      <c r="N976" s="26">
        <f>((G976-1)*(1-(IF(H976="no",0,'complete results log'!$B$3)))+1)</f>
        <v>5.0000000000000044E-2</v>
      </c>
      <c r="O976" s="26">
        <f t="shared" si="15"/>
        <v>0</v>
      </c>
      <c r="P976" s="27">
        <f>(IF(M976="WON-EW",((((N976-1)*J976)*'complete results log'!$B$2)+('complete results log'!$B$2*(N976-1))),IF(M976="WON",((((N976-1)*J976)*'complete results log'!$B$2)+('complete results log'!$B$2*(N976-1))),IF(M976="PLACED",((((N976-1)*J976)*'complete results log'!$B$2)-'complete results log'!$B$2),IF(J976=0,-'complete results log'!$B$2,IF(J976=0,-'complete results log'!$B$2,-('complete results log'!$B$2*2)))))))*E976</f>
        <v>0</v>
      </c>
      <c r="Q976" s="27">
        <f>(IF(M976="WON-EW",(((K976-1)*'complete results log'!$B$2)*(1-$B$3))+(((L976-1)*'complete results log'!$B$2)*(1-$B$3)),IF(M976="WON",(((K976-1)*'complete results log'!$B$2)*(1-$B$3)),IF(M976="PLACED",(((L976-1)*'complete results log'!$B$2)*(1-$B$3))-'complete results log'!$B$2,IF(J976=0,-'complete results log'!$B$2,-('complete results log'!$B$2*2))))))*E976</f>
        <v>0</v>
      </c>
      <c r="R976" s="28">
        <f>(IF(M976="WON-EW",((((F976-1)*J976)*'complete results log'!$B$2)+('complete results log'!$B$2*(F976-1))),IF(M976="WON",((((F976-1)*J976)*'complete results log'!$B$2)+('complete results log'!$B$2*(F976-1))),IF(M976="PLACED",((((F976-1)*J976)*'complete results log'!$B$2)-'complete results log'!$B$2),IF(J976=0,-'complete results log'!$B$2,IF(J976=0,-'complete results log'!$B$2,-('complete results log'!$B$2*2)))))))*E976</f>
        <v>0</v>
      </c>
    </row>
    <row r="977" spans="8:18" ht="15" x14ac:dyDescent="0.2">
      <c r="H977" s="22"/>
      <c r="I977" s="22"/>
      <c r="J977" s="22"/>
      <c r="M977" s="17"/>
      <c r="N977" s="26">
        <f>((G977-1)*(1-(IF(H977="no",0,'complete results log'!$B$3)))+1)</f>
        <v>5.0000000000000044E-2</v>
      </c>
      <c r="O977" s="26">
        <f t="shared" si="15"/>
        <v>0</v>
      </c>
      <c r="P977" s="27">
        <f>(IF(M977="WON-EW",((((N977-1)*J977)*'complete results log'!$B$2)+('complete results log'!$B$2*(N977-1))),IF(M977="WON",((((N977-1)*J977)*'complete results log'!$B$2)+('complete results log'!$B$2*(N977-1))),IF(M977="PLACED",((((N977-1)*J977)*'complete results log'!$B$2)-'complete results log'!$B$2),IF(J977=0,-'complete results log'!$B$2,IF(J977=0,-'complete results log'!$B$2,-('complete results log'!$B$2*2)))))))*E977</f>
        <v>0</v>
      </c>
      <c r="Q977" s="27">
        <f>(IF(M977="WON-EW",(((K977-1)*'complete results log'!$B$2)*(1-$B$3))+(((L977-1)*'complete results log'!$B$2)*(1-$B$3)),IF(M977="WON",(((K977-1)*'complete results log'!$B$2)*(1-$B$3)),IF(M977="PLACED",(((L977-1)*'complete results log'!$B$2)*(1-$B$3))-'complete results log'!$B$2,IF(J977=0,-'complete results log'!$B$2,-('complete results log'!$B$2*2))))))*E977</f>
        <v>0</v>
      </c>
      <c r="R977" s="28">
        <f>(IF(M977="WON-EW",((((F977-1)*J977)*'complete results log'!$B$2)+('complete results log'!$B$2*(F977-1))),IF(M977="WON",((((F977-1)*J977)*'complete results log'!$B$2)+('complete results log'!$B$2*(F977-1))),IF(M977="PLACED",((((F977-1)*J977)*'complete results log'!$B$2)-'complete results log'!$B$2),IF(J977=0,-'complete results log'!$B$2,IF(J977=0,-'complete results log'!$B$2,-('complete results log'!$B$2*2)))))))*E977</f>
        <v>0</v>
      </c>
    </row>
    <row r="978" spans="8:18" ht="15" x14ac:dyDescent="0.2">
      <c r="H978" s="22"/>
      <c r="I978" s="22"/>
      <c r="J978" s="22"/>
      <c r="M978" s="17"/>
      <c r="N978" s="26">
        <f>((G978-1)*(1-(IF(H978="no",0,'complete results log'!$B$3)))+1)</f>
        <v>5.0000000000000044E-2</v>
      </c>
      <c r="O978" s="26">
        <f t="shared" si="15"/>
        <v>0</v>
      </c>
      <c r="P978" s="27">
        <f>(IF(M978="WON-EW",((((N978-1)*J978)*'complete results log'!$B$2)+('complete results log'!$B$2*(N978-1))),IF(M978="WON",((((N978-1)*J978)*'complete results log'!$B$2)+('complete results log'!$B$2*(N978-1))),IF(M978="PLACED",((((N978-1)*J978)*'complete results log'!$B$2)-'complete results log'!$B$2),IF(J978=0,-'complete results log'!$B$2,IF(J978=0,-'complete results log'!$B$2,-('complete results log'!$B$2*2)))))))*E978</f>
        <v>0</v>
      </c>
      <c r="Q978" s="27">
        <f>(IF(M978="WON-EW",(((K978-1)*'complete results log'!$B$2)*(1-$B$3))+(((L978-1)*'complete results log'!$B$2)*(1-$B$3)),IF(M978="WON",(((K978-1)*'complete results log'!$B$2)*(1-$B$3)),IF(M978="PLACED",(((L978-1)*'complete results log'!$B$2)*(1-$B$3))-'complete results log'!$B$2,IF(J978=0,-'complete results log'!$B$2,-('complete results log'!$B$2*2))))))*E978</f>
        <v>0</v>
      </c>
      <c r="R978" s="28">
        <f>(IF(M978="WON-EW",((((F978-1)*J978)*'complete results log'!$B$2)+('complete results log'!$B$2*(F978-1))),IF(M978="WON",((((F978-1)*J978)*'complete results log'!$B$2)+('complete results log'!$B$2*(F978-1))),IF(M978="PLACED",((((F978-1)*J978)*'complete results log'!$B$2)-'complete results log'!$B$2),IF(J978=0,-'complete results log'!$B$2,IF(J978=0,-'complete results log'!$B$2,-('complete results log'!$B$2*2)))))))*E978</f>
        <v>0</v>
      </c>
    </row>
    <row r="979" spans="8:18" ht="15" x14ac:dyDescent="0.2">
      <c r="H979" s="22"/>
      <c r="I979" s="22"/>
      <c r="J979" s="22"/>
      <c r="M979" s="17"/>
      <c r="N979" s="26">
        <f>((G979-1)*(1-(IF(H979="no",0,'complete results log'!$B$3)))+1)</f>
        <v>5.0000000000000044E-2</v>
      </c>
      <c r="O979" s="26">
        <f t="shared" si="15"/>
        <v>0</v>
      </c>
      <c r="P979" s="27">
        <f>(IF(M979="WON-EW",((((N979-1)*J979)*'complete results log'!$B$2)+('complete results log'!$B$2*(N979-1))),IF(M979="WON",((((N979-1)*J979)*'complete results log'!$B$2)+('complete results log'!$B$2*(N979-1))),IF(M979="PLACED",((((N979-1)*J979)*'complete results log'!$B$2)-'complete results log'!$B$2),IF(J979=0,-'complete results log'!$B$2,IF(J979=0,-'complete results log'!$B$2,-('complete results log'!$B$2*2)))))))*E979</f>
        <v>0</v>
      </c>
      <c r="Q979" s="27">
        <f>(IF(M979="WON-EW",(((K979-1)*'complete results log'!$B$2)*(1-$B$3))+(((L979-1)*'complete results log'!$B$2)*(1-$B$3)),IF(M979="WON",(((K979-1)*'complete results log'!$B$2)*(1-$B$3)),IF(M979="PLACED",(((L979-1)*'complete results log'!$B$2)*(1-$B$3))-'complete results log'!$B$2,IF(J979=0,-'complete results log'!$B$2,-('complete results log'!$B$2*2))))))*E979</f>
        <v>0</v>
      </c>
      <c r="R979" s="28">
        <f>(IF(M979="WON-EW",((((F979-1)*J979)*'complete results log'!$B$2)+('complete results log'!$B$2*(F979-1))),IF(M979="WON",((((F979-1)*J979)*'complete results log'!$B$2)+('complete results log'!$B$2*(F979-1))),IF(M979="PLACED",((((F979-1)*J979)*'complete results log'!$B$2)-'complete results log'!$B$2),IF(J979=0,-'complete results log'!$B$2,IF(J979=0,-'complete results log'!$B$2,-('complete results log'!$B$2*2)))))))*E979</f>
        <v>0</v>
      </c>
    </row>
    <row r="980" spans="8:18" ht="15" x14ac:dyDescent="0.2">
      <c r="H980" s="22"/>
      <c r="I980" s="22"/>
      <c r="J980" s="22"/>
      <c r="M980" s="17"/>
      <c r="N980" s="26">
        <f>((G980-1)*(1-(IF(H980="no",0,'complete results log'!$B$3)))+1)</f>
        <v>5.0000000000000044E-2</v>
      </c>
      <c r="O980" s="26">
        <f t="shared" si="15"/>
        <v>0</v>
      </c>
      <c r="P980" s="27">
        <f>(IF(M980="WON-EW",((((N980-1)*J980)*'complete results log'!$B$2)+('complete results log'!$B$2*(N980-1))),IF(M980="WON",((((N980-1)*J980)*'complete results log'!$B$2)+('complete results log'!$B$2*(N980-1))),IF(M980="PLACED",((((N980-1)*J980)*'complete results log'!$B$2)-'complete results log'!$B$2),IF(J980=0,-'complete results log'!$B$2,IF(J980=0,-'complete results log'!$B$2,-('complete results log'!$B$2*2)))))))*E980</f>
        <v>0</v>
      </c>
      <c r="Q980" s="27">
        <f>(IF(M980="WON-EW",(((K980-1)*'complete results log'!$B$2)*(1-$B$3))+(((L980-1)*'complete results log'!$B$2)*(1-$B$3)),IF(M980="WON",(((K980-1)*'complete results log'!$B$2)*(1-$B$3)),IF(M980="PLACED",(((L980-1)*'complete results log'!$B$2)*(1-$B$3))-'complete results log'!$B$2,IF(J980=0,-'complete results log'!$B$2,-('complete results log'!$B$2*2))))))*E980</f>
        <v>0</v>
      </c>
      <c r="R980" s="28">
        <f>(IF(M980="WON-EW",((((F980-1)*J980)*'complete results log'!$B$2)+('complete results log'!$B$2*(F980-1))),IF(M980="WON",((((F980-1)*J980)*'complete results log'!$B$2)+('complete results log'!$B$2*(F980-1))),IF(M980="PLACED",((((F980-1)*J980)*'complete results log'!$B$2)-'complete results log'!$B$2),IF(J980=0,-'complete results log'!$B$2,IF(J980=0,-'complete results log'!$B$2,-('complete results log'!$B$2*2)))))))*E980</f>
        <v>0</v>
      </c>
    </row>
    <row r="981" spans="8:18" ht="15" x14ac:dyDescent="0.2">
      <c r="H981" s="22"/>
      <c r="I981" s="22"/>
      <c r="J981" s="22"/>
      <c r="M981" s="17"/>
      <c r="N981" s="26">
        <f>((G981-1)*(1-(IF(H981="no",0,'complete results log'!$B$3)))+1)</f>
        <v>5.0000000000000044E-2</v>
      </c>
      <c r="O981" s="26">
        <f t="shared" si="15"/>
        <v>0</v>
      </c>
      <c r="P981" s="27">
        <f>(IF(M981="WON-EW",((((N981-1)*J981)*'complete results log'!$B$2)+('complete results log'!$B$2*(N981-1))),IF(M981="WON",((((N981-1)*J981)*'complete results log'!$B$2)+('complete results log'!$B$2*(N981-1))),IF(M981="PLACED",((((N981-1)*J981)*'complete results log'!$B$2)-'complete results log'!$B$2),IF(J981=0,-'complete results log'!$B$2,IF(J981=0,-'complete results log'!$B$2,-('complete results log'!$B$2*2)))))))*E981</f>
        <v>0</v>
      </c>
      <c r="Q981" s="27">
        <f>(IF(M981="WON-EW",(((K981-1)*'complete results log'!$B$2)*(1-$B$3))+(((L981-1)*'complete results log'!$B$2)*(1-$B$3)),IF(M981="WON",(((K981-1)*'complete results log'!$B$2)*(1-$B$3)),IF(M981="PLACED",(((L981-1)*'complete results log'!$B$2)*(1-$B$3))-'complete results log'!$B$2,IF(J981=0,-'complete results log'!$B$2,-('complete results log'!$B$2*2))))))*E981</f>
        <v>0</v>
      </c>
      <c r="R981" s="28">
        <f>(IF(M981="WON-EW",((((F981-1)*J981)*'complete results log'!$B$2)+('complete results log'!$B$2*(F981-1))),IF(M981="WON",((((F981-1)*J981)*'complete results log'!$B$2)+('complete results log'!$B$2*(F981-1))),IF(M981="PLACED",((((F981-1)*J981)*'complete results log'!$B$2)-'complete results log'!$B$2),IF(J981=0,-'complete results log'!$B$2,IF(J981=0,-'complete results log'!$B$2,-('complete results log'!$B$2*2)))))))*E981</f>
        <v>0</v>
      </c>
    </row>
    <row r="982" spans="8:18" ht="15" x14ac:dyDescent="0.2">
      <c r="H982" s="22"/>
      <c r="I982" s="22"/>
      <c r="J982" s="22"/>
      <c r="M982" s="17"/>
      <c r="N982" s="26">
        <f>((G982-1)*(1-(IF(H982="no",0,'complete results log'!$B$3)))+1)</f>
        <v>5.0000000000000044E-2</v>
      </c>
      <c r="O982" s="26">
        <f t="shared" si="15"/>
        <v>0</v>
      </c>
      <c r="P982" s="27">
        <f>(IF(M982="WON-EW",((((N982-1)*J982)*'complete results log'!$B$2)+('complete results log'!$B$2*(N982-1))),IF(M982="WON",((((N982-1)*J982)*'complete results log'!$B$2)+('complete results log'!$B$2*(N982-1))),IF(M982="PLACED",((((N982-1)*J982)*'complete results log'!$B$2)-'complete results log'!$B$2),IF(J982=0,-'complete results log'!$B$2,IF(J982=0,-'complete results log'!$B$2,-('complete results log'!$B$2*2)))))))*E982</f>
        <v>0</v>
      </c>
      <c r="Q982" s="27">
        <f>(IF(M982="WON-EW",(((K982-1)*'complete results log'!$B$2)*(1-$B$3))+(((L982-1)*'complete results log'!$B$2)*(1-$B$3)),IF(M982="WON",(((K982-1)*'complete results log'!$B$2)*(1-$B$3)),IF(M982="PLACED",(((L982-1)*'complete results log'!$B$2)*(1-$B$3))-'complete results log'!$B$2,IF(J982=0,-'complete results log'!$B$2,-('complete results log'!$B$2*2))))))*E982</f>
        <v>0</v>
      </c>
      <c r="R982" s="28">
        <f>(IF(M982="WON-EW",((((F982-1)*J982)*'complete results log'!$B$2)+('complete results log'!$B$2*(F982-1))),IF(M982="WON",((((F982-1)*J982)*'complete results log'!$B$2)+('complete results log'!$B$2*(F982-1))),IF(M982="PLACED",((((F982-1)*J982)*'complete results log'!$B$2)-'complete results log'!$B$2),IF(J982=0,-'complete results log'!$B$2,IF(J982=0,-'complete results log'!$B$2,-('complete results log'!$B$2*2)))))))*E982</f>
        <v>0</v>
      </c>
    </row>
    <row r="983" spans="8:18" ht="15" x14ac:dyDescent="0.2">
      <c r="H983" s="22"/>
      <c r="I983" s="22"/>
      <c r="J983" s="22"/>
      <c r="M983" s="17"/>
      <c r="N983" s="26">
        <f>((G983-1)*(1-(IF(H983="no",0,'complete results log'!$B$3)))+1)</f>
        <v>5.0000000000000044E-2</v>
      </c>
      <c r="O983" s="26">
        <f t="shared" si="15"/>
        <v>0</v>
      </c>
      <c r="P983" s="27">
        <f>(IF(M983="WON-EW",((((N983-1)*J983)*'complete results log'!$B$2)+('complete results log'!$B$2*(N983-1))),IF(M983="WON",((((N983-1)*J983)*'complete results log'!$B$2)+('complete results log'!$B$2*(N983-1))),IF(M983="PLACED",((((N983-1)*J983)*'complete results log'!$B$2)-'complete results log'!$B$2),IF(J983=0,-'complete results log'!$B$2,IF(J983=0,-'complete results log'!$B$2,-('complete results log'!$B$2*2)))))))*E983</f>
        <v>0</v>
      </c>
      <c r="Q983" s="27">
        <f>(IF(M983="WON-EW",(((K983-1)*'complete results log'!$B$2)*(1-$B$3))+(((L983-1)*'complete results log'!$B$2)*(1-$B$3)),IF(M983="WON",(((K983-1)*'complete results log'!$B$2)*(1-$B$3)),IF(M983="PLACED",(((L983-1)*'complete results log'!$B$2)*(1-$B$3))-'complete results log'!$B$2,IF(J983=0,-'complete results log'!$B$2,-('complete results log'!$B$2*2))))))*E983</f>
        <v>0</v>
      </c>
      <c r="R983" s="28">
        <f>(IF(M983="WON-EW",((((F983-1)*J983)*'complete results log'!$B$2)+('complete results log'!$B$2*(F983-1))),IF(M983="WON",((((F983-1)*J983)*'complete results log'!$B$2)+('complete results log'!$B$2*(F983-1))),IF(M983="PLACED",((((F983-1)*J983)*'complete results log'!$B$2)-'complete results log'!$B$2),IF(J983=0,-'complete results log'!$B$2,IF(J983=0,-'complete results log'!$B$2,-('complete results log'!$B$2*2)))))))*E983</f>
        <v>0</v>
      </c>
    </row>
    <row r="984" spans="8:18" ht="15" x14ac:dyDescent="0.2">
      <c r="H984" s="22"/>
      <c r="I984" s="22"/>
      <c r="J984" s="22"/>
      <c r="M984" s="17"/>
      <c r="N984" s="26">
        <f>((G984-1)*(1-(IF(H984="no",0,'complete results log'!$B$3)))+1)</f>
        <v>5.0000000000000044E-2</v>
      </c>
      <c r="O984" s="26">
        <f t="shared" si="15"/>
        <v>0</v>
      </c>
      <c r="P984" s="27">
        <f>(IF(M984="WON-EW",((((N984-1)*J984)*'complete results log'!$B$2)+('complete results log'!$B$2*(N984-1))),IF(M984="WON",((((N984-1)*J984)*'complete results log'!$B$2)+('complete results log'!$B$2*(N984-1))),IF(M984="PLACED",((((N984-1)*J984)*'complete results log'!$B$2)-'complete results log'!$B$2),IF(J984=0,-'complete results log'!$B$2,IF(J984=0,-'complete results log'!$B$2,-('complete results log'!$B$2*2)))))))*E984</f>
        <v>0</v>
      </c>
      <c r="Q984" s="27">
        <f>(IF(M984="WON-EW",(((K984-1)*'complete results log'!$B$2)*(1-$B$3))+(((L984-1)*'complete results log'!$B$2)*(1-$B$3)),IF(M984="WON",(((K984-1)*'complete results log'!$B$2)*(1-$B$3)),IF(M984="PLACED",(((L984-1)*'complete results log'!$B$2)*(1-$B$3))-'complete results log'!$B$2,IF(J984=0,-'complete results log'!$B$2,-('complete results log'!$B$2*2))))))*E984</f>
        <v>0</v>
      </c>
      <c r="R984" s="28">
        <f>(IF(M984="WON-EW",((((F984-1)*J984)*'complete results log'!$B$2)+('complete results log'!$B$2*(F984-1))),IF(M984="WON",((((F984-1)*J984)*'complete results log'!$B$2)+('complete results log'!$B$2*(F984-1))),IF(M984="PLACED",((((F984-1)*J984)*'complete results log'!$B$2)-'complete results log'!$B$2),IF(J984=0,-'complete results log'!$B$2,IF(J984=0,-'complete results log'!$B$2,-('complete results log'!$B$2*2)))))))*E984</f>
        <v>0</v>
      </c>
    </row>
    <row r="985" spans="8:18" ht="15" x14ac:dyDescent="0.2">
      <c r="H985" s="22"/>
      <c r="I985" s="22"/>
      <c r="J985" s="22"/>
      <c r="M985" s="17"/>
      <c r="N985" s="26">
        <f>((G985-1)*(1-(IF(H985="no",0,'complete results log'!$B$3)))+1)</f>
        <v>5.0000000000000044E-2</v>
      </c>
      <c r="O985" s="26">
        <f t="shared" si="15"/>
        <v>0</v>
      </c>
      <c r="P985" s="27">
        <f>(IF(M985="WON-EW",((((N985-1)*J985)*'complete results log'!$B$2)+('complete results log'!$B$2*(N985-1))),IF(M985="WON",((((N985-1)*J985)*'complete results log'!$B$2)+('complete results log'!$B$2*(N985-1))),IF(M985="PLACED",((((N985-1)*J985)*'complete results log'!$B$2)-'complete results log'!$B$2),IF(J985=0,-'complete results log'!$B$2,IF(J985=0,-'complete results log'!$B$2,-('complete results log'!$B$2*2)))))))*E985</f>
        <v>0</v>
      </c>
      <c r="Q985" s="27">
        <f>(IF(M985="WON-EW",(((K985-1)*'complete results log'!$B$2)*(1-$B$3))+(((L985-1)*'complete results log'!$B$2)*(1-$B$3)),IF(M985="WON",(((K985-1)*'complete results log'!$B$2)*(1-$B$3)),IF(M985="PLACED",(((L985-1)*'complete results log'!$B$2)*(1-$B$3))-'complete results log'!$B$2,IF(J985=0,-'complete results log'!$B$2,-('complete results log'!$B$2*2))))))*E985</f>
        <v>0</v>
      </c>
      <c r="R985" s="28">
        <f>(IF(M985="WON-EW",((((F985-1)*J985)*'complete results log'!$B$2)+('complete results log'!$B$2*(F985-1))),IF(M985="WON",((((F985-1)*J985)*'complete results log'!$B$2)+('complete results log'!$B$2*(F985-1))),IF(M985="PLACED",((((F985-1)*J985)*'complete results log'!$B$2)-'complete results log'!$B$2),IF(J985=0,-'complete results log'!$B$2,IF(J985=0,-'complete results log'!$B$2,-('complete results log'!$B$2*2)))))))*E985</f>
        <v>0</v>
      </c>
    </row>
    <row r="986" spans="8:18" ht="15" x14ac:dyDescent="0.2">
      <c r="H986" s="22"/>
      <c r="I986" s="22"/>
      <c r="J986" s="22"/>
      <c r="M986" s="17"/>
      <c r="N986" s="26">
        <f>((G986-1)*(1-(IF(H986="no",0,'complete results log'!$B$3)))+1)</f>
        <v>5.0000000000000044E-2</v>
      </c>
      <c r="O986" s="26">
        <f t="shared" si="15"/>
        <v>0</v>
      </c>
      <c r="P986" s="27">
        <f>(IF(M986="WON-EW",((((N986-1)*J986)*'complete results log'!$B$2)+('complete results log'!$B$2*(N986-1))),IF(M986="WON",((((N986-1)*J986)*'complete results log'!$B$2)+('complete results log'!$B$2*(N986-1))),IF(M986="PLACED",((((N986-1)*J986)*'complete results log'!$B$2)-'complete results log'!$B$2),IF(J986=0,-'complete results log'!$B$2,IF(J986=0,-'complete results log'!$B$2,-('complete results log'!$B$2*2)))))))*E986</f>
        <v>0</v>
      </c>
      <c r="Q986" s="27">
        <f>(IF(M986="WON-EW",(((K986-1)*'complete results log'!$B$2)*(1-$B$3))+(((L986-1)*'complete results log'!$B$2)*(1-$B$3)),IF(M986="WON",(((K986-1)*'complete results log'!$B$2)*(1-$B$3)),IF(M986="PLACED",(((L986-1)*'complete results log'!$B$2)*(1-$B$3))-'complete results log'!$B$2,IF(J986=0,-'complete results log'!$B$2,-('complete results log'!$B$2*2))))))*E986</f>
        <v>0</v>
      </c>
      <c r="R986" s="28">
        <f>(IF(M986="WON-EW",((((F986-1)*J986)*'complete results log'!$B$2)+('complete results log'!$B$2*(F986-1))),IF(M986="WON",((((F986-1)*J986)*'complete results log'!$B$2)+('complete results log'!$B$2*(F986-1))),IF(M986="PLACED",((((F986-1)*J986)*'complete results log'!$B$2)-'complete results log'!$B$2),IF(J986=0,-'complete results log'!$B$2,IF(J986=0,-'complete results log'!$B$2,-('complete results log'!$B$2*2)))))))*E986</f>
        <v>0</v>
      </c>
    </row>
    <row r="987" spans="8:18" ht="15" x14ac:dyDescent="0.2">
      <c r="H987" s="22"/>
      <c r="I987" s="22"/>
      <c r="J987" s="22"/>
      <c r="M987" s="17"/>
      <c r="N987" s="26">
        <f>((G987-1)*(1-(IF(H987="no",0,'complete results log'!$B$3)))+1)</f>
        <v>5.0000000000000044E-2</v>
      </c>
      <c r="O987" s="26">
        <f t="shared" si="15"/>
        <v>0</v>
      </c>
      <c r="P987" s="27">
        <f>(IF(M987="WON-EW",((((N987-1)*J987)*'complete results log'!$B$2)+('complete results log'!$B$2*(N987-1))),IF(M987="WON",((((N987-1)*J987)*'complete results log'!$B$2)+('complete results log'!$B$2*(N987-1))),IF(M987="PLACED",((((N987-1)*J987)*'complete results log'!$B$2)-'complete results log'!$B$2),IF(J987=0,-'complete results log'!$B$2,IF(J987=0,-'complete results log'!$B$2,-('complete results log'!$B$2*2)))))))*E987</f>
        <v>0</v>
      </c>
      <c r="Q987" s="27">
        <f>(IF(M987="WON-EW",(((K987-1)*'complete results log'!$B$2)*(1-$B$3))+(((L987-1)*'complete results log'!$B$2)*(1-$B$3)),IF(M987="WON",(((K987-1)*'complete results log'!$B$2)*(1-$B$3)),IF(M987="PLACED",(((L987-1)*'complete results log'!$B$2)*(1-$B$3))-'complete results log'!$B$2,IF(J987=0,-'complete results log'!$B$2,-('complete results log'!$B$2*2))))))*E987</f>
        <v>0</v>
      </c>
      <c r="R987" s="28">
        <f>(IF(M987="WON-EW",((((F987-1)*J987)*'complete results log'!$B$2)+('complete results log'!$B$2*(F987-1))),IF(M987="WON",((((F987-1)*J987)*'complete results log'!$B$2)+('complete results log'!$B$2*(F987-1))),IF(M987="PLACED",((((F987-1)*J987)*'complete results log'!$B$2)-'complete results log'!$B$2),IF(J987=0,-'complete results log'!$B$2,IF(J987=0,-'complete results log'!$B$2,-('complete results log'!$B$2*2)))))))*E987</f>
        <v>0</v>
      </c>
    </row>
    <row r="988" spans="8:18" ht="15" x14ac:dyDescent="0.2">
      <c r="H988" s="22"/>
      <c r="I988" s="22"/>
      <c r="J988" s="22"/>
      <c r="M988" s="17"/>
      <c r="N988" s="26">
        <f>((G988-1)*(1-(IF(H988="no",0,'complete results log'!$B$3)))+1)</f>
        <v>5.0000000000000044E-2</v>
      </c>
      <c r="O988" s="26">
        <f t="shared" si="15"/>
        <v>0</v>
      </c>
      <c r="P988" s="27">
        <f>(IF(M988="WON-EW",((((N988-1)*J988)*'complete results log'!$B$2)+('complete results log'!$B$2*(N988-1))),IF(M988="WON",((((N988-1)*J988)*'complete results log'!$B$2)+('complete results log'!$B$2*(N988-1))),IF(M988="PLACED",((((N988-1)*J988)*'complete results log'!$B$2)-'complete results log'!$B$2),IF(J988=0,-'complete results log'!$B$2,IF(J988=0,-'complete results log'!$B$2,-('complete results log'!$B$2*2)))))))*E988</f>
        <v>0</v>
      </c>
      <c r="Q988" s="27">
        <f>(IF(M988="WON-EW",(((K988-1)*'complete results log'!$B$2)*(1-$B$3))+(((L988-1)*'complete results log'!$B$2)*(1-$B$3)),IF(M988="WON",(((K988-1)*'complete results log'!$B$2)*(1-$B$3)),IF(M988="PLACED",(((L988-1)*'complete results log'!$B$2)*(1-$B$3))-'complete results log'!$B$2,IF(J988=0,-'complete results log'!$B$2,-('complete results log'!$B$2*2))))))*E988</f>
        <v>0</v>
      </c>
      <c r="R988" s="28">
        <f>(IF(M988="WON-EW",((((F988-1)*J988)*'complete results log'!$B$2)+('complete results log'!$B$2*(F988-1))),IF(M988="WON",((((F988-1)*J988)*'complete results log'!$B$2)+('complete results log'!$B$2*(F988-1))),IF(M988="PLACED",((((F988-1)*J988)*'complete results log'!$B$2)-'complete results log'!$B$2),IF(J988=0,-'complete results log'!$B$2,IF(J988=0,-'complete results log'!$B$2,-('complete results log'!$B$2*2)))))))*E988</f>
        <v>0</v>
      </c>
    </row>
    <row r="989" spans="8:18" ht="15" x14ac:dyDescent="0.2">
      <c r="H989" s="22"/>
      <c r="I989" s="22"/>
      <c r="J989" s="22"/>
      <c r="M989" s="17"/>
      <c r="N989" s="26">
        <f>((G989-1)*(1-(IF(H989="no",0,'complete results log'!$B$3)))+1)</f>
        <v>5.0000000000000044E-2</v>
      </c>
      <c r="O989" s="26">
        <f t="shared" si="15"/>
        <v>0</v>
      </c>
      <c r="P989" s="27">
        <f>(IF(M989="WON-EW",((((N989-1)*J989)*'complete results log'!$B$2)+('complete results log'!$B$2*(N989-1))),IF(M989="WON",((((N989-1)*J989)*'complete results log'!$B$2)+('complete results log'!$B$2*(N989-1))),IF(M989="PLACED",((((N989-1)*J989)*'complete results log'!$B$2)-'complete results log'!$B$2),IF(J989=0,-'complete results log'!$B$2,IF(J989=0,-'complete results log'!$B$2,-('complete results log'!$B$2*2)))))))*E989</f>
        <v>0</v>
      </c>
      <c r="Q989" s="27">
        <f>(IF(M989="WON-EW",(((K989-1)*'complete results log'!$B$2)*(1-$B$3))+(((L989-1)*'complete results log'!$B$2)*(1-$B$3)),IF(M989="WON",(((K989-1)*'complete results log'!$B$2)*(1-$B$3)),IF(M989="PLACED",(((L989-1)*'complete results log'!$B$2)*(1-$B$3))-'complete results log'!$B$2,IF(J989=0,-'complete results log'!$B$2,-('complete results log'!$B$2*2))))))*E989</f>
        <v>0</v>
      </c>
      <c r="R989" s="28">
        <f>(IF(M989="WON-EW",((((F989-1)*J989)*'complete results log'!$B$2)+('complete results log'!$B$2*(F989-1))),IF(M989="WON",((((F989-1)*J989)*'complete results log'!$B$2)+('complete results log'!$B$2*(F989-1))),IF(M989="PLACED",((((F989-1)*J989)*'complete results log'!$B$2)-'complete results log'!$B$2),IF(J989=0,-'complete results log'!$B$2,IF(J989=0,-'complete results log'!$B$2,-('complete results log'!$B$2*2)))))))*E989</f>
        <v>0</v>
      </c>
    </row>
    <row r="990" spans="8:18" ht="15" x14ac:dyDescent="0.2">
      <c r="H990" s="22"/>
      <c r="I990" s="22"/>
      <c r="J990" s="22"/>
      <c r="M990" s="17"/>
      <c r="N990" s="26">
        <f>((G990-1)*(1-(IF(H990="no",0,'complete results log'!$B$3)))+1)</f>
        <v>5.0000000000000044E-2</v>
      </c>
      <c r="O990" s="26">
        <f t="shared" si="15"/>
        <v>0</v>
      </c>
      <c r="P990" s="27">
        <f>(IF(M990="WON-EW",((((N990-1)*J990)*'complete results log'!$B$2)+('complete results log'!$B$2*(N990-1))),IF(M990="WON",((((N990-1)*J990)*'complete results log'!$B$2)+('complete results log'!$B$2*(N990-1))),IF(M990="PLACED",((((N990-1)*J990)*'complete results log'!$B$2)-'complete results log'!$B$2),IF(J990=0,-'complete results log'!$B$2,IF(J990=0,-'complete results log'!$B$2,-('complete results log'!$B$2*2)))))))*E990</f>
        <v>0</v>
      </c>
      <c r="Q990" s="27">
        <f>(IF(M990="WON-EW",(((K990-1)*'complete results log'!$B$2)*(1-$B$3))+(((L990-1)*'complete results log'!$B$2)*(1-$B$3)),IF(M990="WON",(((K990-1)*'complete results log'!$B$2)*(1-$B$3)),IF(M990="PLACED",(((L990-1)*'complete results log'!$B$2)*(1-$B$3))-'complete results log'!$B$2,IF(J990=0,-'complete results log'!$B$2,-('complete results log'!$B$2*2))))))*E990</f>
        <v>0</v>
      </c>
      <c r="R990" s="28">
        <f>(IF(M990="WON-EW",((((F990-1)*J990)*'complete results log'!$B$2)+('complete results log'!$B$2*(F990-1))),IF(M990="WON",((((F990-1)*J990)*'complete results log'!$B$2)+('complete results log'!$B$2*(F990-1))),IF(M990="PLACED",((((F990-1)*J990)*'complete results log'!$B$2)-'complete results log'!$B$2),IF(J990=0,-'complete results log'!$B$2,IF(J990=0,-'complete results log'!$B$2,-('complete results log'!$B$2*2)))))))*E990</f>
        <v>0</v>
      </c>
    </row>
    <row r="991" spans="8:18" ht="15" x14ac:dyDescent="0.2">
      <c r="H991" s="22"/>
      <c r="I991" s="22"/>
      <c r="J991" s="22"/>
      <c r="M991" s="17"/>
      <c r="N991" s="26">
        <f>((G991-1)*(1-(IF(H991="no",0,'complete results log'!$B$3)))+1)</f>
        <v>5.0000000000000044E-2</v>
      </c>
      <c r="O991" s="26">
        <f t="shared" si="15"/>
        <v>0</v>
      </c>
      <c r="P991" s="27">
        <f>(IF(M991="WON-EW",((((N991-1)*J991)*'complete results log'!$B$2)+('complete results log'!$B$2*(N991-1))),IF(M991="WON",((((N991-1)*J991)*'complete results log'!$B$2)+('complete results log'!$B$2*(N991-1))),IF(M991="PLACED",((((N991-1)*J991)*'complete results log'!$B$2)-'complete results log'!$B$2),IF(J991=0,-'complete results log'!$B$2,IF(J991=0,-'complete results log'!$B$2,-('complete results log'!$B$2*2)))))))*E991</f>
        <v>0</v>
      </c>
      <c r="Q991" s="27">
        <f>(IF(M991="WON-EW",(((K991-1)*'complete results log'!$B$2)*(1-$B$3))+(((L991-1)*'complete results log'!$B$2)*(1-$B$3)),IF(M991="WON",(((K991-1)*'complete results log'!$B$2)*(1-$B$3)),IF(M991="PLACED",(((L991-1)*'complete results log'!$B$2)*(1-$B$3))-'complete results log'!$B$2,IF(J991=0,-'complete results log'!$B$2,-('complete results log'!$B$2*2))))))*E991</f>
        <v>0</v>
      </c>
      <c r="R991" s="28">
        <f>(IF(M991="WON-EW",((((F991-1)*J991)*'complete results log'!$B$2)+('complete results log'!$B$2*(F991-1))),IF(M991="WON",((((F991-1)*J991)*'complete results log'!$B$2)+('complete results log'!$B$2*(F991-1))),IF(M991="PLACED",((((F991-1)*J991)*'complete results log'!$B$2)-'complete results log'!$B$2),IF(J991=0,-'complete results log'!$B$2,IF(J991=0,-'complete results log'!$B$2,-('complete results log'!$B$2*2)))))))*E991</f>
        <v>0</v>
      </c>
    </row>
    <row r="992" spans="8:18" ht="15" x14ac:dyDescent="0.2">
      <c r="H992" s="22"/>
      <c r="I992" s="22"/>
      <c r="J992" s="22"/>
      <c r="M992" s="17"/>
      <c r="N992" s="26">
        <f>((G992-1)*(1-(IF(H992="no",0,'complete results log'!$B$3)))+1)</f>
        <v>5.0000000000000044E-2</v>
      </c>
      <c r="O992" s="26">
        <f t="shared" si="15"/>
        <v>0</v>
      </c>
      <c r="P992" s="27">
        <f>(IF(M992="WON-EW",((((N992-1)*J992)*'complete results log'!$B$2)+('complete results log'!$B$2*(N992-1))),IF(M992="WON",((((N992-1)*J992)*'complete results log'!$B$2)+('complete results log'!$B$2*(N992-1))),IF(M992="PLACED",((((N992-1)*J992)*'complete results log'!$B$2)-'complete results log'!$B$2),IF(J992=0,-'complete results log'!$B$2,IF(J992=0,-'complete results log'!$B$2,-('complete results log'!$B$2*2)))))))*E992</f>
        <v>0</v>
      </c>
      <c r="Q992" s="27">
        <f>(IF(M992="WON-EW",(((K992-1)*'complete results log'!$B$2)*(1-$B$3))+(((L992-1)*'complete results log'!$B$2)*(1-$B$3)),IF(M992="WON",(((K992-1)*'complete results log'!$B$2)*(1-$B$3)),IF(M992="PLACED",(((L992-1)*'complete results log'!$B$2)*(1-$B$3))-'complete results log'!$B$2,IF(J992=0,-'complete results log'!$B$2,-('complete results log'!$B$2*2))))))*E992</f>
        <v>0</v>
      </c>
      <c r="R992" s="28">
        <f>(IF(M992="WON-EW",((((F992-1)*J992)*'complete results log'!$B$2)+('complete results log'!$B$2*(F992-1))),IF(M992="WON",((((F992-1)*J992)*'complete results log'!$B$2)+('complete results log'!$B$2*(F992-1))),IF(M992="PLACED",((((F992-1)*J992)*'complete results log'!$B$2)-'complete results log'!$B$2),IF(J992=0,-'complete results log'!$B$2,IF(J992=0,-'complete results log'!$B$2,-('complete results log'!$B$2*2)))))))*E992</f>
        <v>0</v>
      </c>
    </row>
    <row r="993" spans="8:18" ht="15" x14ac:dyDescent="0.2">
      <c r="H993" s="22"/>
      <c r="I993" s="22"/>
      <c r="J993" s="22"/>
      <c r="M993" s="17"/>
      <c r="N993" s="26">
        <f>((G993-1)*(1-(IF(H993="no",0,'complete results log'!$B$3)))+1)</f>
        <v>5.0000000000000044E-2</v>
      </c>
      <c r="O993" s="26">
        <f t="shared" si="15"/>
        <v>0</v>
      </c>
      <c r="P993" s="27">
        <f>(IF(M993="WON-EW",((((N993-1)*J993)*'complete results log'!$B$2)+('complete results log'!$B$2*(N993-1))),IF(M993="WON",((((N993-1)*J993)*'complete results log'!$B$2)+('complete results log'!$B$2*(N993-1))),IF(M993="PLACED",((((N993-1)*J993)*'complete results log'!$B$2)-'complete results log'!$B$2),IF(J993=0,-'complete results log'!$B$2,IF(J993=0,-'complete results log'!$B$2,-('complete results log'!$B$2*2)))))))*E993</f>
        <v>0</v>
      </c>
      <c r="Q993" s="27">
        <f>(IF(M993="WON-EW",(((K993-1)*'complete results log'!$B$2)*(1-$B$3))+(((L993-1)*'complete results log'!$B$2)*(1-$B$3)),IF(M993="WON",(((K993-1)*'complete results log'!$B$2)*(1-$B$3)),IF(M993="PLACED",(((L993-1)*'complete results log'!$B$2)*(1-$B$3))-'complete results log'!$B$2,IF(J993=0,-'complete results log'!$B$2,-('complete results log'!$B$2*2))))))*E993</f>
        <v>0</v>
      </c>
      <c r="R993" s="28">
        <f>(IF(M993="WON-EW",((((F993-1)*J993)*'complete results log'!$B$2)+('complete results log'!$B$2*(F993-1))),IF(M993="WON",((((F993-1)*J993)*'complete results log'!$B$2)+('complete results log'!$B$2*(F993-1))),IF(M993="PLACED",((((F993-1)*J993)*'complete results log'!$B$2)-'complete results log'!$B$2),IF(J993=0,-'complete results log'!$B$2,IF(J993=0,-'complete results log'!$B$2,-('complete results log'!$B$2*2)))))))*E993</f>
        <v>0</v>
      </c>
    </row>
    <row r="994" spans="8:18" ht="15" x14ac:dyDescent="0.2">
      <c r="H994" s="22"/>
      <c r="I994" s="22"/>
      <c r="J994" s="22"/>
      <c r="M994" s="17"/>
      <c r="N994" s="26">
        <f>((G994-1)*(1-(IF(H994="no",0,'complete results log'!$B$3)))+1)</f>
        <v>5.0000000000000044E-2</v>
      </c>
      <c r="O994" s="26">
        <f t="shared" si="15"/>
        <v>0</v>
      </c>
      <c r="P994" s="27">
        <f>(IF(M994="WON-EW",((((N994-1)*J994)*'complete results log'!$B$2)+('complete results log'!$B$2*(N994-1))),IF(M994="WON",((((N994-1)*J994)*'complete results log'!$B$2)+('complete results log'!$B$2*(N994-1))),IF(M994="PLACED",((((N994-1)*J994)*'complete results log'!$B$2)-'complete results log'!$B$2),IF(J994=0,-'complete results log'!$B$2,IF(J994=0,-'complete results log'!$B$2,-('complete results log'!$B$2*2)))))))*E994</f>
        <v>0</v>
      </c>
      <c r="Q994" s="27">
        <f>(IF(M994="WON-EW",(((K994-1)*'complete results log'!$B$2)*(1-$B$3))+(((L994-1)*'complete results log'!$B$2)*(1-$B$3)),IF(M994="WON",(((K994-1)*'complete results log'!$B$2)*(1-$B$3)),IF(M994="PLACED",(((L994-1)*'complete results log'!$B$2)*(1-$B$3))-'complete results log'!$B$2,IF(J994=0,-'complete results log'!$B$2,-('complete results log'!$B$2*2))))))*E994</f>
        <v>0</v>
      </c>
      <c r="R994" s="28">
        <f>(IF(M994="WON-EW",((((F994-1)*J994)*'complete results log'!$B$2)+('complete results log'!$B$2*(F994-1))),IF(M994="WON",((((F994-1)*J994)*'complete results log'!$B$2)+('complete results log'!$B$2*(F994-1))),IF(M994="PLACED",((((F994-1)*J994)*'complete results log'!$B$2)-'complete results log'!$B$2),IF(J994=0,-'complete results log'!$B$2,IF(J994=0,-'complete results log'!$B$2,-('complete results log'!$B$2*2)))))))*E994</f>
        <v>0</v>
      </c>
    </row>
    <row r="995" spans="8:18" ht="15" x14ac:dyDescent="0.2">
      <c r="H995" s="22"/>
      <c r="I995" s="22"/>
      <c r="J995" s="22"/>
      <c r="M995" s="17"/>
      <c r="N995" s="26">
        <f>((G995-1)*(1-(IF(H995="no",0,'complete results log'!$B$3)))+1)</f>
        <v>5.0000000000000044E-2</v>
      </c>
      <c r="O995" s="26">
        <f t="shared" si="15"/>
        <v>0</v>
      </c>
      <c r="P995" s="27">
        <f>(IF(M995="WON-EW",((((N995-1)*J995)*'complete results log'!$B$2)+('complete results log'!$B$2*(N995-1))),IF(M995="WON",((((N995-1)*J995)*'complete results log'!$B$2)+('complete results log'!$B$2*(N995-1))),IF(M995="PLACED",((((N995-1)*J995)*'complete results log'!$B$2)-'complete results log'!$B$2),IF(J995=0,-'complete results log'!$B$2,IF(J995=0,-'complete results log'!$B$2,-('complete results log'!$B$2*2)))))))*E995</f>
        <v>0</v>
      </c>
      <c r="Q995" s="27">
        <f>(IF(M995="WON-EW",(((K995-1)*'complete results log'!$B$2)*(1-$B$3))+(((L995-1)*'complete results log'!$B$2)*(1-$B$3)),IF(M995="WON",(((K995-1)*'complete results log'!$B$2)*(1-$B$3)),IF(M995="PLACED",(((L995-1)*'complete results log'!$B$2)*(1-$B$3))-'complete results log'!$B$2,IF(J995=0,-'complete results log'!$B$2,-('complete results log'!$B$2*2))))))*E995</f>
        <v>0</v>
      </c>
      <c r="R995" s="28">
        <f>(IF(M995="WON-EW",((((F995-1)*J995)*'complete results log'!$B$2)+('complete results log'!$B$2*(F995-1))),IF(M995="WON",((((F995-1)*J995)*'complete results log'!$B$2)+('complete results log'!$B$2*(F995-1))),IF(M995="PLACED",((((F995-1)*J995)*'complete results log'!$B$2)-'complete results log'!$B$2),IF(J995=0,-'complete results log'!$B$2,IF(J995=0,-'complete results log'!$B$2,-('complete results log'!$B$2*2)))))))*E995</f>
        <v>0</v>
      </c>
    </row>
    <row r="996" spans="8:18" ht="15" x14ac:dyDescent="0.2">
      <c r="H996" s="22"/>
      <c r="I996" s="22"/>
      <c r="J996" s="22"/>
      <c r="M996" s="17"/>
      <c r="N996" s="26">
        <f>((G996-1)*(1-(IF(H996="no",0,'complete results log'!$B$3)))+1)</f>
        <v>5.0000000000000044E-2</v>
      </c>
      <c r="O996" s="26">
        <f t="shared" si="15"/>
        <v>0</v>
      </c>
      <c r="P996" s="27">
        <f>(IF(M996="WON-EW",((((N996-1)*J996)*'complete results log'!$B$2)+('complete results log'!$B$2*(N996-1))),IF(M996="WON",((((N996-1)*J996)*'complete results log'!$B$2)+('complete results log'!$B$2*(N996-1))),IF(M996="PLACED",((((N996-1)*J996)*'complete results log'!$B$2)-'complete results log'!$B$2),IF(J996=0,-'complete results log'!$B$2,IF(J996=0,-'complete results log'!$B$2,-('complete results log'!$B$2*2)))))))*E996</f>
        <v>0</v>
      </c>
      <c r="Q996" s="27">
        <f>(IF(M996="WON-EW",(((K996-1)*'complete results log'!$B$2)*(1-$B$3))+(((L996-1)*'complete results log'!$B$2)*(1-$B$3)),IF(M996="WON",(((K996-1)*'complete results log'!$B$2)*(1-$B$3)),IF(M996="PLACED",(((L996-1)*'complete results log'!$B$2)*(1-$B$3))-'complete results log'!$B$2,IF(J996=0,-'complete results log'!$B$2,-('complete results log'!$B$2*2))))))*E996</f>
        <v>0</v>
      </c>
      <c r="R996" s="28">
        <f>(IF(M996="WON-EW",((((F996-1)*J996)*'complete results log'!$B$2)+('complete results log'!$B$2*(F996-1))),IF(M996="WON",((((F996-1)*J996)*'complete results log'!$B$2)+('complete results log'!$B$2*(F996-1))),IF(M996="PLACED",((((F996-1)*J996)*'complete results log'!$B$2)-'complete results log'!$B$2),IF(J996=0,-'complete results log'!$B$2,IF(J996=0,-'complete results log'!$B$2,-('complete results log'!$B$2*2)))))))*E996</f>
        <v>0</v>
      </c>
    </row>
    <row r="997" spans="8:18" ht="15" x14ac:dyDescent="0.2">
      <c r="H997" s="22"/>
      <c r="I997" s="22"/>
      <c r="J997" s="22"/>
      <c r="M997" s="17"/>
      <c r="N997" s="26">
        <f>((G997-1)*(1-(IF(H997="no",0,'complete results log'!$B$3)))+1)</f>
        <v>5.0000000000000044E-2</v>
      </c>
      <c r="O997" s="26">
        <f t="shared" si="15"/>
        <v>0</v>
      </c>
      <c r="P997" s="27">
        <f>(IF(M997="WON-EW",((((N997-1)*J997)*'complete results log'!$B$2)+('complete results log'!$B$2*(N997-1))),IF(M997="WON",((((N997-1)*J997)*'complete results log'!$B$2)+('complete results log'!$B$2*(N997-1))),IF(M997="PLACED",((((N997-1)*J997)*'complete results log'!$B$2)-'complete results log'!$B$2),IF(J997=0,-'complete results log'!$B$2,IF(J997=0,-'complete results log'!$B$2,-('complete results log'!$B$2*2)))))))*E997</f>
        <v>0</v>
      </c>
      <c r="Q997" s="27">
        <f>(IF(M997="WON-EW",(((K997-1)*'complete results log'!$B$2)*(1-$B$3))+(((L997-1)*'complete results log'!$B$2)*(1-$B$3)),IF(M997="WON",(((K997-1)*'complete results log'!$B$2)*(1-$B$3)),IF(M997="PLACED",(((L997-1)*'complete results log'!$B$2)*(1-$B$3))-'complete results log'!$B$2,IF(J997=0,-'complete results log'!$B$2,-('complete results log'!$B$2*2))))))*E997</f>
        <v>0</v>
      </c>
      <c r="R997" s="28">
        <f>(IF(M997="WON-EW",((((F997-1)*J997)*'complete results log'!$B$2)+('complete results log'!$B$2*(F997-1))),IF(M997="WON",((((F997-1)*J997)*'complete results log'!$B$2)+('complete results log'!$B$2*(F997-1))),IF(M997="PLACED",((((F997-1)*J997)*'complete results log'!$B$2)-'complete results log'!$B$2),IF(J997=0,-'complete results log'!$B$2,IF(J997=0,-'complete results log'!$B$2,-('complete results log'!$B$2*2)))))))*E997</f>
        <v>0</v>
      </c>
    </row>
    <row r="998" spans="8:18" ht="15" x14ac:dyDescent="0.2">
      <c r="H998" s="22"/>
      <c r="I998" s="22"/>
      <c r="J998" s="22"/>
      <c r="M998" s="17"/>
      <c r="N998" s="26">
        <f>((G998-1)*(1-(IF(H998="no",0,'complete results log'!$B$3)))+1)</f>
        <v>5.0000000000000044E-2</v>
      </c>
      <c r="O998" s="26">
        <f t="shared" si="15"/>
        <v>0</v>
      </c>
      <c r="P998" s="27">
        <f>(IF(M998="WON-EW",((((N998-1)*J998)*'complete results log'!$B$2)+('complete results log'!$B$2*(N998-1))),IF(M998="WON",((((N998-1)*J998)*'complete results log'!$B$2)+('complete results log'!$B$2*(N998-1))),IF(M998="PLACED",((((N998-1)*J998)*'complete results log'!$B$2)-'complete results log'!$B$2),IF(J998=0,-'complete results log'!$B$2,IF(J998=0,-'complete results log'!$B$2,-('complete results log'!$B$2*2)))))))*E998</f>
        <v>0</v>
      </c>
      <c r="Q998" s="27">
        <f>(IF(M998="WON-EW",(((K998-1)*'complete results log'!$B$2)*(1-$B$3))+(((L998-1)*'complete results log'!$B$2)*(1-$B$3)),IF(M998="WON",(((K998-1)*'complete results log'!$B$2)*(1-$B$3)),IF(M998="PLACED",(((L998-1)*'complete results log'!$B$2)*(1-$B$3))-'complete results log'!$B$2,IF(J998=0,-'complete results log'!$B$2,-('complete results log'!$B$2*2))))))*E998</f>
        <v>0</v>
      </c>
      <c r="R998" s="28">
        <f>(IF(M998="WON-EW",((((F998-1)*J998)*'complete results log'!$B$2)+('complete results log'!$B$2*(F998-1))),IF(M998="WON",((((F998-1)*J998)*'complete results log'!$B$2)+('complete results log'!$B$2*(F998-1))),IF(M998="PLACED",((((F998-1)*J998)*'complete results log'!$B$2)-'complete results log'!$B$2),IF(J998=0,-'complete results log'!$B$2,IF(J998=0,-'complete results log'!$B$2,-('complete results log'!$B$2*2)))))))*E998</f>
        <v>0</v>
      </c>
    </row>
    <row r="999" spans="8:18" ht="15" x14ac:dyDescent="0.2">
      <c r="N999" s="26">
        <f>((G999-1)*(1-(IF(H999="no",0,'complete results log'!$B$3)))+1)</f>
        <v>5.0000000000000044E-2</v>
      </c>
      <c r="O999" s="26">
        <f t="shared" si="15"/>
        <v>0</v>
      </c>
      <c r="P999" s="27"/>
      <c r="Q999" s="27"/>
      <c r="R999" s="28"/>
    </row>
    <row r="1000" spans="8:18" ht="15" x14ac:dyDescent="0.2">
      <c r="N1000" s="26">
        <f>((G1000-1)*(1-(IF(H1000="no",0,'complete results log'!$B$3)))+1)</f>
        <v>5.0000000000000044E-2</v>
      </c>
      <c r="O1000" s="26">
        <f t="shared" si="15"/>
        <v>0</v>
      </c>
      <c r="P1000" s="27"/>
      <c r="Q1000" s="27"/>
      <c r="R1000" s="28"/>
    </row>
    <row r="1001" spans="8:18" ht="15" x14ac:dyDescent="0.2">
      <c r="N1001" s="26">
        <f>((G1001-1)*(1-(IF(H1001="no",0,'complete results log'!$B$3)))+1)</f>
        <v>5.0000000000000044E-2</v>
      </c>
      <c r="O1001" s="26">
        <f t="shared" si="15"/>
        <v>0</v>
      </c>
      <c r="P1001" s="27"/>
      <c r="Q1001" s="27"/>
      <c r="R1001" s="28"/>
    </row>
    <row r="1002" spans="8:18" ht="15" x14ac:dyDescent="0.2">
      <c r="N1002" s="26">
        <f>((G1002-1)*(1-(IF(H1002="no",0,'complete results log'!$B$3)))+1)</f>
        <v>5.0000000000000044E-2</v>
      </c>
      <c r="O1002" s="26">
        <f t="shared" si="15"/>
        <v>0</v>
      </c>
      <c r="P1002" s="27"/>
      <c r="Q1002" s="27"/>
      <c r="R1002" s="28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I9 H8:H998">
      <formula1>EACHWAY</formula1>
    </dataValidation>
    <dataValidation type="list" allowBlank="1" showInputMessage="1" showErrorMessage="1" errorTitle="Attention" error="Please select YES or NO." promptTitle="Each Way?" prompt="Enter Yes or No" sqref="I8 I10:I998">
      <formula1>EACHWAY</formula1>
    </dataValidation>
    <dataValidation type="list" allowBlank="1" showInputMessage="1" showErrorMessage="1" errorTitle="Attention" error="Please select a result from the list." promptTitle="RESULT" prompt="Select the result of the race." sqref="M8:M998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998">
      <formula1>FRACTIONS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8"/>
  <sheetViews>
    <sheetView zoomScale="80" zoomScaleNormal="80" workbookViewId="0">
      <pane ySplit="7" topLeftCell="A36" activePane="bottomLeft" state="frozen"/>
      <selection pane="bottomLeft" activeCell="G59" sqref="G59"/>
    </sheetView>
  </sheetViews>
  <sheetFormatPr defaultRowHeight="12.75" x14ac:dyDescent="0.2"/>
  <cols>
    <col min="1" max="1" width="16.42578125" style="55" customWidth="1"/>
    <col min="2" max="2" width="10.140625" style="19" bestFit="1" customWidth="1"/>
    <col min="3" max="3" width="22.42578125" style="18" customWidth="1"/>
    <col min="4" max="4" width="22.28515625" style="18" customWidth="1"/>
    <col min="5" max="5" width="7.28515625" style="18" customWidth="1"/>
    <col min="6" max="6" width="3.140625" style="18" customWidth="1"/>
    <col min="7" max="7" width="18.5703125" style="18" customWidth="1"/>
    <col min="8" max="8" width="16.140625" style="60" customWidth="1"/>
    <col min="9" max="9" width="32.28515625" style="18" hidden="1" customWidth="1"/>
    <col min="10" max="10" width="17.140625" style="18" customWidth="1"/>
    <col min="11" max="11" width="22.28515625" style="18" hidden="1" customWidth="1"/>
    <col min="12" max="12" width="15.42578125" style="18" customWidth="1"/>
    <col min="13" max="13" width="17.28515625" style="18" hidden="1" customWidth="1"/>
    <col min="14" max="14" width="17.85546875" style="18" customWidth="1"/>
    <col min="15" max="15" width="16.28515625" style="25" hidden="1" customWidth="1"/>
    <col min="16" max="16" width="16.140625" style="25" hidden="1" customWidth="1"/>
    <col min="17" max="17" width="25.7109375" style="25" customWidth="1"/>
    <col min="18" max="18" width="24.42578125" style="25" customWidth="1"/>
    <col min="19" max="19" width="28.28515625" style="25" customWidth="1"/>
  </cols>
  <sheetData>
    <row r="1" spans="1:19" x14ac:dyDescent="0.2">
      <c r="A1" s="53" t="s">
        <v>0</v>
      </c>
      <c r="B1" s="29">
        <v>500</v>
      </c>
      <c r="C1"/>
      <c r="D1"/>
      <c r="E1"/>
      <c r="F1"/>
      <c r="G1"/>
      <c r="H1" s="59"/>
      <c r="I1"/>
      <c r="J1"/>
      <c r="K1"/>
      <c r="L1"/>
      <c r="M1"/>
      <c r="N1"/>
      <c r="O1"/>
      <c r="P1"/>
      <c r="Q1"/>
      <c r="R1"/>
      <c r="S1"/>
    </row>
    <row r="2" spans="1:19" x14ac:dyDescent="0.2">
      <c r="A2" s="53" t="s">
        <v>1</v>
      </c>
      <c r="B2" s="29">
        <v>10</v>
      </c>
      <c r="C2"/>
      <c r="D2"/>
      <c r="E2"/>
      <c r="F2"/>
      <c r="G2"/>
      <c r="H2" s="59"/>
      <c r="I2"/>
      <c r="J2"/>
      <c r="K2"/>
      <c r="L2"/>
      <c r="M2"/>
      <c r="N2"/>
      <c r="O2"/>
      <c r="P2"/>
      <c r="Q2"/>
      <c r="R2"/>
      <c r="S2"/>
    </row>
    <row r="3" spans="1:19" x14ac:dyDescent="0.2">
      <c r="A3" s="53" t="s">
        <v>2</v>
      </c>
      <c r="B3" s="30">
        <v>0.05</v>
      </c>
      <c r="C3"/>
      <c r="D3"/>
      <c r="E3"/>
      <c r="F3"/>
      <c r="G3"/>
      <c r="H3" s="59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54"/>
      <c r="B4"/>
      <c r="C4"/>
      <c r="D4"/>
      <c r="E4"/>
      <c r="F4"/>
      <c r="G4"/>
      <c r="H4" s="59"/>
      <c r="I4"/>
      <c r="J4"/>
      <c r="K4"/>
      <c r="L4"/>
      <c r="M4"/>
      <c r="N4"/>
      <c r="O4"/>
      <c r="P4"/>
      <c r="Q4"/>
      <c r="R4"/>
      <c r="S4"/>
    </row>
    <row r="5" spans="1:19" ht="15.75" x14ac:dyDescent="0.25">
      <c r="A5" s="14" t="s">
        <v>3</v>
      </c>
      <c r="B5" s="15"/>
      <c r="C5" s="16"/>
      <c r="D5" s="16"/>
      <c r="E5" s="16"/>
      <c r="F5" s="16"/>
      <c r="G5" s="43" t="s">
        <v>4</v>
      </c>
      <c r="H5" s="17"/>
      <c r="I5" s="17"/>
      <c r="J5" s="17"/>
      <c r="K5" s="17"/>
      <c r="L5" s="17"/>
      <c r="M5" s="17"/>
      <c r="N5" s="17"/>
      <c r="O5" s="24"/>
      <c r="Q5" s="24"/>
      <c r="R5" s="44" t="s">
        <v>5</v>
      </c>
    </row>
    <row r="6" spans="1:19" ht="19.5" customHeight="1" x14ac:dyDescent="0.2">
      <c r="N6" s="17"/>
      <c r="Q6" s="24"/>
      <c r="R6" s="24"/>
    </row>
    <row r="7" spans="1:19" s="9" customFormat="1" ht="65.25" customHeight="1" thickBot="1" x14ac:dyDescent="0.25">
      <c r="A7" s="72" t="s">
        <v>6</v>
      </c>
      <c r="B7" s="73" t="s">
        <v>7</v>
      </c>
      <c r="C7" s="74" t="s">
        <v>8</v>
      </c>
      <c r="D7" s="74" t="s">
        <v>9</v>
      </c>
      <c r="E7" s="75" t="s">
        <v>10</v>
      </c>
      <c r="F7" s="75" t="s">
        <v>206</v>
      </c>
      <c r="G7" s="75" t="s">
        <v>204</v>
      </c>
      <c r="H7" s="75" t="s">
        <v>12</v>
      </c>
      <c r="I7" s="75" t="s">
        <v>13</v>
      </c>
      <c r="J7" s="75" t="s">
        <v>14</v>
      </c>
      <c r="K7" s="75" t="s">
        <v>15</v>
      </c>
      <c r="L7" s="75" t="s">
        <v>16</v>
      </c>
      <c r="M7" s="75" t="s">
        <v>17</v>
      </c>
      <c r="N7" s="75" t="s">
        <v>18</v>
      </c>
      <c r="O7" s="75" t="s">
        <v>19</v>
      </c>
      <c r="P7" s="75" t="s">
        <v>20</v>
      </c>
      <c r="Q7" s="75" t="s">
        <v>21</v>
      </c>
      <c r="R7" s="75" t="s">
        <v>22</v>
      </c>
      <c r="S7" s="75" t="s">
        <v>205</v>
      </c>
    </row>
    <row r="8" spans="1:19" ht="15" x14ac:dyDescent="0.2">
      <c r="A8" s="62">
        <v>42242</v>
      </c>
      <c r="B8" s="63">
        <v>15</v>
      </c>
      <c r="C8" s="64" t="s">
        <v>93</v>
      </c>
      <c r="D8" s="64" t="s">
        <v>151</v>
      </c>
      <c r="E8" s="65">
        <v>1</v>
      </c>
      <c r="F8" s="65"/>
      <c r="G8" s="66">
        <v>4.5</v>
      </c>
      <c r="H8" s="67">
        <v>4.5</v>
      </c>
      <c r="I8" s="66" t="s">
        <v>26</v>
      </c>
      <c r="J8" s="66" t="s">
        <v>26</v>
      </c>
      <c r="K8" s="66">
        <v>0</v>
      </c>
      <c r="L8" s="68">
        <v>3.8</v>
      </c>
      <c r="M8" s="69"/>
      <c r="N8" s="68" t="s">
        <v>27</v>
      </c>
      <c r="O8" s="66">
        <f>((H8-1)*(1-(IF(I8="no",0,'month 3 only'!$B$3)))+1)</f>
        <v>4.5</v>
      </c>
      <c r="P8" s="66">
        <f>E8*IF(J8="yes",2,1)</f>
        <v>1</v>
      </c>
      <c r="Q8" s="70">
        <f>(IF(N8="WON-EW",((((O8-1)*K8)*'month 3 only'!$B$2)+('month 3 only'!$B$2*(O8-1))),IF(N8="WON",((((O8-1)*K8)*'month 3 only'!$B$2)+('month 3 only'!$B$2*(O8-1))),IF(N8="PLACED",((((O8-1)*K8)*'month 3 only'!$B$2)-'month 3 only'!$B$2),IF(K8=0,-'month 3 only'!$B$2,IF(K8=0,-'month 3 only'!$B$2,-('month 3 only'!$B$2*2)))))))*E8</f>
        <v>-10</v>
      </c>
      <c r="R8" s="70">
        <f>(IF(N8="WON-EW",(((L8-1)*'month 3 only'!$B$2)*(1-$B$3))+(((M8-1)*'month 3 only'!$B$2)*(1-$B$3)),IF(N8="WON",(((L8-1)*'month 3 only'!$B$2)*(1-$B$3)),IF(N8="PLACED",(((M8-1)*'month 3 only'!$B$2)*(1-$B$3))-'month 3 only'!$B$2,IF(K8=0,-'month 3 only'!$B$2,-('month 3 only'!$B$2*2))))))*E8</f>
        <v>-10</v>
      </c>
      <c r="S8" s="71">
        <f>(IF(N8="WON-EW",((((G8-1)*K8)*'month 3 only'!$B$2)+('month 3 only'!$B$2*(G8-1))),IF(N8="WON",((((G8-1)*K8)*'month 3 only'!$B$2)+('month 3 only'!$B$2*(G8-1))),IF(N8="PLACED",((((G8-1)*K8)*'month 3 only'!$B$2)-'month 3 only'!$B$2),IF(K8=0,-'month 3 only'!$B$2,IF(K8=0,-'month 3 only'!$B$2,-('month 3 only'!$B$2*2)))))))*E8</f>
        <v>-10</v>
      </c>
    </row>
    <row r="9" spans="1:19" ht="15" x14ac:dyDescent="0.2">
      <c r="A9" s="62">
        <v>42242</v>
      </c>
      <c r="B9" s="63">
        <v>16.2</v>
      </c>
      <c r="C9" s="64" t="s">
        <v>81</v>
      </c>
      <c r="D9" s="64" t="s">
        <v>152</v>
      </c>
      <c r="E9" s="65">
        <v>1</v>
      </c>
      <c r="F9" s="65"/>
      <c r="G9" s="66">
        <v>6</v>
      </c>
      <c r="H9" s="67">
        <v>6</v>
      </c>
      <c r="I9" s="66" t="s">
        <v>26</v>
      </c>
      <c r="J9" s="66" t="s">
        <v>26</v>
      </c>
      <c r="K9" s="66">
        <v>0</v>
      </c>
      <c r="L9" s="68">
        <v>3.71</v>
      </c>
      <c r="M9" s="69"/>
      <c r="N9" s="68" t="s">
        <v>33</v>
      </c>
      <c r="O9" s="66">
        <f>((H9-1)*(1-(IF(I9="no",0,'month 3 only'!$B$3)))+1)</f>
        <v>6</v>
      </c>
      <c r="P9" s="66">
        <f>E9*IF(J9="yes",2,1)</f>
        <v>1</v>
      </c>
      <c r="Q9" s="70">
        <f>(IF(N9="WON-EW",((((O9-1)*K9)*'month 3 only'!$B$2)+('month 3 only'!$B$2*(O9-1))),IF(N9="WON",((((O9-1)*K9)*'month 3 only'!$B$2)+('month 3 only'!$B$2*(O9-1))),IF(N9="PLACED",((((O9-1)*K9)*'month 3 only'!$B$2)-'month 3 only'!$B$2),IF(K9=0,-'month 3 only'!$B$2,IF(K9=0,-'month 3 only'!$B$2,-('month 3 only'!$B$2*2)))))))*E9</f>
        <v>50</v>
      </c>
      <c r="R9" s="70">
        <f>(IF(N9="WON-EW",(((L9-1)*'month 3 only'!$B$2)*(1-$B$3))+(((M9-1)*'month 3 only'!$B$2)*(1-$B$3)),IF(N9="WON",(((L9-1)*'month 3 only'!$B$2)*(1-$B$3)),IF(N9="PLACED",(((M9-1)*'month 3 only'!$B$2)*(1-$B$3))-'month 3 only'!$B$2,IF(K9=0,-'month 3 only'!$B$2,-('month 3 only'!$B$2*2))))))*E9</f>
        <v>25.745000000000001</v>
      </c>
      <c r="S9" s="71">
        <f>(IF(N9="WON-EW",((((G9-1)*K9)*'month 3 only'!$B$2)+('month 3 only'!$B$2*(G9-1))),IF(N9="WON",((((G9-1)*K9)*'month 3 only'!$B$2)+('month 3 only'!$B$2*(G9-1))),IF(N9="PLACED",((((G9-1)*K9)*'month 3 only'!$B$2)-'month 3 only'!$B$2),IF(K9=0,-'month 3 only'!$B$2,IF(K9=0,-'month 3 only'!$B$2,-('month 3 only'!$B$2*2)))))))*E9</f>
        <v>50</v>
      </c>
    </row>
    <row r="10" spans="1:19" ht="15" x14ac:dyDescent="0.2">
      <c r="A10" s="62">
        <v>42243</v>
      </c>
      <c r="B10" s="63">
        <v>15.5</v>
      </c>
      <c r="C10" s="64" t="s">
        <v>104</v>
      </c>
      <c r="D10" s="64" t="s">
        <v>153</v>
      </c>
      <c r="E10" s="65">
        <v>1</v>
      </c>
      <c r="F10" s="65"/>
      <c r="G10" s="66">
        <v>3</v>
      </c>
      <c r="H10" s="66">
        <v>3</v>
      </c>
      <c r="I10" s="66" t="s">
        <v>26</v>
      </c>
      <c r="J10" s="66" t="s">
        <v>26</v>
      </c>
      <c r="K10" s="66">
        <v>0</v>
      </c>
      <c r="L10" s="68">
        <v>2.62</v>
      </c>
      <c r="M10" s="69"/>
      <c r="N10" s="68" t="s">
        <v>27</v>
      </c>
      <c r="O10" s="66">
        <f>((H10-1)*(1-(IF(I10="no",0,'month 3 only'!$B$3)))+1)</f>
        <v>3</v>
      </c>
      <c r="P10" s="66">
        <f>E10*IF(J10="yes",2,1)</f>
        <v>1</v>
      </c>
      <c r="Q10" s="70">
        <f>(IF(N10="WON-EW",((((O10-1)*K10)*'month 3 only'!$B$2)+('month 3 only'!$B$2*(O10-1))),IF(N10="WON",((((O10-1)*K10)*'month 3 only'!$B$2)+('month 3 only'!$B$2*(O10-1))),IF(N10="PLACED",((((O10-1)*K10)*'month 3 only'!$B$2)-'month 3 only'!$B$2),IF(K10=0,-'month 3 only'!$B$2,IF(K10=0,-'month 3 only'!$B$2,-('month 3 only'!$B$2*2)))))))*E10</f>
        <v>-10</v>
      </c>
      <c r="R10" s="70">
        <f>(IF(N10="WON-EW",(((L10-1)*'month 3 only'!$B$2)*(1-$B$3))+(((M10-1)*'month 3 only'!$B$2)*(1-$B$3)),IF(N10="WON",(((L10-1)*'month 3 only'!$B$2)*(1-$B$3)),IF(N10="PLACED",(((M10-1)*'month 3 only'!$B$2)*(1-$B$3))-'month 3 only'!$B$2,IF(K10=0,-'month 3 only'!$B$2,-('month 3 only'!$B$2*2))))))*E10</f>
        <v>-10</v>
      </c>
      <c r="S10" s="71">
        <f>(IF(N10="WON-EW",((((G10-1)*K10)*'month 3 only'!$B$2)+('month 3 only'!$B$2*(G10-1))),IF(N10="WON",((((G10-1)*K10)*'month 3 only'!$B$2)+('month 3 only'!$B$2*(G10-1))),IF(N10="PLACED",((((G10-1)*K10)*'month 3 only'!$B$2)-'month 3 only'!$B$2),IF(K10=0,-'month 3 only'!$B$2,IF(K10=0,-'month 3 only'!$B$2,-('month 3 only'!$B$2*2)))))))*E10</f>
        <v>-10</v>
      </c>
    </row>
    <row r="11" spans="1:19" ht="15" x14ac:dyDescent="0.2">
      <c r="A11" s="62">
        <v>42243</v>
      </c>
      <c r="B11" s="63">
        <v>19.45</v>
      </c>
      <c r="C11" s="64" t="s">
        <v>47</v>
      </c>
      <c r="D11" s="64" t="s">
        <v>154</v>
      </c>
      <c r="E11" s="65">
        <v>1</v>
      </c>
      <c r="F11" s="65"/>
      <c r="G11" s="66">
        <v>10</v>
      </c>
      <c r="H11" s="66">
        <v>10</v>
      </c>
      <c r="I11" s="66" t="s">
        <v>26</v>
      </c>
      <c r="J11" s="66" t="s">
        <v>26</v>
      </c>
      <c r="K11" s="66">
        <v>0</v>
      </c>
      <c r="L11" s="68">
        <v>10</v>
      </c>
      <c r="M11" s="69"/>
      <c r="N11" s="68" t="s">
        <v>27</v>
      </c>
      <c r="O11" s="66">
        <f>((H11-1)*(1-(IF(I11="no",0,'month 3 only'!$B$3)))+1)</f>
        <v>10</v>
      </c>
      <c r="P11" s="66">
        <f>E11*IF(J11="yes",2,1)</f>
        <v>1</v>
      </c>
      <c r="Q11" s="70">
        <f>(IF(N11="WON-EW",((((O11-1)*K11)*'month 3 only'!$B$2)+('month 3 only'!$B$2*(O11-1))),IF(N11="WON",((((O11-1)*K11)*'month 3 only'!$B$2)+('month 3 only'!$B$2*(O11-1))),IF(N11="PLACED",((((O11-1)*K11)*'month 3 only'!$B$2)-'month 3 only'!$B$2),IF(K11=0,-'month 3 only'!$B$2,IF(K11=0,-'month 3 only'!$B$2,-('month 3 only'!$B$2*2)))))))*E11</f>
        <v>-10</v>
      </c>
      <c r="R11" s="70">
        <f>(IF(N11="WON-EW",(((L11-1)*'month 3 only'!$B$2)*(1-$B$3))+(((M11-1)*'month 3 only'!$B$2)*(1-$B$3)),IF(N11="WON",(((L11-1)*'month 3 only'!$B$2)*(1-$B$3)),IF(N11="PLACED",(((M11-1)*'month 3 only'!$B$2)*(1-$B$3))-'month 3 only'!$B$2,IF(K11=0,-'month 3 only'!$B$2,-('month 3 only'!$B$2*2))))))*E11</f>
        <v>-10</v>
      </c>
      <c r="S11" s="71">
        <f>(IF(N11="WON-EW",((((G11-1)*K11)*'month 3 only'!$B$2)+('month 3 only'!$B$2*(G11-1))),IF(N11="WON",((((G11-1)*K11)*'month 3 only'!$B$2)+('month 3 only'!$B$2*(G11-1))),IF(N11="PLACED",((((G11-1)*K11)*'month 3 only'!$B$2)-'month 3 only'!$B$2),IF(K11=0,-'month 3 only'!$B$2,IF(K11=0,-'month 3 only'!$B$2,-('month 3 only'!$B$2*2)))))))*E11</f>
        <v>-10</v>
      </c>
    </row>
    <row r="12" spans="1:19" ht="15" x14ac:dyDescent="0.2">
      <c r="A12" s="62">
        <v>42244</v>
      </c>
      <c r="B12" s="63">
        <v>16.399999999999999</v>
      </c>
      <c r="C12" s="64" t="s">
        <v>118</v>
      </c>
      <c r="D12" s="64" t="s">
        <v>155</v>
      </c>
      <c r="E12" s="65">
        <v>1</v>
      </c>
      <c r="F12" s="65"/>
      <c r="G12" s="66">
        <v>5</v>
      </c>
      <c r="H12" s="66">
        <v>5</v>
      </c>
      <c r="I12" s="66" t="s">
        <v>26</v>
      </c>
      <c r="J12" s="66" t="s">
        <v>26</v>
      </c>
      <c r="K12" s="66">
        <v>0</v>
      </c>
      <c r="L12" s="68">
        <v>4.5999999999999996</v>
      </c>
      <c r="M12" s="69"/>
      <c r="N12" s="68" t="s">
        <v>27</v>
      </c>
      <c r="O12" s="66">
        <f>((H12-1)*(1-(IF(I12="no",0,'month 3 only'!$B$3)))+1)</f>
        <v>5</v>
      </c>
      <c r="P12" s="66">
        <f>E12*IF(J12="yes",2,1)</f>
        <v>1</v>
      </c>
      <c r="Q12" s="70">
        <f>(IF(N12="WON-EW",((((O12-1)*K12)*'month 3 only'!$B$2)+('month 3 only'!$B$2*(O12-1))),IF(N12="WON",((((O12-1)*K12)*'month 3 only'!$B$2)+('month 3 only'!$B$2*(O12-1))),IF(N12="PLACED",((((O12-1)*K12)*'month 3 only'!$B$2)-'month 3 only'!$B$2),IF(K12=0,-'month 3 only'!$B$2,IF(K12=0,-'month 3 only'!$B$2,-('month 3 only'!$B$2*2)))))))*E12</f>
        <v>-10</v>
      </c>
      <c r="R12" s="70">
        <f>(IF(N12="WON-EW",(((L12-1)*'month 3 only'!$B$2)*(1-$B$3))+(((M12-1)*'month 3 only'!$B$2)*(1-$B$3)),IF(N12="WON",(((L12-1)*'month 3 only'!$B$2)*(1-$B$3)),IF(N12="PLACED",(((M12-1)*'month 3 only'!$B$2)*(1-$B$3))-'month 3 only'!$B$2,IF(K12=0,-'month 3 only'!$B$2,-('month 3 only'!$B$2*2))))))*E12</f>
        <v>-10</v>
      </c>
      <c r="S12" s="71">
        <f>(IF(N12="WON-EW",((((G12-1)*K12)*'month 3 only'!$B$2)+('month 3 only'!$B$2*(G12-1))),IF(N12="WON",((((G12-1)*K12)*'month 3 only'!$B$2)+('month 3 only'!$B$2*(G12-1))),IF(N12="PLACED",((((G12-1)*K12)*'month 3 only'!$B$2)-'month 3 only'!$B$2),IF(K12=0,-'month 3 only'!$B$2,IF(K12=0,-'month 3 only'!$B$2,-('month 3 only'!$B$2*2)))))))*E12</f>
        <v>-10</v>
      </c>
    </row>
    <row r="13" spans="1:19" ht="15" x14ac:dyDescent="0.2">
      <c r="A13" s="62">
        <v>42244</v>
      </c>
      <c r="B13" s="63">
        <v>18.25</v>
      </c>
      <c r="C13" s="64" t="s">
        <v>156</v>
      </c>
      <c r="D13" s="64" t="s">
        <v>157</v>
      </c>
      <c r="E13" s="65">
        <v>1</v>
      </c>
      <c r="F13" s="65"/>
      <c r="G13" s="66">
        <v>5</v>
      </c>
      <c r="H13" s="66">
        <v>5</v>
      </c>
      <c r="I13" s="66" t="s">
        <v>26</v>
      </c>
      <c r="J13" s="66" t="s">
        <v>26</v>
      </c>
      <c r="K13" s="66">
        <v>0</v>
      </c>
      <c r="L13" s="68">
        <v>5.58</v>
      </c>
      <c r="M13" s="69"/>
      <c r="N13" s="68" t="s">
        <v>27</v>
      </c>
      <c r="O13" s="66">
        <f>((H13-1)*(1-(IF(I13="no",0,'month 3 only'!$B$3)))+1)</f>
        <v>5</v>
      </c>
      <c r="P13" s="66">
        <f>E13*IF(J13="yes",2,1)</f>
        <v>1</v>
      </c>
      <c r="Q13" s="70">
        <f>(IF(N13="WON-EW",((((O13-1)*K13)*'month 3 only'!$B$2)+('month 3 only'!$B$2*(O13-1))),IF(N13="WON",((((O13-1)*K13)*'month 3 only'!$B$2)+('month 3 only'!$B$2*(O13-1))),IF(N13="PLACED",((((O13-1)*K13)*'month 3 only'!$B$2)-'month 3 only'!$B$2),IF(K13=0,-'month 3 only'!$B$2,IF(K13=0,-'month 3 only'!$B$2,-('month 3 only'!$B$2*2)))))))*E13</f>
        <v>-10</v>
      </c>
      <c r="R13" s="70">
        <f>(IF(N13="WON-EW",(((L13-1)*'month 3 only'!$B$2)*(1-$B$3))+(((M13-1)*'month 3 only'!$B$2)*(1-$B$3)),IF(N13="WON",(((L13-1)*'month 3 only'!$B$2)*(1-$B$3)),IF(N13="PLACED",(((M13-1)*'month 3 only'!$B$2)*(1-$B$3))-'month 3 only'!$B$2,IF(K13=0,-'month 3 only'!$B$2,-('month 3 only'!$B$2*2))))))*E13</f>
        <v>-10</v>
      </c>
      <c r="S13" s="71">
        <f>(IF(N13="WON-EW",((((G13-1)*K13)*'month 3 only'!$B$2)+('month 3 only'!$B$2*(G13-1))),IF(N13="WON",((((G13-1)*K13)*'month 3 only'!$B$2)+('month 3 only'!$B$2*(G13-1))),IF(N13="PLACED",((((G13-1)*K13)*'month 3 only'!$B$2)-'month 3 only'!$B$2),IF(K13=0,-'month 3 only'!$B$2,IF(K13=0,-'month 3 only'!$B$2,-('month 3 only'!$B$2*2)))))))*E13</f>
        <v>-10</v>
      </c>
    </row>
    <row r="14" spans="1:19" ht="15" x14ac:dyDescent="0.2">
      <c r="A14" s="62">
        <v>42245</v>
      </c>
      <c r="B14" s="63">
        <v>17</v>
      </c>
      <c r="C14" s="64" t="s">
        <v>28</v>
      </c>
      <c r="D14" s="64" t="s">
        <v>158</v>
      </c>
      <c r="E14" s="65">
        <v>3</v>
      </c>
      <c r="F14" s="65"/>
      <c r="G14" s="66">
        <v>4.5</v>
      </c>
      <c r="H14" s="66">
        <v>4.5</v>
      </c>
      <c r="I14" s="66" t="s">
        <v>26</v>
      </c>
      <c r="J14" s="66" t="s">
        <v>26</v>
      </c>
      <c r="K14" s="66">
        <v>0</v>
      </c>
      <c r="L14" s="68">
        <v>3.54</v>
      </c>
      <c r="M14" s="69"/>
      <c r="N14" s="68" t="s">
        <v>27</v>
      </c>
      <c r="O14" s="66">
        <f>((H14-1)*(1-(IF(I14="no",0,'month 3 only'!$B$3)))+1)</f>
        <v>4.5</v>
      </c>
      <c r="P14" s="66">
        <f>E14*IF(J14="yes",2,1)</f>
        <v>3</v>
      </c>
      <c r="Q14" s="70">
        <f>(IF(N14="WON-EW",((((O14-1)*K14)*'month 3 only'!$B$2)+('month 3 only'!$B$2*(O14-1))),IF(N14="WON",((((O14-1)*K14)*'month 3 only'!$B$2)+('month 3 only'!$B$2*(O14-1))),IF(N14="PLACED",((((O14-1)*K14)*'month 3 only'!$B$2)-'month 3 only'!$B$2),IF(K14=0,-'month 3 only'!$B$2,IF(K14=0,-'month 3 only'!$B$2,-('month 3 only'!$B$2*2)))))))*E14</f>
        <v>-30</v>
      </c>
      <c r="R14" s="70">
        <f>(IF(N14="WON-EW",(((L14-1)*'month 3 only'!$B$2)*(1-$B$3))+(((M14-1)*'month 3 only'!$B$2)*(1-$B$3)),IF(N14="WON",(((L14-1)*'month 3 only'!$B$2)*(1-$B$3)),IF(N14="PLACED",(((M14-1)*'month 3 only'!$B$2)*(1-$B$3))-'month 3 only'!$B$2,IF(K14=0,-'month 3 only'!$B$2,-('month 3 only'!$B$2*2))))))*E14</f>
        <v>-30</v>
      </c>
      <c r="S14" s="71">
        <f>(IF(N14="WON-EW",((((G14-1)*K14)*'month 3 only'!$B$2)+('month 3 only'!$B$2*(G14-1))),IF(N14="WON",((((G14-1)*K14)*'month 3 only'!$B$2)+('month 3 only'!$B$2*(G14-1))),IF(N14="PLACED",((((G14-1)*K14)*'month 3 only'!$B$2)-'month 3 only'!$B$2),IF(K14=0,-'month 3 only'!$B$2,IF(K14=0,-'month 3 only'!$B$2,-('month 3 only'!$B$2*2)))))))*E14</f>
        <v>-30</v>
      </c>
    </row>
    <row r="15" spans="1:19" ht="15" x14ac:dyDescent="0.2">
      <c r="A15" s="62">
        <v>42247</v>
      </c>
      <c r="B15" s="63">
        <v>14.05</v>
      </c>
      <c r="C15" s="64" t="s">
        <v>159</v>
      </c>
      <c r="D15" s="64" t="s">
        <v>160</v>
      </c>
      <c r="E15" s="65">
        <v>2</v>
      </c>
      <c r="F15" s="65"/>
      <c r="G15" s="66">
        <v>4</v>
      </c>
      <c r="H15" s="66">
        <v>4</v>
      </c>
      <c r="I15" s="66" t="s">
        <v>26</v>
      </c>
      <c r="J15" s="66" t="s">
        <v>26</v>
      </c>
      <c r="K15" s="66">
        <v>0</v>
      </c>
      <c r="L15" s="68">
        <v>4.3099999999999996</v>
      </c>
      <c r="M15" s="69"/>
      <c r="N15" s="68" t="s">
        <v>33</v>
      </c>
      <c r="O15" s="66">
        <f>((H15-1)*(1-(IF(I15="no",0,'month 3 only'!$B$3)))+1)</f>
        <v>4</v>
      </c>
      <c r="P15" s="66">
        <f>E15*IF(J15="yes",2,1)</f>
        <v>2</v>
      </c>
      <c r="Q15" s="70">
        <f>(IF(N15="WON-EW",((((O15-1)*K15)*'month 3 only'!$B$2)+('month 3 only'!$B$2*(O15-1))),IF(N15="WON",((((O15-1)*K15)*'month 3 only'!$B$2)+('month 3 only'!$B$2*(O15-1))),IF(N15="PLACED",((((O15-1)*K15)*'month 3 only'!$B$2)-'month 3 only'!$B$2),IF(K15=0,-'month 3 only'!$B$2,IF(K15=0,-'month 3 only'!$B$2,-('month 3 only'!$B$2*2)))))))*E15</f>
        <v>60</v>
      </c>
      <c r="R15" s="70">
        <f>(IF(N15="WON-EW",(((L15-1)*'month 3 only'!$B$2)*(1-$B$3))+(((M15-1)*'month 3 only'!$B$2)*(1-$B$3)),IF(N15="WON",(((L15-1)*'month 3 only'!$B$2)*(1-$B$3)),IF(N15="PLACED",(((M15-1)*'month 3 only'!$B$2)*(1-$B$3))-'month 3 only'!$B$2,IF(K15=0,-'month 3 only'!$B$2,-('month 3 only'!$B$2*2))))))*E15</f>
        <v>62.889999999999986</v>
      </c>
      <c r="S15" s="71">
        <f>(IF(N15="WON-EW",((((G15-1)*K15)*'month 3 only'!$B$2)+('month 3 only'!$B$2*(G15-1))),IF(N15="WON",((((G15-1)*K15)*'month 3 only'!$B$2)+('month 3 only'!$B$2*(G15-1))),IF(N15="PLACED",((((G15-1)*K15)*'month 3 only'!$B$2)-'month 3 only'!$B$2),IF(K15=0,-'month 3 only'!$B$2,IF(K15=0,-'month 3 only'!$B$2,-('month 3 only'!$B$2*2)))))))*E15</f>
        <v>60</v>
      </c>
    </row>
    <row r="16" spans="1:19" ht="15" x14ac:dyDescent="0.2">
      <c r="A16" s="62">
        <v>42247</v>
      </c>
      <c r="B16" s="63">
        <v>14.35</v>
      </c>
      <c r="C16" s="64" t="s">
        <v>45</v>
      </c>
      <c r="D16" s="64" t="s">
        <v>161</v>
      </c>
      <c r="E16" s="65">
        <v>2</v>
      </c>
      <c r="F16" s="65"/>
      <c r="G16" s="66">
        <v>2.88</v>
      </c>
      <c r="H16" s="66">
        <v>2.88</v>
      </c>
      <c r="I16" s="66" t="s">
        <v>26</v>
      </c>
      <c r="J16" s="66" t="s">
        <v>26</v>
      </c>
      <c r="K16" s="66">
        <v>0</v>
      </c>
      <c r="L16" s="68">
        <v>2.54</v>
      </c>
      <c r="M16" s="64"/>
      <c r="N16" s="68" t="s">
        <v>27</v>
      </c>
      <c r="O16" s="66">
        <f>((H16-1)*(1-(IF(I16="no",0,'month 3 only'!$B$3)))+1)</f>
        <v>2.88</v>
      </c>
      <c r="P16" s="66">
        <f>E16*IF(J16="yes",2,1)</f>
        <v>2</v>
      </c>
      <c r="Q16" s="70">
        <f>(IF(N16="WON-EW",((((O16-1)*K16)*'month 3 only'!$B$2)+('month 3 only'!$B$2*(O16-1))),IF(N16="WON",((((O16-1)*K16)*'month 3 only'!$B$2)+('month 3 only'!$B$2*(O16-1))),IF(N16="PLACED",((((O16-1)*K16)*'month 3 only'!$B$2)-'month 3 only'!$B$2),IF(K16=0,-'month 3 only'!$B$2,IF(K16=0,-'month 3 only'!$B$2,-('month 3 only'!$B$2*2)))))))*E16</f>
        <v>-20</v>
      </c>
      <c r="R16" s="70">
        <f>(IF(N16="WON-EW",(((L16-1)*'month 3 only'!$B$2)*(1-$B$3))+(((M16-1)*'month 3 only'!$B$2)*(1-$B$3)),IF(N16="WON",(((L16-1)*'month 3 only'!$B$2)*(1-$B$3)),IF(N16="PLACED",(((M16-1)*'month 3 only'!$B$2)*(1-$B$3))-'month 3 only'!$B$2,IF(K16=0,-'month 3 only'!$B$2,-('month 3 only'!$B$2*2))))))*E16</f>
        <v>-20</v>
      </c>
      <c r="S16" s="71">
        <f>(IF(N16="WON-EW",((((G16-1)*K16)*'month 3 only'!$B$2)+('month 3 only'!$B$2*(G16-1))),IF(N16="WON",((((G16-1)*K16)*'month 3 only'!$B$2)+('month 3 only'!$B$2*(G16-1))),IF(N16="PLACED",((((G16-1)*K16)*'month 3 only'!$B$2)-'month 3 only'!$B$2),IF(K16=0,-'month 3 only'!$B$2,IF(K16=0,-'month 3 only'!$B$2,-('month 3 only'!$B$2*2)))))))*E16</f>
        <v>-20</v>
      </c>
    </row>
    <row r="17" spans="1:19" ht="15" x14ac:dyDescent="0.2">
      <c r="A17" s="62">
        <v>42248</v>
      </c>
      <c r="B17" s="63">
        <v>16.3</v>
      </c>
      <c r="C17" s="64" t="s">
        <v>156</v>
      </c>
      <c r="D17" s="64" t="s">
        <v>162</v>
      </c>
      <c r="E17" s="65">
        <v>1</v>
      </c>
      <c r="F17" s="65"/>
      <c r="G17" s="66">
        <v>7</v>
      </c>
      <c r="H17" s="66">
        <v>7</v>
      </c>
      <c r="I17" s="66" t="s">
        <v>26</v>
      </c>
      <c r="J17" s="66" t="s">
        <v>26</v>
      </c>
      <c r="K17" s="66">
        <v>0</v>
      </c>
      <c r="L17" s="68">
        <v>9.34</v>
      </c>
      <c r="M17" s="64"/>
      <c r="N17" s="68" t="s">
        <v>27</v>
      </c>
      <c r="O17" s="66">
        <f>((H17-1)*(1-(IF(I17="no",0,'month 3 only'!$B$3)))+1)</f>
        <v>7</v>
      </c>
      <c r="P17" s="66">
        <f>E17*IF(J17="yes",2,1)</f>
        <v>1</v>
      </c>
      <c r="Q17" s="70">
        <f>(IF(N17="WON-EW",((((O17-1)*K17)*'month 3 only'!$B$2)+('month 3 only'!$B$2*(O17-1))),IF(N17="WON",((((O17-1)*K17)*'month 3 only'!$B$2)+('month 3 only'!$B$2*(O17-1))),IF(N17="PLACED",((((O17-1)*K17)*'month 3 only'!$B$2)-'month 3 only'!$B$2),IF(K17=0,-'month 3 only'!$B$2,IF(K17=0,-'month 3 only'!$B$2,-('month 3 only'!$B$2*2)))))))*E17</f>
        <v>-10</v>
      </c>
      <c r="R17" s="70">
        <f>(IF(N17="WON-EW",(((L17-1)*'month 3 only'!$B$2)*(1-$B$3))+(((M17-1)*'month 3 only'!$B$2)*(1-$B$3)),IF(N17="WON",(((L17-1)*'month 3 only'!$B$2)*(1-$B$3)),IF(N17="PLACED",(((M17-1)*'month 3 only'!$B$2)*(1-$B$3))-'month 3 only'!$B$2,IF(K17=0,-'month 3 only'!$B$2,-('month 3 only'!$B$2*2))))))*E17</f>
        <v>-10</v>
      </c>
      <c r="S17" s="71">
        <f>(IF(N17="WON-EW",((((G17-1)*K17)*'month 3 only'!$B$2)+('month 3 only'!$B$2*(G17-1))),IF(N17="WON",((((G17-1)*K17)*'month 3 only'!$B$2)+('month 3 only'!$B$2*(G17-1))),IF(N17="PLACED",((((G17-1)*K17)*'month 3 only'!$B$2)-'month 3 only'!$B$2),IF(K17=0,-'month 3 only'!$B$2,IF(K17=0,-'month 3 only'!$B$2,-('month 3 only'!$B$2*2)))))))*E17</f>
        <v>-10</v>
      </c>
    </row>
    <row r="18" spans="1:19" ht="15" x14ac:dyDescent="0.2">
      <c r="A18" s="62">
        <v>42250</v>
      </c>
      <c r="B18" s="63">
        <v>13.4</v>
      </c>
      <c r="C18" s="64" t="s">
        <v>126</v>
      </c>
      <c r="D18" s="64" t="s">
        <v>163</v>
      </c>
      <c r="E18" s="65">
        <v>1</v>
      </c>
      <c r="F18" s="65"/>
      <c r="G18" s="66">
        <v>4.5</v>
      </c>
      <c r="H18" s="66">
        <v>4.5</v>
      </c>
      <c r="I18" s="66" t="s">
        <v>26</v>
      </c>
      <c r="J18" s="66" t="s">
        <v>26</v>
      </c>
      <c r="K18" s="66">
        <v>0</v>
      </c>
      <c r="L18" s="68">
        <v>2.88</v>
      </c>
      <c r="M18" s="64"/>
      <c r="N18" s="68" t="s">
        <v>27</v>
      </c>
      <c r="O18" s="66">
        <f>((H18-1)*(1-(IF(I18="no",0,'month 3 only'!$B$3)))+1)</f>
        <v>4.5</v>
      </c>
      <c r="P18" s="66">
        <f>E18*IF(J18="yes",2,1)</f>
        <v>1</v>
      </c>
      <c r="Q18" s="70">
        <f>(IF(N18="WON-EW",((((O18-1)*K18)*'month 3 only'!$B$2)+('month 3 only'!$B$2*(O18-1))),IF(N18="WON",((((O18-1)*K18)*'month 3 only'!$B$2)+('month 3 only'!$B$2*(O18-1))),IF(N18="PLACED",((((O18-1)*K18)*'month 3 only'!$B$2)-'month 3 only'!$B$2),IF(K18=0,-'month 3 only'!$B$2,IF(K18=0,-'month 3 only'!$B$2,-('month 3 only'!$B$2*2)))))))*E18</f>
        <v>-10</v>
      </c>
      <c r="R18" s="70">
        <f>(IF(N18="WON-EW",(((L18-1)*'month 3 only'!$B$2)*(1-$B$3))+(((M18-1)*'month 3 only'!$B$2)*(1-$B$3)),IF(N18="WON",(((L18-1)*'month 3 only'!$B$2)*(1-$B$3)),IF(N18="PLACED",(((M18-1)*'month 3 only'!$B$2)*(1-$B$3))-'month 3 only'!$B$2,IF(K18=0,-'month 3 only'!$B$2,-('month 3 only'!$B$2*2))))))*E18</f>
        <v>-10</v>
      </c>
      <c r="S18" s="71">
        <f>(IF(N18="WON-EW",((((G18-1)*K18)*'month 3 only'!$B$2)+('month 3 only'!$B$2*(G18-1))),IF(N18="WON",((((G18-1)*K18)*'month 3 only'!$B$2)+('month 3 only'!$B$2*(G18-1))),IF(N18="PLACED",((((G18-1)*K18)*'month 3 only'!$B$2)-'month 3 only'!$B$2),IF(K18=0,-'month 3 only'!$B$2,IF(K18=0,-'month 3 only'!$B$2,-('month 3 only'!$B$2*2)))))))*E18</f>
        <v>-10</v>
      </c>
    </row>
    <row r="19" spans="1:19" ht="15" x14ac:dyDescent="0.2">
      <c r="A19" s="62">
        <v>42250</v>
      </c>
      <c r="B19" s="63">
        <v>15</v>
      </c>
      <c r="C19" s="64" t="s">
        <v>36</v>
      </c>
      <c r="D19" s="64" t="s">
        <v>164</v>
      </c>
      <c r="E19" s="65">
        <v>2</v>
      </c>
      <c r="F19" s="65"/>
      <c r="G19" s="66">
        <v>2.1</v>
      </c>
      <c r="H19" s="66">
        <v>2.1</v>
      </c>
      <c r="I19" s="66" t="s">
        <v>26</v>
      </c>
      <c r="J19" s="66" t="s">
        <v>26</v>
      </c>
      <c r="K19" s="66">
        <v>0</v>
      </c>
      <c r="L19" s="68">
        <v>1.77</v>
      </c>
      <c r="M19" s="64"/>
      <c r="N19" s="68" t="s">
        <v>33</v>
      </c>
      <c r="O19" s="66">
        <f>((H19-1)*(1-(IF(I19="no",0,'month 3 only'!$B$3)))+1)</f>
        <v>2.1</v>
      </c>
      <c r="P19" s="66">
        <f>E19*IF(J19="yes",2,1)</f>
        <v>2</v>
      </c>
      <c r="Q19" s="70">
        <f>(IF(N19="WON-EW",((((O19-1)*K19)*'month 3 only'!$B$2)+('month 3 only'!$B$2*(O19-1))),IF(N19="WON",((((O19-1)*K19)*'month 3 only'!$B$2)+('month 3 only'!$B$2*(O19-1))),IF(N19="PLACED",((((O19-1)*K19)*'month 3 only'!$B$2)-'month 3 only'!$B$2),IF(K19=0,-'month 3 only'!$B$2,IF(K19=0,-'month 3 only'!$B$2,-('month 3 only'!$B$2*2)))))))*E19</f>
        <v>22</v>
      </c>
      <c r="R19" s="70">
        <f>(IF(N19="WON-EW",(((L19-1)*'month 3 only'!$B$2)*(1-$B$3))+(((M19-1)*'month 3 only'!$B$2)*(1-$B$3)),IF(N19="WON",(((L19-1)*'month 3 only'!$B$2)*(1-$B$3)),IF(N19="PLACED",(((M19-1)*'month 3 only'!$B$2)*(1-$B$3))-'month 3 only'!$B$2,IF(K19=0,-'month 3 only'!$B$2,-('month 3 only'!$B$2*2))))))*E19</f>
        <v>14.629999999999999</v>
      </c>
      <c r="S19" s="71">
        <f>(IF(N19="WON-EW",((((G19-1)*K19)*'month 3 only'!$B$2)+('month 3 only'!$B$2*(G19-1))),IF(N19="WON",((((G19-1)*K19)*'month 3 only'!$B$2)+('month 3 only'!$B$2*(G19-1))),IF(N19="PLACED",((((G19-1)*K19)*'month 3 only'!$B$2)-'month 3 only'!$B$2),IF(K19=0,-'month 3 only'!$B$2,IF(K19=0,-'month 3 only'!$B$2,-('month 3 only'!$B$2*2)))))))*E19</f>
        <v>22</v>
      </c>
    </row>
    <row r="20" spans="1:19" ht="15" x14ac:dyDescent="0.2">
      <c r="A20" s="62">
        <v>42250</v>
      </c>
      <c r="B20" s="63">
        <v>15.45</v>
      </c>
      <c r="C20" s="64" t="s">
        <v>126</v>
      </c>
      <c r="D20" s="64" t="s">
        <v>165</v>
      </c>
      <c r="E20" s="65">
        <v>1</v>
      </c>
      <c r="F20" s="65"/>
      <c r="G20" s="66">
        <v>3</v>
      </c>
      <c r="H20" s="66">
        <v>3</v>
      </c>
      <c r="I20" s="66" t="s">
        <v>26</v>
      </c>
      <c r="J20" s="66" t="s">
        <v>26</v>
      </c>
      <c r="K20" s="66">
        <v>0</v>
      </c>
      <c r="L20" s="68">
        <v>2.4900000000000002</v>
      </c>
      <c r="M20" s="64"/>
      <c r="N20" s="68" t="s">
        <v>27</v>
      </c>
      <c r="O20" s="66">
        <f>((H20-1)*(1-(IF(I20="no",0,'month 3 only'!$B$3)))+1)</f>
        <v>3</v>
      </c>
      <c r="P20" s="66">
        <f>E20*IF(J20="yes",2,1)</f>
        <v>1</v>
      </c>
      <c r="Q20" s="70">
        <f>(IF(N20="WON-EW",((((O20-1)*K20)*'month 3 only'!$B$2)+('month 3 only'!$B$2*(O20-1))),IF(N20="WON",((((O20-1)*K20)*'month 3 only'!$B$2)+('month 3 only'!$B$2*(O20-1))),IF(N20="PLACED",((((O20-1)*K20)*'month 3 only'!$B$2)-'month 3 only'!$B$2),IF(K20=0,-'month 3 only'!$B$2,IF(K20=0,-'month 3 only'!$B$2,-('month 3 only'!$B$2*2)))))))*E20</f>
        <v>-10</v>
      </c>
      <c r="R20" s="70">
        <f>(IF(N20="WON-EW",(((L20-1)*'month 3 only'!$B$2)*(1-$B$3))+(((M20-1)*'month 3 only'!$B$2)*(1-$B$3)),IF(N20="WON",(((L20-1)*'month 3 only'!$B$2)*(1-$B$3)),IF(N20="PLACED",(((M20-1)*'month 3 only'!$B$2)*(1-$B$3))-'month 3 only'!$B$2,IF(K20=0,-'month 3 only'!$B$2,-('month 3 only'!$B$2*2))))))*E20</f>
        <v>-10</v>
      </c>
      <c r="S20" s="71">
        <f>(IF(N20="WON-EW",((((G20-1)*K20)*'month 3 only'!$B$2)+('month 3 only'!$B$2*(G20-1))),IF(N20="WON",((((G20-1)*K20)*'month 3 only'!$B$2)+('month 3 only'!$B$2*(G20-1))),IF(N20="PLACED",((((G20-1)*K20)*'month 3 only'!$B$2)-'month 3 only'!$B$2),IF(K20=0,-'month 3 only'!$B$2,IF(K20=0,-'month 3 only'!$B$2,-('month 3 only'!$B$2*2)))))))*E20</f>
        <v>-10</v>
      </c>
    </row>
    <row r="21" spans="1:19" ht="15" x14ac:dyDescent="0.2">
      <c r="A21" s="62">
        <v>42251</v>
      </c>
      <c r="B21" s="63">
        <v>19.55</v>
      </c>
      <c r="C21" s="64" t="s">
        <v>49</v>
      </c>
      <c r="D21" s="64" t="s">
        <v>166</v>
      </c>
      <c r="E21" s="65">
        <v>1</v>
      </c>
      <c r="F21" s="65"/>
      <c r="G21" s="66">
        <v>4</v>
      </c>
      <c r="H21" s="66">
        <v>4</v>
      </c>
      <c r="I21" s="66" t="s">
        <v>26</v>
      </c>
      <c r="J21" s="66" t="s">
        <v>26</v>
      </c>
      <c r="K21" s="66">
        <v>0</v>
      </c>
      <c r="L21" s="68">
        <v>4.99</v>
      </c>
      <c r="M21" s="64"/>
      <c r="N21" s="68" t="s">
        <v>27</v>
      </c>
      <c r="O21" s="66">
        <f>((H21-1)*(1-(IF(I21="no",0,'month 3 only'!$B$3)))+1)</f>
        <v>4</v>
      </c>
      <c r="P21" s="66">
        <f>E21*IF(J21="yes",2,1)</f>
        <v>1</v>
      </c>
      <c r="Q21" s="70">
        <f>(IF(N21="WON-EW",((((O21-1)*K21)*'month 3 only'!$B$2)+('month 3 only'!$B$2*(O21-1))),IF(N21="WON",((((O21-1)*K21)*'month 3 only'!$B$2)+('month 3 only'!$B$2*(O21-1))),IF(N21="PLACED",((((O21-1)*K21)*'month 3 only'!$B$2)-'month 3 only'!$B$2),IF(K21=0,-'month 3 only'!$B$2,IF(K21=0,-'month 3 only'!$B$2,-('month 3 only'!$B$2*2)))))))*E21</f>
        <v>-10</v>
      </c>
      <c r="R21" s="70">
        <f>(IF(N21="WON-EW",(((L21-1)*'month 3 only'!$B$2)*(1-$B$3))+(((M21-1)*'month 3 only'!$B$2)*(1-$B$3)),IF(N21="WON",(((L21-1)*'month 3 only'!$B$2)*(1-$B$3)),IF(N21="PLACED",(((M21-1)*'month 3 only'!$B$2)*(1-$B$3))-'month 3 only'!$B$2,IF(K21=0,-'month 3 only'!$B$2,-('month 3 only'!$B$2*2))))))*E21</f>
        <v>-10</v>
      </c>
      <c r="S21" s="71">
        <f>(IF(N21="WON-EW",((((G21-1)*K21)*'month 3 only'!$B$2)+('month 3 only'!$B$2*(G21-1))),IF(N21="WON",((((G21-1)*K21)*'month 3 only'!$B$2)+('month 3 only'!$B$2*(G21-1))),IF(N21="PLACED",((((G21-1)*K21)*'month 3 only'!$B$2)-'month 3 only'!$B$2),IF(K21=0,-'month 3 only'!$B$2,IF(K21=0,-'month 3 only'!$B$2,-('month 3 only'!$B$2*2)))))))*E21</f>
        <v>-10</v>
      </c>
    </row>
    <row r="22" spans="1:19" ht="15" x14ac:dyDescent="0.2">
      <c r="A22" s="62">
        <v>42252</v>
      </c>
      <c r="B22" s="63">
        <v>14.35</v>
      </c>
      <c r="C22" s="64" t="s">
        <v>36</v>
      </c>
      <c r="D22" s="64" t="s">
        <v>167</v>
      </c>
      <c r="E22" s="65">
        <v>1</v>
      </c>
      <c r="F22" s="65"/>
      <c r="G22" s="66">
        <v>11</v>
      </c>
      <c r="H22" s="66">
        <v>11</v>
      </c>
      <c r="I22" s="66" t="s">
        <v>26</v>
      </c>
      <c r="J22" s="66" t="s">
        <v>26</v>
      </c>
      <c r="K22" s="66">
        <v>0</v>
      </c>
      <c r="L22" s="68">
        <v>16</v>
      </c>
      <c r="M22" s="64"/>
      <c r="N22" s="68" t="s">
        <v>27</v>
      </c>
      <c r="O22" s="66">
        <f>((H22-1)*(1-(IF(I22="no",0,'month 3 only'!$B$3)))+1)</f>
        <v>11</v>
      </c>
      <c r="P22" s="66">
        <f>E22*IF(J22="yes",2,1)</f>
        <v>1</v>
      </c>
      <c r="Q22" s="70">
        <f>(IF(N22="WON-EW",((((O22-1)*K22)*'month 3 only'!$B$2)+('month 3 only'!$B$2*(O22-1))),IF(N22="WON",((((O22-1)*K22)*'month 3 only'!$B$2)+('month 3 only'!$B$2*(O22-1))),IF(N22="PLACED",((((O22-1)*K22)*'month 3 only'!$B$2)-'month 3 only'!$B$2),IF(K22=0,-'month 3 only'!$B$2,IF(K22=0,-'month 3 only'!$B$2,-('month 3 only'!$B$2*2)))))))*E22</f>
        <v>-10</v>
      </c>
      <c r="R22" s="70">
        <f>(IF(N22="WON-EW",(((L22-1)*'month 3 only'!$B$2)*(1-$B$3))+(((M22-1)*'month 3 only'!$B$2)*(1-$B$3)),IF(N22="WON",(((L22-1)*'month 3 only'!$B$2)*(1-$B$3)),IF(N22="PLACED",(((M22-1)*'month 3 only'!$B$2)*(1-$B$3))-'month 3 only'!$B$2,IF(K22=0,-'month 3 only'!$B$2,-('month 3 only'!$B$2*2))))))*E22</f>
        <v>-10</v>
      </c>
      <c r="S22" s="71">
        <f>(IF(N22="WON-EW",((((G22-1)*K22)*'month 3 only'!$B$2)+('month 3 only'!$B$2*(G22-1))),IF(N22="WON",((((G22-1)*K22)*'month 3 only'!$B$2)+('month 3 only'!$B$2*(G22-1))),IF(N22="PLACED",((((G22-1)*K22)*'month 3 only'!$B$2)-'month 3 only'!$B$2),IF(K22=0,-'month 3 only'!$B$2,IF(K22=0,-'month 3 only'!$B$2,-('month 3 only'!$B$2*2)))))))*E22</f>
        <v>-10</v>
      </c>
    </row>
    <row r="23" spans="1:19" ht="15" x14ac:dyDescent="0.2">
      <c r="A23" s="62">
        <v>42252</v>
      </c>
      <c r="B23" s="63">
        <v>15.5</v>
      </c>
      <c r="C23" s="64" t="s">
        <v>36</v>
      </c>
      <c r="D23" s="64" t="s">
        <v>168</v>
      </c>
      <c r="E23" s="65">
        <v>1</v>
      </c>
      <c r="F23" s="65"/>
      <c r="G23" s="66">
        <v>7.5</v>
      </c>
      <c r="H23" s="66">
        <v>7.5</v>
      </c>
      <c r="I23" s="66" t="s">
        <v>26</v>
      </c>
      <c r="J23" s="66" t="s">
        <v>26</v>
      </c>
      <c r="K23" s="66">
        <v>0</v>
      </c>
      <c r="L23" s="68">
        <v>6.77</v>
      </c>
      <c r="M23" s="64"/>
      <c r="N23" s="68" t="s">
        <v>27</v>
      </c>
      <c r="O23" s="66">
        <f>((H23-1)*(1-(IF(I23="no",0,'month 3 only'!$B$3)))+1)</f>
        <v>7.5</v>
      </c>
      <c r="P23" s="66">
        <f>E23*IF(J23="yes",2,1)</f>
        <v>1</v>
      </c>
      <c r="Q23" s="70">
        <f>(IF(N23="WON-EW",((((O23-1)*K23)*'month 3 only'!$B$2)+('month 3 only'!$B$2*(O23-1))),IF(N23="WON",((((O23-1)*K23)*'month 3 only'!$B$2)+('month 3 only'!$B$2*(O23-1))),IF(N23="PLACED",((((O23-1)*K23)*'month 3 only'!$B$2)-'month 3 only'!$B$2),IF(K23=0,-'month 3 only'!$B$2,IF(K23=0,-'month 3 only'!$B$2,-('month 3 only'!$B$2*2)))))))*E23</f>
        <v>-10</v>
      </c>
      <c r="R23" s="70">
        <f>(IF(N23="WON-EW",(((L23-1)*'month 3 only'!$B$2)*(1-$B$3))+(((M23-1)*'month 3 only'!$B$2)*(1-$B$3)),IF(N23="WON",(((L23-1)*'month 3 only'!$B$2)*(1-$B$3)),IF(N23="PLACED",(((M23-1)*'month 3 only'!$B$2)*(1-$B$3))-'month 3 only'!$B$2,IF(K23=0,-'month 3 only'!$B$2,-('month 3 only'!$B$2*2))))))*E23</f>
        <v>-10</v>
      </c>
      <c r="S23" s="71">
        <f>(IF(N23="WON-EW",((((G23-1)*K23)*'month 3 only'!$B$2)+('month 3 only'!$B$2*(G23-1))),IF(N23="WON",((((G23-1)*K23)*'month 3 only'!$B$2)+('month 3 only'!$B$2*(G23-1))),IF(N23="PLACED",((((G23-1)*K23)*'month 3 only'!$B$2)-'month 3 only'!$B$2),IF(K23=0,-'month 3 only'!$B$2,IF(K23=0,-'month 3 only'!$B$2,-('month 3 only'!$B$2*2)))))))*E23</f>
        <v>-10</v>
      </c>
    </row>
    <row r="24" spans="1:19" ht="15" x14ac:dyDescent="0.2">
      <c r="A24" s="62">
        <v>42252</v>
      </c>
      <c r="B24" s="63">
        <v>17.3</v>
      </c>
      <c r="C24" s="64" t="s">
        <v>36</v>
      </c>
      <c r="D24" s="64" t="s">
        <v>169</v>
      </c>
      <c r="E24" s="65">
        <v>1</v>
      </c>
      <c r="F24" s="65"/>
      <c r="G24" s="66">
        <v>5</v>
      </c>
      <c r="H24" s="66">
        <v>5</v>
      </c>
      <c r="I24" s="66" t="s">
        <v>26</v>
      </c>
      <c r="J24" s="66" t="s">
        <v>26</v>
      </c>
      <c r="K24" s="66">
        <v>0</v>
      </c>
      <c r="L24" s="68">
        <v>5.52</v>
      </c>
      <c r="M24" s="64"/>
      <c r="N24" s="68" t="s">
        <v>27</v>
      </c>
      <c r="O24" s="66">
        <f>((H24-1)*(1-(IF(I24="no",0,'month 3 only'!$B$3)))+1)</f>
        <v>5</v>
      </c>
      <c r="P24" s="66">
        <f>E24*IF(J24="yes",2,1)</f>
        <v>1</v>
      </c>
      <c r="Q24" s="70">
        <f>(IF(N24="WON-EW",((((O24-1)*K24)*'month 3 only'!$B$2)+('month 3 only'!$B$2*(O24-1))),IF(N24="WON",((((O24-1)*K24)*'month 3 only'!$B$2)+('month 3 only'!$B$2*(O24-1))),IF(N24="PLACED",((((O24-1)*K24)*'month 3 only'!$B$2)-'month 3 only'!$B$2),IF(K24=0,-'month 3 only'!$B$2,IF(K24=0,-'month 3 only'!$B$2,-('month 3 only'!$B$2*2)))))))*E24</f>
        <v>-10</v>
      </c>
      <c r="R24" s="70">
        <f>(IF(N24="WON-EW",(((L24-1)*'month 3 only'!$B$2)*(1-$B$3))+(((M24-1)*'month 3 only'!$B$2)*(1-$B$3)),IF(N24="WON",(((L24-1)*'month 3 only'!$B$2)*(1-$B$3)),IF(N24="PLACED",(((M24-1)*'month 3 only'!$B$2)*(1-$B$3))-'month 3 only'!$B$2,IF(K24=0,-'month 3 only'!$B$2,-('month 3 only'!$B$2*2))))))*E24</f>
        <v>-10</v>
      </c>
      <c r="S24" s="71">
        <f>(IF(N24="WON-EW",((((G24-1)*K24)*'month 3 only'!$B$2)+('month 3 only'!$B$2*(G24-1))),IF(N24="WON",((((G24-1)*K24)*'month 3 only'!$B$2)+('month 3 only'!$B$2*(G24-1))),IF(N24="PLACED",((((G24-1)*K24)*'month 3 only'!$B$2)-'month 3 only'!$B$2),IF(K24=0,-'month 3 only'!$B$2,IF(K24=0,-'month 3 only'!$B$2,-('month 3 only'!$B$2*2)))))))*E24</f>
        <v>-10</v>
      </c>
    </row>
    <row r="25" spans="1:19" ht="15" x14ac:dyDescent="0.2">
      <c r="A25" s="62">
        <v>42253</v>
      </c>
      <c r="B25" s="63">
        <v>15</v>
      </c>
      <c r="C25" s="64" t="s">
        <v>102</v>
      </c>
      <c r="D25" s="64" t="s">
        <v>170</v>
      </c>
      <c r="E25" s="65">
        <v>3</v>
      </c>
      <c r="F25" s="65"/>
      <c r="G25" s="66">
        <v>3.75</v>
      </c>
      <c r="H25" s="66">
        <v>3.75</v>
      </c>
      <c r="I25" s="66" t="s">
        <v>26</v>
      </c>
      <c r="J25" s="66" t="s">
        <v>26</v>
      </c>
      <c r="K25" s="66">
        <v>0</v>
      </c>
      <c r="L25" s="68">
        <v>2.59</v>
      </c>
      <c r="M25" s="64"/>
      <c r="N25" s="68" t="s">
        <v>27</v>
      </c>
      <c r="O25" s="66">
        <f>((H25-1)*(1-(IF(I25="no",0,'month 3 only'!$B$3)))+1)</f>
        <v>3.75</v>
      </c>
      <c r="P25" s="66">
        <f>E25*IF(J25="yes",2,1)</f>
        <v>3</v>
      </c>
      <c r="Q25" s="70">
        <f>(IF(N25="WON-EW",((((O25-1)*K25)*'month 3 only'!$B$2)+('month 3 only'!$B$2*(O25-1))),IF(N25="WON",((((O25-1)*K25)*'month 3 only'!$B$2)+('month 3 only'!$B$2*(O25-1))),IF(N25="PLACED",((((O25-1)*K25)*'month 3 only'!$B$2)-'month 3 only'!$B$2),IF(K25=0,-'month 3 only'!$B$2,IF(K25=0,-'month 3 only'!$B$2,-('month 3 only'!$B$2*2)))))))*E25</f>
        <v>-30</v>
      </c>
      <c r="R25" s="70">
        <f>(IF(N25="WON-EW",(((L25-1)*'month 3 only'!$B$2)*(1-$B$3))+(((M25-1)*'month 3 only'!$B$2)*(1-$B$3)),IF(N25="WON",(((L25-1)*'month 3 only'!$B$2)*(1-$B$3)),IF(N25="PLACED",(((M25-1)*'month 3 only'!$B$2)*(1-$B$3))-'month 3 only'!$B$2,IF(K25=0,-'month 3 only'!$B$2,-('month 3 only'!$B$2*2))))))*E25</f>
        <v>-30</v>
      </c>
      <c r="S25" s="71">
        <f>(IF(N25="WON-EW",((((G25-1)*K25)*'month 3 only'!$B$2)+('month 3 only'!$B$2*(G25-1))),IF(N25="WON",((((G25-1)*K25)*'month 3 only'!$B$2)+('month 3 only'!$B$2*(G25-1))),IF(N25="PLACED",((((G25-1)*K25)*'month 3 only'!$B$2)-'month 3 only'!$B$2),IF(K25=0,-'month 3 only'!$B$2,IF(K25=0,-'month 3 only'!$B$2,-('month 3 only'!$B$2*2)))))))*E25</f>
        <v>-30</v>
      </c>
    </row>
    <row r="26" spans="1:19" ht="15" x14ac:dyDescent="0.2">
      <c r="A26" s="62">
        <v>42254</v>
      </c>
      <c r="B26" s="63">
        <v>14</v>
      </c>
      <c r="C26" s="64" t="s">
        <v>31</v>
      </c>
      <c r="D26" s="64" t="s">
        <v>171</v>
      </c>
      <c r="E26" s="65">
        <v>1</v>
      </c>
      <c r="F26" s="65"/>
      <c r="G26" s="66">
        <v>4.33</v>
      </c>
      <c r="H26" s="66">
        <v>4.33</v>
      </c>
      <c r="I26" s="66" t="s">
        <v>26</v>
      </c>
      <c r="J26" s="66" t="s">
        <v>26</v>
      </c>
      <c r="K26" s="66">
        <v>0</v>
      </c>
      <c r="L26" s="68">
        <v>5.36</v>
      </c>
      <c r="M26" s="64"/>
      <c r="N26" s="68" t="s">
        <v>27</v>
      </c>
      <c r="O26" s="66">
        <f>((H26-1)*(1-(IF(I26="no",0,'month 3 only'!$B$3)))+1)</f>
        <v>4.33</v>
      </c>
      <c r="P26" s="66">
        <f>E26*IF(J26="yes",2,1)</f>
        <v>1</v>
      </c>
      <c r="Q26" s="70">
        <f>(IF(N26="WON-EW",((((O26-1)*K26)*'month 3 only'!$B$2)+('month 3 only'!$B$2*(O26-1))),IF(N26="WON",((((O26-1)*K26)*'month 3 only'!$B$2)+('month 3 only'!$B$2*(O26-1))),IF(N26="PLACED",((((O26-1)*K26)*'month 3 only'!$B$2)-'month 3 only'!$B$2),IF(K26=0,-'month 3 only'!$B$2,IF(K26=0,-'month 3 only'!$B$2,-('month 3 only'!$B$2*2)))))))*E26</f>
        <v>-10</v>
      </c>
      <c r="R26" s="70">
        <f>(IF(N26="WON-EW",(((L26-1)*'month 3 only'!$B$2)*(1-$B$3))+(((M26-1)*'month 3 only'!$B$2)*(1-$B$3)),IF(N26="WON",(((L26-1)*'month 3 only'!$B$2)*(1-$B$3)),IF(N26="PLACED",(((M26-1)*'month 3 only'!$B$2)*(1-$B$3))-'month 3 only'!$B$2,IF(K26=0,-'month 3 only'!$B$2,-('month 3 only'!$B$2*2))))))*E26</f>
        <v>-10</v>
      </c>
      <c r="S26" s="71">
        <f>(IF(N26="WON-EW",((((G26-1)*K26)*'month 3 only'!$B$2)+('month 3 only'!$B$2*(G26-1))),IF(N26="WON",((((G26-1)*K26)*'month 3 only'!$B$2)+('month 3 only'!$B$2*(G26-1))),IF(N26="PLACED",((((G26-1)*K26)*'month 3 only'!$B$2)-'month 3 only'!$B$2),IF(K26=0,-'month 3 only'!$B$2,IF(K26=0,-'month 3 only'!$B$2,-('month 3 only'!$B$2*2)))))))*E26</f>
        <v>-10</v>
      </c>
    </row>
    <row r="27" spans="1:19" ht="15" x14ac:dyDescent="0.2">
      <c r="A27" s="62">
        <v>42254</v>
      </c>
      <c r="B27" s="63">
        <v>15.3</v>
      </c>
      <c r="C27" s="64" t="s">
        <v>31</v>
      </c>
      <c r="D27" s="64" t="s">
        <v>172</v>
      </c>
      <c r="E27" s="65">
        <v>1</v>
      </c>
      <c r="F27" s="65"/>
      <c r="G27" s="66">
        <v>6</v>
      </c>
      <c r="H27" s="66">
        <v>6</v>
      </c>
      <c r="I27" s="66" t="s">
        <v>26</v>
      </c>
      <c r="J27" s="66" t="s">
        <v>26</v>
      </c>
      <c r="K27" s="66">
        <v>0</v>
      </c>
      <c r="L27" s="68">
        <v>5.8</v>
      </c>
      <c r="M27" s="64"/>
      <c r="N27" s="68" t="s">
        <v>33</v>
      </c>
      <c r="O27" s="66">
        <f>((H27-1)*(1-(IF(I27="no",0,'month 3 only'!$B$3)))+1)</f>
        <v>6</v>
      </c>
      <c r="P27" s="66">
        <f>E27*IF(J27="yes",2,1)</f>
        <v>1</v>
      </c>
      <c r="Q27" s="70">
        <f>(IF(N27="WON-EW",((((O27-1)*K27)*'month 3 only'!$B$2)+('month 3 only'!$B$2*(O27-1))),IF(N27="WON",((((O27-1)*K27)*'month 3 only'!$B$2)+('month 3 only'!$B$2*(O27-1))),IF(N27="PLACED",((((O27-1)*K27)*'month 3 only'!$B$2)-'month 3 only'!$B$2),IF(K27=0,-'month 3 only'!$B$2,IF(K27=0,-'month 3 only'!$B$2,-('month 3 only'!$B$2*2)))))))*E27</f>
        <v>50</v>
      </c>
      <c r="R27" s="70">
        <f>(IF(N27="WON-EW",(((L27-1)*'month 3 only'!$B$2)*(1-$B$3))+(((M27-1)*'month 3 only'!$B$2)*(1-$B$3)),IF(N27="WON",(((L27-1)*'month 3 only'!$B$2)*(1-$B$3)),IF(N27="PLACED",(((M27-1)*'month 3 only'!$B$2)*(1-$B$3))-'month 3 only'!$B$2,IF(K27=0,-'month 3 only'!$B$2,-('month 3 only'!$B$2*2))))))*E27</f>
        <v>45.599999999999994</v>
      </c>
      <c r="S27" s="71">
        <f>(IF(N27="WON-EW",((((G27-1)*K27)*'month 3 only'!$B$2)+('month 3 only'!$B$2*(G27-1))),IF(N27="WON",((((G27-1)*K27)*'month 3 only'!$B$2)+('month 3 only'!$B$2*(G27-1))),IF(N27="PLACED",((((G27-1)*K27)*'month 3 only'!$B$2)-'month 3 only'!$B$2),IF(K27=0,-'month 3 only'!$B$2,IF(K27=0,-'month 3 only'!$B$2,-('month 3 only'!$B$2*2)))))))*E27</f>
        <v>50</v>
      </c>
    </row>
    <row r="28" spans="1:19" ht="15" x14ac:dyDescent="0.2">
      <c r="A28" s="62">
        <v>42255</v>
      </c>
      <c r="B28" s="63">
        <v>15</v>
      </c>
      <c r="C28" s="64" t="s">
        <v>138</v>
      </c>
      <c r="D28" s="64" t="s">
        <v>173</v>
      </c>
      <c r="E28" s="65">
        <v>2</v>
      </c>
      <c r="F28" s="65"/>
      <c r="G28" s="66">
        <v>3.25</v>
      </c>
      <c r="H28" s="66">
        <v>3.25</v>
      </c>
      <c r="I28" s="66" t="s">
        <v>26</v>
      </c>
      <c r="J28" s="66" t="s">
        <v>26</v>
      </c>
      <c r="K28" s="66">
        <v>0</v>
      </c>
      <c r="L28" s="68">
        <v>3.8</v>
      </c>
      <c r="M28" s="64"/>
      <c r="N28" s="68" t="s">
        <v>27</v>
      </c>
      <c r="O28" s="66">
        <f>((H28-1)*(1-(IF(I28="no",0,'month 3 only'!$B$3)))+1)</f>
        <v>3.25</v>
      </c>
      <c r="P28" s="66">
        <f>E28*IF(J28="yes",2,1)</f>
        <v>2</v>
      </c>
      <c r="Q28" s="70">
        <f>(IF(N28="WON-EW",((((O28-1)*K28)*'month 3 only'!$B$2)+('month 3 only'!$B$2*(O28-1))),IF(N28="WON",((((O28-1)*K28)*'month 3 only'!$B$2)+('month 3 only'!$B$2*(O28-1))),IF(N28="PLACED",((((O28-1)*K28)*'month 3 only'!$B$2)-'month 3 only'!$B$2),IF(K28=0,-'month 3 only'!$B$2,IF(K28=0,-'month 3 only'!$B$2,-('month 3 only'!$B$2*2)))))))*E28</f>
        <v>-20</v>
      </c>
      <c r="R28" s="70">
        <f>(IF(N28="WON-EW",(((L28-1)*'month 3 only'!$B$2)*(1-$B$3))+(((M28-1)*'month 3 only'!$B$2)*(1-$B$3)),IF(N28="WON",(((L28-1)*'month 3 only'!$B$2)*(1-$B$3)),IF(N28="PLACED",(((M28-1)*'month 3 only'!$B$2)*(1-$B$3))-'month 3 only'!$B$2,IF(K28=0,-'month 3 only'!$B$2,-('month 3 only'!$B$2*2))))))*E28</f>
        <v>-20</v>
      </c>
      <c r="S28" s="71">
        <f>(IF(N28="WON-EW",((((G28-1)*K28)*'month 3 only'!$B$2)+('month 3 only'!$B$2*(G28-1))),IF(N28="WON",((((G28-1)*K28)*'month 3 only'!$B$2)+('month 3 only'!$B$2*(G28-1))),IF(N28="PLACED",((((G28-1)*K28)*'month 3 only'!$B$2)-'month 3 only'!$B$2),IF(K28=0,-'month 3 only'!$B$2,IF(K28=0,-'month 3 only'!$B$2,-('month 3 only'!$B$2*2)))))))*E28</f>
        <v>-20</v>
      </c>
    </row>
    <row r="29" spans="1:19" ht="15" x14ac:dyDescent="0.2">
      <c r="A29" s="62">
        <v>42256</v>
      </c>
      <c r="B29" s="63">
        <v>16.100000000000001</v>
      </c>
      <c r="C29" s="64" t="s">
        <v>99</v>
      </c>
      <c r="D29" s="64" t="s">
        <v>174</v>
      </c>
      <c r="E29" s="65">
        <v>1</v>
      </c>
      <c r="F29" s="65"/>
      <c r="G29" s="66">
        <v>4</v>
      </c>
      <c r="H29" s="66">
        <v>4</v>
      </c>
      <c r="I29" s="66" t="s">
        <v>26</v>
      </c>
      <c r="J29" s="66" t="s">
        <v>26</v>
      </c>
      <c r="K29" s="66">
        <v>0</v>
      </c>
      <c r="L29" s="68">
        <v>3.94</v>
      </c>
      <c r="M29" s="64"/>
      <c r="N29" s="68" t="s">
        <v>27</v>
      </c>
      <c r="O29" s="66">
        <f>((H29-1)*(1-(IF(I29="no",0,'month 3 only'!$B$3)))+1)</f>
        <v>4</v>
      </c>
      <c r="P29" s="66">
        <f>E29*IF(J29="yes",2,1)</f>
        <v>1</v>
      </c>
      <c r="Q29" s="70">
        <f>(IF(N29="WON-EW",((((O29-1)*K29)*'month 3 only'!$B$2)+('month 3 only'!$B$2*(O29-1))),IF(N29="WON",((((O29-1)*K29)*'month 3 only'!$B$2)+('month 3 only'!$B$2*(O29-1))),IF(N29="PLACED",((((O29-1)*K29)*'month 3 only'!$B$2)-'month 3 only'!$B$2),IF(K29=0,-'month 3 only'!$B$2,IF(K29=0,-'month 3 only'!$B$2,-('month 3 only'!$B$2*2)))))))*E29</f>
        <v>-10</v>
      </c>
      <c r="R29" s="70">
        <f>(IF(N29="WON-EW",(((L29-1)*'month 3 only'!$B$2)*(1-$B$3))+(((M29-1)*'month 3 only'!$B$2)*(1-$B$3)),IF(N29="WON",(((L29-1)*'month 3 only'!$B$2)*(1-$B$3)),IF(N29="PLACED",(((M29-1)*'month 3 only'!$B$2)*(1-$B$3))-'month 3 only'!$B$2,IF(K29=0,-'month 3 only'!$B$2,-('month 3 only'!$B$2*2))))))*E29</f>
        <v>-10</v>
      </c>
      <c r="S29" s="71">
        <f>(IF(N29="WON-EW",((((G29-1)*K29)*'month 3 only'!$B$2)+('month 3 only'!$B$2*(G29-1))),IF(N29="WON",((((G29-1)*K29)*'month 3 only'!$B$2)+('month 3 only'!$B$2*(G29-1))),IF(N29="PLACED",((((G29-1)*K29)*'month 3 only'!$B$2)-'month 3 only'!$B$2),IF(K29=0,-'month 3 only'!$B$2,IF(K29=0,-'month 3 only'!$B$2,-('month 3 only'!$B$2*2)))))))*E29</f>
        <v>-10</v>
      </c>
    </row>
    <row r="30" spans="1:19" ht="15" x14ac:dyDescent="0.2">
      <c r="A30" s="62">
        <v>42256</v>
      </c>
      <c r="B30" s="63">
        <v>20.5</v>
      </c>
      <c r="C30" s="64" t="s">
        <v>49</v>
      </c>
      <c r="D30" s="64" t="s">
        <v>175</v>
      </c>
      <c r="E30" s="65">
        <v>2</v>
      </c>
      <c r="F30" s="65"/>
      <c r="G30" s="66">
        <v>5.5</v>
      </c>
      <c r="H30" s="66">
        <v>5.5</v>
      </c>
      <c r="I30" s="66" t="s">
        <v>26</v>
      </c>
      <c r="J30" s="66" t="s">
        <v>26</v>
      </c>
      <c r="K30" s="66">
        <v>0</v>
      </c>
      <c r="L30" s="68">
        <v>5.78</v>
      </c>
      <c r="M30" s="64"/>
      <c r="N30" s="68" t="s">
        <v>27</v>
      </c>
      <c r="O30" s="66">
        <f>((H30-1)*(1-(IF(I30="no",0,'month 3 only'!$B$3)))+1)</f>
        <v>5.5</v>
      </c>
      <c r="P30" s="66">
        <f>E30*IF(J30="yes",2,1)</f>
        <v>2</v>
      </c>
      <c r="Q30" s="70">
        <f>(IF(N30="WON-EW",((((O30-1)*K30)*'month 3 only'!$B$2)+('month 3 only'!$B$2*(O30-1))),IF(N30="WON",((((O30-1)*K30)*'month 3 only'!$B$2)+('month 3 only'!$B$2*(O30-1))),IF(N30="PLACED",((((O30-1)*K30)*'month 3 only'!$B$2)-'month 3 only'!$B$2),IF(K30=0,-'month 3 only'!$B$2,IF(K30=0,-'month 3 only'!$B$2,-('month 3 only'!$B$2*2)))))))*E30</f>
        <v>-20</v>
      </c>
      <c r="R30" s="70">
        <f>(IF(N30="WON-EW",(((L30-1)*'month 3 only'!$B$2)*(1-$B$3))+(((M30-1)*'month 3 only'!$B$2)*(1-$B$3)),IF(N30="WON",(((L30-1)*'month 3 only'!$B$2)*(1-$B$3)),IF(N30="PLACED",(((M30-1)*'month 3 only'!$B$2)*(1-$B$3))-'month 3 only'!$B$2,IF(K30=0,-'month 3 only'!$B$2,-('month 3 only'!$B$2*2))))))*E30</f>
        <v>-20</v>
      </c>
      <c r="S30" s="71">
        <f>(IF(N30="WON-EW",((((G30-1)*K30)*'month 3 only'!$B$2)+('month 3 only'!$B$2*(G30-1))),IF(N30="WON",((((G30-1)*K30)*'month 3 only'!$B$2)+('month 3 only'!$B$2*(G30-1))),IF(N30="PLACED",((((G30-1)*K30)*'month 3 only'!$B$2)-'month 3 only'!$B$2),IF(K30=0,-'month 3 only'!$B$2,IF(K30=0,-'month 3 only'!$B$2,-('month 3 only'!$B$2*2)))))))*E30</f>
        <v>-20</v>
      </c>
    </row>
    <row r="31" spans="1:19" ht="15" x14ac:dyDescent="0.2">
      <c r="A31" s="62">
        <v>42257</v>
      </c>
      <c r="B31" s="63">
        <v>13.55</v>
      </c>
      <c r="C31" s="64" t="s">
        <v>99</v>
      </c>
      <c r="D31" s="64" t="s">
        <v>176</v>
      </c>
      <c r="E31" s="65">
        <v>1</v>
      </c>
      <c r="F31" s="65"/>
      <c r="G31" s="66">
        <v>2.75</v>
      </c>
      <c r="H31" s="66">
        <v>2.75</v>
      </c>
      <c r="I31" s="66" t="s">
        <v>26</v>
      </c>
      <c r="J31" s="66" t="s">
        <v>26</v>
      </c>
      <c r="K31" s="66">
        <v>0</v>
      </c>
      <c r="L31" s="68">
        <v>2.91</v>
      </c>
      <c r="M31" s="64"/>
      <c r="N31" s="68" t="s">
        <v>33</v>
      </c>
      <c r="O31" s="66">
        <f>((H31-1)*(1-(IF(I31="no",0,'month 3 only'!$B$3)))+1)</f>
        <v>2.75</v>
      </c>
      <c r="P31" s="66">
        <f>E31*IF(J31="yes",2,1)</f>
        <v>1</v>
      </c>
      <c r="Q31" s="70">
        <f>(IF(N31="WON-EW",((((O31-1)*K31)*'month 3 only'!$B$2)+('month 3 only'!$B$2*(O31-1))),IF(N31="WON",((((O31-1)*K31)*'month 3 only'!$B$2)+('month 3 only'!$B$2*(O31-1))),IF(N31="PLACED",((((O31-1)*K31)*'month 3 only'!$B$2)-'month 3 only'!$B$2),IF(K31=0,-'month 3 only'!$B$2,IF(K31=0,-'month 3 only'!$B$2,-('month 3 only'!$B$2*2)))))))*E31</f>
        <v>17.5</v>
      </c>
      <c r="R31" s="70">
        <f>(IF(N31="WON-EW",(((L31-1)*'month 3 only'!$B$2)*(1-$B$3))+(((M31-1)*'month 3 only'!$B$2)*(1-$B$3)),IF(N31="WON",(((L31-1)*'month 3 only'!$B$2)*(1-$B$3)),IF(N31="PLACED",(((M31-1)*'month 3 only'!$B$2)*(1-$B$3))-'month 3 only'!$B$2,IF(K31=0,-'month 3 only'!$B$2,-('month 3 only'!$B$2*2))))))*E31</f>
        <v>18.145</v>
      </c>
      <c r="S31" s="71">
        <f>(IF(N31="WON-EW",((((G31-1)*K31)*'month 3 only'!$B$2)+('month 3 only'!$B$2*(G31-1))),IF(N31="WON",((((G31-1)*K31)*'month 3 only'!$B$2)+('month 3 only'!$B$2*(G31-1))),IF(N31="PLACED",((((G31-1)*K31)*'month 3 only'!$B$2)-'month 3 only'!$B$2),IF(K31=0,-'month 3 only'!$B$2,IF(K31=0,-'month 3 only'!$B$2,-('month 3 only'!$B$2*2)))))))*E31</f>
        <v>17.5</v>
      </c>
    </row>
    <row r="32" spans="1:19" ht="15" x14ac:dyDescent="0.2">
      <c r="A32" s="62">
        <v>42258</v>
      </c>
      <c r="B32" s="63">
        <v>13.55</v>
      </c>
      <c r="C32" s="64" t="s">
        <v>99</v>
      </c>
      <c r="D32" s="64" t="s">
        <v>177</v>
      </c>
      <c r="E32" s="65">
        <v>1</v>
      </c>
      <c r="F32" s="65"/>
      <c r="G32" s="66">
        <v>3</v>
      </c>
      <c r="H32" s="66">
        <v>3</v>
      </c>
      <c r="I32" s="66" t="s">
        <v>26</v>
      </c>
      <c r="J32" s="66" t="s">
        <v>26</v>
      </c>
      <c r="K32" s="66">
        <v>0</v>
      </c>
      <c r="L32" s="68">
        <v>2.94</v>
      </c>
      <c r="M32" s="64"/>
      <c r="N32" s="68" t="s">
        <v>33</v>
      </c>
      <c r="O32" s="66">
        <f>((H32-1)*(1-(IF(I32="no",0,'month 3 only'!$B$3)))+1)</f>
        <v>3</v>
      </c>
      <c r="P32" s="66">
        <f>E32*IF(J32="yes",2,1)</f>
        <v>1</v>
      </c>
      <c r="Q32" s="70">
        <f>(IF(N32="WON-EW",((((O32-1)*K32)*'month 3 only'!$B$2)+('month 3 only'!$B$2*(O32-1))),IF(N32="WON",((((O32-1)*K32)*'month 3 only'!$B$2)+('month 3 only'!$B$2*(O32-1))),IF(N32="PLACED",((((O32-1)*K32)*'month 3 only'!$B$2)-'month 3 only'!$B$2),IF(K32=0,-'month 3 only'!$B$2,IF(K32=0,-'month 3 only'!$B$2,-('month 3 only'!$B$2*2)))))))*E32</f>
        <v>20</v>
      </c>
      <c r="R32" s="70">
        <f>(IF(N32="WON-EW",(((L32-1)*'month 3 only'!$B$2)*(1-$B$3))+(((M32-1)*'month 3 only'!$B$2)*(1-$B$3)),IF(N32="WON",(((L32-1)*'month 3 only'!$B$2)*(1-$B$3)),IF(N32="PLACED",(((M32-1)*'month 3 only'!$B$2)*(1-$B$3))-'month 3 only'!$B$2,IF(K32=0,-'month 3 only'!$B$2,-('month 3 only'!$B$2*2))))))*E32</f>
        <v>18.429999999999996</v>
      </c>
      <c r="S32" s="71">
        <f>(IF(N32="WON-EW",((((G32-1)*K32)*'month 3 only'!$B$2)+('month 3 only'!$B$2*(G32-1))),IF(N32="WON",((((G32-1)*K32)*'month 3 only'!$B$2)+('month 3 only'!$B$2*(G32-1))),IF(N32="PLACED",((((G32-1)*K32)*'month 3 only'!$B$2)-'month 3 only'!$B$2),IF(K32=0,-'month 3 only'!$B$2,IF(K32=0,-'month 3 only'!$B$2,-('month 3 only'!$B$2*2)))))))*E32</f>
        <v>20</v>
      </c>
    </row>
    <row r="33" spans="1:19" ht="15" x14ac:dyDescent="0.2">
      <c r="A33" s="62">
        <v>42259</v>
      </c>
      <c r="B33" s="63">
        <v>15.45</v>
      </c>
      <c r="C33" s="64" t="s">
        <v>99</v>
      </c>
      <c r="D33" s="64" t="s">
        <v>178</v>
      </c>
      <c r="E33" s="65">
        <v>1</v>
      </c>
      <c r="F33" s="65"/>
      <c r="G33" s="66">
        <v>6</v>
      </c>
      <c r="H33" s="66">
        <v>6</v>
      </c>
      <c r="I33" s="66" t="s">
        <v>26</v>
      </c>
      <c r="J33" s="66" t="s">
        <v>26</v>
      </c>
      <c r="K33" s="66">
        <v>0</v>
      </c>
      <c r="L33" s="68">
        <v>4.6399999999999997</v>
      </c>
      <c r="M33" s="64"/>
      <c r="N33" s="68" t="s">
        <v>27</v>
      </c>
      <c r="O33" s="66">
        <f>((H33-1)*(1-(IF(I33="no",0,'month 3 only'!$B$3)))+1)</f>
        <v>6</v>
      </c>
      <c r="P33" s="66">
        <f>E33*IF(J33="yes",2,1)</f>
        <v>1</v>
      </c>
      <c r="Q33" s="70">
        <f>(IF(N33="WON-EW",((((O33-1)*K33)*'month 3 only'!$B$2)+('month 3 only'!$B$2*(O33-1))),IF(N33="WON",((((O33-1)*K33)*'month 3 only'!$B$2)+('month 3 only'!$B$2*(O33-1))),IF(N33="PLACED",((((O33-1)*K33)*'month 3 only'!$B$2)-'month 3 only'!$B$2),IF(K33=0,-'month 3 only'!$B$2,IF(K33=0,-'month 3 only'!$B$2,-('month 3 only'!$B$2*2)))))))*E33</f>
        <v>-10</v>
      </c>
      <c r="R33" s="70">
        <f>(IF(N33="WON-EW",(((L33-1)*'month 3 only'!$B$2)*(1-$B$3))+(((M33-1)*'month 3 only'!$B$2)*(1-$B$3)),IF(N33="WON",(((L33-1)*'month 3 only'!$B$2)*(1-$B$3)),IF(N33="PLACED",(((M33-1)*'month 3 only'!$B$2)*(1-$B$3))-'month 3 only'!$B$2,IF(K33=0,-'month 3 only'!$B$2,-('month 3 only'!$B$2*2))))))*E33</f>
        <v>-10</v>
      </c>
      <c r="S33" s="71">
        <f>(IF(N33="WON-EW",((((G33-1)*K33)*'month 3 only'!$B$2)+('month 3 only'!$B$2*(G33-1))),IF(N33="WON",((((G33-1)*K33)*'month 3 only'!$B$2)+('month 3 only'!$B$2*(G33-1))),IF(N33="PLACED",((((G33-1)*K33)*'month 3 only'!$B$2)-'month 3 only'!$B$2),IF(K33=0,-'month 3 only'!$B$2,IF(K33=0,-'month 3 only'!$B$2,-('month 3 only'!$B$2*2)))))))*E33</f>
        <v>-10</v>
      </c>
    </row>
    <row r="34" spans="1:19" ht="15" x14ac:dyDescent="0.2">
      <c r="A34" s="62">
        <v>42259</v>
      </c>
      <c r="B34" s="63">
        <v>16.45</v>
      </c>
      <c r="C34" s="64" t="s">
        <v>81</v>
      </c>
      <c r="D34" s="64" t="s">
        <v>179</v>
      </c>
      <c r="E34" s="65">
        <v>1</v>
      </c>
      <c r="F34" s="65"/>
      <c r="G34" s="66">
        <v>3</v>
      </c>
      <c r="H34" s="66">
        <v>3</v>
      </c>
      <c r="I34" s="66" t="s">
        <v>26</v>
      </c>
      <c r="J34" s="66" t="s">
        <v>26</v>
      </c>
      <c r="K34" s="66">
        <v>0</v>
      </c>
      <c r="L34" s="68">
        <v>2.39</v>
      </c>
      <c r="M34" s="64"/>
      <c r="N34" s="68" t="s">
        <v>33</v>
      </c>
      <c r="O34" s="66">
        <f>((H34-1)*(1-(IF(I34="no",0,'month 3 only'!$B$3)))+1)</f>
        <v>3</v>
      </c>
      <c r="P34" s="66">
        <f>E34*IF(J34="yes",2,1)</f>
        <v>1</v>
      </c>
      <c r="Q34" s="70">
        <f>(IF(N34="WON-EW",((((O34-1)*K34)*'month 3 only'!$B$2)+('month 3 only'!$B$2*(O34-1))),IF(N34="WON",((((O34-1)*K34)*'month 3 only'!$B$2)+('month 3 only'!$B$2*(O34-1))),IF(N34="PLACED",((((O34-1)*K34)*'month 3 only'!$B$2)-'month 3 only'!$B$2),IF(K34=0,-'month 3 only'!$B$2,IF(K34=0,-'month 3 only'!$B$2,-('month 3 only'!$B$2*2)))))))*E34</f>
        <v>20</v>
      </c>
      <c r="R34" s="70">
        <f>(IF(N34="WON-EW",(((L34-1)*'month 3 only'!$B$2)*(1-$B$3))+(((M34-1)*'month 3 only'!$B$2)*(1-$B$3)),IF(N34="WON",(((L34-1)*'month 3 only'!$B$2)*(1-$B$3)),IF(N34="PLACED",(((M34-1)*'month 3 only'!$B$2)*(1-$B$3))-'month 3 only'!$B$2,IF(K34=0,-'month 3 only'!$B$2,-('month 3 only'!$B$2*2))))))*E34</f>
        <v>13.205000000000002</v>
      </c>
      <c r="S34" s="71">
        <f>(IF(N34="WON-EW",((((G34-1)*K34)*'month 3 only'!$B$2)+('month 3 only'!$B$2*(G34-1))),IF(N34="WON",((((G34-1)*K34)*'month 3 only'!$B$2)+('month 3 only'!$B$2*(G34-1))),IF(N34="PLACED",((((G34-1)*K34)*'month 3 only'!$B$2)-'month 3 only'!$B$2),IF(K34=0,-'month 3 only'!$B$2,IF(K34=0,-'month 3 only'!$B$2,-('month 3 only'!$B$2*2)))))))*E34</f>
        <v>20</v>
      </c>
    </row>
    <row r="35" spans="1:19" ht="15" x14ac:dyDescent="0.2">
      <c r="A35" s="62">
        <v>42260</v>
      </c>
      <c r="B35" s="63">
        <v>17.55</v>
      </c>
      <c r="C35" s="64" t="s">
        <v>180</v>
      </c>
      <c r="D35" s="64" t="s">
        <v>146</v>
      </c>
      <c r="E35" s="65">
        <v>1</v>
      </c>
      <c r="F35" s="65"/>
      <c r="G35" s="66">
        <v>15</v>
      </c>
      <c r="H35" s="66">
        <v>15</v>
      </c>
      <c r="I35" s="66" t="s">
        <v>26</v>
      </c>
      <c r="J35" s="66" t="s">
        <v>75</v>
      </c>
      <c r="K35" s="66">
        <v>0.25</v>
      </c>
      <c r="L35" s="68">
        <v>6.4</v>
      </c>
      <c r="M35" s="64">
        <v>2.06</v>
      </c>
      <c r="N35" s="68" t="s">
        <v>27</v>
      </c>
      <c r="O35" s="66">
        <f>((H35-1)*(1-(IF(I35="no",0,'month 3 only'!$B$3)))+1)</f>
        <v>15</v>
      </c>
      <c r="P35" s="66">
        <f>E35*IF(J35="yes",2,1)</f>
        <v>2</v>
      </c>
      <c r="Q35" s="70">
        <f>(IF(N35="WON-EW",((((O35-1)*K35)*'month 3 only'!$B$2)+('month 3 only'!$B$2*(O35-1))),IF(N35="WON",((((O35-1)*K35)*'month 3 only'!$B$2)+('month 3 only'!$B$2*(O35-1))),IF(N35="PLACED",((((O35-1)*K35)*'month 3 only'!$B$2)-'month 3 only'!$B$2),IF(K35=0,-'month 3 only'!$B$2,IF(K35=0,-'month 3 only'!$B$2,-('month 3 only'!$B$2*2)))))))*E35</f>
        <v>-20</v>
      </c>
      <c r="R35" s="70">
        <f>(IF(N35="WON-EW",(((L35-1)*'month 3 only'!$B$2)*(1-$B$3))+(((M35-1)*'month 3 only'!$B$2)*(1-$B$3)),IF(N35="WON",(((L35-1)*'month 3 only'!$B$2)*(1-$B$3)),IF(N35="PLACED",(((M35-1)*'month 3 only'!$B$2)*(1-$B$3))-'month 3 only'!$B$2,IF(K35=0,-'month 3 only'!$B$2,-('month 3 only'!$B$2*2))))))*E35</f>
        <v>-20</v>
      </c>
      <c r="S35" s="71">
        <f>(IF(N35="WON-EW",((((G35-1)*K35)*'month 3 only'!$B$2)+('month 3 only'!$B$2*(G35-1))),IF(N35="WON",((((G35-1)*K35)*'month 3 only'!$B$2)+('month 3 only'!$B$2*(G35-1))),IF(N35="PLACED",((((G35-1)*K35)*'month 3 only'!$B$2)-'month 3 only'!$B$2),IF(K35=0,-'month 3 only'!$B$2,IF(K35=0,-'month 3 only'!$B$2,-('month 3 only'!$B$2*2)))))))*E35</f>
        <v>-20</v>
      </c>
    </row>
    <row r="36" spans="1:19" ht="15" x14ac:dyDescent="0.2">
      <c r="A36" s="62">
        <v>42262</v>
      </c>
      <c r="B36" s="63">
        <v>17.3</v>
      </c>
      <c r="C36" s="64" t="s">
        <v>97</v>
      </c>
      <c r="D36" s="64" t="s">
        <v>181</v>
      </c>
      <c r="E36" s="65">
        <v>1</v>
      </c>
      <c r="F36" s="65"/>
      <c r="G36" s="66">
        <v>13</v>
      </c>
      <c r="H36" s="66">
        <v>13</v>
      </c>
      <c r="I36" s="66" t="s">
        <v>26</v>
      </c>
      <c r="J36" s="66" t="s">
        <v>26</v>
      </c>
      <c r="K36" s="66">
        <v>0</v>
      </c>
      <c r="L36" s="68">
        <v>11</v>
      </c>
      <c r="M36" s="64"/>
      <c r="N36" s="68" t="s">
        <v>27</v>
      </c>
      <c r="O36" s="66">
        <f>((H36-1)*(1-(IF(I36="no",0,'month 3 only'!$B$3)))+1)</f>
        <v>13</v>
      </c>
      <c r="P36" s="66">
        <f>E36*IF(J36="yes",2,1)</f>
        <v>1</v>
      </c>
      <c r="Q36" s="70">
        <f>(IF(N36="WON-EW",((((O36-1)*K36)*'month 3 only'!$B$2)+('month 3 only'!$B$2*(O36-1))),IF(N36="WON",((((O36-1)*K36)*'month 3 only'!$B$2)+('month 3 only'!$B$2*(O36-1))),IF(N36="PLACED",((((O36-1)*K36)*'month 3 only'!$B$2)-'month 3 only'!$B$2),IF(K36=0,-'month 3 only'!$B$2,IF(K36=0,-'month 3 only'!$B$2,-('month 3 only'!$B$2*2)))))))*E36</f>
        <v>-10</v>
      </c>
      <c r="R36" s="70">
        <f>(IF(N36="WON-EW",(((L36-1)*'month 3 only'!$B$2)*(1-$B$3))+(((M36-1)*'month 3 only'!$B$2)*(1-$B$3)),IF(N36="WON",(((L36-1)*'month 3 only'!$B$2)*(1-$B$3)),IF(N36="PLACED",(((M36-1)*'month 3 only'!$B$2)*(1-$B$3))-'month 3 only'!$B$2,IF(K36=0,-'month 3 only'!$B$2,-('month 3 only'!$B$2*2))))))*E36</f>
        <v>-10</v>
      </c>
      <c r="S36" s="71">
        <f>(IF(N36="WON-EW",((((G36-1)*K36)*'month 3 only'!$B$2)+('month 3 only'!$B$2*(G36-1))),IF(N36="WON",((((G36-1)*K36)*'month 3 only'!$B$2)+('month 3 only'!$B$2*(G36-1))),IF(N36="PLACED",((((G36-1)*K36)*'month 3 only'!$B$2)-'month 3 only'!$B$2),IF(K36=0,-'month 3 only'!$B$2,IF(K36=0,-'month 3 only'!$B$2,-('month 3 only'!$B$2*2)))))))*E36</f>
        <v>-10</v>
      </c>
    </row>
    <row r="37" spans="1:19" ht="15" x14ac:dyDescent="0.2">
      <c r="A37" s="62">
        <v>42263</v>
      </c>
      <c r="B37" s="63">
        <v>15.3</v>
      </c>
      <c r="C37" s="64" t="s">
        <v>182</v>
      </c>
      <c r="D37" s="64" t="s">
        <v>183</v>
      </c>
      <c r="E37" s="65">
        <v>1</v>
      </c>
      <c r="F37" s="65"/>
      <c r="G37" s="66">
        <v>3.5</v>
      </c>
      <c r="H37" s="66">
        <v>3.5</v>
      </c>
      <c r="I37" s="66" t="s">
        <v>26</v>
      </c>
      <c r="J37" s="66" t="s">
        <v>26</v>
      </c>
      <c r="K37" s="66">
        <v>0</v>
      </c>
      <c r="L37" s="68">
        <v>3.32</v>
      </c>
      <c r="M37" s="64"/>
      <c r="N37" s="68" t="s">
        <v>27</v>
      </c>
      <c r="O37" s="66">
        <f>((H37-1)*(1-(IF(I37="no",0,'month 3 only'!$B$3)))+1)</f>
        <v>3.5</v>
      </c>
      <c r="P37" s="66">
        <f>E37*IF(J37="yes",2,1)</f>
        <v>1</v>
      </c>
      <c r="Q37" s="70">
        <f>(IF(N37="WON-EW",((((O37-1)*K37)*'month 3 only'!$B$2)+('month 3 only'!$B$2*(O37-1))),IF(N37="WON",((((O37-1)*K37)*'month 3 only'!$B$2)+('month 3 only'!$B$2*(O37-1))),IF(N37="PLACED",((((O37-1)*K37)*'month 3 only'!$B$2)-'month 3 only'!$B$2),IF(K37=0,-'month 3 only'!$B$2,IF(K37=0,-'month 3 only'!$B$2,-('month 3 only'!$B$2*2)))))))*E37</f>
        <v>-10</v>
      </c>
      <c r="R37" s="70">
        <f>(IF(N37="WON-EW",(((L37-1)*'month 3 only'!$B$2)*(1-$B$3))+(((M37-1)*'month 3 only'!$B$2)*(1-$B$3)),IF(N37="WON",(((L37-1)*'month 3 only'!$B$2)*(1-$B$3)),IF(N37="PLACED",(((M37-1)*'month 3 only'!$B$2)*(1-$B$3))-'month 3 only'!$B$2,IF(K37=0,-'month 3 only'!$B$2,-('month 3 only'!$B$2*2))))))*E37</f>
        <v>-10</v>
      </c>
      <c r="S37" s="71">
        <f>(IF(N37="WON-EW",((((G37-1)*K37)*'month 3 only'!$B$2)+('month 3 only'!$B$2*(G37-1))),IF(N37="WON",((((G37-1)*K37)*'month 3 only'!$B$2)+('month 3 only'!$B$2*(G37-1))),IF(N37="PLACED",((((G37-1)*K37)*'month 3 only'!$B$2)-'month 3 only'!$B$2),IF(K37=0,-'month 3 only'!$B$2,IF(K37=0,-'month 3 only'!$B$2,-('month 3 only'!$B$2*2)))))))*E37</f>
        <v>-10</v>
      </c>
    </row>
    <row r="38" spans="1:19" ht="15" x14ac:dyDescent="0.2">
      <c r="A38" s="62">
        <v>42265</v>
      </c>
      <c r="B38" s="63">
        <v>14.3</v>
      </c>
      <c r="C38" s="64" t="s">
        <v>42</v>
      </c>
      <c r="D38" s="64" t="s">
        <v>184</v>
      </c>
      <c r="E38" s="65">
        <v>1</v>
      </c>
      <c r="F38" s="65"/>
      <c r="G38" s="66">
        <v>3.75</v>
      </c>
      <c r="H38" s="66">
        <v>3.75</v>
      </c>
      <c r="I38" s="66" t="s">
        <v>26</v>
      </c>
      <c r="J38" s="66" t="s">
        <v>26</v>
      </c>
      <c r="K38" s="66">
        <v>0</v>
      </c>
      <c r="L38" s="68">
        <v>3.88</v>
      </c>
      <c r="M38" s="64"/>
      <c r="N38" s="68" t="s">
        <v>27</v>
      </c>
      <c r="O38" s="66">
        <f>((H38-1)*(1-(IF(I38="no",0,'month 3 only'!$B$3)))+1)</f>
        <v>3.75</v>
      </c>
      <c r="P38" s="66">
        <f>E38*IF(J38="yes",2,1)</f>
        <v>1</v>
      </c>
      <c r="Q38" s="70">
        <f>(IF(N38="WON-EW",((((O38-1)*K38)*'month 3 only'!$B$2)+('month 3 only'!$B$2*(O38-1))),IF(N38="WON",((((O38-1)*K38)*'month 3 only'!$B$2)+('month 3 only'!$B$2*(O38-1))),IF(N38="PLACED",((((O38-1)*K38)*'month 3 only'!$B$2)-'month 3 only'!$B$2),IF(K38=0,-'month 3 only'!$B$2,IF(K38=0,-'month 3 only'!$B$2,-('month 3 only'!$B$2*2)))))))*E38</f>
        <v>-10</v>
      </c>
      <c r="R38" s="70">
        <f>(IF(N38="WON-EW",(((L38-1)*'month 3 only'!$B$2)*(1-$B$3))+(((M38-1)*'month 3 only'!$B$2)*(1-$B$3)),IF(N38="WON",(((L38-1)*'month 3 only'!$B$2)*(1-$B$3)),IF(N38="PLACED",(((M38-1)*'month 3 only'!$B$2)*(1-$B$3))-'month 3 only'!$B$2,IF(K38=0,-'month 3 only'!$B$2,-('month 3 only'!$B$2*2))))))*E38</f>
        <v>-10</v>
      </c>
      <c r="S38" s="71">
        <f>(IF(N38="WON-EW",((((G38-1)*K38)*'month 3 only'!$B$2)+('month 3 only'!$B$2*(G38-1))),IF(N38="WON",((((G38-1)*K38)*'month 3 only'!$B$2)+('month 3 only'!$B$2*(G38-1))),IF(N38="PLACED",((((G38-1)*K38)*'month 3 only'!$B$2)-'month 3 only'!$B$2),IF(K38=0,-'month 3 only'!$B$2,IF(K38=0,-'month 3 only'!$B$2,-('month 3 only'!$B$2*2)))))))*E38</f>
        <v>-10</v>
      </c>
    </row>
    <row r="39" spans="1:19" ht="15" x14ac:dyDescent="0.2">
      <c r="A39" s="62">
        <v>42265</v>
      </c>
      <c r="B39" s="63">
        <v>17.3</v>
      </c>
      <c r="C39" s="64" t="s">
        <v>88</v>
      </c>
      <c r="D39" s="64" t="s">
        <v>185</v>
      </c>
      <c r="E39" s="65">
        <v>1</v>
      </c>
      <c r="F39" s="65"/>
      <c r="G39" s="66">
        <v>6</v>
      </c>
      <c r="H39" s="66">
        <v>6</v>
      </c>
      <c r="I39" s="66" t="s">
        <v>26</v>
      </c>
      <c r="J39" s="66" t="s">
        <v>26</v>
      </c>
      <c r="K39" s="66">
        <v>0</v>
      </c>
      <c r="L39" s="66">
        <v>4</v>
      </c>
      <c r="M39" s="64"/>
      <c r="N39" s="68" t="s">
        <v>33</v>
      </c>
      <c r="O39" s="66">
        <f>((H39-1)*(1-(IF(I39="no",0,'month 3 only'!$B$3)))+1)</f>
        <v>6</v>
      </c>
      <c r="P39" s="66">
        <f>E39*IF(J39="yes",2,1)</f>
        <v>1</v>
      </c>
      <c r="Q39" s="70">
        <f>(IF(N39="WON-EW",((((O39-1)*K39)*'month 3 only'!$B$2)+('month 3 only'!$B$2*(O39-1))),IF(N39="WON",((((O39-1)*K39)*'month 3 only'!$B$2)+('month 3 only'!$B$2*(O39-1))),IF(N39="PLACED",((((O39-1)*K39)*'month 3 only'!$B$2)-'month 3 only'!$B$2),IF(K39=0,-'month 3 only'!$B$2,IF(K39=0,-'month 3 only'!$B$2,-('month 3 only'!$B$2*2)))))))*E39</f>
        <v>50</v>
      </c>
      <c r="R39" s="70">
        <f>(IF(N39="WON-EW",(((L39-1)*'month 3 only'!$B$2)*(1-$B$3))+(((M39-1)*'month 3 only'!$B$2)*(1-$B$3)),IF(N39="WON",(((L39-1)*'month 3 only'!$B$2)*(1-$B$3)),IF(N39="PLACED",(((M39-1)*'month 3 only'!$B$2)*(1-$B$3))-'month 3 only'!$B$2,IF(K39=0,-'month 3 only'!$B$2,-('month 3 only'!$B$2*2))))))*E39</f>
        <v>28.5</v>
      </c>
      <c r="S39" s="71">
        <f>(IF(N39="WON-EW",((((G39-1)*K39)*'month 3 only'!$B$2)+('month 3 only'!$B$2*(G39-1))),IF(N39="WON",((((G39-1)*K39)*'month 3 only'!$B$2)+('month 3 only'!$B$2*(G39-1))),IF(N39="PLACED",((((G39-1)*K39)*'month 3 only'!$B$2)-'month 3 only'!$B$2),IF(K39=0,-'month 3 only'!$B$2,IF(K39=0,-'month 3 only'!$B$2,-('month 3 only'!$B$2*2)))))))*E39</f>
        <v>50</v>
      </c>
    </row>
    <row r="40" spans="1:19" ht="15" x14ac:dyDescent="0.2">
      <c r="A40" s="62">
        <v>42266</v>
      </c>
      <c r="B40" s="63">
        <v>14</v>
      </c>
      <c r="C40" s="64" t="s">
        <v>42</v>
      </c>
      <c r="D40" s="64" t="s">
        <v>186</v>
      </c>
      <c r="E40" s="65">
        <v>2</v>
      </c>
      <c r="F40" s="65"/>
      <c r="G40" s="66">
        <v>3.75</v>
      </c>
      <c r="H40" s="66">
        <v>3.75</v>
      </c>
      <c r="I40" s="66" t="s">
        <v>26</v>
      </c>
      <c r="J40" s="66" t="s">
        <v>26</v>
      </c>
      <c r="K40" s="66">
        <v>0</v>
      </c>
      <c r="L40" s="66">
        <v>3.3</v>
      </c>
      <c r="M40" s="64"/>
      <c r="N40" s="68" t="s">
        <v>27</v>
      </c>
      <c r="O40" s="66">
        <f>((H40-1)*(1-(IF(I40="no",0,'month 3 only'!$B$3)))+1)</f>
        <v>3.75</v>
      </c>
      <c r="P40" s="66">
        <f>E40*IF(J40="yes",2,1)</f>
        <v>2</v>
      </c>
      <c r="Q40" s="70">
        <f>(IF(N40="WON-EW",((((O40-1)*K40)*'month 3 only'!$B$2)+('month 3 only'!$B$2*(O40-1))),IF(N40="WON",((((O40-1)*K40)*'month 3 only'!$B$2)+('month 3 only'!$B$2*(O40-1))),IF(N40="PLACED",((((O40-1)*K40)*'month 3 only'!$B$2)-'month 3 only'!$B$2),IF(K40=0,-'month 3 only'!$B$2,IF(K40=0,-'month 3 only'!$B$2,-('month 3 only'!$B$2*2)))))))*E40</f>
        <v>-20</v>
      </c>
      <c r="R40" s="70">
        <f>(IF(N40="WON-EW",(((L40-1)*'month 3 only'!$B$2)*(1-$B$3))+(((M40-1)*'month 3 only'!$B$2)*(1-$B$3)),IF(N40="WON",(((L40-1)*'month 3 only'!$B$2)*(1-$B$3)),IF(N40="PLACED",(((M40-1)*'month 3 only'!$B$2)*(1-$B$3))-'month 3 only'!$B$2,IF(K40=0,-'month 3 only'!$B$2,-('month 3 only'!$B$2*2))))))*E40</f>
        <v>-20</v>
      </c>
      <c r="S40" s="71">
        <f>(IF(N40="WON-EW",((((G40-1)*K40)*'month 3 only'!$B$2)+('month 3 only'!$B$2*(G40-1))),IF(N40="WON",((((G40-1)*K40)*'month 3 only'!$B$2)+('month 3 only'!$B$2*(G40-1))),IF(N40="PLACED",((((G40-1)*K40)*'month 3 only'!$B$2)-'month 3 only'!$B$2),IF(K40=0,-'month 3 only'!$B$2,IF(K40=0,-'month 3 only'!$B$2,-('month 3 only'!$B$2*2)))))))*E40</f>
        <v>-20</v>
      </c>
    </row>
    <row r="41" spans="1:19" ht="15" x14ac:dyDescent="0.2">
      <c r="A41" s="62">
        <v>42266</v>
      </c>
      <c r="B41" s="63">
        <v>15.25</v>
      </c>
      <c r="C41" s="64" t="s">
        <v>88</v>
      </c>
      <c r="D41" s="64" t="s">
        <v>187</v>
      </c>
      <c r="E41" s="65">
        <v>1</v>
      </c>
      <c r="F41" s="65"/>
      <c r="G41" s="66">
        <v>6.5</v>
      </c>
      <c r="H41" s="66">
        <v>6.5</v>
      </c>
      <c r="I41" s="66" t="s">
        <v>26</v>
      </c>
      <c r="J41" s="66" t="s">
        <v>26</v>
      </c>
      <c r="K41" s="66">
        <v>0</v>
      </c>
      <c r="L41" s="66">
        <v>5.62</v>
      </c>
      <c r="M41" s="64"/>
      <c r="N41" s="68" t="s">
        <v>27</v>
      </c>
      <c r="O41" s="66">
        <f>((H41-1)*(1-(IF(I41="no",0,'month 3 only'!$B$3)))+1)</f>
        <v>6.5</v>
      </c>
      <c r="P41" s="66">
        <f>E41*IF(J41="yes",2,1)</f>
        <v>1</v>
      </c>
      <c r="Q41" s="70">
        <f>(IF(N41="WON-EW",((((O41-1)*K41)*'month 3 only'!$B$2)+('month 3 only'!$B$2*(O41-1))),IF(N41="WON",((((O41-1)*K41)*'month 3 only'!$B$2)+('month 3 only'!$B$2*(O41-1))),IF(N41="PLACED",((((O41-1)*K41)*'month 3 only'!$B$2)-'month 3 only'!$B$2),IF(K41=0,-'month 3 only'!$B$2,IF(K41=0,-'month 3 only'!$B$2,-('month 3 only'!$B$2*2)))))))*E41</f>
        <v>-10</v>
      </c>
      <c r="R41" s="70">
        <f>(IF(N41="WON-EW",(((L41-1)*'month 3 only'!$B$2)*(1-$B$3))+(((M41-1)*'month 3 only'!$B$2)*(1-$B$3)),IF(N41="WON",(((L41-1)*'month 3 only'!$B$2)*(1-$B$3)),IF(N41="PLACED",(((M41-1)*'month 3 only'!$B$2)*(1-$B$3))-'month 3 only'!$B$2,IF(K41=0,-'month 3 only'!$B$2,-('month 3 only'!$B$2*2))))))*E41</f>
        <v>-10</v>
      </c>
      <c r="S41" s="71">
        <f>(IF(N41="WON-EW",((((G41-1)*K41)*'month 3 only'!$B$2)+('month 3 only'!$B$2*(G41-1))),IF(N41="WON",((((G41-1)*K41)*'month 3 only'!$B$2)+('month 3 only'!$B$2*(G41-1))),IF(N41="PLACED",((((G41-1)*K41)*'month 3 only'!$B$2)-'month 3 only'!$B$2),IF(K41=0,-'month 3 only'!$B$2,IF(K41=0,-'month 3 only'!$B$2,-('month 3 only'!$B$2*2)))))))*E41</f>
        <v>-10</v>
      </c>
    </row>
    <row r="42" spans="1:19" ht="15" x14ac:dyDescent="0.2">
      <c r="A42" s="62">
        <v>42267</v>
      </c>
      <c r="B42" s="63">
        <v>15</v>
      </c>
      <c r="C42" s="64" t="s">
        <v>188</v>
      </c>
      <c r="D42" s="64" t="s">
        <v>189</v>
      </c>
      <c r="E42" s="65">
        <v>1</v>
      </c>
      <c r="F42" s="65"/>
      <c r="G42" s="66">
        <v>4</v>
      </c>
      <c r="H42" s="66">
        <v>4</v>
      </c>
      <c r="I42" s="66" t="s">
        <v>26</v>
      </c>
      <c r="J42" s="66" t="s">
        <v>26</v>
      </c>
      <c r="K42" s="66">
        <v>0</v>
      </c>
      <c r="L42" s="66">
        <v>3.86</v>
      </c>
      <c r="M42" s="64"/>
      <c r="N42" s="68" t="s">
        <v>27</v>
      </c>
      <c r="O42" s="66">
        <f>((H42-1)*(1-(IF(I42="no",0,'month 3 only'!$B$3)))+1)</f>
        <v>4</v>
      </c>
      <c r="P42" s="66">
        <f>E42*IF(J42="yes",2,1)</f>
        <v>1</v>
      </c>
      <c r="Q42" s="70">
        <f>(IF(N42="WON-EW",((((O42-1)*K42)*'month 3 only'!$B$2)+('month 3 only'!$B$2*(O42-1))),IF(N42="WON",((((O42-1)*K42)*'month 3 only'!$B$2)+('month 3 only'!$B$2*(O42-1))),IF(N42="PLACED",((((O42-1)*K42)*'month 3 only'!$B$2)-'month 3 only'!$B$2),IF(K42=0,-'month 3 only'!$B$2,IF(K42=0,-'month 3 only'!$B$2,-('month 3 only'!$B$2*2)))))))*E42</f>
        <v>-10</v>
      </c>
      <c r="R42" s="70">
        <f>(IF(N42="WON-EW",(((L42-1)*'month 3 only'!$B$2)*(1-$B$3))+(((M42-1)*'month 3 only'!$B$2)*(1-$B$3)),IF(N42="WON",(((L42-1)*'month 3 only'!$B$2)*(1-$B$3)),IF(N42="PLACED",(((M42-1)*'month 3 only'!$B$2)*(1-$B$3))-'month 3 only'!$B$2,IF(K42=0,-'month 3 only'!$B$2,-('month 3 only'!$B$2*2))))))*E42</f>
        <v>-10</v>
      </c>
      <c r="S42" s="71">
        <f>(IF(N42="WON-EW",((((G42-1)*K42)*'month 3 only'!$B$2)+('month 3 only'!$B$2*(G42-1))),IF(N42="WON",((((G42-1)*K42)*'month 3 only'!$B$2)+('month 3 only'!$B$2*(G42-1))),IF(N42="PLACED",((((G42-1)*K42)*'month 3 only'!$B$2)-'month 3 only'!$B$2),IF(K42=0,-'month 3 only'!$B$2,IF(K42=0,-'month 3 only'!$B$2,-('month 3 only'!$B$2*2)))))))*E42</f>
        <v>-10</v>
      </c>
    </row>
    <row r="43" spans="1:19" ht="15" x14ac:dyDescent="0.2">
      <c r="A43" s="62">
        <v>42268</v>
      </c>
      <c r="B43" s="63">
        <v>16.399999999999999</v>
      </c>
      <c r="C43" s="64" t="s">
        <v>49</v>
      </c>
      <c r="D43" s="64" t="s">
        <v>190</v>
      </c>
      <c r="E43" s="65">
        <v>1</v>
      </c>
      <c r="F43" s="65"/>
      <c r="G43" s="66">
        <v>15</v>
      </c>
      <c r="H43" s="66">
        <v>15</v>
      </c>
      <c r="I43" s="66" t="s">
        <v>26</v>
      </c>
      <c r="J43" s="66" t="s">
        <v>75</v>
      </c>
      <c r="K43" s="66">
        <v>0.2</v>
      </c>
      <c r="L43" s="66">
        <v>7.39</v>
      </c>
      <c r="M43" s="64">
        <v>2.44</v>
      </c>
      <c r="N43" s="68" t="s">
        <v>73</v>
      </c>
      <c r="O43" s="66">
        <f>((H43-1)*(1-(IF(I43="no",0,'month 3 only'!$B$3)))+1)</f>
        <v>15</v>
      </c>
      <c r="P43" s="66">
        <f>E43*IF(J43="yes",2,1)</f>
        <v>2</v>
      </c>
      <c r="Q43" s="70">
        <f>(IF(N43="WON-EW",((((O43-1)*K43)*'month 3 only'!$B$2)+('month 3 only'!$B$2*(O43-1))),IF(N43="WON",((((O43-1)*K43)*'month 3 only'!$B$2)+('month 3 only'!$B$2*(O43-1))),IF(N43="PLACED",((((O43-1)*K43)*'month 3 only'!$B$2)-'month 3 only'!$B$2),IF(K43=0,-'month 3 only'!$B$2,IF(K43=0,-'month 3 only'!$B$2,-('month 3 only'!$B$2*2)))))))*E43</f>
        <v>18.000000000000004</v>
      </c>
      <c r="R43" s="70">
        <f>(IF(N43="WON-EW",(((L43-1)*'month 3 only'!$B$2)*(1-$B$3))+(((M43-1)*'month 3 only'!$B$2)*(1-$B$3)),IF(N43="WON",(((L43-1)*'month 3 only'!$B$2)*(1-$B$3)),IF(N43="PLACED",(((M43-1)*'month 3 only'!$B$2)*(1-$B$3))-'month 3 only'!$B$2,IF(K43=0,-'month 3 only'!$B$2,-('month 3 only'!$B$2*2))))))*E43</f>
        <v>3.6799999999999979</v>
      </c>
      <c r="S43" s="71">
        <f>(IF(N43="WON-EW",((((G43-1)*K43)*'month 3 only'!$B$2)+('month 3 only'!$B$2*(G43-1))),IF(N43="WON",((((G43-1)*K43)*'month 3 only'!$B$2)+('month 3 only'!$B$2*(G43-1))),IF(N43="PLACED",((((G43-1)*K43)*'month 3 only'!$B$2)-'month 3 only'!$B$2),IF(K43=0,-'month 3 only'!$B$2,IF(K43=0,-'month 3 only'!$B$2,-('month 3 only'!$B$2*2)))))))*E43</f>
        <v>18.000000000000004</v>
      </c>
    </row>
    <row r="44" spans="1:19" ht="15" x14ac:dyDescent="0.2">
      <c r="A44" s="62">
        <v>42268</v>
      </c>
      <c r="B44" s="63">
        <v>17.100000000000001</v>
      </c>
      <c r="C44" s="64" t="s">
        <v>49</v>
      </c>
      <c r="D44" s="64" t="s">
        <v>191</v>
      </c>
      <c r="E44" s="65">
        <v>1</v>
      </c>
      <c r="F44" s="65"/>
      <c r="G44" s="66">
        <v>6</v>
      </c>
      <c r="H44" s="66">
        <v>6</v>
      </c>
      <c r="I44" s="66" t="s">
        <v>26</v>
      </c>
      <c r="J44" s="66" t="s">
        <v>26</v>
      </c>
      <c r="K44" s="66">
        <v>0</v>
      </c>
      <c r="L44" s="66">
        <v>3.45</v>
      </c>
      <c r="M44" s="64"/>
      <c r="N44" s="68" t="s">
        <v>27</v>
      </c>
      <c r="O44" s="66">
        <f>((H44-1)*(1-(IF(I44="no",0,'month 3 only'!$B$3)))+1)</f>
        <v>6</v>
      </c>
      <c r="P44" s="66">
        <f>E44*IF(J44="yes",2,1)</f>
        <v>1</v>
      </c>
      <c r="Q44" s="70">
        <f>(IF(N44="WON-EW",((((O44-1)*K44)*'month 3 only'!$B$2)+('month 3 only'!$B$2*(O44-1))),IF(N44="WON",((((O44-1)*K44)*'month 3 only'!$B$2)+('month 3 only'!$B$2*(O44-1))),IF(N44="PLACED",((((O44-1)*K44)*'month 3 only'!$B$2)-'month 3 only'!$B$2),IF(K44=0,-'month 3 only'!$B$2,IF(K44=0,-'month 3 only'!$B$2,-('month 3 only'!$B$2*2)))))))*E44</f>
        <v>-10</v>
      </c>
      <c r="R44" s="70">
        <f>(IF(N44="WON-EW",(((L44-1)*'month 3 only'!$B$2)*(1-$B$3))+(((M44-1)*'month 3 only'!$B$2)*(1-$B$3)),IF(N44="WON",(((L44-1)*'month 3 only'!$B$2)*(1-$B$3)),IF(N44="PLACED",(((M44-1)*'month 3 only'!$B$2)*(1-$B$3))-'month 3 only'!$B$2,IF(K44=0,-'month 3 only'!$B$2,-('month 3 only'!$B$2*2))))))*E44</f>
        <v>-10</v>
      </c>
      <c r="S44" s="71">
        <f>(IF(N44="WON-EW",((((G44-1)*K44)*'month 3 only'!$B$2)+('month 3 only'!$B$2*(G44-1))),IF(N44="WON",((((G44-1)*K44)*'month 3 only'!$B$2)+('month 3 only'!$B$2*(G44-1))),IF(N44="PLACED",((((G44-1)*K44)*'month 3 only'!$B$2)-'month 3 only'!$B$2),IF(K44=0,-'month 3 only'!$B$2,IF(K44=0,-'month 3 only'!$B$2,-('month 3 only'!$B$2*2)))))))*E44</f>
        <v>-10</v>
      </c>
    </row>
    <row r="45" spans="1:19" ht="15" x14ac:dyDescent="0.2">
      <c r="A45" s="62">
        <v>42269</v>
      </c>
      <c r="B45" s="63">
        <v>15.3</v>
      </c>
      <c r="C45" s="64" t="s">
        <v>128</v>
      </c>
      <c r="D45" s="64" t="s">
        <v>192</v>
      </c>
      <c r="E45" s="65">
        <v>1</v>
      </c>
      <c r="F45" s="65"/>
      <c r="G45" s="66">
        <v>5</v>
      </c>
      <c r="H45" s="66">
        <v>5</v>
      </c>
      <c r="I45" s="66" t="s">
        <v>26</v>
      </c>
      <c r="J45" s="66" t="s">
        <v>26</v>
      </c>
      <c r="K45" s="66">
        <v>0</v>
      </c>
      <c r="L45" s="66">
        <v>4.4000000000000004</v>
      </c>
      <c r="M45" s="64"/>
      <c r="N45" s="68" t="s">
        <v>33</v>
      </c>
      <c r="O45" s="66">
        <f>((H45-1)*(1-(IF(I45="no",0,'month 3 only'!$B$3)))+1)</f>
        <v>5</v>
      </c>
      <c r="P45" s="66">
        <f>E45*IF(J45="yes",2,1)</f>
        <v>1</v>
      </c>
      <c r="Q45" s="70">
        <f>(IF(N45="WON-EW",((((O45-1)*K45)*'month 3 only'!$B$2)+('month 3 only'!$B$2*(O45-1))),IF(N45="WON",((((O45-1)*K45)*'month 3 only'!$B$2)+('month 3 only'!$B$2*(O45-1))),IF(N45="PLACED",((((O45-1)*K45)*'month 3 only'!$B$2)-'month 3 only'!$B$2),IF(K45=0,-'month 3 only'!$B$2,IF(K45=0,-'month 3 only'!$B$2,-('month 3 only'!$B$2*2)))))))*E45</f>
        <v>40</v>
      </c>
      <c r="R45" s="70">
        <f>(IF(N45="WON-EW",(((L45-1)*'month 3 only'!$B$2)*(1-$B$3))+(((M45-1)*'month 3 only'!$B$2)*(1-$B$3)),IF(N45="WON",(((L45-1)*'month 3 only'!$B$2)*(1-$B$3)),IF(N45="PLACED",(((M45-1)*'month 3 only'!$B$2)*(1-$B$3))-'month 3 only'!$B$2,IF(K45=0,-'month 3 only'!$B$2,-('month 3 only'!$B$2*2))))))*E45</f>
        <v>32.299999999999997</v>
      </c>
      <c r="S45" s="71">
        <f>(IF(N45="WON-EW",((((G45-1)*K45)*'month 3 only'!$B$2)+('month 3 only'!$B$2*(G45-1))),IF(N45="WON",((((G45-1)*K45)*'month 3 only'!$B$2)+('month 3 only'!$B$2*(G45-1))),IF(N45="PLACED",((((G45-1)*K45)*'month 3 only'!$B$2)-'month 3 only'!$B$2),IF(K45=0,-'month 3 only'!$B$2,IF(K45=0,-'month 3 only'!$B$2,-('month 3 only'!$B$2*2)))))))*E45</f>
        <v>40</v>
      </c>
    </row>
    <row r="46" spans="1:19" ht="15" x14ac:dyDescent="0.2">
      <c r="A46" s="62">
        <v>42269</v>
      </c>
      <c r="B46" s="63">
        <v>18.399999999999999</v>
      </c>
      <c r="C46" s="64" t="s">
        <v>49</v>
      </c>
      <c r="D46" s="64" t="s">
        <v>193</v>
      </c>
      <c r="E46" s="65">
        <v>1</v>
      </c>
      <c r="F46" s="65"/>
      <c r="G46" s="66">
        <v>3.75</v>
      </c>
      <c r="H46" s="66">
        <v>3.75</v>
      </c>
      <c r="I46" s="66" t="s">
        <v>26</v>
      </c>
      <c r="J46" s="66" t="s">
        <v>26</v>
      </c>
      <c r="K46" s="66">
        <v>0</v>
      </c>
      <c r="L46" s="66">
        <v>2.0699999999999998</v>
      </c>
      <c r="M46" s="64"/>
      <c r="N46" s="68" t="s">
        <v>27</v>
      </c>
      <c r="O46" s="66">
        <f>((H46-1)*(1-(IF(I46="no",0,'month 3 only'!$B$3)))+1)</f>
        <v>3.75</v>
      </c>
      <c r="P46" s="66">
        <f>E46*IF(J46="yes",2,1)</f>
        <v>1</v>
      </c>
      <c r="Q46" s="70">
        <f>(IF(N46="WON-EW",((((O46-1)*K46)*'month 3 only'!$B$2)+('month 3 only'!$B$2*(O46-1))),IF(N46="WON",((((O46-1)*K46)*'month 3 only'!$B$2)+('month 3 only'!$B$2*(O46-1))),IF(N46="PLACED",((((O46-1)*K46)*'month 3 only'!$B$2)-'month 3 only'!$B$2),IF(K46=0,-'month 3 only'!$B$2,IF(K46=0,-'month 3 only'!$B$2,-('month 3 only'!$B$2*2)))))))*E46</f>
        <v>-10</v>
      </c>
      <c r="R46" s="70">
        <f>(IF(N46="WON-EW",(((L46-1)*'month 3 only'!$B$2)*(1-$B$3))+(((M46-1)*'month 3 only'!$B$2)*(1-$B$3)),IF(N46="WON",(((L46-1)*'month 3 only'!$B$2)*(1-$B$3)),IF(N46="PLACED",(((M46-1)*'month 3 only'!$B$2)*(1-$B$3))-'month 3 only'!$B$2,IF(K46=0,-'month 3 only'!$B$2,-('month 3 only'!$B$2*2))))))*E46</f>
        <v>-10</v>
      </c>
      <c r="S46" s="71">
        <f>(IF(N46="WON-EW",((((G46-1)*K46)*'month 3 only'!$B$2)+('month 3 only'!$B$2*(G46-1))),IF(N46="WON",((((G46-1)*K46)*'month 3 only'!$B$2)+('month 3 only'!$B$2*(G46-1))),IF(N46="PLACED",((((G46-1)*K46)*'month 3 only'!$B$2)-'month 3 only'!$B$2),IF(K46=0,-'month 3 only'!$B$2,IF(K46=0,-'month 3 only'!$B$2,-('month 3 only'!$B$2*2)))))))*E46</f>
        <v>-10</v>
      </c>
    </row>
    <row r="47" spans="1:19" ht="15" x14ac:dyDescent="0.2">
      <c r="A47" s="62">
        <v>42270</v>
      </c>
      <c r="B47" s="63">
        <v>17.25</v>
      </c>
      <c r="C47" s="64" t="s">
        <v>106</v>
      </c>
      <c r="D47" s="64" t="s">
        <v>194</v>
      </c>
      <c r="E47" s="65">
        <v>1</v>
      </c>
      <c r="F47" s="65"/>
      <c r="G47" s="66">
        <v>4</v>
      </c>
      <c r="H47" s="66">
        <v>3.75</v>
      </c>
      <c r="I47" s="66" t="s">
        <v>26</v>
      </c>
      <c r="J47" s="66" t="s">
        <v>26</v>
      </c>
      <c r="K47" s="66">
        <v>0</v>
      </c>
      <c r="L47" s="66">
        <v>2.27</v>
      </c>
      <c r="M47" s="64"/>
      <c r="N47" s="68" t="s">
        <v>33</v>
      </c>
      <c r="O47" s="66">
        <f>((H47-1)*(1-(IF(I47="no",0,'month 3 only'!$B$3)))+1)</f>
        <v>3.75</v>
      </c>
      <c r="P47" s="66">
        <f>E47*IF(J47="yes",2,1)</f>
        <v>1</v>
      </c>
      <c r="Q47" s="70">
        <f>(IF(N47="WON-EW",((((O47-1)*K47)*'month 3 only'!$B$2)+('month 3 only'!$B$2*(O47-1))),IF(N47="WON",((((O47-1)*K47)*'month 3 only'!$B$2)+('month 3 only'!$B$2*(O47-1))),IF(N47="PLACED",((((O47-1)*K47)*'month 3 only'!$B$2)-'month 3 only'!$B$2),IF(K47=0,-'month 3 only'!$B$2,IF(K47=0,-'month 3 only'!$B$2,-('month 3 only'!$B$2*2)))))))*E47</f>
        <v>27.5</v>
      </c>
      <c r="R47" s="70">
        <f>(IF(N47="WON-EW",(((L47-1)*'month 3 only'!$B$2)*(1-$B$3))+(((M47-1)*'month 3 only'!$B$2)*(1-$B$3)),IF(N47="WON",(((L47-1)*'month 3 only'!$B$2)*(1-$B$3)),IF(N47="PLACED",(((M47-1)*'month 3 only'!$B$2)*(1-$B$3))-'month 3 only'!$B$2,IF(K47=0,-'month 3 only'!$B$2,-('month 3 only'!$B$2*2))))))*E47</f>
        <v>12.065</v>
      </c>
      <c r="S47" s="71">
        <f>(IF(N47="WON-EW",((((G47-1)*K47)*'month 3 only'!$B$2)+('month 3 only'!$B$2*(G47-1))),IF(N47="WON",((((G47-1)*K47)*'month 3 only'!$B$2)+('month 3 only'!$B$2*(G47-1))),IF(N47="PLACED",((((G47-1)*K47)*'month 3 only'!$B$2)-'month 3 only'!$B$2),IF(K47=0,-'month 3 only'!$B$2,IF(K47=0,-'month 3 only'!$B$2,-('month 3 only'!$B$2*2)))))))*E47</f>
        <v>30</v>
      </c>
    </row>
    <row r="48" spans="1:19" ht="15" x14ac:dyDescent="0.2">
      <c r="A48" s="62">
        <v>42271</v>
      </c>
      <c r="B48" s="63">
        <v>18.45</v>
      </c>
      <c r="C48" s="64" t="s">
        <v>95</v>
      </c>
      <c r="D48" s="64" t="s">
        <v>195</v>
      </c>
      <c r="E48" s="65">
        <v>1</v>
      </c>
      <c r="F48" s="65"/>
      <c r="G48" s="66">
        <v>3.75</v>
      </c>
      <c r="H48" s="66">
        <v>3.75</v>
      </c>
      <c r="I48" s="66" t="s">
        <v>26</v>
      </c>
      <c r="J48" s="66" t="s">
        <v>26</v>
      </c>
      <c r="K48" s="66">
        <v>0</v>
      </c>
      <c r="L48" s="66">
        <v>3.39</v>
      </c>
      <c r="M48" s="64"/>
      <c r="N48" s="68" t="s">
        <v>27</v>
      </c>
      <c r="O48" s="66">
        <f>((H48-1)*(1-(IF(I48="no",0,'month 3 only'!$B$3)))+1)</f>
        <v>3.75</v>
      </c>
      <c r="P48" s="66">
        <f>E48*IF(J48="yes",2,1)</f>
        <v>1</v>
      </c>
      <c r="Q48" s="70">
        <f>(IF(N48="WON-EW",((((O48-1)*K48)*'month 3 only'!$B$2)+('month 3 only'!$B$2*(O48-1))),IF(N48="WON",((((O48-1)*K48)*'month 3 only'!$B$2)+('month 3 only'!$B$2*(O48-1))),IF(N48="PLACED",((((O48-1)*K48)*'month 3 only'!$B$2)-'month 3 only'!$B$2),IF(K48=0,-'month 3 only'!$B$2,IF(K48=0,-'month 3 only'!$B$2,-('month 3 only'!$B$2*2)))))))*E48</f>
        <v>-10</v>
      </c>
      <c r="R48" s="70">
        <f>(IF(N48="WON-EW",(((L48-1)*'month 3 only'!$B$2)*(1-$B$3))+(((M48-1)*'month 3 only'!$B$2)*(1-$B$3)),IF(N48="WON",(((L48-1)*'month 3 only'!$B$2)*(1-$B$3)),IF(N48="PLACED",(((M48-1)*'month 3 only'!$B$2)*(1-$B$3))-'month 3 only'!$B$2,IF(K48=0,-'month 3 only'!$B$2,-('month 3 only'!$B$2*2))))))*E48</f>
        <v>-10</v>
      </c>
      <c r="S48" s="71">
        <f>(IF(N48="WON-EW",((((G48-1)*K48)*'month 3 only'!$B$2)+('month 3 only'!$B$2*(G48-1))),IF(N48="WON",((((G48-1)*K48)*'month 3 only'!$B$2)+('month 3 only'!$B$2*(G48-1))),IF(N48="PLACED",((((G48-1)*K48)*'month 3 only'!$B$2)-'month 3 only'!$B$2),IF(K48=0,-'month 3 only'!$B$2,IF(K48=0,-'month 3 only'!$B$2,-('month 3 only'!$B$2*2)))))))*E48</f>
        <v>-10</v>
      </c>
    </row>
    <row r="49" spans="1:19" ht="15" x14ac:dyDescent="0.2">
      <c r="A49" s="62">
        <v>42272</v>
      </c>
      <c r="B49" s="63">
        <v>15.05</v>
      </c>
      <c r="C49" s="64" t="s">
        <v>51</v>
      </c>
      <c r="D49" s="64" t="s">
        <v>196</v>
      </c>
      <c r="E49" s="65">
        <v>2</v>
      </c>
      <c r="F49" s="65"/>
      <c r="G49" s="66">
        <v>3</v>
      </c>
      <c r="H49" s="66">
        <v>3</v>
      </c>
      <c r="I49" s="66" t="s">
        <v>26</v>
      </c>
      <c r="J49" s="66" t="s">
        <v>26</v>
      </c>
      <c r="K49" s="66">
        <v>0</v>
      </c>
      <c r="L49" s="66">
        <v>2.6</v>
      </c>
      <c r="M49" s="64"/>
      <c r="N49" s="68" t="s">
        <v>27</v>
      </c>
      <c r="O49" s="66">
        <f>((H49-1)*(1-(IF(I49="no",0,'month 3 only'!$B$3)))+1)</f>
        <v>3</v>
      </c>
      <c r="P49" s="66">
        <f>E49*IF(J49="yes",2,1)</f>
        <v>2</v>
      </c>
      <c r="Q49" s="70">
        <f>(IF(N49="WON-EW",((((O49-1)*K49)*'month 3 only'!$B$2)+('month 3 only'!$B$2*(O49-1))),IF(N49="WON",((((O49-1)*K49)*'month 3 only'!$B$2)+('month 3 only'!$B$2*(O49-1))),IF(N49="PLACED",((((O49-1)*K49)*'month 3 only'!$B$2)-'month 3 only'!$B$2),IF(K49=0,-'month 3 only'!$B$2,IF(K49=0,-'month 3 only'!$B$2,-('month 3 only'!$B$2*2)))))))*E49</f>
        <v>-20</v>
      </c>
      <c r="R49" s="70">
        <f>(IF(N49="WON-EW",(((L49-1)*'month 3 only'!$B$2)*(1-$B$3))+(((M49-1)*'month 3 only'!$B$2)*(1-$B$3)),IF(N49="WON",(((L49-1)*'month 3 only'!$B$2)*(1-$B$3)),IF(N49="PLACED",(((M49-1)*'month 3 only'!$B$2)*(1-$B$3))-'month 3 only'!$B$2,IF(K49=0,-'month 3 only'!$B$2,-('month 3 only'!$B$2*2))))))*E49</f>
        <v>-20</v>
      </c>
      <c r="S49" s="71">
        <f>(IF(N49="WON-EW",((((G49-1)*K49)*'month 3 only'!$B$2)+('month 3 only'!$B$2*(G49-1))),IF(N49="WON",((((G49-1)*K49)*'month 3 only'!$B$2)+('month 3 only'!$B$2*(G49-1))),IF(N49="PLACED",((((G49-1)*K49)*'month 3 only'!$B$2)-'month 3 only'!$B$2),IF(K49=0,-'month 3 only'!$B$2,IF(K49=0,-'month 3 only'!$B$2,-('month 3 only'!$B$2*2)))))))*E49</f>
        <v>-20</v>
      </c>
    </row>
    <row r="50" spans="1:19" ht="15" x14ac:dyDescent="0.2">
      <c r="A50" s="62">
        <v>42273</v>
      </c>
      <c r="B50" s="63">
        <v>14.3</v>
      </c>
      <c r="C50" s="64" t="s">
        <v>24</v>
      </c>
      <c r="D50" s="64" t="s">
        <v>197</v>
      </c>
      <c r="E50" s="65">
        <v>0.5</v>
      </c>
      <c r="F50" s="65"/>
      <c r="G50" s="66">
        <v>13</v>
      </c>
      <c r="H50" s="66">
        <v>13</v>
      </c>
      <c r="I50" s="66" t="s">
        <v>26</v>
      </c>
      <c r="J50" s="66" t="s">
        <v>75</v>
      </c>
      <c r="K50" s="66">
        <v>0.25</v>
      </c>
      <c r="L50" s="66">
        <v>12.71</v>
      </c>
      <c r="M50" s="64">
        <v>2.52</v>
      </c>
      <c r="N50" s="68" t="s">
        <v>27</v>
      </c>
      <c r="O50" s="66">
        <f>((H50-1)*(1-(IF(I50="no",0,'month 3 only'!$B$3)))+1)</f>
        <v>13</v>
      </c>
      <c r="P50" s="66">
        <f>E50*IF(J50="yes",2,1)</f>
        <v>1</v>
      </c>
      <c r="Q50" s="70">
        <f>(IF(N50="WON-EW",((((O50-1)*K50)*'month 3 only'!$B$2)+('month 3 only'!$B$2*(O50-1))),IF(N50="WON",((((O50-1)*K50)*'month 3 only'!$B$2)+('month 3 only'!$B$2*(O50-1))),IF(N50="PLACED",((((O50-1)*K50)*'month 3 only'!$B$2)-'month 3 only'!$B$2),IF(K50=0,-'month 3 only'!$B$2,IF(K50=0,-'month 3 only'!$B$2,-('month 3 only'!$B$2*2)))))))*E50</f>
        <v>-10</v>
      </c>
      <c r="R50" s="70">
        <f>(IF(N50="WON-EW",(((L50-1)*'month 3 only'!$B$2)*(1-$B$3))+(((M50-1)*'month 3 only'!$B$2)*(1-$B$3)),IF(N50="WON",(((L50-1)*'month 3 only'!$B$2)*(1-$B$3)),IF(N50="PLACED",(((M50-1)*'month 3 only'!$B$2)*(1-$B$3))-'month 3 only'!$B$2,IF(K50=0,-'month 3 only'!$B$2,-('month 3 only'!$B$2*2))))))*E50</f>
        <v>-10</v>
      </c>
      <c r="S50" s="71">
        <f>(IF(N50="WON-EW",((((G50-1)*K50)*'month 3 only'!$B$2)+('month 3 only'!$B$2*(G50-1))),IF(N50="WON",((((G50-1)*K50)*'month 3 only'!$B$2)+('month 3 only'!$B$2*(G50-1))),IF(N50="PLACED",((((G50-1)*K50)*'month 3 only'!$B$2)-'month 3 only'!$B$2),IF(K50=0,-'month 3 only'!$B$2,IF(K50=0,-'month 3 only'!$B$2,-('month 3 only'!$B$2*2)))))))*E50</f>
        <v>-10</v>
      </c>
    </row>
    <row r="51" spans="1:19" ht="15" x14ac:dyDescent="0.2">
      <c r="A51" s="62">
        <v>42273</v>
      </c>
      <c r="B51" s="63">
        <v>15.45</v>
      </c>
      <c r="C51" s="64" t="s">
        <v>45</v>
      </c>
      <c r="D51" s="64" t="s">
        <v>198</v>
      </c>
      <c r="E51" s="65">
        <v>1</v>
      </c>
      <c r="F51" s="65"/>
      <c r="G51" s="66">
        <v>7</v>
      </c>
      <c r="H51" s="66">
        <v>8</v>
      </c>
      <c r="I51" s="66" t="s">
        <v>26</v>
      </c>
      <c r="J51" s="66" t="s">
        <v>75</v>
      </c>
      <c r="K51" s="66">
        <v>0.25</v>
      </c>
      <c r="L51" s="66">
        <v>9.1</v>
      </c>
      <c r="M51" s="64">
        <v>2.83</v>
      </c>
      <c r="N51" s="68" t="s">
        <v>74</v>
      </c>
      <c r="O51" s="66">
        <f>((H51-1)*(1-(IF(I51="no",0,'month 3 only'!$B$3)))+1)</f>
        <v>8</v>
      </c>
      <c r="P51" s="66">
        <f>E51*IF(J51="yes",2,1)</f>
        <v>2</v>
      </c>
      <c r="Q51" s="70">
        <f>(IF(N51="WON-EW",((((O51-1)*K51)*'month 3 only'!$B$2)+('month 3 only'!$B$2*(O51-1))),IF(N51="WON",((((O51-1)*K51)*'month 3 only'!$B$2)+('month 3 only'!$B$2*(O51-1))),IF(N51="PLACED",((((O51-1)*K51)*'month 3 only'!$B$2)-'month 3 only'!$B$2),IF(K51=0,-'month 3 only'!$B$2,IF(K51=0,-'month 3 only'!$B$2,-('month 3 only'!$B$2*2)))))))*E51</f>
        <v>87.5</v>
      </c>
      <c r="R51" s="70">
        <f>(IF(N51="WON-EW",(((L51-1)*'month 3 only'!$B$2)*(1-$B$3))+(((M51-1)*'month 3 only'!$B$2)*(1-$B$3)),IF(N51="WON",(((L51-1)*'month 3 only'!$B$2)*(1-$B$3)),IF(N51="PLACED",(((M51-1)*'month 3 only'!$B$2)*(1-$B$3))-'month 3 only'!$B$2,IF(K51=0,-'month 3 only'!$B$2,-('month 3 only'!$B$2*2))))))*E51</f>
        <v>94.335000000000008</v>
      </c>
      <c r="S51" s="71">
        <f>(IF(N51="WON-EW",((((G51-1)*K51)*'month 3 only'!$B$2)+('month 3 only'!$B$2*(G51-1))),IF(N51="WON",((((G51-1)*K51)*'month 3 only'!$B$2)+('month 3 only'!$B$2*(G51-1))),IF(N51="PLACED",((((G51-1)*K51)*'month 3 only'!$B$2)-'month 3 only'!$B$2),IF(K51=0,-'month 3 only'!$B$2,IF(K51=0,-'month 3 only'!$B$2,-('month 3 only'!$B$2*2)))))))*E51</f>
        <v>75</v>
      </c>
    </row>
    <row r="52" spans="1:19" ht="15" x14ac:dyDescent="0.2">
      <c r="A52" s="62">
        <v>42273</v>
      </c>
      <c r="B52" s="63">
        <v>15.5</v>
      </c>
      <c r="C52" s="64" t="s">
        <v>51</v>
      </c>
      <c r="D52" s="64" t="s">
        <v>199</v>
      </c>
      <c r="E52" s="65">
        <v>1</v>
      </c>
      <c r="F52" s="65"/>
      <c r="G52" s="66">
        <v>12</v>
      </c>
      <c r="H52" s="66">
        <v>12</v>
      </c>
      <c r="I52" s="66" t="s">
        <v>26</v>
      </c>
      <c r="J52" s="66" t="s">
        <v>75</v>
      </c>
      <c r="K52" s="66">
        <v>0.25</v>
      </c>
      <c r="L52" s="66">
        <v>15.81</v>
      </c>
      <c r="M52" s="64">
        <v>5.72</v>
      </c>
      <c r="N52" s="68" t="s">
        <v>27</v>
      </c>
      <c r="O52" s="66">
        <f>((H52-1)*(1-(IF(I52="no",0,'month 3 only'!$B$3)))+1)</f>
        <v>12</v>
      </c>
      <c r="P52" s="66">
        <f>E52*IF(J52="yes",2,1)</f>
        <v>2</v>
      </c>
      <c r="Q52" s="70">
        <f>(IF(N52="WON-EW",((((O52-1)*K52)*'month 3 only'!$B$2)+('month 3 only'!$B$2*(O52-1))),IF(N52="WON",((((O52-1)*K52)*'month 3 only'!$B$2)+('month 3 only'!$B$2*(O52-1))),IF(N52="PLACED",((((O52-1)*K52)*'month 3 only'!$B$2)-'month 3 only'!$B$2),IF(K52=0,-'month 3 only'!$B$2,IF(K52=0,-'month 3 only'!$B$2,-('month 3 only'!$B$2*2)))))))*E52</f>
        <v>-20</v>
      </c>
      <c r="R52" s="70">
        <f>(IF(N52="WON-EW",(((L52-1)*'month 3 only'!$B$2)*(1-$B$3))+(((M52-1)*'month 3 only'!$B$2)*(1-$B$3)),IF(N52="WON",(((L52-1)*'month 3 only'!$B$2)*(1-$B$3)),IF(N52="PLACED",(((M52-1)*'month 3 only'!$B$2)*(1-$B$3))-'month 3 only'!$B$2,IF(K52=0,-'month 3 only'!$B$2,-('month 3 only'!$B$2*2))))))*E52</f>
        <v>-20</v>
      </c>
      <c r="S52" s="71">
        <f>(IF(N52="WON-EW",((((G52-1)*K52)*'month 3 only'!$B$2)+('month 3 only'!$B$2*(G52-1))),IF(N52="WON",((((G52-1)*K52)*'month 3 only'!$B$2)+('month 3 only'!$B$2*(G52-1))),IF(N52="PLACED",((((G52-1)*K52)*'month 3 only'!$B$2)-'month 3 only'!$B$2),IF(K52=0,-'month 3 only'!$B$2,IF(K52=0,-'month 3 only'!$B$2,-('month 3 only'!$B$2*2)))))))*E52</f>
        <v>-20</v>
      </c>
    </row>
    <row r="53" spans="1:19" ht="15" x14ac:dyDescent="0.2">
      <c r="A53" s="62">
        <v>42274</v>
      </c>
      <c r="B53" s="63">
        <v>17.45</v>
      </c>
      <c r="C53" s="64" t="s">
        <v>93</v>
      </c>
      <c r="D53" s="64" t="s">
        <v>200</v>
      </c>
      <c r="E53" s="65">
        <v>1</v>
      </c>
      <c r="F53" s="65"/>
      <c r="G53" s="66">
        <v>3.25</v>
      </c>
      <c r="H53" s="66">
        <v>3.25</v>
      </c>
      <c r="I53" s="66" t="s">
        <v>26</v>
      </c>
      <c r="J53" s="66" t="s">
        <v>26</v>
      </c>
      <c r="K53" s="66">
        <v>0</v>
      </c>
      <c r="L53" s="66">
        <v>3.92</v>
      </c>
      <c r="M53" s="64"/>
      <c r="N53" s="68" t="s">
        <v>33</v>
      </c>
      <c r="O53" s="66">
        <f>((H53-1)*(1-(IF(I53="no",0,'month 3 only'!$B$3)))+1)</f>
        <v>3.25</v>
      </c>
      <c r="P53" s="66">
        <f>E53*IF(J53="yes",2,1)</f>
        <v>1</v>
      </c>
      <c r="Q53" s="70">
        <f>(IF(N53="WON-EW",((((O53-1)*K53)*'month 3 only'!$B$2)+('month 3 only'!$B$2*(O53-1))),IF(N53="WON",((((O53-1)*K53)*'month 3 only'!$B$2)+('month 3 only'!$B$2*(O53-1))),IF(N53="PLACED",((((O53-1)*K53)*'month 3 only'!$B$2)-'month 3 only'!$B$2),IF(K53=0,-'month 3 only'!$B$2,IF(K53=0,-'month 3 only'!$B$2,-('month 3 only'!$B$2*2)))))))*E53</f>
        <v>22.5</v>
      </c>
      <c r="R53" s="70">
        <f>(IF(N53="WON-EW",(((L53-1)*'month 3 only'!$B$2)*(1-$B$3))+(((M53-1)*'month 3 only'!$B$2)*(1-$B$3)),IF(N53="WON",(((L53-1)*'month 3 only'!$B$2)*(1-$B$3)),IF(N53="PLACED",(((M53-1)*'month 3 only'!$B$2)*(1-$B$3))-'month 3 only'!$B$2,IF(K53=0,-'month 3 only'!$B$2,-('month 3 only'!$B$2*2))))))*E53</f>
        <v>27.74</v>
      </c>
      <c r="S53" s="71">
        <f>(IF(N53="WON-EW",((((G53-1)*K53)*'month 3 only'!$B$2)+('month 3 only'!$B$2*(G53-1))),IF(N53="WON",((((G53-1)*K53)*'month 3 only'!$B$2)+('month 3 only'!$B$2*(G53-1))),IF(N53="PLACED",((((G53-1)*K53)*'month 3 only'!$B$2)-'month 3 only'!$B$2),IF(K53=0,-'month 3 only'!$B$2,IF(K53=0,-'month 3 only'!$B$2,-('month 3 only'!$B$2*2)))))))*E53</f>
        <v>22.5</v>
      </c>
    </row>
    <row r="54" spans="1:19" ht="15" x14ac:dyDescent="0.2">
      <c r="A54" s="56"/>
      <c r="B54" s="21"/>
      <c r="C54" s="16"/>
      <c r="D54" s="16"/>
      <c r="E54" s="49"/>
      <c r="F54" s="49"/>
      <c r="G54" s="22"/>
      <c r="H54" s="22"/>
      <c r="I54" s="22"/>
      <c r="J54" s="22"/>
      <c r="K54" s="22"/>
      <c r="L54" s="22"/>
      <c r="M54" s="16"/>
      <c r="N54" s="17"/>
      <c r="O54" s="26">
        <f>((H54-1)*(1-(IF(I54="no",0,'month 3 only'!$B$3)))+1)</f>
        <v>5.0000000000000044E-2</v>
      </c>
      <c r="P54" s="26">
        <f>E54*IF(J54="yes",2,1)</f>
        <v>0</v>
      </c>
      <c r="Q54" s="27">
        <f>(IF(N54="WON-EW",((((O54-1)*K54)*'month 3 only'!$B$2)+('month 3 only'!$B$2*(O54-1))),IF(N54="WON",((((O54-1)*K54)*'month 3 only'!$B$2)+('month 3 only'!$B$2*(O54-1))),IF(N54="PLACED",((((O54-1)*K54)*'month 3 only'!$B$2)-'month 3 only'!$B$2),IF(K54=0,-'month 3 only'!$B$2,IF(K54=0,-'month 3 only'!$B$2,-('month 3 only'!$B$2*2)))))))*E54</f>
        <v>0</v>
      </c>
      <c r="R54" s="27">
        <f>(IF(N54="WON-EW",(((L54-1)*'month 3 only'!$B$2)*(1-$B$3))+(((M54-1)*'month 3 only'!$B$2)*(1-$B$3)),IF(N54="WON",(((L54-1)*'month 3 only'!$B$2)*(1-$B$3)),IF(N54="PLACED",(((M54-1)*'month 3 only'!$B$2)*(1-$B$3))-'month 3 only'!$B$2,IF(K54=0,-'month 3 only'!$B$2,-('month 3 only'!$B$2*2))))))*E54</f>
        <v>0</v>
      </c>
      <c r="S54" s="28">
        <f>(IF(N54="WON-EW",((((G54-1)*K54)*'month 3 only'!$B$2)+('month 3 only'!$B$2*(G54-1))),IF(N54="WON",((((G54-1)*K54)*'month 3 only'!$B$2)+('month 3 only'!$B$2*(G54-1))),IF(N54="PLACED",((((G54-1)*K54)*'month 3 only'!$B$2)-'month 3 only'!$B$2),IF(K54=0,-'month 3 only'!$B$2,IF(K54=0,-'month 3 only'!$B$2,-('month 3 only'!$B$2*2)))))))*E54</f>
        <v>0</v>
      </c>
    </row>
    <row r="55" spans="1:19" ht="15" x14ac:dyDescent="0.2">
      <c r="A55" s="56"/>
      <c r="B55" s="21"/>
      <c r="C55" s="16"/>
      <c r="D55" s="16"/>
      <c r="E55" s="49"/>
      <c r="F55" s="49"/>
      <c r="G55" s="22"/>
      <c r="H55" s="22"/>
      <c r="I55" s="22"/>
      <c r="J55" s="22"/>
      <c r="K55" s="22"/>
      <c r="L55" s="22"/>
      <c r="M55" s="16"/>
      <c r="N55" s="17"/>
      <c r="O55" s="26">
        <f>((H55-1)*(1-(IF(I55="no",0,'month 3 only'!$B$3)))+1)</f>
        <v>5.0000000000000044E-2</v>
      </c>
      <c r="P55" s="26">
        <f>E55*IF(J55="yes",2,1)</f>
        <v>0</v>
      </c>
      <c r="Q55" s="27">
        <f>(IF(N55="WON-EW",((((O55-1)*K55)*'month 3 only'!$B$2)+('month 3 only'!$B$2*(O55-1))),IF(N55="WON",((((O55-1)*K55)*'month 3 only'!$B$2)+('month 3 only'!$B$2*(O55-1))),IF(N55="PLACED",((((O55-1)*K55)*'month 3 only'!$B$2)-'month 3 only'!$B$2),IF(K55=0,-'month 3 only'!$B$2,IF(K55=0,-'month 3 only'!$B$2,-('month 3 only'!$B$2*2)))))))*E55</f>
        <v>0</v>
      </c>
      <c r="R55" s="27">
        <f>(IF(N55="WON-EW",(((L55-1)*'month 3 only'!$B$2)*(1-$B$3))+(((M55-1)*'month 3 only'!$B$2)*(1-$B$3)),IF(N55="WON",(((L55-1)*'month 3 only'!$B$2)*(1-$B$3)),IF(N55="PLACED",(((M55-1)*'month 3 only'!$B$2)*(1-$B$3))-'month 3 only'!$B$2,IF(K55=0,-'month 3 only'!$B$2,-('month 3 only'!$B$2*2))))))*E55</f>
        <v>0</v>
      </c>
      <c r="S55" s="28">
        <f>(IF(N55="WON-EW",((((G55-1)*K55)*'month 3 only'!$B$2)+('month 3 only'!$B$2*(G55-1))),IF(N55="WON",((((G55-1)*K55)*'month 3 only'!$B$2)+('month 3 only'!$B$2*(G55-1))),IF(N55="PLACED",((((G55-1)*K55)*'month 3 only'!$B$2)-'month 3 only'!$B$2),IF(K55=0,-'month 3 only'!$B$2,IF(K55=0,-'month 3 only'!$B$2,-('month 3 only'!$B$2*2)))))))*E55</f>
        <v>0</v>
      </c>
    </row>
    <row r="56" spans="1:19" ht="15" x14ac:dyDescent="0.2">
      <c r="A56" s="56"/>
      <c r="B56" s="21"/>
      <c r="C56" s="16"/>
      <c r="D56" s="16"/>
      <c r="E56" s="49"/>
      <c r="F56" s="49"/>
      <c r="G56" s="22"/>
      <c r="H56" s="22"/>
      <c r="I56" s="22"/>
      <c r="J56" s="22"/>
      <c r="K56" s="22"/>
      <c r="L56" s="22"/>
      <c r="M56" s="16"/>
      <c r="N56" s="17"/>
      <c r="O56" s="26">
        <f>((H56-1)*(1-(IF(I56="no",0,'month 3 only'!$B$3)))+1)</f>
        <v>5.0000000000000044E-2</v>
      </c>
      <c r="P56" s="26">
        <f>E56*IF(J56="yes",2,1)</f>
        <v>0</v>
      </c>
      <c r="Q56" s="27">
        <f>(IF(N56="WON-EW",((((O56-1)*K56)*'month 3 only'!$B$2)+('month 3 only'!$B$2*(O56-1))),IF(N56="WON",((((O56-1)*K56)*'month 3 only'!$B$2)+('month 3 only'!$B$2*(O56-1))),IF(N56="PLACED",((((O56-1)*K56)*'month 3 only'!$B$2)-'month 3 only'!$B$2),IF(K56=0,-'month 3 only'!$B$2,IF(K56=0,-'month 3 only'!$B$2,-('month 3 only'!$B$2*2)))))))*E56</f>
        <v>0</v>
      </c>
      <c r="R56" s="27">
        <f>(IF(N56="WON-EW",(((L56-1)*'month 3 only'!$B$2)*(1-$B$3))+(((M56-1)*'month 3 only'!$B$2)*(1-$B$3)),IF(N56="WON",(((L56-1)*'month 3 only'!$B$2)*(1-$B$3)),IF(N56="PLACED",(((M56-1)*'month 3 only'!$B$2)*(1-$B$3))-'month 3 only'!$B$2,IF(K56=0,-'month 3 only'!$B$2,-('month 3 only'!$B$2*2))))))*E56</f>
        <v>0</v>
      </c>
      <c r="S56" s="28">
        <f>(IF(N56="WON-EW",((((G56-1)*K56)*'month 3 only'!$B$2)+('month 3 only'!$B$2*(G56-1))),IF(N56="WON",((((G56-1)*K56)*'month 3 only'!$B$2)+('month 3 only'!$B$2*(G56-1))),IF(N56="PLACED",((((G56-1)*K56)*'month 3 only'!$B$2)-'month 3 only'!$B$2),IF(K56=0,-'month 3 only'!$B$2,IF(K56=0,-'month 3 only'!$B$2,-('month 3 only'!$B$2*2)))))))*E56</f>
        <v>0</v>
      </c>
    </row>
    <row r="57" spans="1:19" ht="15" x14ac:dyDescent="0.2">
      <c r="A57" s="56"/>
      <c r="B57" s="21"/>
      <c r="C57" s="16"/>
      <c r="D57" s="16"/>
      <c r="E57" s="49"/>
      <c r="F57" s="49"/>
      <c r="G57" s="22"/>
      <c r="H57" s="22"/>
      <c r="I57" s="22"/>
      <c r="J57" s="22"/>
      <c r="K57" s="22"/>
      <c r="L57" s="22"/>
      <c r="M57" s="16"/>
      <c r="N57" s="17"/>
      <c r="O57" s="26">
        <f>((H57-1)*(1-(IF(I57="no",0,'month 3 only'!$B$3)))+1)</f>
        <v>5.0000000000000044E-2</v>
      </c>
      <c r="P57" s="26">
        <f>E57*IF(J57="yes",2,1)</f>
        <v>0</v>
      </c>
      <c r="Q57" s="27">
        <f>(IF(N57="WON-EW",((((O57-1)*K57)*'month 3 only'!$B$2)+('month 3 only'!$B$2*(O57-1))),IF(N57="WON",((((O57-1)*K57)*'month 3 only'!$B$2)+('month 3 only'!$B$2*(O57-1))),IF(N57="PLACED",((((O57-1)*K57)*'month 3 only'!$B$2)-'month 3 only'!$B$2),IF(K57=0,-'month 3 only'!$B$2,IF(K57=0,-'month 3 only'!$B$2,-('month 3 only'!$B$2*2)))))))*E57</f>
        <v>0</v>
      </c>
      <c r="R57" s="27">
        <f>(IF(N57="WON-EW",(((L57-1)*'month 3 only'!$B$2)*(1-$B$3))+(((M57-1)*'month 3 only'!$B$2)*(1-$B$3)),IF(N57="WON",(((L57-1)*'month 3 only'!$B$2)*(1-$B$3)),IF(N57="PLACED",(((M57-1)*'month 3 only'!$B$2)*(1-$B$3))-'month 3 only'!$B$2,IF(K57=0,-'month 3 only'!$B$2,-('month 3 only'!$B$2*2))))))*E57</f>
        <v>0</v>
      </c>
      <c r="S57" s="28">
        <f>(IF(N57="WON-EW",((((G57-1)*K57)*'month 3 only'!$B$2)+('month 3 only'!$B$2*(G57-1))),IF(N57="WON",((((G57-1)*K57)*'month 3 only'!$B$2)+('month 3 only'!$B$2*(G57-1))),IF(N57="PLACED",((((G57-1)*K57)*'month 3 only'!$B$2)-'month 3 only'!$B$2),IF(K57=0,-'month 3 only'!$B$2,IF(K57=0,-'month 3 only'!$B$2,-('month 3 only'!$B$2*2)))))))*E57</f>
        <v>0</v>
      </c>
    </row>
    <row r="58" spans="1:19" ht="15" x14ac:dyDescent="0.2">
      <c r="A58" s="56"/>
      <c r="B58" s="21"/>
      <c r="C58" s="16"/>
      <c r="D58" s="16"/>
      <c r="E58" s="49"/>
      <c r="F58" s="49"/>
      <c r="G58" s="22"/>
      <c r="H58" s="22"/>
      <c r="I58" s="22"/>
      <c r="J58" s="22"/>
      <c r="K58" s="22"/>
      <c r="L58" s="22"/>
      <c r="M58" s="16"/>
      <c r="N58" s="17"/>
      <c r="O58" s="26">
        <f>((H58-1)*(1-(IF(I58="no",0,'month 3 only'!$B$3)))+1)</f>
        <v>5.0000000000000044E-2</v>
      </c>
      <c r="P58" s="26">
        <f>E58*IF(J58="yes",2,1)</f>
        <v>0</v>
      </c>
      <c r="Q58" s="27">
        <f>(IF(N58="WON-EW",((((O58-1)*K58)*'month 3 only'!$B$2)+('month 3 only'!$B$2*(O58-1))),IF(N58="WON",((((O58-1)*K58)*'month 3 only'!$B$2)+('month 3 only'!$B$2*(O58-1))),IF(N58="PLACED",((((O58-1)*K58)*'month 3 only'!$B$2)-'month 3 only'!$B$2),IF(K58=0,-'month 3 only'!$B$2,IF(K58=0,-'month 3 only'!$B$2,-('month 3 only'!$B$2*2)))))))*E58</f>
        <v>0</v>
      </c>
      <c r="R58" s="27">
        <f>(IF(N58="WON-EW",(((L58-1)*'month 3 only'!$B$2)*(1-$B$3))+(((M58-1)*'month 3 only'!$B$2)*(1-$B$3)),IF(N58="WON",(((L58-1)*'month 3 only'!$B$2)*(1-$B$3)),IF(N58="PLACED",(((M58-1)*'month 3 only'!$B$2)*(1-$B$3))-'month 3 only'!$B$2,IF(K58=0,-'month 3 only'!$B$2,-('month 3 only'!$B$2*2))))))*E58</f>
        <v>0</v>
      </c>
      <c r="S58" s="28">
        <f>(IF(N58="WON-EW",((((G58-1)*K58)*'month 3 only'!$B$2)+('month 3 only'!$B$2*(G58-1))),IF(N58="WON",((((G58-1)*K58)*'month 3 only'!$B$2)+('month 3 only'!$B$2*(G58-1))),IF(N58="PLACED",((((G58-1)*K58)*'month 3 only'!$B$2)-'month 3 only'!$B$2),IF(K58=0,-'month 3 only'!$B$2,IF(K58=0,-'month 3 only'!$B$2,-('month 3 only'!$B$2*2)))))))*E58</f>
        <v>0</v>
      </c>
    </row>
    <row r="59" spans="1:19" ht="15" x14ac:dyDescent="0.2">
      <c r="A59" s="56"/>
      <c r="B59" s="21"/>
      <c r="C59" s="16"/>
      <c r="D59" s="16"/>
      <c r="E59" s="49"/>
      <c r="F59" s="49"/>
      <c r="G59" s="22"/>
      <c r="H59" s="22"/>
      <c r="I59" s="22"/>
      <c r="J59" s="22"/>
      <c r="K59" s="22"/>
      <c r="L59" s="22"/>
      <c r="M59" s="16"/>
      <c r="N59" s="17"/>
      <c r="O59" s="26">
        <f>((H59-1)*(1-(IF(I59="no",0,'month 3 only'!$B$3)))+1)</f>
        <v>5.0000000000000044E-2</v>
      </c>
      <c r="P59" s="26">
        <f>E59*IF(J59="yes",2,1)</f>
        <v>0</v>
      </c>
      <c r="Q59" s="27">
        <f>(IF(N59="WON-EW",((((O59-1)*K59)*'month 3 only'!$B$2)+('month 3 only'!$B$2*(O59-1))),IF(N59="WON",((((O59-1)*K59)*'month 3 only'!$B$2)+('month 3 only'!$B$2*(O59-1))),IF(N59="PLACED",((((O59-1)*K59)*'month 3 only'!$B$2)-'month 3 only'!$B$2),IF(K59=0,-'month 3 only'!$B$2,IF(K59=0,-'month 3 only'!$B$2,-('month 3 only'!$B$2*2)))))))*E59</f>
        <v>0</v>
      </c>
      <c r="R59" s="27">
        <f>(IF(N59="WON-EW",(((L59-1)*'month 3 only'!$B$2)*(1-$B$3))+(((M59-1)*'month 3 only'!$B$2)*(1-$B$3)),IF(N59="WON",(((L59-1)*'month 3 only'!$B$2)*(1-$B$3)),IF(N59="PLACED",(((M59-1)*'month 3 only'!$B$2)*(1-$B$3))-'month 3 only'!$B$2,IF(K59=0,-'month 3 only'!$B$2,-('month 3 only'!$B$2*2))))))*E59</f>
        <v>0</v>
      </c>
      <c r="S59" s="28">
        <f>(IF(N59="WON-EW",((((G59-1)*K59)*'month 3 only'!$B$2)+('month 3 only'!$B$2*(G59-1))),IF(N59="WON",((((G59-1)*K59)*'month 3 only'!$B$2)+('month 3 only'!$B$2*(G59-1))),IF(N59="PLACED",((((G59-1)*K59)*'month 3 only'!$B$2)-'month 3 only'!$B$2),IF(K59=0,-'month 3 only'!$B$2,IF(K59=0,-'month 3 only'!$B$2,-('month 3 only'!$B$2*2)))))))*E59</f>
        <v>0</v>
      </c>
    </row>
    <row r="60" spans="1:19" ht="15" x14ac:dyDescent="0.2">
      <c r="A60" s="56"/>
      <c r="B60" s="21"/>
      <c r="C60" s="16"/>
      <c r="D60" s="16"/>
      <c r="E60" s="49"/>
      <c r="F60" s="49"/>
      <c r="G60" s="22"/>
      <c r="H60" s="22"/>
      <c r="I60" s="22"/>
      <c r="J60" s="22"/>
      <c r="K60" s="22"/>
      <c r="L60" s="22"/>
      <c r="M60" s="16"/>
      <c r="N60" s="17"/>
      <c r="O60" s="26">
        <f>((H60-1)*(1-(IF(I60="no",0,'month 3 only'!$B$3)))+1)</f>
        <v>5.0000000000000044E-2</v>
      </c>
      <c r="P60" s="26">
        <f>E60*IF(J60="yes",2,1)</f>
        <v>0</v>
      </c>
      <c r="Q60" s="27">
        <f>(IF(N60="WON-EW",((((O60-1)*K60)*'month 3 only'!$B$2)+('month 3 only'!$B$2*(O60-1))),IF(N60="WON",((((O60-1)*K60)*'month 3 only'!$B$2)+('month 3 only'!$B$2*(O60-1))),IF(N60="PLACED",((((O60-1)*K60)*'month 3 only'!$B$2)-'month 3 only'!$B$2),IF(K60=0,-'month 3 only'!$B$2,IF(K60=0,-'month 3 only'!$B$2,-('month 3 only'!$B$2*2)))))))*E60</f>
        <v>0</v>
      </c>
      <c r="R60" s="27">
        <f>(IF(N60="WON-EW",(((L60-1)*'month 3 only'!$B$2)*(1-$B$3))+(((M60-1)*'month 3 only'!$B$2)*(1-$B$3)),IF(N60="WON",(((L60-1)*'month 3 only'!$B$2)*(1-$B$3)),IF(N60="PLACED",(((M60-1)*'month 3 only'!$B$2)*(1-$B$3))-'month 3 only'!$B$2,IF(K60=0,-'month 3 only'!$B$2,-('month 3 only'!$B$2*2))))))*E60</f>
        <v>0</v>
      </c>
      <c r="S60" s="28">
        <f>(IF(N60="WON-EW",((((G60-1)*K60)*'month 3 only'!$B$2)+('month 3 only'!$B$2*(G60-1))),IF(N60="WON",((((G60-1)*K60)*'month 3 only'!$B$2)+('month 3 only'!$B$2*(G60-1))),IF(N60="PLACED",((((G60-1)*K60)*'month 3 only'!$B$2)-'month 3 only'!$B$2),IF(K60=0,-'month 3 only'!$B$2,IF(K60=0,-'month 3 only'!$B$2,-('month 3 only'!$B$2*2)))))))*E60</f>
        <v>0</v>
      </c>
    </row>
    <row r="61" spans="1:19" ht="15" x14ac:dyDescent="0.2">
      <c r="A61" s="56"/>
      <c r="B61" s="21"/>
      <c r="C61" s="16"/>
      <c r="D61" s="16"/>
      <c r="E61" s="49"/>
      <c r="F61" s="49"/>
      <c r="G61" s="22"/>
      <c r="H61" s="22"/>
      <c r="I61" s="22"/>
      <c r="J61" s="22"/>
      <c r="K61" s="22"/>
      <c r="L61" s="22"/>
      <c r="M61" s="16"/>
      <c r="N61" s="17"/>
      <c r="O61" s="26">
        <f>((H61-1)*(1-(IF(I61="no",0,'month 3 only'!$B$3)))+1)</f>
        <v>5.0000000000000044E-2</v>
      </c>
      <c r="P61" s="26">
        <f>E61*IF(J61="yes",2,1)</f>
        <v>0</v>
      </c>
      <c r="Q61" s="27">
        <f>(IF(N61="WON-EW",((((O61-1)*K61)*'month 3 only'!$B$2)+('month 3 only'!$B$2*(O61-1))),IF(N61="WON",((((O61-1)*K61)*'month 3 only'!$B$2)+('month 3 only'!$B$2*(O61-1))),IF(N61="PLACED",((((O61-1)*K61)*'month 3 only'!$B$2)-'month 3 only'!$B$2),IF(K61=0,-'month 3 only'!$B$2,IF(K61=0,-'month 3 only'!$B$2,-('month 3 only'!$B$2*2)))))))*E61</f>
        <v>0</v>
      </c>
      <c r="R61" s="27">
        <f>(IF(N61="WON-EW",(((L61-1)*'month 3 only'!$B$2)*(1-$B$3))+(((M61-1)*'month 3 only'!$B$2)*(1-$B$3)),IF(N61="WON",(((L61-1)*'month 3 only'!$B$2)*(1-$B$3)),IF(N61="PLACED",(((M61-1)*'month 3 only'!$B$2)*(1-$B$3))-'month 3 only'!$B$2,IF(K61=0,-'month 3 only'!$B$2,-('month 3 only'!$B$2*2))))))*E61</f>
        <v>0</v>
      </c>
      <c r="S61" s="28">
        <f>(IF(N61="WON-EW",((((G61-1)*K61)*'month 3 only'!$B$2)+('month 3 only'!$B$2*(G61-1))),IF(N61="WON",((((G61-1)*K61)*'month 3 only'!$B$2)+('month 3 only'!$B$2*(G61-1))),IF(N61="PLACED",((((G61-1)*K61)*'month 3 only'!$B$2)-'month 3 only'!$B$2),IF(K61=0,-'month 3 only'!$B$2,IF(K61=0,-'month 3 only'!$B$2,-('month 3 only'!$B$2*2)))))))*E61</f>
        <v>0</v>
      </c>
    </row>
    <row r="62" spans="1:19" ht="15" x14ac:dyDescent="0.2">
      <c r="A62" s="56"/>
      <c r="B62" s="21"/>
      <c r="C62" s="16"/>
      <c r="D62" s="16"/>
      <c r="E62" s="49"/>
      <c r="F62" s="49"/>
      <c r="G62" s="22"/>
      <c r="H62" s="22"/>
      <c r="I62" s="22"/>
      <c r="J62" s="22"/>
      <c r="K62" s="22"/>
      <c r="L62" s="22"/>
      <c r="M62" s="16"/>
      <c r="N62" s="17"/>
      <c r="O62" s="26">
        <f>((H62-1)*(1-(IF(I62="no",0,'month 3 only'!$B$3)))+1)</f>
        <v>5.0000000000000044E-2</v>
      </c>
      <c r="P62" s="26">
        <f t="shared" ref="P62:P125" si="0">E62*IF(J62="yes",2,1)</f>
        <v>0</v>
      </c>
      <c r="Q62" s="27">
        <f>(IF(N62="WON-EW",((((O62-1)*K62)*'month 3 only'!$B$2)+('month 3 only'!$B$2*(O62-1))),IF(N62="WON",((((O62-1)*K62)*'month 3 only'!$B$2)+('month 3 only'!$B$2*(O62-1))),IF(N62="PLACED",((((O62-1)*K62)*'month 3 only'!$B$2)-'month 3 only'!$B$2),IF(K62=0,-'month 3 only'!$B$2,IF(K62=0,-'month 3 only'!$B$2,-('month 3 only'!$B$2*2)))))))*E62</f>
        <v>0</v>
      </c>
      <c r="R62" s="27">
        <f>(IF(N62="WON-EW",(((L62-1)*'month 3 only'!$B$2)*(1-$B$3))+(((M62-1)*'month 3 only'!$B$2)*(1-$B$3)),IF(N62="WON",(((L62-1)*'month 3 only'!$B$2)*(1-$B$3)),IF(N62="PLACED",(((M62-1)*'month 3 only'!$B$2)*(1-$B$3))-'month 3 only'!$B$2,IF(K62=0,-'month 3 only'!$B$2,-('month 3 only'!$B$2*2))))))*E62</f>
        <v>0</v>
      </c>
      <c r="S62" s="28">
        <f>(IF(N62="WON-EW",((((G62-1)*K62)*'month 3 only'!$B$2)+('month 3 only'!$B$2*(G62-1))),IF(N62="WON",((((G62-1)*K62)*'month 3 only'!$B$2)+('month 3 only'!$B$2*(G62-1))),IF(N62="PLACED",((((G62-1)*K62)*'month 3 only'!$B$2)-'month 3 only'!$B$2),IF(K62=0,-'month 3 only'!$B$2,IF(K62=0,-'month 3 only'!$B$2,-('month 3 only'!$B$2*2)))))))*E62</f>
        <v>0</v>
      </c>
    </row>
    <row r="63" spans="1:19" ht="15" x14ac:dyDescent="0.2">
      <c r="A63" s="56"/>
      <c r="B63" s="21"/>
      <c r="C63" s="16"/>
      <c r="D63" s="16"/>
      <c r="E63" s="49"/>
      <c r="F63" s="49"/>
      <c r="G63" s="22"/>
      <c r="H63" s="22"/>
      <c r="I63" s="22"/>
      <c r="J63" s="22"/>
      <c r="K63" s="22"/>
      <c r="L63" s="22"/>
      <c r="M63" s="16"/>
      <c r="N63" s="17"/>
      <c r="O63" s="26">
        <f>((H63-1)*(1-(IF(I63="no",0,'month 3 only'!$B$3)))+1)</f>
        <v>5.0000000000000044E-2</v>
      </c>
      <c r="P63" s="26">
        <f t="shared" si="0"/>
        <v>0</v>
      </c>
      <c r="Q63" s="27">
        <f>(IF(N63="WON-EW",((((O63-1)*K63)*'month 3 only'!$B$2)+('month 3 only'!$B$2*(O63-1))),IF(N63="WON",((((O63-1)*K63)*'month 3 only'!$B$2)+('month 3 only'!$B$2*(O63-1))),IF(N63="PLACED",((((O63-1)*K63)*'month 3 only'!$B$2)-'month 3 only'!$B$2),IF(K63=0,-'month 3 only'!$B$2,IF(K63=0,-'month 3 only'!$B$2,-('month 3 only'!$B$2*2)))))))*E63</f>
        <v>0</v>
      </c>
      <c r="R63" s="27">
        <f>(IF(N63="WON-EW",(((L63-1)*'month 3 only'!$B$2)*(1-$B$3))+(((M63-1)*'month 3 only'!$B$2)*(1-$B$3)),IF(N63="WON",(((L63-1)*'month 3 only'!$B$2)*(1-$B$3)),IF(N63="PLACED",(((M63-1)*'month 3 only'!$B$2)*(1-$B$3))-'month 3 only'!$B$2,IF(K63=0,-'month 3 only'!$B$2,-('month 3 only'!$B$2*2))))))*E63</f>
        <v>0</v>
      </c>
      <c r="S63" s="28">
        <f>(IF(N63="WON-EW",((((G63-1)*K63)*'month 3 only'!$B$2)+('month 3 only'!$B$2*(G63-1))),IF(N63="WON",((((G63-1)*K63)*'month 3 only'!$B$2)+('month 3 only'!$B$2*(G63-1))),IF(N63="PLACED",((((G63-1)*K63)*'month 3 only'!$B$2)-'month 3 only'!$B$2),IF(K63=0,-'month 3 only'!$B$2,IF(K63=0,-'month 3 only'!$B$2,-('month 3 only'!$B$2*2)))))))*E63</f>
        <v>0</v>
      </c>
    </row>
    <row r="64" spans="1:19" ht="15" x14ac:dyDescent="0.2">
      <c r="A64" s="56"/>
      <c r="B64" s="21"/>
      <c r="C64" s="16"/>
      <c r="D64" s="16"/>
      <c r="E64" s="49"/>
      <c r="F64" s="49"/>
      <c r="G64" s="22"/>
      <c r="H64" s="22"/>
      <c r="I64" s="22"/>
      <c r="J64" s="22"/>
      <c r="K64" s="22"/>
      <c r="L64" s="22"/>
      <c r="M64" s="16"/>
      <c r="N64" s="17"/>
      <c r="O64" s="26">
        <f>((H64-1)*(1-(IF(I64="no",0,'month 3 only'!$B$3)))+1)</f>
        <v>5.0000000000000044E-2</v>
      </c>
      <c r="P64" s="26">
        <f t="shared" si="0"/>
        <v>0</v>
      </c>
      <c r="Q64" s="27">
        <f>(IF(N64="WON-EW",((((O64-1)*K64)*'month 3 only'!$B$2)+('month 3 only'!$B$2*(O64-1))),IF(N64="WON",((((O64-1)*K64)*'month 3 only'!$B$2)+('month 3 only'!$B$2*(O64-1))),IF(N64="PLACED",((((O64-1)*K64)*'month 3 only'!$B$2)-'month 3 only'!$B$2),IF(K64=0,-'month 3 only'!$B$2,IF(K64=0,-'month 3 only'!$B$2,-('month 3 only'!$B$2*2)))))))*E64</f>
        <v>0</v>
      </c>
      <c r="R64" s="27">
        <f>(IF(N64="WON-EW",(((L64-1)*'month 3 only'!$B$2)*(1-$B$3))+(((M64-1)*'month 3 only'!$B$2)*(1-$B$3)),IF(N64="WON",(((L64-1)*'month 3 only'!$B$2)*(1-$B$3)),IF(N64="PLACED",(((M64-1)*'month 3 only'!$B$2)*(1-$B$3))-'month 3 only'!$B$2,IF(K64=0,-'month 3 only'!$B$2,-('month 3 only'!$B$2*2))))))*E64</f>
        <v>0</v>
      </c>
      <c r="S64" s="28">
        <f>(IF(N64="WON-EW",((((G64-1)*K64)*'month 3 only'!$B$2)+('month 3 only'!$B$2*(G64-1))),IF(N64="WON",((((G64-1)*K64)*'month 3 only'!$B$2)+('month 3 only'!$B$2*(G64-1))),IF(N64="PLACED",((((G64-1)*K64)*'month 3 only'!$B$2)-'month 3 only'!$B$2),IF(K64=0,-'month 3 only'!$B$2,IF(K64=0,-'month 3 only'!$B$2,-('month 3 only'!$B$2*2)))))))*E64</f>
        <v>0</v>
      </c>
    </row>
    <row r="65" spans="1:19" ht="15" x14ac:dyDescent="0.2">
      <c r="A65" s="56"/>
      <c r="B65" s="21"/>
      <c r="C65" s="16"/>
      <c r="D65" s="16"/>
      <c r="E65" s="49"/>
      <c r="F65" s="49"/>
      <c r="G65" s="22"/>
      <c r="H65" s="22"/>
      <c r="I65" s="22"/>
      <c r="J65" s="22"/>
      <c r="K65" s="22"/>
      <c r="L65" s="22"/>
      <c r="M65" s="16"/>
      <c r="N65" s="17"/>
      <c r="O65" s="26">
        <f>((H65-1)*(1-(IF(I65="no",0,'month 3 only'!$B$3)))+1)</f>
        <v>5.0000000000000044E-2</v>
      </c>
      <c r="P65" s="26">
        <f t="shared" si="0"/>
        <v>0</v>
      </c>
      <c r="Q65" s="27">
        <f>(IF(N65="WON-EW",((((O65-1)*K65)*'month 3 only'!$B$2)+('month 3 only'!$B$2*(O65-1))),IF(N65="WON",((((O65-1)*K65)*'month 3 only'!$B$2)+('month 3 only'!$B$2*(O65-1))),IF(N65="PLACED",((((O65-1)*K65)*'month 3 only'!$B$2)-'month 3 only'!$B$2),IF(K65=0,-'month 3 only'!$B$2,IF(K65=0,-'month 3 only'!$B$2,-('month 3 only'!$B$2*2)))))))*E65</f>
        <v>0</v>
      </c>
      <c r="R65" s="27">
        <f>(IF(N65="WON-EW",(((L65-1)*'month 3 only'!$B$2)*(1-$B$3))+(((M65-1)*'month 3 only'!$B$2)*(1-$B$3)),IF(N65="WON",(((L65-1)*'month 3 only'!$B$2)*(1-$B$3)),IF(N65="PLACED",(((M65-1)*'month 3 only'!$B$2)*(1-$B$3))-'month 3 only'!$B$2,IF(K65=0,-'month 3 only'!$B$2,-('month 3 only'!$B$2*2))))))*E65</f>
        <v>0</v>
      </c>
      <c r="S65" s="28">
        <f>(IF(N65="WON-EW",((((G65-1)*K65)*'month 3 only'!$B$2)+('month 3 only'!$B$2*(G65-1))),IF(N65="WON",((((G65-1)*K65)*'month 3 only'!$B$2)+('month 3 only'!$B$2*(G65-1))),IF(N65="PLACED",((((G65-1)*K65)*'month 3 only'!$B$2)-'month 3 only'!$B$2),IF(K65=0,-'month 3 only'!$B$2,IF(K65=0,-'month 3 only'!$B$2,-('month 3 only'!$B$2*2)))))))*E65</f>
        <v>0</v>
      </c>
    </row>
    <row r="66" spans="1:19" ht="15" x14ac:dyDescent="0.2">
      <c r="A66" s="56"/>
      <c r="B66" s="21"/>
      <c r="C66" s="16"/>
      <c r="D66" s="16"/>
      <c r="E66" s="49"/>
      <c r="F66" s="49"/>
      <c r="G66" s="22"/>
      <c r="H66" s="22"/>
      <c r="I66" s="22"/>
      <c r="J66" s="22"/>
      <c r="K66" s="22"/>
      <c r="L66" s="22"/>
      <c r="M66" s="16"/>
      <c r="N66" s="17"/>
      <c r="O66" s="26">
        <f>((H66-1)*(1-(IF(I66="no",0,'month 3 only'!$B$3)))+1)</f>
        <v>5.0000000000000044E-2</v>
      </c>
      <c r="P66" s="26">
        <f t="shared" si="0"/>
        <v>0</v>
      </c>
      <c r="Q66" s="27">
        <f>(IF(N66="WON-EW",((((O66-1)*K66)*'month 3 only'!$B$2)+('month 3 only'!$B$2*(O66-1))),IF(N66="WON",((((O66-1)*K66)*'month 3 only'!$B$2)+('month 3 only'!$B$2*(O66-1))),IF(N66="PLACED",((((O66-1)*K66)*'month 3 only'!$B$2)-'month 3 only'!$B$2),IF(K66=0,-'month 3 only'!$B$2,IF(K66=0,-'month 3 only'!$B$2,-('month 3 only'!$B$2*2)))))))*E66</f>
        <v>0</v>
      </c>
      <c r="R66" s="27">
        <f>(IF(N66="WON-EW",(((L66-1)*'month 3 only'!$B$2)*(1-$B$3))+(((M66-1)*'month 3 only'!$B$2)*(1-$B$3)),IF(N66="WON",(((L66-1)*'month 3 only'!$B$2)*(1-$B$3)),IF(N66="PLACED",(((M66-1)*'month 3 only'!$B$2)*(1-$B$3))-'month 3 only'!$B$2,IF(K66=0,-'month 3 only'!$B$2,-('month 3 only'!$B$2*2))))))*E66</f>
        <v>0</v>
      </c>
      <c r="S66" s="28">
        <f>(IF(N66="WON-EW",((((G66-1)*K66)*'month 3 only'!$B$2)+('month 3 only'!$B$2*(G66-1))),IF(N66="WON",((((G66-1)*K66)*'month 3 only'!$B$2)+('month 3 only'!$B$2*(G66-1))),IF(N66="PLACED",((((G66-1)*K66)*'month 3 only'!$B$2)-'month 3 only'!$B$2),IF(K66=0,-'month 3 only'!$B$2,IF(K66=0,-'month 3 only'!$B$2,-('month 3 only'!$B$2*2)))))))*E66</f>
        <v>0</v>
      </c>
    </row>
    <row r="67" spans="1:19" ht="15" x14ac:dyDescent="0.2">
      <c r="A67" s="56"/>
      <c r="B67" s="21"/>
      <c r="C67" s="16"/>
      <c r="D67" s="16"/>
      <c r="E67" s="49"/>
      <c r="F67" s="49"/>
      <c r="G67" s="22"/>
      <c r="H67" s="22"/>
      <c r="I67" s="22"/>
      <c r="J67" s="22"/>
      <c r="K67" s="22"/>
      <c r="L67" s="22"/>
      <c r="M67" s="16"/>
      <c r="N67" s="17"/>
      <c r="O67" s="26">
        <f>((H67-1)*(1-(IF(I67="no",0,'month 3 only'!$B$3)))+1)</f>
        <v>5.0000000000000044E-2</v>
      </c>
      <c r="P67" s="26">
        <f t="shared" si="0"/>
        <v>0</v>
      </c>
      <c r="Q67" s="27">
        <f>(IF(N67="WON-EW",((((O67-1)*K67)*'month 3 only'!$B$2)+('month 3 only'!$B$2*(O67-1))),IF(N67="WON",((((O67-1)*K67)*'month 3 only'!$B$2)+('month 3 only'!$B$2*(O67-1))),IF(N67="PLACED",((((O67-1)*K67)*'month 3 only'!$B$2)-'month 3 only'!$B$2),IF(K67=0,-'month 3 only'!$B$2,IF(K67=0,-'month 3 only'!$B$2,-('month 3 only'!$B$2*2)))))))*E67</f>
        <v>0</v>
      </c>
      <c r="R67" s="27">
        <f>(IF(N67="WON-EW",(((L67-1)*'month 3 only'!$B$2)*(1-$B$3))+(((M67-1)*'month 3 only'!$B$2)*(1-$B$3)),IF(N67="WON",(((L67-1)*'month 3 only'!$B$2)*(1-$B$3)),IF(N67="PLACED",(((M67-1)*'month 3 only'!$B$2)*(1-$B$3))-'month 3 only'!$B$2,IF(K67=0,-'month 3 only'!$B$2,-('month 3 only'!$B$2*2))))))*E67</f>
        <v>0</v>
      </c>
      <c r="S67" s="28">
        <f>(IF(N67="WON-EW",((((G67-1)*K67)*'month 3 only'!$B$2)+('month 3 only'!$B$2*(G67-1))),IF(N67="WON",((((G67-1)*K67)*'month 3 only'!$B$2)+('month 3 only'!$B$2*(G67-1))),IF(N67="PLACED",((((G67-1)*K67)*'month 3 only'!$B$2)-'month 3 only'!$B$2),IF(K67=0,-'month 3 only'!$B$2,IF(K67=0,-'month 3 only'!$B$2,-('month 3 only'!$B$2*2)))))))*E67</f>
        <v>0</v>
      </c>
    </row>
    <row r="68" spans="1:19" ht="15" x14ac:dyDescent="0.2">
      <c r="A68" s="56"/>
      <c r="B68" s="21"/>
      <c r="C68" s="16"/>
      <c r="D68" s="16"/>
      <c r="E68" s="49"/>
      <c r="F68" s="49"/>
      <c r="G68" s="22"/>
      <c r="H68" s="22"/>
      <c r="I68" s="22"/>
      <c r="J68" s="22"/>
      <c r="K68" s="22"/>
      <c r="L68" s="22"/>
      <c r="M68" s="16"/>
      <c r="N68" s="17"/>
      <c r="O68" s="26">
        <f>((H68-1)*(1-(IF(I68="no",0,'month 3 only'!$B$3)))+1)</f>
        <v>5.0000000000000044E-2</v>
      </c>
      <c r="P68" s="26">
        <f t="shared" si="0"/>
        <v>0</v>
      </c>
      <c r="Q68" s="27">
        <f>(IF(N68="WON-EW",((((O68-1)*K68)*'month 3 only'!$B$2)+('month 3 only'!$B$2*(O68-1))),IF(N68="WON",((((O68-1)*K68)*'month 3 only'!$B$2)+('month 3 only'!$B$2*(O68-1))),IF(N68="PLACED",((((O68-1)*K68)*'month 3 only'!$B$2)-'month 3 only'!$B$2),IF(K68=0,-'month 3 only'!$B$2,IF(K68=0,-'month 3 only'!$B$2,-('month 3 only'!$B$2*2)))))))*E68</f>
        <v>0</v>
      </c>
      <c r="R68" s="27">
        <f>(IF(N68="WON-EW",(((L68-1)*'month 3 only'!$B$2)*(1-$B$3))+(((M68-1)*'month 3 only'!$B$2)*(1-$B$3)),IF(N68="WON",(((L68-1)*'month 3 only'!$B$2)*(1-$B$3)),IF(N68="PLACED",(((M68-1)*'month 3 only'!$B$2)*(1-$B$3))-'month 3 only'!$B$2,IF(K68=0,-'month 3 only'!$B$2,-('month 3 only'!$B$2*2))))))*E68</f>
        <v>0</v>
      </c>
      <c r="S68" s="28">
        <f>(IF(N68="WON-EW",((((G68-1)*K68)*'month 3 only'!$B$2)+('month 3 only'!$B$2*(G68-1))),IF(N68="WON",((((G68-1)*K68)*'month 3 only'!$B$2)+('month 3 only'!$B$2*(G68-1))),IF(N68="PLACED",((((G68-1)*K68)*'month 3 only'!$B$2)-'month 3 only'!$B$2),IF(K68=0,-'month 3 only'!$B$2,IF(K68=0,-'month 3 only'!$B$2,-('month 3 only'!$B$2*2)))))))*E68</f>
        <v>0</v>
      </c>
    </row>
    <row r="69" spans="1:19" ht="15" x14ac:dyDescent="0.2">
      <c r="A69" s="56"/>
      <c r="B69" s="21"/>
      <c r="C69" s="16"/>
      <c r="D69" s="16"/>
      <c r="E69" s="49"/>
      <c r="F69" s="49"/>
      <c r="G69" s="22"/>
      <c r="H69" s="22"/>
      <c r="I69" s="22"/>
      <c r="J69" s="22"/>
      <c r="K69" s="22"/>
      <c r="L69" s="22"/>
      <c r="M69" s="16"/>
      <c r="N69" s="17"/>
      <c r="O69" s="26">
        <f>((H69-1)*(1-(IF(I69="no",0,'month 3 only'!$B$3)))+1)</f>
        <v>5.0000000000000044E-2</v>
      </c>
      <c r="P69" s="26">
        <f t="shared" si="0"/>
        <v>0</v>
      </c>
      <c r="Q69" s="27">
        <f>(IF(N69="WON-EW",((((O69-1)*K69)*'month 3 only'!$B$2)+('month 3 only'!$B$2*(O69-1))),IF(N69="WON",((((O69-1)*K69)*'month 3 only'!$B$2)+('month 3 only'!$B$2*(O69-1))),IF(N69="PLACED",((((O69-1)*K69)*'month 3 only'!$B$2)-'month 3 only'!$B$2),IF(K69=0,-'month 3 only'!$B$2,IF(K69=0,-'month 3 only'!$B$2,-('month 3 only'!$B$2*2)))))))*E69</f>
        <v>0</v>
      </c>
      <c r="R69" s="27">
        <f>(IF(N69="WON-EW",(((L69-1)*'month 3 only'!$B$2)*(1-$B$3))+(((M69-1)*'month 3 only'!$B$2)*(1-$B$3)),IF(N69="WON",(((L69-1)*'month 3 only'!$B$2)*(1-$B$3)),IF(N69="PLACED",(((M69-1)*'month 3 only'!$B$2)*(1-$B$3))-'month 3 only'!$B$2,IF(K69=0,-'month 3 only'!$B$2,-('month 3 only'!$B$2*2))))))*E69</f>
        <v>0</v>
      </c>
      <c r="S69" s="28">
        <f>(IF(N69="WON-EW",((((G69-1)*K69)*'month 3 only'!$B$2)+('month 3 only'!$B$2*(G69-1))),IF(N69="WON",((((G69-1)*K69)*'month 3 only'!$B$2)+('month 3 only'!$B$2*(G69-1))),IF(N69="PLACED",((((G69-1)*K69)*'month 3 only'!$B$2)-'month 3 only'!$B$2),IF(K69=0,-'month 3 only'!$B$2,IF(K69=0,-'month 3 only'!$B$2,-('month 3 only'!$B$2*2)))))))*E69</f>
        <v>0</v>
      </c>
    </row>
    <row r="70" spans="1:19" ht="15" x14ac:dyDescent="0.2">
      <c r="A70" s="56"/>
      <c r="B70" s="21"/>
      <c r="C70" s="16"/>
      <c r="D70" s="16"/>
      <c r="E70" s="49"/>
      <c r="F70" s="49"/>
      <c r="G70" s="22"/>
      <c r="H70" s="22"/>
      <c r="I70" s="22"/>
      <c r="J70" s="22"/>
      <c r="K70" s="22"/>
      <c r="L70" s="22"/>
      <c r="M70" s="16"/>
      <c r="N70" s="17"/>
      <c r="O70" s="26">
        <f>((H70-1)*(1-(IF(I70="no",0,'month 3 only'!$B$3)))+1)</f>
        <v>5.0000000000000044E-2</v>
      </c>
      <c r="P70" s="26">
        <f t="shared" si="0"/>
        <v>0</v>
      </c>
      <c r="Q70" s="27">
        <f>(IF(N70="WON-EW",((((O70-1)*K70)*'month 3 only'!$B$2)+('month 3 only'!$B$2*(O70-1))),IF(N70="WON",((((O70-1)*K70)*'month 3 only'!$B$2)+('month 3 only'!$B$2*(O70-1))),IF(N70="PLACED",((((O70-1)*K70)*'month 3 only'!$B$2)-'month 3 only'!$B$2),IF(K70=0,-'month 3 only'!$B$2,IF(K70=0,-'month 3 only'!$B$2,-('month 3 only'!$B$2*2)))))))*E70</f>
        <v>0</v>
      </c>
      <c r="R70" s="27">
        <f>(IF(N70="WON-EW",(((L70-1)*'month 3 only'!$B$2)*(1-$B$3))+(((M70-1)*'month 3 only'!$B$2)*(1-$B$3)),IF(N70="WON",(((L70-1)*'month 3 only'!$B$2)*(1-$B$3)),IF(N70="PLACED",(((M70-1)*'month 3 only'!$B$2)*(1-$B$3))-'month 3 only'!$B$2,IF(K70=0,-'month 3 only'!$B$2,-('month 3 only'!$B$2*2))))))*E70</f>
        <v>0</v>
      </c>
      <c r="S70" s="28">
        <f>(IF(N70="WON-EW",((((G70-1)*K70)*'month 3 only'!$B$2)+('month 3 only'!$B$2*(G70-1))),IF(N70="WON",((((G70-1)*K70)*'month 3 only'!$B$2)+('month 3 only'!$B$2*(G70-1))),IF(N70="PLACED",((((G70-1)*K70)*'month 3 only'!$B$2)-'month 3 only'!$B$2),IF(K70=0,-'month 3 only'!$B$2,IF(K70=0,-'month 3 only'!$B$2,-('month 3 only'!$B$2*2)))))))*E70</f>
        <v>0</v>
      </c>
    </row>
    <row r="71" spans="1:19" ht="15" x14ac:dyDescent="0.2">
      <c r="A71" s="56"/>
      <c r="B71" s="21"/>
      <c r="C71" s="16"/>
      <c r="D71" s="16"/>
      <c r="E71" s="49"/>
      <c r="F71" s="49"/>
      <c r="G71" s="22"/>
      <c r="H71" s="22"/>
      <c r="I71" s="22"/>
      <c r="J71" s="22"/>
      <c r="K71" s="22"/>
      <c r="L71" s="22"/>
      <c r="M71" s="16"/>
      <c r="N71" s="17"/>
      <c r="O71" s="26">
        <f>((H71-1)*(1-(IF(I71="no",0,'month 3 only'!$B$3)))+1)</f>
        <v>5.0000000000000044E-2</v>
      </c>
      <c r="P71" s="26">
        <f t="shared" si="0"/>
        <v>0</v>
      </c>
      <c r="Q71" s="27">
        <f>(IF(N71="WON-EW",((((O71-1)*K71)*'month 3 only'!$B$2)+('month 3 only'!$B$2*(O71-1))),IF(N71="WON",((((O71-1)*K71)*'month 3 only'!$B$2)+('month 3 only'!$B$2*(O71-1))),IF(N71="PLACED",((((O71-1)*K71)*'month 3 only'!$B$2)-'month 3 only'!$B$2),IF(K71=0,-'month 3 only'!$B$2,IF(K71=0,-'month 3 only'!$B$2,-('month 3 only'!$B$2*2)))))))*E71</f>
        <v>0</v>
      </c>
      <c r="R71" s="27">
        <f>(IF(N71="WON-EW",(((L71-1)*'month 3 only'!$B$2)*(1-$B$3))+(((M71-1)*'month 3 only'!$B$2)*(1-$B$3)),IF(N71="WON",(((L71-1)*'month 3 only'!$B$2)*(1-$B$3)),IF(N71="PLACED",(((M71-1)*'month 3 only'!$B$2)*(1-$B$3))-'month 3 only'!$B$2,IF(K71=0,-'month 3 only'!$B$2,-('month 3 only'!$B$2*2))))))*E71</f>
        <v>0</v>
      </c>
      <c r="S71" s="28">
        <f>(IF(N71="WON-EW",((((G71-1)*K71)*'month 3 only'!$B$2)+('month 3 only'!$B$2*(G71-1))),IF(N71="WON",((((G71-1)*K71)*'month 3 only'!$B$2)+('month 3 only'!$B$2*(G71-1))),IF(N71="PLACED",((((G71-1)*K71)*'month 3 only'!$B$2)-'month 3 only'!$B$2),IF(K71=0,-'month 3 only'!$B$2,IF(K71=0,-'month 3 only'!$B$2,-('month 3 only'!$B$2*2)))))))*E71</f>
        <v>0</v>
      </c>
    </row>
    <row r="72" spans="1:19" ht="15" x14ac:dyDescent="0.2">
      <c r="A72" s="56"/>
      <c r="B72" s="21"/>
      <c r="C72" s="16"/>
      <c r="D72" s="16"/>
      <c r="E72" s="49"/>
      <c r="F72" s="49"/>
      <c r="G72" s="22"/>
      <c r="H72" s="22"/>
      <c r="I72" s="22"/>
      <c r="J72" s="22"/>
      <c r="K72" s="22"/>
      <c r="L72" s="22"/>
      <c r="M72" s="16"/>
      <c r="N72" s="17"/>
      <c r="O72" s="26">
        <f>((H72-1)*(1-(IF(I72="no",0,'month 3 only'!$B$3)))+1)</f>
        <v>5.0000000000000044E-2</v>
      </c>
      <c r="P72" s="26">
        <f t="shared" si="0"/>
        <v>0</v>
      </c>
      <c r="Q72" s="27">
        <f>(IF(N72="WON-EW",((((O72-1)*K72)*'month 3 only'!$B$2)+('month 3 only'!$B$2*(O72-1))),IF(N72="WON",((((O72-1)*K72)*'month 3 only'!$B$2)+('month 3 only'!$B$2*(O72-1))),IF(N72="PLACED",((((O72-1)*K72)*'month 3 only'!$B$2)-'month 3 only'!$B$2),IF(K72=0,-'month 3 only'!$B$2,IF(K72=0,-'month 3 only'!$B$2,-('month 3 only'!$B$2*2)))))))*E72</f>
        <v>0</v>
      </c>
      <c r="R72" s="27">
        <f>(IF(N72="WON-EW",(((L72-1)*'month 3 only'!$B$2)*(1-$B$3))+(((M72-1)*'month 3 only'!$B$2)*(1-$B$3)),IF(N72="WON",(((L72-1)*'month 3 only'!$B$2)*(1-$B$3)),IF(N72="PLACED",(((M72-1)*'month 3 only'!$B$2)*(1-$B$3))-'month 3 only'!$B$2,IF(K72=0,-'month 3 only'!$B$2,-('month 3 only'!$B$2*2))))))*E72</f>
        <v>0</v>
      </c>
      <c r="S72" s="28">
        <f>(IF(N72="WON-EW",((((G72-1)*K72)*'month 3 only'!$B$2)+('month 3 only'!$B$2*(G72-1))),IF(N72="WON",((((G72-1)*K72)*'month 3 only'!$B$2)+('month 3 only'!$B$2*(G72-1))),IF(N72="PLACED",((((G72-1)*K72)*'month 3 only'!$B$2)-'month 3 only'!$B$2),IF(K72=0,-'month 3 only'!$B$2,IF(K72=0,-'month 3 only'!$B$2,-('month 3 only'!$B$2*2)))))))*E72</f>
        <v>0</v>
      </c>
    </row>
    <row r="73" spans="1:19" ht="15" x14ac:dyDescent="0.2">
      <c r="A73" s="56"/>
      <c r="B73" s="21"/>
      <c r="C73" s="16"/>
      <c r="D73" s="16"/>
      <c r="E73" s="49"/>
      <c r="F73" s="49"/>
      <c r="G73" s="22"/>
      <c r="H73" s="22"/>
      <c r="I73" s="22"/>
      <c r="J73" s="22"/>
      <c r="K73" s="22"/>
      <c r="L73" s="22"/>
      <c r="M73" s="16"/>
      <c r="N73" s="17"/>
      <c r="O73" s="26">
        <f>((H73-1)*(1-(IF(I73="no",0,'month 3 only'!$B$3)))+1)</f>
        <v>5.0000000000000044E-2</v>
      </c>
      <c r="P73" s="26">
        <f t="shared" si="0"/>
        <v>0</v>
      </c>
      <c r="Q73" s="27">
        <f>(IF(N73="WON-EW",((((O73-1)*K73)*'month 3 only'!$B$2)+('month 3 only'!$B$2*(O73-1))),IF(N73="WON",((((O73-1)*K73)*'month 3 only'!$B$2)+('month 3 only'!$B$2*(O73-1))),IF(N73="PLACED",((((O73-1)*K73)*'month 3 only'!$B$2)-'month 3 only'!$B$2),IF(K73=0,-'month 3 only'!$B$2,IF(K73=0,-'month 3 only'!$B$2,-('month 3 only'!$B$2*2)))))))*E73</f>
        <v>0</v>
      </c>
      <c r="R73" s="27">
        <f>(IF(N73="WON-EW",(((L73-1)*'month 3 only'!$B$2)*(1-$B$3))+(((M73-1)*'month 3 only'!$B$2)*(1-$B$3)),IF(N73="WON",(((L73-1)*'month 3 only'!$B$2)*(1-$B$3)),IF(N73="PLACED",(((M73-1)*'month 3 only'!$B$2)*(1-$B$3))-'month 3 only'!$B$2,IF(K73=0,-'month 3 only'!$B$2,-('month 3 only'!$B$2*2))))))*E73</f>
        <v>0</v>
      </c>
      <c r="S73" s="28">
        <f>(IF(N73="WON-EW",((((G73-1)*K73)*'month 3 only'!$B$2)+('month 3 only'!$B$2*(G73-1))),IF(N73="WON",((((G73-1)*K73)*'month 3 only'!$B$2)+('month 3 only'!$B$2*(G73-1))),IF(N73="PLACED",((((G73-1)*K73)*'month 3 only'!$B$2)-'month 3 only'!$B$2),IF(K73=0,-'month 3 only'!$B$2,IF(K73=0,-'month 3 only'!$B$2,-('month 3 only'!$B$2*2)))))))*E73</f>
        <v>0</v>
      </c>
    </row>
    <row r="74" spans="1:19" ht="15" x14ac:dyDescent="0.2">
      <c r="A74" s="56"/>
      <c r="B74" s="21"/>
      <c r="C74" s="16"/>
      <c r="D74" s="16"/>
      <c r="E74" s="49"/>
      <c r="F74" s="49"/>
      <c r="G74" s="22"/>
      <c r="H74" s="22"/>
      <c r="I74" s="22"/>
      <c r="J74" s="22"/>
      <c r="K74" s="22"/>
      <c r="L74" s="22"/>
      <c r="M74" s="16"/>
      <c r="N74" s="17"/>
      <c r="O74" s="26">
        <f>((H74-1)*(1-(IF(I74="no",0,'month 3 only'!$B$3)))+1)</f>
        <v>5.0000000000000044E-2</v>
      </c>
      <c r="P74" s="26">
        <f t="shared" si="0"/>
        <v>0</v>
      </c>
      <c r="Q74" s="27">
        <f>(IF(N74="WON-EW",((((O74-1)*K74)*'month 3 only'!$B$2)+('month 3 only'!$B$2*(O74-1))),IF(N74="WON",((((O74-1)*K74)*'month 3 only'!$B$2)+('month 3 only'!$B$2*(O74-1))),IF(N74="PLACED",((((O74-1)*K74)*'month 3 only'!$B$2)-'month 3 only'!$B$2),IF(K74=0,-'month 3 only'!$B$2,IF(K74=0,-'month 3 only'!$B$2,-('month 3 only'!$B$2*2)))))))*E74</f>
        <v>0</v>
      </c>
      <c r="R74" s="27">
        <f>(IF(N74="WON-EW",(((L74-1)*'month 3 only'!$B$2)*(1-$B$3))+(((M74-1)*'month 3 only'!$B$2)*(1-$B$3)),IF(N74="WON",(((L74-1)*'month 3 only'!$B$2)*(1-$B$3)),IF(N74="PLACED",(((M74-1)*'month 3 only'!$B$2)*(1-$B$3))-'month 3 only'!$B$2,IF(K74=0,-'month 3 only'!$B$2,-('month 3 only'!$B$2*2))))))*E74</f>
        <v>0</v>
      </c>
      <c r="S74" s="28">
        <f>(IF(N74="WON-EW",((((G74-1)*K74)*'month 3 only'!$B$2)+('month 3 only'!$B$2*(G74-1))),IF(N74="WON",((((G74-1)*K74)*'month 3 only'!$B$2)+('month 3 only'!$B$2*(G74-1))),IF(N74="PLACED",((((G74-1)*K74)*'month 3 only'!$B$2)-'month 3 only'!$B$2),IF(K74=0,-'month 3 only'!$B$2,IF(K74=0,-'month 3 only'!$B$2,-('month 3 only'!$B$2*2)))))))*E74</f>
        <v>0</v>
      </c>
    </row>
    <row r="75" spans="1:19" ht="15" x14ac:dyDescent="0.2">
      <c r="A75" s="56"/>
      <c r="B75" s="21"/>
      <c r="C75" s="16"/>
      <c r="D75" s="16"/>
      <c r="E75" s="49"/>
      <c r="F75" s="49"/>
      <c r="G75" s="22"/>
      <c r="H75" s="22"/>
      <c r="I75" s="22"/>
      <c r="J75" s="22"/>
      <c r="K75" s="22"/>
      <c r="L75" s="22"/>
      <c r="M75" s="16"/>
      <c r="N75" s="17"/>
      <c r="O75" s="26">
        <f>((H75-1)*(1-(IF(I75="no",0,'month 3 only'!$B$3)))+1)</f>
        <v>5.0000000000000044E-2</v>
      </c>
      <c r="P75" s="26">
        <f t="shared" si="0"/>
        <v>0</v>
      </c>
      <c r="Q75" s="27">
        <f>(IF(N75="WON-EW",((((O75-1)*K75)*'month 3 only'!$B$2)+('month 3 only'!$B$2*(O75-1))),IF(N75="WON",((((O75-1)*K75)*'month 3 only'!$B$2)+('month 3 only'!$B$2*(O75-1))),IF(N75="PLACED",((((O75-1)*K75)*'month 3 only'!$B$2)-'month 3 only'!$B$2),IF(K75=0,-'month 3 only'!$B$2,IF(K75=0,-'month 3 only'!$B$2,-('month 3 only'!$B$2*2)))))))*E75</f>
        <v>0</v>
      </c>
      <c r="R75" s="27">
        <f>(IF(N75="WON-EW",(((L75-1)*'month 3 only'!$B$2)*(1-$B$3))+(((M75-1)*'month 3 only'!$B$2)*(1-$B$3)),IF(N75="WON",(((L75-1)*'month 3 only'!$B$2)*(1-$B$3)),IF(N75="PLACED",(((M75-1)*'month 3 only'!$B$2)*(1-$B$3))-'month 3 only'!$B$2,IF(K75=0,-'month 3 only'!$B$2,-('month 3 only'!$B$2*2))))))*E75</f>
        <v>0</v>
      </c>
      <c r="S75" s="28">
        <f>(IF(N75="WON-EW",((((G75-1)*K75)*'month 3 only'!$B$2)+('month 3 only'!$B$2*(G75-1))),IF(N75="WON",((((G75-1)*K75)*'month 3 only'!$B$2)+('month 3 only'!$B$2*(G75-1))),IF(N75="PLACED",((((G75-1)*K75)*'month 3 only'!$B$2)-'month 3 only'!$B$2),IF(K75=0,-'month 3 only'!$B$2,IF(K75=0,-'month 3 only'!$B$2,-('month 3 only'!$B$2*2)))))))*E75</f>
        <v>0</v>
      </c>
    </row>
    <row r="76" spans="1:19" ht="15" x14ac:dyDescent="0.2">
      <c r="A76" s="56"/>
      <c r="B76" s="21"/>
      <c r="C76" s="16"/>
      <c r="D76" s="16"/>
      <c r="E76" s="49"/>
      <c r="F76" s="49"/>
      <c r="G76" s="22"/>
      <c r="H76" s="22"/>
      <c r="I76" s="22"/>
      <c r="J76" s="22"/>
      <c r="K76" s="22"/>
      <c r="L76" s="22"/>
      <c r="M76" s="16"/>
      <c r="N76" s="17"/>
      <c r="O76" s="26">
        <f>((H76-1)*(1-(IF(I76="no",0,'month 3 only'!$B$3)))+1)</f>
        <v>5.0000000000000044E-2</v>
      </c>
      <c r="P76" s="26">
        <f t="shared" si="0"/>
        <v>0</v>
      </c>
      <c r="Q76" s="27">
        <f>(IF(N76="WON-EW",((((O76-1)*K76)*'month 3 only'!$B$2)+('month 3 only'!$B$2*(O76-1))),IF(N76="WON",((((O76-1)*K76)*'month 3 only'!$B$2)+('month 3 only'!$B$2*(O76-1))),IF(N76="PLACED",((((O76-1)*K76)*'month 3 only'!$B$2)-'month 3 only'!$B$2),IF(K76=0,-'month 3 only'!$B$2,IF(K76=0,-'month 3 only'!$B$2,-('month 3 only'!$B$2*2)))))))*E76</f>
        <v>0</v>
      </c>
      <c r="R76" s="27">
        <f>(IF(N76="WON-EW",(((L76-1)*'month 3 only'!$B$2)*(1-$B$3))+(((M76-1)*'month 3 only'!$B$2)*(1-$B$3)),IF(N76="WON",(((L76-1)*'month 3 only'!$B$2)*(1-$B$3)),IF(N76="PLACED",(((M76-1)*'month 3 only'!$B$2)*(1-$B$3))-'month 3 only'!$B$2,IF(K76=0,-'month 3 only'!$B$2,-('month 3 only'!$B$2*2))))))*E76</f>
        <v>0</v>
      </c>
      <c r="S76" s="28">
        <f>(IF(N76="WON-EW",((((G76-1)*K76)*'month 3 only'!$B$2)+('month 3 only'!$B$2*(G76-1))),IF(N76="WON",((((G76-1)*K76)*'month 3 only'!$B$2)+('month 3 only'!$B$2*(G76-1))),IF(N76="PLACED",((((G76-1)*K76)*'month 3 only'!$B$2)-'month 3 only'!$B$2),IF(K76=0,-'month 3 only'!$B$2,IF(K76=0,-'month 3 only'!$B$2,-('month 3 only'!$B$2*2)))))))*E76</f>
        <v>0</v>
      </c>
    </row>
    <row r="77" spans="1:19" ht="15" x14ac:dyDescent="0.2">
      <c r="A77" s="56"/>
      <c r="B77" s="21"/>
      <c r="C77" s="16"/>
      <c r="D77" s="16"/>
      <c r="E77" s="49"/>
      <c r="F77" s="49"/>
      <c r="G77" s="22"/>
      <c r="H77" s="22"/>
      <c r="I77" s="22"/>
      <c r="J77" s="22"/>
      <c r="K77" s="22"/>
      <c r="L77" s="22"/>
      <c r="M77" s="16"/>
      <c r="N77" s="17"/>
      <c r="O77" s="26">
        <f>((H77-1)*(1-(IF(I77="no",0,'month 3 only'!$B$3)))+1)</f>
        <v>5.0000000000000044E-2</v>
      </c>
      <c r="P77" s="26">
        <f t="shared" si="0"/>
        <v>0</v>
      </c>
      <c r="Q77" s="27">
        <f>(IF(N77="WON-EW",((((O77-1)*K77)*'month 3 only'!$B$2)+('month 3 only'!$B$2*(O77-1))),IF(N77="WON",((((O77-1)*K77)*'month 3 only'!$B$2)+('month 3 only'!$B$2*(O77-1))),IF(N77="PLACED",((((O77-1)*K77)*'month 3 only'!$B$2)-'month 3 only'!$B$2),IF(K77=0,-'month 3 only'!$B$2,IF(K77=0,-'month 3 only'!$B$2,-('month 3 only'!$B$2*2)))))))*E77</f>
        <v>0</v>
      </c>
      <c r="R77" s="27">
        <f>(IF(N77="WON-EW",(((L77-1)*'month 3 only'!$B$2)*(1-$B$3))+(((M77-1)*'month 3 only'!$B$2)*(1-$B$3)),IF(N77="WON",(((L77-1)*'month 3 only'!$B$2)*(1-$B$3)),IF(N77="PLACED",(((M77-1)*'month 3 only'!$B$2)*(1-$B$3))-'month 3 only'!$B$2,IF(K77=0,-'month 3 only'!$B$2,-('month 3 only'!$B$2*2))))))*E77</f>
        <v>0</v>
      </c>
      <c r="S77" s="28">
        <f>(IF(N77="WON-EW",((((G77-1)*K77)*'month 3 only'!$B$2)+('month 3 only'!$B$2*(G77-1))),IF(N77="WON",((((G77-1)*K77)*'month 3 only'!$B$2)+('month 3 only'!$B$2*(G77-1))),IF(N77="PLACED",((((G77-1)*K77)*'month 3 only'!$B$2)-'month 3 only'!$B$2),IF(K77=0,-'month 3 only'!$B$2,IF(K77=0,-'month 3 only'!$B$2,-('month 3 only'!$B$2*2)))))))*E77</f>
        <v>0</v>
      </c>
    </row>
    <row r="78" spans="1:19" ht="15" x14ac:dyDescent="0.2">
      <c r="A78" s="56"/>
      <c r="B78" s="21"/>
      <c r="C78" s="16"/>
      <c r="D78" s="16"/>
      <c r="E78" s="49"/>
      <c r="F78" s="49"/>
      <c r="G78" s="22"/>
      <c r="H78" s="22"/>
      <c r="I78" s="22"/>
      <c r="J78" s="22"/>
      <c r="K78" s="22"/>
      <c r="L78" s="22"/>
      <c r="M78" s="16"/>
      <c r="N78" s="17"/>
      <c r="O78" s="26">
        <f>((H78-1)*(1-(IF(I78="no",0,'month 3 only'!$B$3)))+1)</f>
        <v>5.0000000000000044E-2</v>
      </c>
      <c r="P78" s="26">
        <f t="shared" si="0"/>
        <v>0</v>
      </c>
      <c r="Q78" s="27">
        <f>(IF(N78="WON-EW",((((O78-1)*K78)*'month 3 only'!$B$2)+('month 3 only'!$B$2*(O78-1))),IF(N78="WON",((((O78-1)*K78)*'month 3 only'!$B$2)+('month 3 only'!$B$2*(O78-1))),IF(N78="PLACED",((((O78-1)*K78)*'month 3 only'!$B$2)-'month 3 only'!$B$2),IF(K78=0,-'month 3 only'!$B$2,IF(K78=0,-'month 3 only'!$B$2,-('month 3 only'!$B$2*2)))))))*E78</f>
        <v>0</v>
      </c>
      <c r="R78" s="27">
        <f>(IF(N78="WON-EW",(((L78-1)*'month 3 only'!$B$2)*(1-$B$3))+(((M78-1)*'month 3 only'!$B$2)*(1-$B$3)),IF(N78="WON",(((L78-1)*'month 3 only'!$B$2)*(1-$B$3)),IF(N78="PLACED",(((M78-1)*'month 3 only'!$B$2)*(1-$B$3))-'month 3 only'!$B$2,IF(K78=0,-'month 3 only'!$B$2,-('month 3 only'!$B$2*2))))))*E78</f>
        <v>0</v>
      </c>
      <c r="S78" s="28">
        <f>(IF(N78="WON-EW",((((G78-1)*K78)*'month 3 only'!$B$2)+('month 3 only'!$B$2*(G78-1))),IF(N78="WON",((((G78-1)*K78)*'month 3 only'!$B$2)+('month 3 only'!$B$2*(G78-1))),IF(N78="PLACED",((((G78-1)*K78)*'month 3 only'!$B$2)-'month 3 only'!$B$2),IF(K78=0,-'month 3 only'!$B$2,IF(K78=0,-'month 3 only'!$B$2,-('month 3 only'!$B$2*2)))))))*E78</f>
        <v>0</v>
      </c>
    </row>
    <row r="79" spans="1:19" ht="15" x14ac:dyDescent="0.2">
      <c r="A79" s="56"/>
      <c r="B79" s="21"/>
      <c r="C79" s="16"/>
      <c r="D79" s="16"/>
      <c r="E79" s="49"/>
      <c r="F79" s="49"/>
      <c r="G79" s="22"/>
      <c r="H79" s="22"/>
      <c r="I79" s="22"/>
      <c r="J79" s="22"/>
      <c r="K79" s="22"/>
      <c r="L79" s="22"/>
      <c r="M79" s="16"/>
      <c r="N79" s="17"/>
      <c r="O79" s="26">
        <f>((H79-1)*(1-(IF(I79="no",0,'month 3 only'!$B$3)))+1)</f>
        <v>5.0000000000000044E-2</v>
      </c>
      <c r="P79" s="26">
        <f t="shared" si="0"/>
        <v>0</v>
      </c>
      <c r="Q79" s="27">
        <f>(IF(N79="WON-EW",((((O79-1)*K79)*'month 3 only'!$B$2)+('month 3 only'!$B$2*(O79-1))),IF(N79="WON",((((O79-1)*K79)*'month 3 only'!$B$2)+('month 3 only'!$B$2*(O79-1))),IF(N79="PLACED",((((O79-1)*K79)*'month 3 only'!$B$2)-'month 3 only'!$B$2),IF(K79=0,-'month 3 only'!$B$2,IF(K79=0,-'month 3 only'!$B$2,-('month 3 only'!$B$2*2)))))))*E79</f>
        <v>0</v>
      </c>
      <c r="R79" s="27">
        <f>(IF(N79="WON-EW",(((L79-1)*'month 3 only'!$B$2)*(1-$B$3))+(((M79-1)*'month 3 only'!$B$2)*(1-$B$3)),IF(N79="WON",(((L79-1)*'month 3 only'!$B$2)*(1-$B$3)),IF(N79="PLACED",(((M79-1)*'month 3 only'!$B$2)*(1-$B$3))-'month 3 only'!$B$2,IF(K79=0,-'month 3 only'!$B$2,-('month 3 only'!$B$2*2))))))*E79</f>
        <v>0</v>
      </c>
      <c r="S79" s="28">
        <f>(IF(N79="WON-EW",((((G79-1)*K79)*'month 3 only'!$B$2)+('month 3 only'!$B$2*(G79-1))),IF(N79="WON",((((G79-1)*K79)*'month 3 only'!$B$2)+('month 3 only'!$B$2*(G79-1))),IF(N79="PLACED",((((G79-1)*K79)*'month 3 only'!$B$2)-'month 3 only'!$B$2),IF(K79=0,-'month 3 only'!$B$2,IF(K79=0,-'month 3 only'!$B$2,-('month 3 only'!$B$2*2)))))))*E79</f>
        <v>0</v>
      </c>
    </row>
    <row r="80" spans="1:19" ht="15" x14ac:dyDescent="0.2">
      <c r="A80" s="56"/>
      <c r="B80" s="21"/>
      <c r="C80" s="16"/>
      <c r="D80" s="16"/>
      <c r="E80" s="49"/>
      <c r="F80" s="49"/>
      <c r="G80" s="22"/>
      <c r="H80" s="22"/>
      <c r="I80" s="22"/>
      <c r="J80" s="22"/>
      <c r="K80" s="22"/>
      <c r="L80" s="22"/>
      <c r="M80" s="16"/>
      <c r="N80" s="17"/>
      <c r="O80" s="26">
        <f>((H80-1)*(1-(IF(I80="no",0,'month 3 only'!$B$3)))+1)</f>
        <v>5.0000000000000044E-2</v>
      </c>
      <c r="P80" s="26">
        <f t="shared" si="0"/>
        <v>0</v>
      </c>
      <c r="Q80" s="27">
        <f>(IF(N80="WON-EW",((((O80-1)*K80)*'month 3 only'!$B$2)+('month 3 only'!$B$2*(O80-1))),IF(N80="WON",((((O80-1)*K80)*'month 3 only'!$B$2)+('month 3 only'!$B$2*(O80-1))),IF(N80="PLACED",((((O80-1)*K80)*'month 3 only'!$B$2)-'month 3 only'!$B$2),IF(K80=0,-'month 3 only'!$B$2,IF(K80=0,-'month 3 only'!$B$2,-('month 3 only'!$B$2*2)))))))*E80</f>
        <v>0</v>
      </c>
      <c r="R80" s="27">
        <f>(IF(N80="WON-EW",(((L80-1)*'month 3 only'!$B$2)*(1-$B$3))+(((M80-1)*'month 3 only'!$B$2)*(1-$B$3)),IF(N80="WON",(((L80-1)*'month 3 only'!$B$2)*(1-$B$3)),IF(N80="PLACED",(((M80-1)*'month 3 only'!$B$2)*(1-$B$3))-'month 3 only'!$B$2,IF(K80=0,-'month 3 only'!$B$2,-('month 3 only'!$B$2*2))))))*E80</f>
        <v>0</v>
      </c>
      <c r="S80" s="28">
        <f>(IF(N80="WON-EW",((((G80-1)*K80)*'month 3 only'!$B$2)+('month 3 only'!$B$2*(G80-1))),IF(N80="WON",((((G80-1)*K80)*'month 3 only'!$B$2)+('month 3 only'!$B$2*(G80-1))),IF(N80="PLACED",((((G80-1)*K80)*'month 3 only'!$B$2)-'month 3 only'!$B$2),IF(K80=0,-'month 3 only'!$B$2,IF(K80=0,-'month 3 only'!$B$2,-('month 3 only'!$B$2*2)))))))*E80</f>
        <v>0</v>
      </c>
    </row>
    <row r="81" spans="1:19" ht="15" x14ac:dyDescent="0.2">
      <c r="A81" s="56"/>
      <c r="B81" s="21"/>
      <c r="C81" s="16"/>
      <c r="D81" s="16"/>
      <c r="E81" s="49"/>
      <c r="F81" s="49"/>
      <c r="G81" s="22"/>
      <c r="H81" s="22"/>
      <c r="I81" s="22"/>
      <c r="J81" s="22"/>
      <c r="K81" s="22"/>
      <c r="L81" s="22"/>
      <c r="M81" s="16"/>
      <c r="N81" s="17"/>
      <c r="O81" s="26">
        <f>((H81-1)*(1-(IF(I81="no",0,'month 3 only'!$B$3)))+1)</f>
        <v>5.0000000000000044E-2</v>
      </c>
      <c r="P81" s="26">
        <f t="shared" si="0"/>
        <v>0</v>
      </c>
      <c r="Q81" s="27">
        <f>(IF(N81="WON-EW",((((O81-1)*K81)*'month 3 only'!$B$2)+('month 3 only'!$B$2*(O81-1))),IF(N81="WON",((((O81-1)*K81)*'month 3 only'!$B$2)+('month 3 only'!$B$2*(O81-1))),IF(N81="PLACED",((((O81-1)*K81)*'month 3 only'!$B$2)-'month 3 only'!$B$2),IF(K81=0,-'month 3 only'!$B$2,IF(K81=0,-'month 3 only'!$B$2,-('month 3 only'!$B$2*2)))))))*E81</f>
        <v>0</v>
      </c>
      <c r="R81" s="27">
        <f>(IF(N81="WON-EW",(((L81-1)*'month 3 only'!$B$2)*(1-$B$3))+(((M81-1)*'month 3 only'!$B$2)*(1-$B$3)),IF(N81="WON",(((L81-1)*'month 3 only'!$B$2)*(1-$B$3)),IF(N81="PLACED",(((M81-1)*'month 3 only'!$B$2)*(1-$B$3))-'month 3 only'!$B$2,IF(K81=0,-'month 3 only'!$B$2,-('month 3 only'!$B$2*2))))))*E81</f>
        <v>0</v>
      </c>
      <c r="S81" s="28">
        <f>(IF(N81="WON-EW",((((G81-1)*K81)*'month 3 only'!$B$2)+('month 3 only'!$B$2*(G81-1))),IF(N81="WON",((((G81-1)*K81)*'month 3 only'!$B$2)+('month 3 only'!$B$2*(G81-1))),IF(N81="PLACED",((((G81-1)*K81)*'month 3 only'!$B$2)-'month 3 only'!$B$2),IF(K81=0,-'month 3 only'!$B$2,IF(K81=0,-'month 3 only'!$B$2,-('month 3 only'!$B$2*2)))))))*E81</f>
        <v>0</v>
      </c>
    </row>
    <row r="82" spans="1:19" ht="15" x14ac:dyDescent="0.2">
      <c r="A82" s="56"/>
      <c r="B82" s="21"/>
      <c r="C82" s="16"/>
      <c r="D82" s="16"/>
      <c r="E82" s="49"/>
      <c r="F82" s="49"/>
      <c r="G82" s="22"/>
      <c r="H82" s="22"/>
      <c r="I82" s="22"/>
      <c r="J82" s="22"/>
      <c r="K82" s="22"/>
      <c r="L82" s="22"/>
      <c r="M82" s="16"/>
      <c r="N82" s="17"/>
      <c r="O82" s="26">
        <f>((H82-1)*(1-(IF(I82="no",0,'month 3 only'!$B$3)))+1)</f>
        <v>5.0000000000000044E-2</v>
      </c>
      <c r="P82" s="26">
        <f t="shared" si="0"/>
        <v>0</v>
      </c>
      <c r="Q82" s="27">
        <f>(IF(N82="WON-EW",((((O82-1)*K82)*'month 3 only'!$B$2)+('month 3 only'!$B$2*(O82-1))),IF(N82="WON",((((O82-1)*K82)*'month 3 only'!$B$2)+('month 3 only'!$B$2*(O82-1))),IF(N82="PLACED",((((O82-1)*K82)*'month 3 only'!$B$2)-'month 3 only'!$B$2),IF(K82=0,-'month 3 only'!$B$2,IF(K82=0,-'month 3 only'!$B$2,-('month 3 only'!$B$2*2)))))))*E82</f>
        <v>0</v>
      </c>
      <c r="R82" s="27">
        <f>(IF(N82="WON-EW",(((L82-1)*'month 3 only'!$B$2)*(1-$B$3))+(((M82-1)*'month 3 only'!$B$2)*(1-$B$3)),IF(N82="WON",(((L82-1)*'month 3 only'!$B$2)*(1-$B$3)),IF(N82="PLACED",(((M82-1)*'month 3 only'!$B$2)*(1-$B$3))-'month 3 only'!$B$2,IF(K82=0,-'month 3 only'!$B$2,-('month 3 only'!$B$2*2))))))*E82</f>
        <v>0</v>
      </c>
      <c r="S82" s="28">
        <f>(IF(N82="WON-EW",((((G82-1)*K82)*'month 3 only'!$B$2)+('month 3 only'!$B$2*(G82-1))),IF(N82="WON",((((G82-1)*K82)*'month 3 only'!$B$2)+('month 3 only'!$B$2*(G82-1))),IF(N82="PLACED",((((G82-1)*K82)*'month 3 only'!$B$2)-'month 3 only'!$B$2),IF(K82=0,-'month 3 only'!$B$2,IF(K82=0,-'month 3 only'!$B$2,-('month 3 only'!$B$2*2)))))))*E82</f>
        <v>0</v>
      </c>
    </row>
    <row r="83" spans="1:19" ht="15" x14ac:dyDescent="0.2">
      <c r="A83" s="56"/>
      <c r="B83" s="21"/>
      <c r="C83" s="16"/>
      <c r="D83" s="16"/>
      <c r="E83" s="49"/>
      <c r="F83" s="49"/>
      <c r="G83" s="22"/>
      <c r="H83" s="22"/>
      <c r="I83" s="22"/>
      <c r="J83" s="22"/>
      <c r="K83" s="22"/>
      <c r="L83" s="22"/>
      <c r="M83" s="16"/>
      <c r="N83" s="17"/>
      <c r="O83" s="26">
        <f>((H83-1)*(1-(IF(I83="no",0,'month 3 only'!$B$3)))+1)</f>
        <v>5.0000000000000044E-2</v>
      </c>
      <c r="P83" s="26">
        <f t="shared" si="0"/>
        <v>0</v>
      </c>
      <c r="Q83" s="27">
        <f>(IF(N83="WON-EW",((((O83-1)*K83)*'month 3 only'!$B$2)+('month 3 only'!$B$2*(O83-1))),IF(N83="WON",((((O83-1)*K83)*'month 3 only'!$B$2)+('month 3 only'!$B$2*(O83-1))),IF(N83="PLACED",((((O83-1)*K83)*'month 3 only'!$B$2)-'month 3 only'!$B$2),IF(K83=0,-'month 3 only'!$B$2,IF(K83=0,-'month 3 only'!$B$2,-('month 3 only'!$B$2*2)))))))*E83</f>
        <v>0</v>
      </c>
      <c r="R83" s="27">
        <f>(IF(N83="WON-EW",(((L83-1)*'month 3 only'!$B$2)*(1-$B$3))+(((M83-1)*'month 3 only'!$B$2)*(1-$B$3)),IF(N83="WON",(((L83-1)*'month 3 only'!$B$2)*(1-$B$3)),IF(N83="PLACED",(((M83-1)*'month 3 only'!$B$2)*(1-$B$3))-'month 3 only'!$B$2,IF(K83=0,-'month 3 only'!$B$2,-('month 3 only'!$B$2*2))))))*E83</f>
        <v>0</v>
      </c>
      <c r="S83" s="28">
        <f>(IF(N83="WON-EW",((((G83-1)*K83)*'month 3 only'!$B$2)+('month 3 only'!$B$2*(G83-1))),IF(N83="WON",((((G83-1)*K83)*'month 3 only'!$B$2)+('month 3 only'!$B$2*(G83-1))),IF(N83="PLACED",((((G83-1)*K83)*'month 3 only'!$B$2)-'month 3 only'!$B$2),IF(K83=0,-'month 3 only'!$B$2,IF(K83=0,-'month 3 only'!$B$2,-('month 3 only'!$B$2*2)))))))*E83</f>
        <v>0</v>
      </c>
    </row>
    <row r="84" spans="1:19" ht="15" x14ac:dyDescent="0.2">
      <c r="A84" s="56"/>
      <c r="B84" s="21"/>
      <c r="C84" s="16"/>
      <c r="D84" s="16"/>
      <c r="E84" s="49"/>
      <c r="F84" s="49"/>
      <c r="G84" s="22"/>
      <c r="H84" s="22"/>
      <c r="I84" s="22"/>
      <c r="J84" s="22"/>
      <c r="K84" s="22"/>
      <c r="L84" s="22"/>
      <c r="M84" s="16"/>
      <c r="N84" s="17"/>
      <c r="O84" s="26">
        <f>((H84-1)*(1-(IF(I84="no",0,'month 3 only'!$B$3)))+1)</f>
        <v>5.0000000000000044E-2</v>
      </c>
      <c r="P84" s="26">
        <f t="shared" si="0"/>
        <v>0</v>
      </c>
      <c r="Q84" s="27">
        <f>(IF(N84="WON-EW",((((O84-1)*K84)*'month 3 only'!$B$2)+('month 3 only'!$B$2*(O84-1))),IF(N84="WON",((((O84-1)*K84)*'month 3 only'!$B$2)+('month 3 only'!$B$2*(O84-1))),IF(N84="PLACED",((((O84-1)*K84)*'month 3 only'!$B$2)-'month 3 only'!$B$2),IF(K84=0,-'month 3 only'!$B$2,IF(K84=0,-'month 3 only'!$B$2,-('month 3 only'!$B$2*2)))))))*E84</f>
        <v>0</v>
      </c>
      <c r="R84" s="27">
        <f>(IF(N84="WON-EW",(((L84-1)*'month 3 only'!$B$2)*(1-$B$3))+(((M84-1)*'month 3 only'!$B$2)*(1-$B$3)),IF(N84="WON",(((L84-1)*'month 3 only'!$B$2)*(1-$B$3)),IF(N84="PLACED",(((M84-1)*'month 3 only'!$B$2)*(1-$B$3))-'month 3 only'!$B$2,IF(K84=0,-'month 3 only'!$B$2,-('month 3 only'!$B$2*2))))))*E84</f>
        <v>0</v>
      </c>
      <c r="S84" s="28">
        <f>(IF(N84="WON-EW",((((G84-1)*K84)*'month 3 only'!$B$2)+('month 3 only'!$B$2*(G84-1))),IF(N84="WON",((((G84-1)*K84)*'month 3 only'!$B$2)+('month 3 only'!$B$2*(G84-1))),IF(N84="PLACED",((((G84-1)*K84)*'month 3 only'!$B$2)-'month 3 only'!$B$2),IF(K84=0,-'month 3 only'!$B$2,IF(K84=0,-'month 3 only'!$B$2,-('month 3 only'!$B$2*2)))))))*E84</f>
        <v>0</v>
      </c>
    </row>
    <row r="85" spans="1:19" ht="15" x14ac:dyDescent="0.2">
      <c r="A85" s="56"/>
      <c r="B85" s="21"/>
      <c r="C85" s="16"/>
      <c r="D85" s="16"/>
      <c r="E85" s="49"/>
      <c r="F85" s="49"/>
      <c r="G85" s="22"/>
      <c r="H85" s="22"/>
      <c r="I85" s="22"/>
      <c r="J85" s="22"/>
      <c r="K85" s="22"/>
      <c r="L85" s="22"/>
      <c r="M85" s="16"/>
      <c r="N85" s="17"/>
      <c r="O85" s="26">
        <f>((H85-1)*(1-(IF(I85="no",0,'month 3 only'!$B$3)))+1)</f>
        <v>5.0000000000000044E-2</v>
      </c>
      <c r="P85" s="26">
        <f t="shared" si="0"/>
        <v>0</v>
      </c>
      <c r="Q85" s="27">
        <f>(IF(N85="WON-EW",((((O85-1)*K85)*'month 3 only'!$B$2)+('month 3 only'!$B$2*(O85-1))),IF(N85="WON",((((O85-1)*K85)*'month 3 only'!$B$2)+('month 3 only'!$B$2*(O85-1))),IF(N85="PLACED",((((O85-1)*K85)*'month 3 only'!$B$2)-'month 3 only'!$B$2),IF(K85=0,-'month 3 only'!$B$2,IF(K85=0,-'month 3 only'!$B$2,-('month 3 only'!$B$2*2)))))))*E85</f>
        <v>0</v>
      </c>
      <c r="R85" s="27">
        <f>(IF(N85="WON-EW",(((L85-1)*'month 3 only'!$B$2)*(1-$B$3))+(((M85-1)*'month 3 only'!$B$2)*(1-$B$3)),IF(N85="WON",(((L85-1)*'month 3 only'!$B$2)*(1-$B$3)),IF(N85="PLACED",(((M85-1)*'month 3 only'!$B$2)*(1-$B$3))-'month 3 only'!$B$2,IF(K85=0,-'month 3 only'!$B$2,-('month 3 only'!$B$2*2))))))*E85</f>
        <v>0</v>
      </c>
      <c r="S85" s="28">
        <f>(IF(N85="WON-EW",((((G85-1)*K85)*'month 3 only'!$B$2)+('month 3 only'!$B$2*(G85-1))),IF(N85="WON",((((G85-1)*K85)*'month 3 only'!$B$2)+('month 3 only'!$B$2*(G85-1))),IF(N85="PLACED",((((G85-1)*K85)*'month 3 only'!$B$2)-'month 3 only'!$B$2),IF(K85=0,-'month 3 only'!$B$2,IF(K85=0,-'month 3 only'!$B$2,-('month 3 only'!$B$2*2)))))))*E85</f>
        <v>0</v>
      </c>
    </row>
    <row r="86" spans="1:19" ht="15" x14ac:dyDescent="0.2">
      <c r="A86" s="56"/>
      <c r="B86" s="21"/>
      <c r="C86" s="16"/>
      <c r="D86" s="16"/>
      <c r="E86" s="49"/>
      <c r="F86" s="49"/>
      <c r="G86" s="22"/>
      <c r="H86" s="22"/>
      <c r="I86" s="22"/>
      <c r="J86" s="22"/>
      <c r="K86" s="22"/>
      <c r="L86" s="22"/>
      <c r="M86" s="16"/>
      <c r="N86" s="17"/>
      <c r="O86" s="26">
        <f>((H86-1)*(1-(IF(I86="no",0,'month 3 only'!$B$3)))+1)</f>
        <v>5.0000000000000044E-2</v>
      </c>
      <c r="P86" s="26">
        <f t="shared" si="0"/>
        <v>0</v>
      </c>
      <c r="Q86" s="27">
        <f>(IF(N86="WON-EW",((((O86-1)*K86)*'month 3 only'!$B$2)+('month 3 only'!$B$2*(O86-1))),IF(N86="WON",((((O86-1)*K86)*'month 3 only'!$B$2)+('month 3 only'!$B$2*(O86-1))),IF(N86="PLACED",((((O86-1)*K86)*'month 3 only'!$B$2)-'month 3 only'!$B$2),IF(K86=0,-'month 3 only'!$B$2,IF(K86=0,-'month 3 only'!$B$2,-('month 3 only'!$B$2*2)))))))*E86</f>
        <v>0</v>
      </c>
      <c r="R86" s="27">
        <f>(IF(N86="WON-EW",(((L86-1)*'month 3 only'!$B$2)*(1-$B$3))+(((M86-1)*'month 3 only'!$B$2)*(1-$B$3)),IF(N86="WON",(((L86-1)*'month 3 only'!$B$2)*(1-$B$3)),IF(N86="PLACED",(((M86-1)*'month 3 only'!$B$2)*(1-$B$3))-'month 3 only'!$B$2,IF(K86=0,-'month 3 only'!$B$2,-('month 3 only'!$B$2*2))))))*E86</f>
        <v>0</v>
      </c>
      <c r="S86" s="28">
        <f>(IF(N86="WON-EW",((((G86-1)*K86)*'month 3 only'!$B$2)+('month 3 only'!$B$2*(G86-1))),IF(N86="WON",((((G86-1)*K86)*'month 3 only'!$B$2)+('month 3 only'!$B$2*(G86-1))),IF(N86="PLACED",((((G86-1)*K86)*'month 3 only'!$B$2)-'month 3 only'!$B$2),IF(K86=0,-'month 3 only'!$B$2,IF(K86=0,-'month 3 only'!$B$2,-('month 3 only'!$B$2*2)))))))*E86</f>
        <v>0</v>
      </c>
    </row>
    <row r="87" spans="1:19" ht="15" x14ac:dyDescent="0.2">
      <c r="A87" s="56"/>
      <c r="B87" s="21"/>
      <c r="C87" s="16"/>
      <c r="D87" s="16"/>
      <c r="E87" s="49"/>
      <c r="F87" s="49"/>
      <c r="G87" s="22"/>
      <c r="H87" s="22"/>
      <c r="I87" s="22"/>
      <c r="J87" s="22"/>
      <c r="K87" s="22"/>
      <c r="L87" s="22"/>
      <c r="M87" s="16"/>
      <c r="N87" s="17"/>
      <c r="O87" s="26">
        <f>((H87-1)*(1-(IF(I87="no",0,'month 3 only'!$B$3)))+1)</f>
        <v>5.0000000000000044E-2</v>
      </c>
      <c r="P87" s="26">
        <f t="shared" si="0"/>
        <v>0</v>
      </c>
      <c r="Q87" s="27">
        <f>(IF(N87="WON-EW",((((O87-1)*K87)*'month 3 only'!$B$2)+('month 3 only'!$B$2*(O87-1))),IF(N87="WON",((((O87-1)*K87)*'month 3 only'!$B$2)+('month 3 only'!$B$2*(O87-1))),IF(N87="PLACED",((((O87-1)*K87)*'month 3 only'!$B$2)-'month 3 only'!$B$2),IF(K87=0,-'month 3 only'!$B$2,IF(K87=0,-'month 3 only'!$B$2,-('month 3 only'!$B$2*2)))))))*E87</f>
        <v>0</v>
      </c>
      <c r="R87" s="27">
        <f>(IF(N87="WON-EW",(((L87-1)*'month 3 only'!$B$2)*(1-$B$3))+(((M87-1)*'month 3 only'!$B$2)*(1-$B$3)),IF(N87="WON",(((L87-1)*'month 3 only'!$B$2)*(1-$B$3)),IF(N87="PLACED",(((M87-1)*'month 3 only'!$B$2)*(1-$B$3))-'month 3 only'!$B$2,IF(K87=0,-'month 3 only'!$B$2,-('month 3 only'!$B$2*2))))))*E87</f>
        <v>0</v>
      </c>
      <c r="S87" s="28">
        <f>(IF(N87="WON-EW",((((G87-1)*K87)*'month 3 only'!$B$2)+('month 3 only'!$B$2*(G87-1))),IF(N87="WON",((((G87-1)*K87)*'month 3 only'!$B$2)+('month 3 only'!$B$2*(G87-1))),IF(N87="PLACED",((((G87-1)*K87)*'month 3 only'!$B$2)-'month 3 only'!$B$2),IF(K87=0,-'month 3 only'!$B$2,IF(K87=0,-'month 3 only'!$B$2,-('month 3 only'!$B$2*2)))))))*E87</f>
        <v>0</v>
      </c>
    </row>
    <row r="88" spans="1:19" ht="15" x14ac:dyDescent="0.2">
      <c r="A88" s="56"/>
      <c r="B88" s="21"/>
      <c r="C88" s="16"/>
      <c r="D88" s="16"/>
      <c r="E88" s="49"/>
      <c r="F88" s="49"/>
      <c r="G88" s="22"/>
      <c r="H88" s="22"/>
      <c r="I88" s="22"/>
      <c r="J88" s="22"/>
      <c r="K88" s="22"/>
      <c r="L88" s="22"/>
      <c r="M88" s="16"/>
      <c r="N88" s="17"/>
      <c r="O88" s="26">
        <f>((H88-1)*(1-(IF(I88="no",0,'month 3 only'!$B$3)))+1)</f>
        <v>5.0000000000000044E-2</v>
      </c>
      <c r="P88" s="26">
        <f t="shared" si="0"/>
        <v>0</v>
      </c>
      <c r="Q88" s="27">
        <f>(IF(N88="WON-EW",((((O88-1)*K88)*'month 3 only'!$B$2)+('month 3 only'!$B$2*(O88-1))),IF(N88="WON",((((O88-1)*K88)*'month 3 only'!$B$2)+('month 3 only'!$B$2*(O88-1))),IF(N88="PLACED",((((O88-1)*K88)*'month 3 only'!$B$2)-'month 3 only'!$B$2),IF(K88=0,-'month 3 only'!$B$2,IF(K88=0,-'month 3 only'!$B$2,-('month 3 only'!$B$2*2)))))))*E88</f>
        <v>0</v>
      </c>
      <c r="R88" s="27">
        <f>(IF(N88="WON-EW",(((L88-1)*'month 3 only'!$B$2)*(1-$B$3))+(((M88-1)*'month 3 only'!$B$2)*(1-$B$3)),IF(N88="WON",(((L88-1)*'month 3 only'!$B$2)*(1-$B$3)),IF(N88="PLACED",(((M88-1)*'month 3 only'!$B$2)*(1-$B$3))-'month 3 only'!$B$2,IF(K88=0,-'month 3 only'!$B$2,-('month 3 only'!$B$2*2))))))*E88</f>
        <v>0</v>
      </c>
      <c r="S88" s="28">
        <f>(IF(N88="WON-EW",((((G88-1)*K88)*'month 3 only'!$B$2)+('month 3 only'!$B$2*(G88-1))),IF(N88="WON",((((G88-1)*K88)*'month 3 only'!$B$2)+('month 3 only'!$B$2*(G88-1))),IF(N88="PLACED",((((G88-1)*K88)*'month 3 only'!$B$2)-'month 3 only'!$B$2),IF(K88=0,-'month 3 only'!$B$2,IF(K88=0,-'month 3 only'!$B$2,-('month 3 only'!$B$2*2)))))))*E88</f>
        <v>0</v>
      </c>
    </row>
    <row r="89" spans="1:19" ht="15" x14ac:dyDescent="0.2">
      <c r="A89" s="56"/>
      <c r="B89" s="21"/>
      <c r="C89" s="16"/>
      <c r="D89" s="16"/>
      <c r="E89" s="49"/>
      <c r="F89" s="49"/>
      <c r="G89" s="22"/>
      <c r="H89" s="22"/>
      <c r="I89" s="22"/>
      <c r="J89" s="22"/>
      <c r="K89" s="22"/>
      <c r="L89" s="22"/>
      <c r="M89" s="16"/>
      <c r="N89" s="17"/>
      <c r="O89" s="26">
        <f>((H89-1)*(1-(IF(I89="no",0,'month 3 only'!$B$3)))+1)</f>
        <v>5.0000000000000044E-2</v>
      </c>
      <c r="P89" s="26">
        <f t="shared" si="0"/>
        <v>0</v>
      </c>
      <c r="Q89" s="27">
        <f>(IF(N89="WON-EW",((((O89-1)*K89)*'month 3 only'!$B$2)+('month 3 only'!$B$2*(O89-1))),IF(N89="WON",((((O89-1)*K89)*'month 3 only'!$B$2)+('month 3 only'!$B$2*(O89-1))),IF(N89="PLACED",((((O89-1)*K89)*'month 3 only'!$B$2)-'month 3 only'!$B$2),IF(K89=0,-'month 3 only'!$B$2,IF(K89=0,-'month 3 only'!$B$2,-('month 3 only'!$B$2*2)))))))*E89</f>
        <v>0</v>
      </c>
      <c r="R89" s="27">
        <f>(IF(N89="WON-EW",(((L89-1)*'month 3 only'!$B$2)*(1-$B$3))+(((M89-1)*'month 3 only'!$B$2)*(1-$B$3)),IF(N89="WON",(((L89-1)*'month 3 only'!$B$2)*(1-$B$3)),IF(N89="PLACED",(((M89-1)*'month 3 only'!$B$2)*(1-$B$3))-'month 3 only'!$B$2,IF(K89=0,-'month 3 only'!$B$2,-('month 3 only'!$B$2*2))))))*E89</f>
        <v>0</v>
      </c>
      <c r="S89" s="28">
        <f>(IF(N89="WON-EW",((((G89-1)*K89)*'month 3 only'!$B$2)+('month 3 only'!$B$2*(G89-1))),IF(N89="WON",((((G89-1)*K89)*'month 3 only'!$B$2)+('month 3 only'!$B$2*(G89-1))),IF(N89="PLACED",((((G89-1)*K89)*'month 3 only'!$B$2)-'month 3 only'!$B$2),IF(K89=0,-'month 3 only'!$B$2,IF(K89=0,-'month 3 only'!$B$2,-('month 3 only'!$B$2*2)))))))*E89</f>
        <v>0</v>
      </c>
    </row>
    <row r="90" spans="1:19" ht="15" x14ac:dyDescent="0.2">
      <c r="A90" s="56"/>
      <c r="B90" s="21"/>
      <c r="C90" s="16"/>
      <c r="D90" s="16"/>
      <c r="E90" s="49"/>
      <c r="F90" s="49"/>
      <c r="G90" s="22"/>
      <c r="H90" s="22"/>
      <c r="I90" s="22"/>
      <c r="J90" s="22"/>
      <c r="K90" s="22"/>
      <c r="L90" s="22"/>
      <c r="M90" s="16"/>
      <c r="N90" s="17"/>
      <c r="O90" s="26">
        <f>((H90-1)*(1-(IF(I90="no",0,'month 3 only'!$B$3)))+1)</f>
        <v>5.0000000000000044E-2</v>
      </c>
      <c r="P90" s="26">
        <f t="shared" si="0"/>
        <v>0</v>
      </c>
      <c r="Q90" s="27">
        <f>(IF(N90="WON-EW",((((O90-1)*K90)*'month 3 only'!$B$2)+('month 3 only'!$B$2*(O90-1))),IF(N90="WON",((((O90-1)*K90)*'month 3 only'!$B$2)+('month 3 only'!$B$2*(O90-1))),IF(N90="PLACED",((((O90-1)*K90)*'month 3 only'!$B$2)-'month 3 only'!$B$2),IF(K90=0,-'month 3 only'!$B$2,IF(K90=0,-'month 3 only'!$B$2,-('month 3 only'!$B$2*2)))))))*E90</f>
        <v>0</v>
      </c>
      <c r="R90" s="27">
        <f>(IF(N90="WON-EW",(((L90-1)*'month 3 only'!$B$2)*(1-$B$3))+(((M90-1)*'month 3 only'!$B$2)*(1-$B$3)),IF(N90="WON",(((L90-1)*'month 3 only'!$B$2)*(1-$B$3)),IF(N90="PLACED",(((M90-1)*'month 3 only'!$B$2)*(1-$B$3))-'month 3 only'!$B$2,IF(K90=0,-'month 3 only'!$B$2,-('month 3 only'!$B$2*2))))))*E90</f>
        <v>0</v>
      </c>
      <c r="S90" s="28">
        <f>(IF(N90="WON-EW",((((G90-1)*K90)*'month 3 only'!$B$2)+('month 3 only'!$B$2*(G90-1))),IF(N90="WON",((((G90-1)*K90)*'month 3 only'!$B$2)+('month 3 only'!$B$2*(G90-1))),IF(N90="PLACED",((((G90-1)*K90)*'month 3 only'!$B$2)-'month 3 only'!$B$2),IF(K90=0,-'month 3 only'!$B$2,IF(K90=0,-'month 3 only'!$B$2,-('month 3 only'!$B$2*2)))))))*E90</f>
        <v>0</v>
      </c>
    </row>
    <row r="91" spans="1:19" ht="15" x14ac:dyDescent="0.2">
      <c r="A91" s="56"/>
      <c r="B91" s="21"/>
      <c r="C91" s="16"/>
      <c r="D91" s="16"/>
      <c r="E91" s="49"/>
      <c r="F91" s="49"/>
      <c r="G91" s="22"/>
      <c r="H91" s="22"/>
      <c r="I91" s="22"/>
      <c r="J91" s="22"/>
      <c r="K91" s="22"/>
      <c r="L91" s="22"/>
      <c r="M91" s="16"/>
      <c r="N91" s="17"/>
      <c r="O91" s="26">
        <f>((H91-1)*(1-(IF(I91="no",0,'month 3 only'!$B$3)))+1)</f>
        <v>5.0000000000000044E-2</v>
      </c>
      <c r="P91" s="26">
        <f t="shared" si="0"/>
        <v>0</v>
      </c>
      <c r="Q91" s="27">
        <f>(IF(N91="WON-EW",((((O91-1)*K91)*'month 3 only'!$B$2)+('month 3 only'!$B$2*(O91-1))),IF(N91="WON",((((O91-1)*K91)*'month 3 only'!$B$2)+('month 3 only'!$B$2*(O91-1))),IF(N91="PLACED",((((O91-1)*K91)*'month 3 only'!$B$2)-'month 3 only'!$B$2),IF(K91=0,-'month 3 only'!$B$2,IF(K91=0,-'month 3 only'!$B$2,-('month 3 only'!$B$2*2)))))))*E91</f>
        <v>0</v>
      </c>
      <c r="R91" s="27">
        <f>(IF(N91="WON-EW",(((L91-1)*'month 3 only'!$B$2)*(1-$B$3))+(((M91-1)*'month 3 only'!$B$2)*(1-$B$3)),IF(N91="WON",(((L91-1)*'month 3 only'!$B$2)*(1-$B$3)),IF(N91="PLACED",(((M91-1)*'month 3 only'!$B$2)*(1-$B$3))-'month 3 only'!$B$2,IF(K91=0,-'month 3 only'!$B$2,-('month 3 only'!$B$2*2))))))*E91</f>
        <v>0</v>
      </c>
      <c r="S91" s="28">
        <f>(IF(N91="WON-EW",((((G91-1)*K91)*'month 3 only'!$B$2)+('month 3 only'!$B$2*(G91-1))),IF(N91="WON",((((G91-1)*K91)*'month 3 only'!$B$2)+('month 3 only'!$B$2*(G91-1))),IF(N91="PLACED",((((G91-1)*K91)*'month 3 only'!$B$2)-'month 3 only'!$B$2),IF(K91=0,-'month 3 only'!$B$2,IF(K91=0,-'month 3 only'!$B$2,-('month 3 only'!$B$2*2)))))))*E91</f>
        <v>0</v>
      </c>
    </row>
    <row r="92" spans="1:19" ht="15" x14ac:dyDescent="0.2">
      <c r="A92" s="56"/>
      <c r="B92" s="21"/>
      <c r="C92" s="16"/>
      <c r="D92" s="16"/>
      <c r="E92" s="49"/>
      <c r="F92" s="49"/>
      <c r="G92" s="22"/>
      <c r="H92" s="22"/>
      <c r="I92" s="22"/>
      <c r="J92" s="22"/>
      <c r="K92" s="22"/>
      <c r="L92" s="22"/>
      <c r="M92" s="16"/>
      <c r="N92" s="17"/>
      <c r="O92" s="26">
        <f>((H92-1)*(1-(IF(I92="no",0,'month 3 only'!$B$3)))+1)</f>
        <v>5.0000000000000044E-2</v>
      </c>
      <c r="P92" s="26">
        <f t="shared" si="0"/>
        <v>0</v>
      </c>
      <c r="Q92" s="27">
        <f>(IF(N92="WON-EW",((((O92-1)*K92)*'month 3 only'!$B$2)+('month 3 only'!$B$2*(O92-1))),IF(N92="WON",((((O92-1)*K92)*'month 3 only'!$B$2)+('month 3 only'!$B$2*(O92-1))),IF(N92="PLACED",((((O92-1)*K92)*'month 3 only'!$B$2)-'month 3 only'!$B$2),IF(K92=0,-'month 3 only'!$B$2,IF(K92=0,-'month 3 only'!$B$2,-('month 3 only'!$B$2*2)))))))*E92</f>
        <v>0</v>
      </c>
      <c r="R92" s="27">
        <f>(IF(N92="WON-EW",(((L92-1)*'month 3 only'!$B$2)*(1-$B$3))+(((M92-1)*'month 3 only'!$B$2)*(1-$B$3)),IF(N92="WON",(((L92-1)*'month 3 only'!$B$2)*(1-$B$3)),IF(N92="PLACED",(((M92-1)*'month 3 only'!$B$2)*(1-$B$3))-'month 3 only'!$B$2,IF(K92=0,-'month 3 only'!$B$2,-('month 3 only'!$B$2*2))))))*E92</f>
        <v>0</v>
      </c>
      <c r="S92" s="28">
        <f>(IF(N92="WON-EW",((((G92-1)*K92)*'month 3 only'!$B$2)+('month 3 only'!$B$2*(G92-1))),IF(N92="WON",((((G92-1)*K92)*'month 3 only'!$B$2)+('month 3 only'!$B$2*(G92-1))),IF(N92="PLACED",((((G92-1)*K92)*'month 3 only'!$B$2)-'month 3 only'!$B$2),IF(K92=0,-'month 3 only'!$B$2,IF(K92=0,-'month 3 only'!$B$2,-('month 3 only'!$B$2*2)))))))*E92</f>
        <v>0</v>
      </c>
    </row>
    <row r="93" spans="1:19" ht="15" x14ac:dyDescent="0.2">
      <c r="A93" s="56"/>
      <c r="B93" s="21"/>
      <c r="C93" s="16"/>
      <c r="D93" s="16"/>
      <c r="E93" s="49"/>
      <c r="F93" s="49"/>
      <c r="G93" s="22"/>
      <c r="H93" s="22"/>
      <c r="I93" s="22"/>
      <c r="J93" s="22"/>
      <c r="K93" s="22"/>
      <c r="L93" s="22"/>
      <c r="M93" s="16"/>
      <c r="N93" s="17"/>
      <c r="O93" s="26">
        <f>((H93-1)*(1-(IF(I93="no",0,'month 3 only'!$B$3)))+1)</f>
        <v>5.0000000000000044E-2</v>
      </c>
      <c r="P93" s="26">
        <f t="shared" si="0"/>
        <v>0</v>
      </c>
      <c r="Q93" s="27">
        <f>(IF(N93="WON-EW",((((O93-1)*K93)*'month 3 only'!$B$2)+('month 3 only'!$B$2*(O93-1))),IF(N93="WON",((((O93-1)*K93)*'month 3 only'!$B$2)+('month 3 only'!$B$2*(O93-1))),IF(N93="PLACED",((((O93-1)*K93)*'month 3 only'!$B$2)-'month 3 only'!$B$2),IF(K93=0,-'month 3 only'!$B$2,IF(K93=0,-'month 3 only'!$B$2,-('month 3 only'!$B$2*2)))))))*E93</f>
        <v>0</v>
      </c>
      <c r="R93" s="27">
        <f>(IF(N93="WON-EW",(((L93-1)*'month 3 only'!$B$2)*(1-$B$3))+(((M93-1)*'month 3 only'!$B$2)*(1-$B$3)),IF(N93="WON",(((L93-1)*'month 3 only'!$B$2)*(1-$B$3)),IF(N93="PLACED",(((M93-1)*'month 3 only'!$B$2)*(1-$B$3))-'month 3 only'!$B$2,IF(K93=0,-'month 3 only'!$B$2,-('month 3 only'!$B$2*2))))))*E93</f>
        <v>0</v>
      </c>
      <c r="S93" s="28">
        <f>(IF(N93="WON-EW",((((G93-1)*K93)*'month 3 only'!$B$2)+('month 3 only'!$B$2*(G93-1))),IF(N93="WON",((((G93-1)*K93)*'month 3 only'!$B$2)+('month 3 only'!$B$2*(G93-1))),IF(N93="PLACED",((((G93-1)*K93)*'month 3 only'!$B$2)-'month 3 only'!$B$2),IF(K93=0,-'month 3 only'!$B$2,IF(K93=0,-'month 3 only'!$B$2,-('month 3 only'!$B$2*2)))))))*E93</f>
        <v>0</v>
      </c>
    </row>
    <row r="94" spans="1:19" ht="15" x14ac:dyDescent="0.2">
      <c r="A94" s="56"/>
      <c r="B94" s="21"/>
      <c r="C94" s="16"/>
      <c r="D94" s="16"/>
      <c r="E94" s="49"/>
      <c r="F94" s="49"/>
      <c r="G94" s="22"/>
      <c r="H94" s="22"/>
      <c r="I94" s="22"/>
      <c r="J94" s="22"/>
      <c r="K94" s="22"/>
      <c r="L94" s="22"/>
      <c r="M94" s="16"/>
      <c r="N94" s="17"/>
      <c r="O94" s="26">
        <f>((H94-1)*(1-(IF(I94="no",0,'month 3 only'!$B$3)))+1)</f>
        <v>5.0000000000000044E-2</v>
      </c>
      <c r="P94" s="26">
        <f t="shared" si="0"/>
        <v>0</v>
      </c>
      <c r="Q94" s="27">
        <f>(IF(N94="WON-EW",((((O94-1)*K94)*'month 3 only'!$B$2)+('month 3 only'!$B$2*(O94-1))),IF(N94="WON",((((O94-1)*K94)*'month 3 only'!$B$2)+('month 3 only'!$B$2*(O94-1))),IF(N94="PLACED",((((O94-1)*K94)*'month 3 only'!$B$2)-'month 3 only'!$B$2),IF(K94=0,-'month 3 only'!$B$2,IF(K94=0,-'month 3 only'!$B$2,-('month 3 only'!$B$2*2)))))))*E94</f>
        <v>0</v>
      </c>
      <c r="R94" s="27">
        <f>(IF(N94="WON-EW",(((L94-1)*'month 3 only'!$B$2)*(1-$B$3))+(((M94-1)*'month 3 only'!$B$2)*(1-$B$3)),IF(N94="WON",(((L94-1)*'month 3 only'!$B$2)*(1-$B$3)),IF(N94="PLACED",(((M94-1)*'month 3 only'!$B$2)*(1-$B$3))-'month 3 only'!$B$2,IF(K94=0,-'month 3 only'!$B$2,-('month 3 only'!$B$2*2))))))*E94</f>
        <v>0</v>
      </c>
      <c r="S94" s="28">
        <f>(IF(N94="WON-EW",((((G94-1)*K94)*'month 3 only'!$B$2)+('month 3 only'!$B$2*(G94-1))),IF(N94="WON",((((G94-1)*K94)*'month 3 only'!$B$2)+('month 3 only'!$B$2*(G94-1))),IF(N94="PLACED",((((G94-1)*K94)*'month 3 only'!$B$2)-'month 3 only'!$B$2),IF(K94=0,-'month 3 only'!$B$2,IF(K94=0,-'month 3 only'!$B$2,-('month 3 only'!$B$2*2)))))))*E94</f>
        <v>0</v>
      </c>
    </row>
    <row r="95" spans="1:19" ht="15" x14ac:dyDescent="0.2">
      <c r="A95" s="56"/>
      <c r="B95" s="21"/>
      <c r="C95" s="16"/>
      <c r="D95" s="16"/>
      <c r="E95" s="49"/>
      <c r="F95" s="49"/>
      <c r="G95" s="22"/>
      <c r="H95" s="22"/>
      <c r="I95" s="22"/>
      <c r="J95" s="22"/>
      <c r="K95" s="22"/>
      <c r="L95" s="22"/>
      <c r="M95" s="16"/>
      <c r="N95" s="17"/>
      <c r="O95" s="26">
        <f>((H95-1)*(1-(IF(I95="no",0,'month 3 only'!$B$3)))+1)</f>
        <v>5.0000000000000044E-2</v>
      </c>
      <c r="P95" s="26">
        <f t="shared" si="0"/>
        <v>0</v>
      </c>
      <c r="Q95" s="27">
        <f>(IF(N95="WON-EW",((((O95-1)*K95)*'month 3 only'!$B$2)+('month 3 only'!$B$2*(O95-1))),IF(N95="WON",((((O95-1)*K95)*'month 3 only'!$B$2)+('month 3 only'!$B$2*(O95-1))),IF(N95="PLACED",((((O95-1)*K95)*'month 3 only'!$B$2)-'month 3 only'!$B$2),IF(K95=0,-'month 3 only'!$B$2,IF(K95=0,-'month 3 only'!$B$2,-('month 3 only'!$B$2*2)))))))*E95</f>
        <v>0</v>
      </c>
      <c r="R95" s="27">
        <f>(IF(N95="WON-EW",(((L95-1)*'month 3 only'!$B$2)*(1-$B$3))+(((M95-1)*'month 3 only'!$B$2)*(1-$B$3)),IF(N95="WON",(((L95-1)*'month 3 only'!$B$2)*(1-$B$3)),IF(N95="PLACED",(((M95-1)*'month 3 only'!$B$2)*(1-$B$3))-'month 3 only'!$B$2,IF(K95=0,-'month 3 only'!$B$2,-('month 3 only'!$B$2*2))))))*E95</f>
        <v>0</v>
      </c>
      <c r="S95" s="28">
        <f>(IF(N95="WON-EW",((((G95-1)*K95)*'month 3 only'!$B$2)+('month 3 only'!$B$2*(G95-1))),IF(N95="WON",((((G95-1)*K95)*'month 3 only'!$B$2)+('month 3 only'!$B$2*(G95-1))),IF(N95="PLACED",((((G95-1)*K95)*'month 3 only'!$B$2)-'month 3 only'!$B$2),IF(K95=0,-'month 3 only'!$B$2,IF(K95=0,-'month 3 only'!$B$2,-('month 3 only'!$B$2*2)))))))*E95</f>
        <v>0</v>
      </c>
    </row>
    <row r="96" spans="1:19" ht="15" x14ac:dyDescent="0.2">
      <c r="A96" s="56"/>
      <c r="B96" s="21"/>
      <c r="C96" s="16"/>
      <c r="D96" s="16"/>
      <c r="E96" s="49"/>
      <c r="F96" s="49"/>
      <c r="G96" s="22"/>
      <c r="H96" s="22"/>
      <c r="I96" s="22"/>
      <c r="J96" s="22"/>
      <c r="K96" s="22"/>
      <c r="L96" s="22"/>
      <c r="M96" s="16"/>
      <c r="N96" s="17"/>
      <c r="O96" s="26">
        <f>((H96-1)*(1-(IF(I96="no",0,'month 3 only'!$B$3)))+1)</f>
        <v>5.0000000000000044E-2</v>
      </c>
      <c r="P96" s="26">
        <f t="shared" si="0"/>
        <v>0</v>
      </c>
      <c r="Q96" s="27">
        <f>(IF(N96="WON-EW",((((O96-1)*K96)*'month 3 only'!$B$2)+('month 3 only'!$B$2*(O96-1))),IF(N96="WON",((((O96-1)*K96)*'month 3 only'!$B$2)+('month 3 only'!$B$2*(O96-1))),IF(N96="PLACED",((((O96-1)*K96)*'month 3 only'!$B$2)-'month 3 only'!$B$2),IF(K96=0,-'month 3 only'!$B$2,IF(K96=0,-'month 3 only'!$B$2,-('month 3 only'!$B$2*2)))))))*E96</f>
        <v>0</v>
      </c>
      <c r="R96" s="27">
        <f>(IF(N96="WON-EW",(((L96-1)*'month 3 only'!$B$2)*(1-$B$3))+(((M96-1)*'month 3 only'!$B$2)*(1-$B$3)),IF(N96="WON",(((L96-1)*'month 3 only'!$B$2)*(1-$B$3)),IF(N96="PLACED",(((M96-1)*'month 3 only'!$B$2)*(1-$B$3))-'month 3 only'!$B$2,IF(K96=0,-'month 3 only'!$B$2,-('month 3 only'!$B$2*2))))))*E96</f>
        <v>0</v>
      </c>
      <c r="S96" s="28">
        <f>(IF(N96="WON-EW",((((G96-1)*K96)*'month 3 only'!$B$2)+('month 3 only'!$B$2*(G96-1))),IF(N96="WON",((((G96-1)*K96)*'month 3 only'!$B$2)+('month 3 only'!$B$2*(G96-1))),IF(N96="PLACED",((((G96-1)*K96)*'month 3 only'!$B$2)-'month 3 only'!$B$2),IF(K96=0,-'month 3 only'!$B$2,IF(K96=0,-'month 3 only'!$B$2,-('month 3 only'!$B$2*2)))))))*E96</f>
        <v>0</v>
      </c>
    </row>
    <row r="97" spans="1:19" ht="15" x14ac:dyDescent="0.2">
      <c r="A97" s="56"/>
      <c r="B97" s="21"/>
      <c r="C97" s="16"/>
      <c r="D97" s="16"/>
      <c r="E97" s="49"/>
      <c r="F97" s="49"/>
      <c r="G97" s="22"/>
      <c r="H97" s="22"/>
      <c r="I97" s="22"/>
      <c r="J97" s="22"/>
      <c r="K97" s="22"/>
      <c r="L97" s="22"/>
      <c r="M97" s="16"/>
      <c r="N97" s="17"/>
      <c r="O97" s="26">
        <f>((H97-1)*(1-(IF(I97="no",0,'month 3 only'!$B$3)))+1)</f>
        <v>5.0000000000000044E-2</v>
      </c>
      <c r="P97" s="26">
        <f t="shared" si="0"/>
        <v>0</v>
      </c>
      <c r="Q97" s="27">
        <f>(IF(N97="WON-EW",((((O97-1)*K97)*'month 3 only'!$B$2)+('month 3 only'!$B$2*(O97-1))),IF(N97="WON",((((O97-1)*K97)*'month 3 only'!$B$2)+('month 3 only'!$B$2*(O97-1))),IF(N97="PLACED",((((O97-1)*K97)*'month 3 only'!$B$2)-'month 3 only'!$B$2),IF(K97=0,-'month 3 only'!$B$2,IF(K97=0,-'month 3 only'!$B$2,-('month 3 only'!$B$2*2)))))))*E97</f>
        <v>0</v>
      </c>
      <c r="R97" s="27">
        <f>(IF(N97="WON-EW",(((L97-1)*'month 3 only'!$B$2)*(1-$B$3))+(((M97-1)*'month 3 only'!$B$2)*(1-$B$3)),IF(N97="WON",(((L97-1)*'month 3 only'!$B$2)*(1-$B$3)),IF(N97="PLACED",(((M97-1)*'month 3 only'!$B$2)*(1-$B$3))-'month 3 only'!$B$2,IF(K97=0,-'month 3 only'!$B$2,-('month 3 only'!$B$2*2))))))*E97</f>
        <v>0</v>
      </c>
      <c r="S97" s="28">
        <f>(IF(N97="WON-EW",((((G97-1)*K97)*'month 3 only'!$B$2)+('month 3 only'!$B$2*(G97-1))),IF(N97="WON",((((G97-1)*K97)*'month 3 only'!$B$2)+('month 3 only'!$B$2*(G97-1))),IF(N97="PLACED",((((G97-1)*K97)*'month 3 only'!$B$2)-'month 3 only'!$B$2),IF(K97=0,-'month 3 only'!$B$2,IF(K97=0,-'month 3 only'!$B$2,-('month 3 only'!$B$2*2)))))))*E97</f>
        <v>0</v>
      </c>
    </row>
    <row r="98" spans="1:19" ht="15" x14ac:dyDescent="0.2">
      <c r="A98" s="56"/>
      <c r="B98" s="21"/>
      <c r="C98" s="16"/>
      <c r="D98" s="16"/>
      <c r="E98" s="49"/>
      <c r="F98" s="49"/>
      <c r="G98" s="22"/>
      <c r="H98" s="52"/>
      <c r="I98" s="22"/>
      <c r="J98" s="22"/>
      <c r="K98" s="22"/>
      <c r="L98" s="22"/>
      <c r="M98" s="16"/>
      <c r="N98" s="17"/>
      <c r="O98" s="26">
        <f>((H98-1)*(1-(IF(I98="no",0,'month 3 only'!$B$3)))+1)</f>
        <v>5.0000000000000044E-2</v>
      </c>
      <c r="P98" s="26">
        <f t="shared" si="0"/>
        <v>0</v>
      </c>
      <c r="Q98" s="27">
        <f>(IF(N98="WON-EW",((((O98-1)*K98)*'month 3 only'!$B$2)+('month 3 only'!$B$2*(O98-1))),IF(N98="WON",((((O98-1)*K98)*'month 3 only'!$B$2)+('month 3 only'!$B$2*(O98-1))),IF(N98="PLACED",((((O98-1)*K98)*'month 3 only'!$B$2)-'month 3 only'!$B$2),IF(K98=0,-'month 3 only'!$B$2,IF(K98=0,-'month 3 only'!$B$2,-('month 3 only'!$B$2*2)))))))*E98</f>
        <v>0</v>
      </c>
      <c r="R98" s="27">
        <f>(IF(N98="WON-EW",(((L98-1)*'month 3 only'!$B$2)*(1-$B$3))+(((M98-1)*'month 3 only'!$B$2)*(1-$B$3)),IF(N98="WON",(((L98-1)*'month 3 only'!$B$2)*(1-$B$3)),IF(N98="PLACED",(((M98-1)*'month 3 only'!$B$2)*(1-$B$3))-'month 3 only'!$B$2,IF(K98=0,-'month 3 only'!$B$2,-('month 3 only'!$B$2*2))))))*E98</f>
        <v>0</v>
      </c>
      <c r="S98" s="28">
        <f>(IF(N98="WON-EW",((((G98-1)*K98)*'month 3 only'!$B$2)+('month 3 only'!$B$2*(G98-1))),IF(N98="WON",((((G98-1)*K98)*'month 3 only'!$B$2)+('month 3 only'!$B$2*(G98-1))),IF(N98="PLACED",((((G98-1)*K98)*'month 3 only'!$B$2)-'month 3 only'!$B$2),IF(K98=0,-'month 3 only'!$B$2,IF(K98=0,-'month 3 only'!$B$2,-('month 3 only'!$B$2*2)))))))*E98</f>
        <v>0</v>
      </c>
    </row>
    <row r="99" spans="1:19" ht="15" x14ac:dyDescent="0.2">
      <c r="A99" s="56"/>
      <c r="B99" s="21"/>
      <c r="C99" s="16"/>
      <c r="D99" s="16"/>
      <c r="E99" s="49"/>
      <c r="F99" s="49"/>
      <c r="G99" s="22"/>
      <c r="H99" s="52"/>
      <c r="I99" s="22"/>
      <c r="J99" s="22"/>
      <c r="K99" s="22"/>
      <c r="L99" s="22"/>
      <c r="M99" s="16"/>
      <c r="N99" s="17"/>
      <c r="O99" s="26">
        <f>((H99-1)*(1-(IF(I99="no",0,'month 3 only'!$B$3)))+1)</f>
        <v>5.0000000000000044E-2</v>
      </c>
      <c r="P99" s="26">
        <f t="shared" si="0"/>
        <v>0</v>
      </c>
      <c r="Q99" s="27">
        <f>(IF(N99="WON-EW",((((O99-1)*K99)*'month 3 only'!$B$2)+('month 3 only'!$B$2*(O99-1))),IF(N99="WON",((((O99-1)*K99)*'month 3 only'!$B$2)+('month 3 only'!$B$2*(O99-1))),IF(N99="PLACED",((((O99-1)*K99)*'month 3 only'!$B$2)-'month 3 only'!$B$2),IF(K99=0,-'month 3 only'!$B$2,IF(K99=0,-'month 3 only'!$B$2,-('month 3 only'!$B$2*2)))))))*E99</f>
        <v>0</v>
      </c>
      <c r="R99" s="27">
        <f>(IF(N99="WON-EW",(((L99-1)*'month 3 only'!$B$2)*(1-$B$3))+(((M99-1)*'month 3 only'!$B$2)*(1-$B$3)),IF(N99="WON",(((L99-1)*'month 3 only'!$B$2)*(1-$B$3)),IF(N99="PLACED",(((M99-1)*'month 3 only'!$B$2)*(1-$B$3))-'month 3 only'!$B$2,IF(K99=0,-'month 3 only'!$B$2,-('month 3 only'!$B$2*2))))))*E99</f>
        <v>0</v>
      </c>
      <c r="S99" s="28">
        <f>(IF(N99="WON-EW",((((G99-1)*K99)*'month 3 only'!$B$2)+('month 3 only'!$B$2*(G99-1))),IF(N99="WON",((((G99-1)*K99)*'month 3 only'!$B$2)+('month 3 only'!$B$2*(G99-1))),IF(N99="PLACED",((((G99-1)*K99)*'month 3 only'!$B$2)-'month 3 only'!$B$2),IF(K99=0,-'month 3 only'!$B$2,IF(K99=0,-'month 3 only'!$B$2,-('month 3 only'!$B$2*2)))))))*E99</f>
        <v>0</v>
      </c>
    </row>
    <row r="100" spans="1:19" ht="15" x14ac:dyDescent="0.2">
      <c r="A100" s="56"/>
      <c r="B100" s="21"/>
      <c r="C100" s="16"/>
      <c r="D100" s="16"/>
      <c r="E100" s="49"/>
      <c r="F100" s="49"/>
      <c r="G100" s="22"/>
      <c r="H100" s="52"/>
      <c r="I100" s="22"/>
      <c r="J100" s="22"/>
      <c r="K100" s="22"/>
      <c r="L100" s="22"/>
      <c r="M100" s="16"/>
      <c r="N100" s="17"/>
      <c r="O100" s="26">
        <f>((H100-1)*(1-(IF(I100="no",0,'month 3 only'!$B$3)))+1)</f>
        <v>5.0000000000000044E-2</v>
      </c>
      <c r="P100" s="26">
        <f t="shared" si="0"/>
        <v>0</v>
      </c>
      <c r="Q100" s="27">
        <f>(IF(N100="WON-EW",((((O100-1)*K100)*'month 3 only'!$B$2)+('month 3 only'!$B$2*(O100-1))),IF(N100="WON",((((O100-1)*K100)*'month 3 only'!$B$2)+('month 3 only'!$B$2*(O100-1))),IF(N100="PLACED",((((O100-1)*K100)*'month 3 only'!$B$2)-'month 3 only'!$B$2),IF(K100=0,-'month 3 only'!$B$2,IF(K100=0,-'month 3 only'!$B$2,-('month 3 only'!$B$2*2)))))))*E100</f>
        <v>0</v>
      </c>
      <c r="R100" s="27">
        <f>(IF(N100="WON-EW",(((L100-1)*'month 3 only'!$B$2)*(1-$B$3))+(((M100-1)*'month 3 only'!$B$2)*(1-$B$3)),IF(N100="WON",(((L100-1)*'month 3 only'!$B$2)*(1-$B$3)),IF(N100="PLACED",(((M100-1)*'month 3 only'!$B$2)*(1-$B$3))-'month 3 only'!$B$2,IF(K100=0,-'month 3 only'!$B$2,-('month 3 only'!$B$2*2))))))*E100</f>
        <v>0</v>
      </c>
      <c r="S100" s="28">
        <f>(IF(N100="WON-EW",((((G100-1)*K100)*'month 3 only'!$B$2)+('month 3 only'!$B$2*(G100-1))),IF(N100="WON",((((G100-1)*K100)*'month 3 only'!$B$2)+('month 3 only'!$B$2*(G100-1))),IF(N100="PLACED",((((G100-1)*K100)*'month 3 only'!$B$2)-'month 3 only'!$B$2),IF(K100=0,-'month 3 only'!$B$2,IF(K100=0,-'month 3 only'!$B$2,-('month 3 only'!$B$2*2)))))))*E100</f>
        <v>0</v>
      </c>
    </row>
    <row r="101" spans="1:19" ht="15" x14ac:dyDescent="0.2">
      <c r="A101" s="56"/>
      <c r="B101" s="21"/>
      <c r="C101" s="16"/>
      <c r="D101" s="16"/>
      <c r="E101" s="49"/>
      <c r="F101" s="49"/>
      <c r="G101" s="22"/>
      <c r="H101" s="52"/>
      <c r="I101" s="22"/>
      <c r="J101" s="22"/>
      <c r="K101" s="22"/>
      <c r="L101" s="22"/>
      <c r="M101" s="16"/>
      <c r="N101" s="17"/>
      <c r="O101" s="26">
        <f>((H101-1)*(1-(IF(I101="no",0,'month 3 only'!$B$3)))+1)</f>
        <v>5.0000000000000044E-2</v>
      </c>
      <c r="P101" s="26">
        <f t="shared" si="0"/>
        <v>0</v>
      </c>
      <c r="Q101" s="27">
        <f>(IF(N101="WON-EW",((((O101-1)*K101)*'month 3 only'!$B$2)+('month 3 only'!$B$2*(O101-1))),IF(N101="WON",((((O101-1)*K101)*'month 3 only'!$B$2)+('month 3 only'!$B$2*(O101-1))),IF(N101="PLACED",((((O101-1)*K101)*'month 3 only'!$B$2)-'month 3 only'!$B$2),IF(K101=0,-'month 3 only'!$B$2,IF(K101=0,-'month 3 only'!$B$2,-('month 3 only'!$B$2*2)))))))*E101</f>
        <v>0</v>
      </c>
      <c r="R101" s="27">
        <f>(IF(N101="WON-EW",(((L101-1)*'month 3 only'!$B$2)*(1-$B$3))+(((M101-1)*'month 3 only'!$B$2)*(1-$B$3)),IF(N101="WON",(((L101-1)*'month 3 only'!$B$2)*(1-$B$3)),IF(N101="PLACED",(((M101-1)*'month 3 only'!$B$2)*(1-$B$3))-'month 3 only'!$B$2,IF(K101=0,-'month 3 only'!$B$2,-('month 3 only'!$B$2*2))))))*E101</f>
        <v>0</v>
      </c>
      <c r="S101" s="28">
        <f>(IF(N101="WON-EW",((((G101-1)*K101)*'month 3 only'!$B$2)+('month 3 only'!$B$2*(G101-1))),IF(N101="WON",((((G101-1)*K101)*'month 3 only'!$B$2)+('month 3 only'!$B$2*(G101-1))),IF(N101="PLACED",((((G101-1)*K101)*'month 3 only'!$B$2)-'month 3 only'!$B$2),IF(K101=0,-'month 3 only'!$B$2,IF(K101=0,-'month 3 only'!$B$2,-('month 3 only'!$B$2*2)))))))*E101</f>
        <v>0</v>
      </c>
    </row>
    <row r="102" spans="1:19" ht="15" x14ac:dyDescent="0.2">
      <c r="A102" s="56"/>
      <c r="B102" s="21"/>
      <c r="C102" s="16"/>
      <c r="D102" s="16"/>
      <c r="E102" s="49"/>
      <c r="F102" s="49"/>
      <c r="G102" s="22"/>
      <c r="H102" s="52"/>
      <c r="I102" s="22"/>
      <c r="J102" s="22"/>
      <c r="K102" s="22"/>
      <c r="L102" s="22"/>
      <c r="M102" s="16"/>
      <c r="N102" s="17"/>
      <c r="O102" s="26">
        <f>((H102-1)*(1-(IF(I102="no",0,'month 3 only'!$B$3)))+1)</f>
        <v>5.0000000000000044E-2</v>
      </c>
      <c r="P102" s="26">
        <f t="shared" si="0"/>
        <v>0</v>
      </c>
      <c r="Q102" s="27">
        <f>(IF(N102="WON-EW",((((O102-1)*K102)*'month 3 only'!$B$2)+('month 3 only'!$B$2*(O102-1))),IF(N102="WON",((((O102-1)*K102)*'month 3 only'!$B$2)+('month 3 only'!$B$2*(O102-1))),IF(N102="PLACED",((((O102-1)*K102)*'month 3 only'!$B$2)-'month 3 only'!$B$2),IF(K102=0,-'month 3 only'!$B$2,IF(K102=0,-'month 3 only'!$B$2,-('month 3 only'!$B$2*2)))))))*E102</f>
        <v>0</v>
      </c>
      <c r="R102" s="27">
        <f>(IF(N102="WON-EW",(((L102-1)*'month 3 only'!$B$2)*(1-$B$3))+(((M102-1)*'month 3 only'!$B$2)*(1-$B$3)),IF(N102="WON",(((L102-1)*'month 3 only'!$B$2)*(1-$B$3)),IF(N102="PLACED",(((M102-1)*'month 3 only'!$B$2)*(1-$B$3))-'month 3 only'!$B$2,IF(K102=0,-'month 3 only'!$B$2,-('month 3 only'!$B$2*2))))))*E102</f>
        <v>0</v>
      </c>
      <c r="S102" s="28">
        <f>(IF(N102="WON-EW",((((G102-1)*K102)*'month 3 only'!$B$2)+('month 3 only'!$B$2*(G102-1))),IF(N102="WON",((((G102-1)*K102)*'month 3 only'!$B$2)+('month 3 only'!$B$2*(G102-1))),IF(N102="PLACED",((((G102-1)*K102)*'month 3 only'!$B$2)-'month 3 only'!$B$2),IF(K102=0,-'month 3 only'!$B$2,IF(K102=0,-'month 3 only'!$B$2,-('month 3 only'!$B$2*2)))))))*E102</f>
        <v>0</v>
      </c>
    </row>
    <row r="103" spans="1:19" ht="15" x14ac:dyDescent="0.2">
      <c r="A103" s="56"/>
      <c r="B103" s="21"/>
      <c r="C103" s="16"/>
      <c r="D103" s="16"/>
      <c r="E103" s="49"/>
      <c r="F103" s="49"/>
      <c r="G103" s="22"/>
      <c r="H103" s="52"/>
      <c r="I103" s="22"/>
      <c r="J103" s="22"/>
      <c r="K103" s="22"/>
      <c r="L103" s="22"/>
      <c r="M103" s="16"/>
      <c r="N103" s="17"/>
      <c r="O103" s="26">
        <f>((H103-1)*(1-(IF(I103="no",0,'month 3 only'!$B$3)))+1)</f>
        <v>5.0000000000000044E-2</v>
      </c>
      <c r="P103" s="26">
        <f t="shared" si="0"/>
        <v>0</v>
      </c>
      <c r="Q103" s="27">
        <f>(IF(N103="WON-EW",((((O103-1)*K103)*'month 3 only'!$B$2)+('month 3 only'!$B$2*(O103-1))),IF(N103="WON",((((O103-1)*K103)*'month 3 only'!$B$2)+('month 3 only'!$B$2*(O103-1))),IF(N103="PLACED",((((O103-1)*K103)*'month 3 only'!$B$2)-'month 3 only'!$B$2),IF(K103=0,-'month 3 only'!$B$2,IF(K103=0,-'month 3 only'!$B$2,-('month 3 only'!$B$2*2)))))))*E103</f>
        <v>0</v>
      </c>
      <c r="R103" s="27">
        <f>(IF(N103="WON-EW",(((L103-1)*'month 3 only'!$B$2)*(1-$B$3))+(((M103-1)*'month 3 only'!$B$2)*(1-$B$3)),IF(N103="WON",(((L103-1)*'month 3 only'!$B$2)*(1-$B$3)),IF(N103="PLACED",(((M103-1)*'month 3 only'!$B$2)*(1-$B$3))-'month 3 only'!$B$2,IF(K103=0,-'month 3 only'!$B$2,-('month 3 only'!$B$2*2))))))*E103</f>
        <v>0</v>
      </c>
      <c r="S103" s="28">
        <f>(IF(N103="WON-EW",((((G103-1)*K103)*'month 3 only'!$B$2)+('month 3 only'!$B$2*(G103-1))),IF(N103="WON",((((G103-1)*K103)*'month 3 only'!$B$2)+('month 3 only'!$B$2*(G103-1))),IF(N103="PLACED",((((G103-1)*K103)*'month 3 only'!$B$2)-'month 3 only'!$B$2),IF(K103=0,-'month 3 only'!$B$2,IF(K103=0,-'month 3 only'!$B$2,-('month 3 only'!$B$2*2)))))))*E103</f>
        <v>0</v>
      </c>
    </row>
    <row r="104" spans="1:19" ht="15" x14ac:dyDescent="0.2">
      <c r="A104" s="56"/>
      <c r="B104" s="21"/>
      <c r="C104" s="16"/>
      <c r="D104" s="16"/>
      <c r="E104" s="49"/>
      <c r="F104" s="49"/>
      <c r="G104" s="22"/>
      <c r="H104" s="52"/>
      <c r="I104" s="22"/>
      <c r="J104" s="22"/>
      <c r="K104" s="22"/>
      <c r="L104" s="22"/>
      <c r="M104" s="16"/>
      <c r="N104" s="17"/>
      <c r="O104" s="26">
        <f>((H104-1)*(1-(IF(I104="no",0,'month 3 only'!$B$3)))+1)</f>
        <v>5.0000000000000044E-2</v>
      </c>
      <c r="P104" s="26">
        <f t="shared" si="0"/>
        <v>0</v>
      </c>
      <c r="Q104" s="27">
        <f>(IF(N104="WON-EW",((((O104-1)*K104)*'month 3 only'!$B$2)+('month 3 only'!$B$2*(O104-1))),IF(N104="WON",((((O104-1)*K104)*'month 3 only'!$B$2)+('month 3 only'!$B$2*(O104-1))),IF(N104="PLACED",((((O104-1)*K104)*'month 3 only'!$B$2)-'month 3 only'!$B$2),IF(K104=0,-'month 3 only'!$B$2,IF(K104=0,-'month 3 only'!$B$2,-('month 3 only'!$B$2*2)))))))*E104</f>
        <v>0</v>
      </c>
      <c r="R104" s="27">
        <f>(IF(N104="WON-EW",(((L104-1)*'month 3 only'!$B$2)*(1-$B$3))+(((M104-1)*'month 3 only'!$B$2)*(1-$B$3)),IF(N104="WON",(((L104-1)*'month 3 only'!$B$2)*(1-$B$3)),IF(N104="PLACED",(((M104-1)*'month 3 only'!$B$2)*(1-$B$3))-'month 3 only'!$B$2,IF(K104=0,-'month 3 only'!$B$2,-('month 3 only'!$B$2*2))))))*E104</f>
        <v>0</v>
      </c>
      <c r="S104" s="28">
        <f>(IF(N104="WON-EW",((((G104-1)*K104)*'month 3 only'!$B$2)+('month 3 only'!$B$2*(G104-1))),IF(N104="WON",((((G104-1)*K104)*'month 3 only'!$B$2)+('month 3 only'!$B$2*(G104-1))),IF(N104="PLACED",((((G104-1)*K104)*'month 3 only'!$B$2)-'month 3 only'!$B$2),IF(K104=0,-'month 3 only'!$B$2,IF(K104=0,-'month 3 only'!$B$2,-('month 3 only'!$B$2*2)))))))*E104</f>
        <v>0</v>
      </c>
    </row>
    <row r="105" spans="1:19" ht="15" x14ac:dyDescent="0.2">
      <c r="A105" s="56"/>
      <c r="B105" s="21"/>
      <c r="C105" s="16"/>
      <c r="D105" s="16"/>
      <c r="E105" s="49"/>
      <c r="F105" s="49"/>
      <c r="G105" s="22"/>
      <c r="H105" s="52"/>
      <c r="I105" s="22"/>
      <c r="J105" s="22"/>
      <c r="K105" s="22"/>
      <c r="L105" s="22"/>
      <c r="M105" s="16"/>
      <c r="N105" s="17"/>
      <c r="O105" s="26">
        <f>((H105-1)*(1-(IF(I105="no",0,'month 3 only'!$B$3)))+1)</f>
        <v>5.0000000000000044E-2</v>
      </c>
      <c r="P105" s="26">
        <f t="shared" si="0"/>
        <v>0</v>
      </c>
      <c r="Q105" s="27">
        <f>(IF(N105="WON-EW",((((O105-1)*K105)*'month 3 only'!$B$2)+('month 3 only'!$B$2*(O105-1))),IF(N105="WON",((((O105-1)*K105)*'month 3 only'!$B$2)+('month 3 only'!$B$2*(O105-1))),IF(N105="PLACED",((((O105-1)*K105)*'month 3 only'!$B$2)-'month 3 only'!$B$2),IF(K105=0,-'month 3 only'!$B$2,IF(K105=0,-'month 3 only'!$B$2,-('month 3 only'!$B$2*2)))))))*E105</f>
        <v>0</v>
      </c>
      <c r="R105" s="27">
        <f>(IF(N105="WON-EW",(((L105-1)*'month 3 only'!$B$2)*(1-$B$3))+(((M105-1)*'month 3 only'!$B$2)*(1-$B$3)),IF(N105="WON",(((L105-1)*'month 3 only'!$B$2)*(1-$B$3)),IF(N105="PLACED",(((M105-1)*'month 3 only'!$B$2)*(1-$B$3))-'month 3 only'!$B$2,IF(K105=0,-'month 3 only'!$B$2,-('month 3 only'!$B$2*2))))))*E105</f>
        <v>0</v>
      </c>
      <c r="S105" s="28">
        <f>(IF(N105="WON-EW",((((G105-1)*K105)*'month 3 only'!$B$2)+('month 3 only'!$B$2*(G105-1))),IF(N105="WON",((((G105-1)*K105)*'month 3 only'!$B$2)+('month 3 only'!$B$2*(G105-1))),IF(N105="PLACED",((((G105-1)*K105)*'month 3 only'!$B$2)-'month 3 only'!$B$2),IF(K105=0,-'month 3 only'!$B$2,IF(K105=0,-'month 3 only'!$B$2,-('month 3 only'!$B$2*2)))))))*E105</f>
        <v>0</v>
      </c>
    </row>
    <row r="106" spans="1:19" ht="15" x14ac:dyDescent="0.2">
      <c r="A106" s="56"/>
      <c r="B106" s="21"/>
      <c r="C106" s="16"/>
      <c r="D106" s="16"/>
      <c r="E106" s="49"/>
      <c r="F106" s="49"/>
      <c r="G106" s="22"/>
      <c r="H106" s="52"/>
      <c r="I106" s="22"/>
      <c r="J106" s="22"/>
      <c r="K106" s="22"/>
      <c r="L106" s="22"/>
      <c r="M106" s="16"/>
      <c r="N106" s="17"/>
      <c r="O106" s="26">
        <f>((H106-1)*(1-(IF(I106="no",0,'month 3 only'!$B$3)))+1)</f>
        <v>5.0000000000000044E-2</v>
      </c>
      <c r="P106" s="26">
        <f t="shared" si="0"/>
        <v>0</v>
      </c>
      <c r="Q106" s="27">
        <f>(IF(N106="WON-EW",((((O106-1)*K106)*'month 3 only'!$B$2)+('month 3 only'!$B$2*(O106-1))),IF(N106="WON",((((O106-1)*K106)*'month 3 only'!$B$2)+('month 3 only'!$B$2*(O106-1))),IF(N106="PLACED",((((O106-1)*K106)*'month 3 only'!$B$2)-'month 3 only'!$B$2),IF(K106=0,-'month 3 only'!$B$2,IF(K106=0,-'month 3 only'!$B$2,-('month 3 only'!$B$2*2)))))))*E106</f>
        <v>0</v>
      </c>
      <c r="R106" s="27">
        <f>(IF(N106="WON-EW",(((L106-1)*'month 3 only'!$B$2)*(1-$B$3))+(((M106-1)*'month 3 only'!$B$2)*(1-$B$3)),IF(N106="WON",(((L106-1)*'month 3 only'!$B$2)*(1-$B$3)),IF(N106="PLACED",(((M106-1)*'month 3 only'!$B$2)*(1-$B$3))-'month 3 only'!$B$2,IF(K106=0,-'month 3 only'!$B$2,-('month 3 only'!$B$2*2))))))*E106</f>
        <v>0</v>
      </c>
      <c r="S106" s="28">
        <f>(IF(N106="WON-EW",((((G106-1)*K106)*'month 3 only'!$B$2)+('month 3 only'!$B$2*(G106-1))),IF(N106="WON",((((G106-1)*K106)*'month 3 only'!$B$2)+('month 3 only'!$B$2*(G106-1))),IF(N106="PLACED",((((G106-1)*K106)*'month 3 only'!$B$2)-'month 3 only'!$B$2),IF(K106=0,-'month 3 only'!$B$2,IF(K106=0,-'month 3 only'!$B$2,-('month 3 only'!$B$2*2)))))))*E106</f>
        <v>0</v>
      </c>
    </row>
    <row r="107" spans="1:19" ht="15" x14ac:dyDescent="0.2">
      <c r="A107" s="56"/>
      <c r="B107" s="21"/>
      <c r="C107" s="16"/>
      <c r="D107" s="16"/>
      <c r="E107" s="49"/>
      <c r="F107" s="49"/>
      <c r="G107" s="22"/>
      <c r="H107" s="52"/>
      <c r="I107" s="22"/>
      <c r="J107" s="22"/>
      <c r="K107" s="22"/>
      <c r="L107" s="22"/>
      <c r="M107" s="16"/>
      <c r="N107" s="17"/>
      <c r="O107" s="26">
        <f>((H107-1)*(1-(IF(I107="no",0,'month 3 only'!$B$3)))+1)</f>
        <v>5.0000000000000044E-2</v>
      </c>
      <c r="P107" s="26">
        <f t="shared" si="0"/>
        <v>0</v>
      </c>
      <c r="Q107" s="27">
        <f>(IF(N107="WON-EW",((((O107-1)*K107)*'month 3 only'!$B$2)+('month 3 only'!$B$2*(O107-1))),IF(N107="WON",((((O107-1)*K107)*'month 3 only'!$B$2)+('month 3 only'!$B$2*(O107-1))),IF(N107="PLACED",((((O107-1)*K107)*'month 3 only'!$B$2)-'month 3 only'!$B$2),IF(K107=0,-'month 3 only'!$B$2,IF(K107=0,-'month 3 only'!$B$2,-('month 3 only'!$B$2*2)))))))*E107</f>
        <v>0</v>
      </c>
      <c r="R107" s="27">
        <f>(IF(N107="WON-EW",(((L107-1)*'month 3 only'!$B$2)*(1-$B$3))+(((M107-1)*'month 3 only'!$B$2)*(1-$B$3)),IF(N107="WON",(((L107-1)*'month 3 only'!$B$2)*(1-$B$3)),IF(N107="PLACED",(((M107-1)*'month 3 only'!$B$2)*(1-$B$3))-'month 3 only'!$B$2,IF(K107=0,-'month 3 only'!$B$2,-('month 3 only'!$B$2*2))))))*E107</f>
        <v>0</v>
      </c>
      <c r="S107" s="28">
        <f>(IF(N107="WON-EW",((((G107-1)*K107)*'month 3 only'!$B$2)+('month 3 only'!$B$2*(G107-1))),IF(N107="WON",((((G107-1)*K107)*'month 3 only'!$B$2)+('month 3 only'!$B$2*(G107-1))),IF(N107="PLACED",((((G107-1)*K107)*'month 3 only'!$B$2)-'month 3 only'!$B$2),IF(K107=0,-'month 3 only'!$B$2,IF(K107=0,-'month 3 only'!$B$2,-('month 3 only'!$B$2*2)))))))*E107</f>
        <v>0</v>
      </c>
    </row>
    <row r="108" spans="1:19" ht="15" x14ac:dyDescent="0.2">
      <c r="A108" s="56"/>
      <c r="B108" s="21"/>
      <c r="C108" s="16"/>
      <c r="D108" s="16"/>
      <c r="E108" s="49"/>
      <c r="F108" s="49"/>
      <c r="G108" s="22"/>
      <c r="H108" s="52"/>
      <c r="I108" s="22"/>
      <c r="J108" s="22"/>
      <c r="K108" s="22"/>
      <c r="L108" s="22"/>
      <c r="M108" s="16"/>
      <c r="N108" s="17"/>
      <c r="O108" s="26">
        <f>((H108-1)*(1-(IF(I108="no",0,'month 3 only'!$B$3)))+1)</f>
        <v>5.0000000000000044E-2</v>
      </c>
      <c r="P108" s="26">
        <f t="shared" si="0"/>
        <v>0</v>
      </c>
      <c r="Q108" s="27">
        <f>(IF(N108="WON-EW",((((O108-1)*K108)*'month 3 only'!$B$2)+('month 3 only'!$B$2*(O108-1))),IF(N108="WON",((((O108-1)*K108)*'month 3 only'!$B$2)+('month 3 only'!$B$2*(O108-1))),IF(N108="PLACED",((((O108-1)*K108)*'month 3 only'!$B$2)-'month 3 only'!$B$2),IF(K108=0,-'month 3 only'!$B$2,IF(K108=0,-'month 3 only'!$B$2,-('month 3 only'!$B$2*2)))))))*E108</f>
        <v>0</v>
      </c>
      <c r="R108" s="27">
        <f>(IF(N108="WON-EW",(((L108-1)*'month 3 only'!$B$2)*(1-$B$3))+(((M108-1)*'month 3 only'!$B$2)*(1-$B$3)),IF(N108="WON",(((L108-1)*'month 3 only'!$B$2)*(1-$B$3)),IF(N108="PLACED",(((M108-1)*'month 3 only'!$B$2)*(1-$B$3))-'month 3 only'!$B$2,IF(K108=0,-'month 3 only'!$B$2,-('month 3 only'!$B$2*2))))))*E108</f>
        <v>0</v>
      </c>
      <c r="S108" s="28">
        <f>(IF(N108="WON-EW",((((G108-1)*K108)*'month 3 only'!$B$2)+('month 3 only'!$B$2*(G108-1))),IF(N108="WON",((((G108-1)*K108)*'month 3 only'!$B$2)+('month 3 only'!$B$2*(G108-1))),IF(N108="PLACED",((((G108-1)*K108)*'month 3 only'!$B$2)-'month 3 only'!$B$2),IF(K108=0,-'month 3 only'!$B$2,IF(K108=0,-'month 3 only'!$B$2,-('month 3 only'!$B$2*2)))))))*E108</f>
        <v>0</v>
      </c>
    </row>
    <row r="109" spans="1:19" ht="15" x14ac:dyDescent="0.2">
      <c r="A109" s="56"/>
      <c r="B109" s="21"/>
      <c r="C109" s="16"/>
      <c r="D109" s="16"/>
      <c r="E109" s="49"/>
      <c r="F109" s="49"/>
      <c r="G109" s="22"/>
      <c r="H109" s="52"/>
      <c r="I109" s="22"/>
      <c r="J109" s="22"/>
      <c r="K109" s="22"/>
      <c r="L109" s="22"/>
      <c r="M109" s="16"/>
      <c r="N109" s="17"/>
      <c r="O109" s="26">
        <f>((H109-1)*(1-(IF(I109="no",0,'month 3 only'!$B$3)))+1)</f>
        <v>5.0000000000000044E-2</v>
      </c>
      <c r="P109" s="26">
        <f t="shared" si="0"/>
        <v>0</v>
      </c>
      <c r="Q109" s="27">
        <f>(IF(N109="WON-EW",((((O109-1)*K109)*'month 3 only'!$B$2)+('month 3 only'!$B$2*(O109-1))),IF(N109="WON",((((O109-1)*K109)*'month 3 only'!$B$2)+('month 3 only'!$B$2*(O109-1))),IF(N109="PLACED",((((O109-1)*K109)*'month 3 only'!$B$2)-'month 3 only'!$B$2),IF(K109=0,-'month 3 only'!$B$2,IF(K109=0,-'month 3 only'!$B$2,-('month 3 only'!$B$2*2)))))))*E109</f>
        <v>0</v>
      </c>
      <c r="R109" s="27">
        <f>(IF(N109="WON-EW",(((L109-1)*'month 3 only'!$B$2)*(1-$B$3))+(((M109-1)*'month 3 only'!$B$2)*(1-$B$3)),IF(N109="WON",(((L109-1)*'month 3 only'!$B$2)*(1-$B$3)),IF(N109="PLACED",(((M109-1)*'month 3 only'!$B$2)*(1-$B$3))-'month 3 only'!$B$2,IF(K109=0,-'month 3 only'!$B$2,-('month 3 only'!$B$2*2))))))*E109</f>
        <v>0</v>
      </c>
      <c r="S109" s="28">
        <f>(IF(N109="WON-EW",((((G109-1)*K109)*'month 3 only'!$B$2)+('month 3 only'!$B$2*(G109-1))),IF(N109="WON",((((G109-1)*K109)*'month 3 only'!$B$2)+('month 3 only'!$B$2*(G109-1))),IF(N109="PLACED",((((G109-1)*K109)*'month 3 only'!$B$2)-'month 3 only'!$B$2),IF(K109=0,-'month 3 only'!$B$2,IF(K109=0,-'month 3 only'!$B$2,-('month 3 only'!$B$2*2)))))))*E109</f>
        <v>0</v>
      </c>
    </row>
    <row r="110" spans="1:19" ht="15" x14ac:dyDescent="0.2">
      <c r="A110" s="56"/>
      <c r="B110" s="21"/>
      <c r="C110" s="16"/>
      <c r="D110" s="16"/>
      <c r="E110" s="49"/>
      <c r="F110" s="49"/>
      <c r="G110" s="22"/>
      <c r="H110" s="52"/>
      <c r="I110" s="22"/>
      <c r="J110" s="22"/>
      <c r="K110" s="22"/>
      <c r="L110" s="22"/>
      <c r="M110" s="16"/>
      <c r="N110" s="17"/>
      <c r="O110" s="26">
        <f>((H110-1)*(1-(IF(I110="no",0,'month 3 only'!$B$3)))+1)</f>
        <v>5.0000000000000044E-2</v>
      </c>
      <c r="P110" s="26">
        <f t="shared" si="0"/>
        <v>0</v>
      </c>
      <c r="Q110" s="27">
        <f>(IF(N110="WON-EW",((((O110-1)*K110)*'month 3 only'!$B$2)+('month 3 only'!$B$2*(O110-1))),IF(N110="WON",((((O110-1)*K110)*'month 3 only'!$B$2)+('month 3 only'!$B$2*(O110-1))),IF(N110="PLACED",((((O110-1)*K110)*'month 3 only'!$B$2)-'month 3 only'!$B$2),IF(K110=0,-'month 3 only'!$B$2,IF(K110=0,-'month 3 only'!$B$2,-('month 3 only'!$B$2*2)))))))*E110</f>
        <v>0</v>
      </c>
      <c r="R110" s="27">
        <f>(IF(N110="WON-EW",(((L110-1)*'month 3 only'!$B$2)*(1-$B$3))+(((M110-1)*'month 3 only'!$B$2)*(1-$B$3)),IF(N110="WON",(((L110-1)*'month 3 only'!$B$2)*(1-$B$3)),IF(N110="PLACED",(((M110-1)*'month 3 only'!$B$2)*(1-$B$3))-'month 3 only'!$B$2,IF(K110=0,-'month 3 only'!$B$2,-('month 3 only'!$B$2*2))))))*E110</f>
        <v>0</v>
      </c>
      <c r="S110" s="28">
        <f>(IF(N110="WON-EW",((((G110-1)*K110)*'month 3 only'!$B$2)+('month 3 only'!$B$2*(G110-1))),IF(N110="WON",((((G110-1)*K110)*'month 3 only'!$B$2)+('month 3 only'!$B$2*(G110-1))),IF(N110="PLACED",((((G110-1)*K110)*'month 3 only'!$B$2)-'month 3 only'!$B$2),IF(K110=0,-'month 3 only'!$B$2,IF(K110=0,-'month 3 only'!$B$2,-('month 3 only'!$B$2*2)))))))*E110</f>
        <v>0</v>
      </c>
    </row>
    <row r="111" spans="1:19" ht="15" x14ac:dyDescent="0.2">
      <c r="A111" s="56"/>
      <c r="B111" s="21"/>
      <c r="C111" s="16"/>
      <c r="D111" s="16"/>
      <c r="E111" s="49"/>
      <c r="F111" s="49"/>
      <c r="G111" s="22"/>
      <c r="H111" s="52"/>
      <c r="I111" s="22"/>
      <c r="J111" s="22"/>
      <c r="K111" s="22"/>
      <c r="L111" s="22"/>
      <c r="M111" s="16"/>
      <c r="N111" s="17"/>
      <c r="O111" s="26">
        <f>((H111-1)*(1-(IF(I111="no",0,'month 3 only'!$B$3)))+1)</f>
        <v>5.0000000000000044E-2</v>
      </c>
      <c r="P111" s="26">
        <f t="shared" si="0"/>
        <v>0</v>
      </c>
      <c r="Q111" s="27">
        <f>(IF(N111="WON-EW",((((O111-1)*K111)*'month 3 only'!$B$2)+('month 3 only'!$B$2*(O111-1))),IF(N111="WON",((((O111-1)*K111)*'month 3 only'!$B$2)+('month 3 only'!$B$2*(O111-1))),IF(N111="PLACED",((((O111-1)*K111)*'month 3 only'!$B$2)-'month 3 only'!$B$2),IF(K111=0,-'month 3 only'!$B$2,IF(K111=0,-'month 3 only'!$B$2,-('month 3 only'!$B$2*2)))))))*E111</f>
        <v>0</v>
      </c>
      <c r="R111" s="27">
        <f>(IF(N111="WON-EW",(((L111-1)*'month 3 only'!$B$2)*(1-$B$3))+(((M111-1)*'month 3 only'!$B$2)*(1-$B$3)),IF(N111="WON",(((L111-1)*'month 3 only'!$B$2)*(1-$B$3)),IF(N111="PLACED",(((M111-1)*'month 3 only'!$B$2)*(1-$B$3))-'month 3 only'!$B$2,IF(K111=0,-'month 3 only'!$B$2,-('month 3 only'!$B$2*2))))))*E111</f>
        <v>0</v>
      </c>
      <c r="S111" s="28">
        <f>(IF(N111="WON-EW",((((G111-1)*K111)*'month 3 only'!$B$2)+('month 3 only'!$B$2*(G111-1))),IF(N111="WON",((((G111-1)*K111)*'month 3 only'!$B$2)+('month 3 only'!$B$2*(G111-1))),IF(N111="PLACED",((((G111-1)*K111)*'month 3 only'!$B$2)-'month 3 only'!$B$2),IF(K111=0,-'month 3 only'!$B$2,IF(K111=0,-'month 3 only'!$B$2,-('month 3 only'!$B$2*2)))))))*E111</f>
        <v>0</v>
      </c>
    </row>
    <row r="112" spans="1:19" ht="15" x14ac:dyDescent="0.2">
      <c r="A112" s="56"/>
      <c r="B112" s="21"/>
      <c r="C112" s="16"/>
      <c r="D112" s="16"/>
      <c r="E112" s="49"/>
      <c r="F112" s="49"/>
      <c r="G112" s="22"/>
      <c r="H112" s="52"/>
      <c r="I112" s="22"/>
      <c r="J112" s="22"/>
      <c r="K112" s="22"/>
      <c r="L112" s="22"/>
      <c r="M112" s="16"/>
      <c r="N112" s="17"/>
      <c r="O112" s="26">
        <f>((H112-1)*(1-(IF(I112="no",0,'month 3 only'!$B$3)))+1)</f>
        <v>5.0000000000000044E-2</v>
      </c>
      <c r="P112" s="26">
        <f t="shared" si="0"/>
        <v>0</v>
      </c>
      <c r="Q112" s="27">
        <f>(IF(N112="WON-EW",((((O112-1)*K112)*'month 3 only'!$B$2)+('month 3 only'!$B$2*(O112-1))),IF(N112="WON",((((O112-1)*K112)*'month 3 only'!$B$2)+('month 3 only'!$B$2*(O112-1))),IF(N112="PLACED",((((O112-1)*K112)*'month 3 only'!$B$2)-'month 3 only'!$B$2),IF(K112=0,-'month 3 only'!$B$2,IF(K112=0,-'month 3 only'!$B$2,-('month 3 only'!$B$2*2)))))))*E112</f>
        <v>0</v>
      </c>
      <c r="R112" s="27">
        <f>(IF(N112="WON-EW",(((L112-1)*'month 3 only'!$B$2)*(1-$B$3))+(((M112-1)*'month 3 only'!$B$2)*(1-$B$3)),IF(N112="WON",(((L112-1)*'month 3 only'!$B$2)*(1-$B$3)),IF(N112="PLACED",(((M112-1)*'month 3 only'!$B$2)*(1-$B$3))-'month 3 only'!$B$2,IF(K112=0,-'month 3 only'!$B$2,-('month 3 only'!$B$2*2))))))*E112</f>
        <v>0</v>
      </c>
      <c r="S112" s="28">
        <f>(IF(N112="WON-EW",((((G112-1)*K112)*'month 3 only'!$B$2)+('month 3 only'!$B$2*(G112-1))),IF(N112="WON",((((G112-1)*K112)*'month 3 only'!$B$2)+('month 3 only'!$B$2*(G112-1))),IF(N112="PLACED",((((G112-1)*K112)*'month 3 only'!$B$2)-'month 3 only'!$B$2),IF(K112=0,-'month 3 only'!$B$2,IF(K112=0,-'month 3 only'!$B$2,-('month 3 only'!$B$2*2)))))))*E112</f>
        <v>0</v>
      </c>
    </row>
    <row r="113" spans="1:19" ht="15" x14ac:dyDescent="0.2">
      <c r="A113" s="56"/>
      <c r="B113" s="21"/>
      <c r="C113" s="16"/>
      <c r="D113" s="16"/>
      <c r="E113" s="49"/>
      <c r="F113" s="49"/>
      <c r="G113" s="22"/>
      <c r="H113" s="52"/>
      <c r="I113" s="22"/>
      <c r="J113" s="22"/>
      <c r="K113" s="22"/>
      <c r="L113" s="22"/>
      <c r="M113" s="16"/>
      <c r="N113" s="17"/>
      <c r="O113" s="26">
        <f>((H113-1)*(1-(IF(I113="no",0,'month 3 only'!$B$3)))+1)</f>
        <v>5.0000000000000044E-2</v>
      </c>
      <c r="P113" s="26">
        <f t="shared" si="0"/>
        <v>0</v>
      </c>
      <c r="Q113" s="27">
        <f>(IF(N113="WON-EW",((((O113-1)*K113)*'month 3 only'!$B$2)+('month 3 only'!$B$2*(O113-1))),IF(N113="WON",((((O113-1)*K113)*'month 3 only'!$B$2)+('month 3 only'!$B$2*(O113-1))),IF(N113="PLACED",((((O113-1)*K113)*'month 3 only'!$B$2)-'month 3 only'!$B$2),IF(K113=0,-'month 3 only'!$B$2,IF(K113=0,-'month 3 only'!$B$2,-('month 3 only'!$B$2*2)))))))*E113</f>
        <v>0</v>
      </c>
      <c r="R113" s="27">
        <f>(IF(N113="WON-EW",(((L113-1)*'month 3 only'!$B$2)*(1-$B$3))+(((M113-1)*'month 3 only'!$B$2)*(1-$B$3)),IF(N113="WON",(((L113-1)*'month 3 only'!$B$2)*(1-$B$3)),IF(N113="PLACED",(((M113-1)*'month 3 only'!$B$2)*(1-$B$3))-'month 3 only'!$B$2,IF(K113=0,-'month 3 only'!$B$2,-('month 3 only'!$B$2*2))))))*E113</f>
        <v>0</v>
      </c>
      <c r="S113" s="28">
        <f>(IF(N113="WON-EW",((((G113-1)*K113)*'month 3 only'!$B$2)+('month 3 only'!$B$2*(G113-1))),IF(N113="WON",((((G113-1)*K113)*'month 3 only'!$B$2)+('month 3 only'!$B$2*(G113-1))),IF(N113="PLACED",((((G113-1)*K113)*'month 3 only'!$B$2)-'month 3 only'!$B$2),IF(K113=0,-'month 3 only'!$B$2,IF(K113=0,-'month 3 only'!$B$2,-('month 3 only'!$B$2*2)))))))*E113</f>
        <v>0</v>
      </c>
    </row>
    <row r="114" spans="1:19" ht="15" x14ac:dyDescent="0.2">
      <c r="A114" s="56"/>
      <c r="B114" s="21"/>
      <c r="C114" s="16"/>
      <c r="D114" s="16"/>
      <c r="E114" s="49"/>
      <c r="F114" s="49"/>
      <c r="G114" s="22"/>
      <c r="H114" s="52"/>
      <c r="I114" s="22"/>
      <c r="J114" s="22"/>
      <c r="K114" s="22"/>
      <c r="L114" s="22"/>
      <c r="M114" s="16"/>
      <c r="N114" s="17"/>
      <c r="O114" s="26">
        <f>((H114-1)*(1-(IF(I114="no",0,'month 3 only'!$B$3)))+1)</f>
        <v>5.0000000000000044E-2</v>
      </c>
      <c r="P114" s="26">
        <f t="shared" si="0"/>
        <v>0</v>
      </c>
      <c r="Q114" s="27">
        <f>(IF(N114="WON-EW",((((O114-1)*K114)*'month 3 only'!$B$2)+('month 3 only'!$B$2*(O114-1))),IF(N114="WON",((((O114-1)*K114)*'month 3 only'!$B$2)+('month 3 only'!$B$2*(O114-1))),IF(N114="PLACED",((((O114-1)*K114)*'month 3 only'!$B$2)-'month 3 only'!$B$2),IF(K114=0,-'month 3 only'!$B$2,IF(K114=0,-'month 3 only'!$B$2,-('month 3 only'!$B$2*2)))))))*E114</f>
        <v>0</v>
      </c>
      <c r="R114" s="27">
        <f>(IF(N114="WON-EW",(((L114-1)*'month 3 only'!$B$2)*(1-$B$3))+(((M114-1)*'month 3 only'!$B$2)*(1-$B$3)),IF(N114="WON",(((L114-1)*'month 3 only'!$B$2)*(1-$B$3)),IF(N114="PLACED",(((M114-1)*'month 3 only'!$B$2)*(1-$B$3))-'month 3 only'!$B$2,IF(K114=0,-'month 3 only'!$B$2,-('month 3 only'!$B$2*2))))))*E114</f>
        <v>0</v>
      </c>
      <c r="S114" s="28">
        <f>(IF(N114="WON-EW",((((G114-1)*K114)*'month 3 only'!$B$2)+('month 3 only'!$B$2*(G114-1))),IF(N114="WON",((((G114-1)*K114)*'month 3 only'!$B$2)+('month 3 only'!$B$2*(G114-1))),IF(N114="PLACED",((((G114-1)*K114)*'month 3 only'!$B$2)-'month 3 only'!$B$2),IF(K114=0,-'month 3 only'!$B$2,IF(K114=0,-'month 3 only'!$B$2,-('month 3 only'!$B$2*2)))))))*E114</f>
        <v>0</v>
      </c>
    </row>
    <row r="115" spans="1:19" ht="15" x14ac:dyDescent="0.2">
      <c r="A115" s="56"/>
      <c r="B115" s="21"/>
      <c r="C115" s="16"/>
      <c r="D115" s="16"/>
      <c r="E115" s="49"/>
      <c r="F115" s="49"/>
      <c r="G115" s="22"/>
      <c r="H115" s="52"/>
      <c r="I115" s="22"/>
      <c r="J115" s="22"/>
      <c r="K115" s="22"/>
      <c r="L115" s="22"/>
      <c r="M115" s="16"/>
      <c r="N115" s="17"/>
      <c r="O115" s="26">
        <f>((H115-1)*(1-(IF(I115="no",0,'month 3 only'!$B$3)))+1)</f>
        <v>5.0000000000000044E-2</v>
      </c>
      <c r="P115" s="26">
        <f t="shared" si="0"/>
        <v>0</v>
      </c>
      <c r="Q115" s="27">
        <f>(IF(N115="WON-EW",((((O115-1)*K115)*'month 3 only'!$B$2)+('month 3 only'!$B$2*(O115-1))),IF(N115="WON",((((O115-1)*K115)*'month 3 only'!$B$2)+('month 3 only'!$B$2*(O115-1))),IF(N115="PLACED",((((O115-1)*K115)*'month 3 only'!$B$2)-'month 3 only'!$B$2),IF(K115=0,-'month 3 only'!$B$2,IF(K115=0,-'month 3 only'!$B$2,-('month 3 only'!$B$2*2)))))))*E115</f>
        <v>0</v>
      </c>
      <c r="R115" s="27">
        <f>(IF(N115="WON-EW",(((L115-1)*'month 3 only'!$B$2)*(1-$B$3))+(((M115-1)*'month 3 only'!$B$2)*(1-$B$3)),IF(N115="WON",(((L115-1)*'month 3 only'!$B$2)*(1-$B$3)),IF(N115="PLACED",(((M115-1)*'month 3 only'!$B$2)*(1-$B$3))-'month 3 only'!$B$2,IF(K115=0,-'month 3 only'!$B$2,-('month 3 only'!$B$2*2))))))*E115</f>
        <v>0</v>
      </c>
      <c r="S115" s="28">
        <f>(IF(N115="WON-EW",((((G115-1)*K115)*'month 3 only'!$B$2)+('month 3 only'!$B$2*(G115-1))),IF(N115="WON",((((G115-1)*K115)*'month 3 only'!$B$2)+('month 3 only'!$B$2*(G115-1))),IF(N115="PLACED",((((G115-1)*K115)*'month 3 only'!$B$2)-'month 3 only'!$B$2),IF(K115=0,-'month 3 only'!$B$2,IF(K115=0,-'month 3 only'!$B$2,-('month 3 only'!$B$2*2)))))))*E115</f>
        <v>0</v>
      </c>
    </row>
    <row r="116" spans="1:19" ht="15" x14ac:dyDescent="0.2">
      <c r="A116" s="56"/>
      <c r="B116" s="21"/>
      <c r="C116" s="16"/>
      <c r="D116" s="16"/>
      <c r="E116" s="49"/>
      <c r="F116" s="49"/>
      <c r="G116" s="22"/>
      <c r="H116" s="52"/>
      <c r="I116" s="22"/>
      <c r="J116" s="22"/>
      <c r="K116" s="22"/>
      <c r="L116" s="22"/>
      <c r="M116" s="16"/>
      <c r="N116" s="17"/>
      <c r="O116" s="26">
        <f>((H116-1)*(1-(IF(I116="no",0,'month 3 only'!$B$3)))+1)</f>
        <v>5.0000000000000044E-2</v>
      </c>
      <c r="P116" s="26">
        <f t="shared" si="0"/>
        <v>0</v>
      </c>
      <c r="Q116" s="27">
        <f>(IF(N116="WON-EW",((((O116-1)*K116)*'month 3 only'!$B$2)+('month 3 only'!$B$2*(O116-1))),IF(N116="WON",((((O116-1)*K116)*'month 3 only'!$B$2)+('month 3 only'!$B$2*(O116-1))),IF(N116="PLACED",((((O116-1)*K116)*'month 3 only'!$B$2)-'month 3 only'!$B$2),IF(K116=0,-'month 3 only'!$B$2,IF(K116=0,-'month 3 only'!$B$2,-('month 3 only'!$B$2*2)))))))*E116</f>
        <v>0</v>
      </c>
      <c r="R116" s="27">
        <f>(IF(N116="WON-EW",(((L116-1)*'month 3 only'!$B$2)*(1-$B$3))+(((M116-1)*'month 3 only'!$B$2)*(1-$B$3)),IF(N116="WON",(((L116-1)*'month 3 only'!$B$2)*(1-$B$3)),IF(N116="PLACED",(((M116-1)*'month 3 only'!$B$2)*(1-$B$3))-'month 3 only'!$B$2,IF(K116=0,-'month 3 only'!$B$2,-('month 3 only'!$B$2*2))))))*E116</f>
        <v>0</v>
      </c>
      <c r="S116" s="28">
        <f>(IF(N116="WON-EW",((((G116-1)*K116)*'month 3 only'!$B$2)+('month 3 only'!$B$2*(G116-1))),IF(N116="WON",((((G116-1)*K116)*'month 3 only'!$B$2)+('month 3 only'!$B$2*(G116-1))),IF(N116="PLACED",((((G116-1)*K116)*'month 3 only'!$B$2)-'month 3 only'!$B$2),IF(K116=0,-'month 3 only'!$B$2,IF(K116=0,-'month 3 only'!$B$2,-('month 3 only'!$B$2*2)))))))*E116</f>
        <v>0</v>
      </c>
    </row>
    <row r="117" spans="1:19" ht="15" x14ac:dyDescent="0.2">
      <c r="A117" s="56"/>
      <c r="B117" s="21"/>
      <c r="C117" s="16"/>
      <c r="D117" s="16"/>
      <c r="E117" s="49"/>
      <c r="F117" s="49"/>
      <c r="G117" s="22"/>
      <c r="H117" s="52"/>
      <c r="I117" s="22"/>
      <c r="J117" s="22"/>
      <c r="K117" s="22"/>
      <c r="L117" s="22"/>
      <c r="M117" s="16"/>
      <c r="N117" s="17"/>
      <c r="O117" s="26">
        <f>((H117-1)*(1-(IF(I117="no",0,'month 3 only'!$B$3)))+1)</f>
        <v>5.0000000000000044E-2</v>
      </c>
      <c r="P117" s="26">
        <f t="shared" si="0"/>
        <v>0</v>
      </c>
      <c r="Q117" s="27">
        <f>(IF(N117="WON-EW",((((O117-1)*K117)*'month 3 only'!$B$2)+('month 3 only'!$B$2*(O117-1))),IF(N117="WON",((((O117-1)*K117)*'month 3 only'!$B$2)+('month 3 only'!$B$2*(O117-1))),IF(N117="PLACED",((((O117-1)*K117)*'month 3 only'!$B$2)-'month 3 only'!$B$2),IF(K117=0,-'month 3 only'!$B$2,IF(K117=0,-'month 3 only'!$B$2,-('month 3 only'!$B$2*2)))))))*E117</f>
        <v>0</v>
      </c>
      <c r="R117" s="27">
        <f>(IF(N117="WON-EW",(((L117-1)*'month 3 only'!$B$2)*(1-$B$3))+(((M117-1)*'month 3 only'!$B$2)*(1-$B$3)),IF(N117="WON",(((L117-1)*'month 3 only'!$B$2)*(1-$B$3)),IF(N117="PLACED",(((M117-1)*'month 3 only'!$B$2)*(1-$B$3))-'month 3 only'!$B$2,IF(K117=0,-'month 3 only'!$B$2,-('month 3 only'!$B$2*2))))))*E117</f>
        <v>0</v>
      </c>
      <c r="S117" s="28">
        <f>(IF(N117="WON-EW",((((G117-1)*K117)*'month 3 only'!$B$2)+('month 3 only'!$B$2*(G117-1))),IF(N117="WON",((((G117-1)*K117)*'month 3 only'!$B$2)+('month 3 only'!$B$2*(G117-1))),IF(N117="PLACED",((((G117-1)*K117)*'month 3 only'!$B$2)-'month 3 only'!$B$2),IF(K117=0,-'month 3 only'!$B$2,IF(K117=0,-'month 3 only'!$B$2,-('month 3 only'!$B$2*2)))))))*E117</f>
        <v>0</v>
      </c>
    </row>
    <row r="118" spans="1:19" ht="15" x14ac:dyDescent="0.2">
      <c r="A118" s="56"/>
      <c r="B118" s="21"/>
      <c r="C118" s="16"/>
      <c r="D118" s="16"/>
      <c r="E118" s="49"/>
      <c r="F118" s="49"/>
      <c r="G118" s="22"/>
      <c r="H118" s="52"/>
      <c r="I118" s="22"/>
      <c r="J118" s="22"/>
      <c r="K118" s="22"/>
      <c r="L118" s="22"/>
      <c r="M118" s="16"/>
      <c r="N118" s="17"/>
      <c r="O118" s="26">
        <f>((H118-1)*(1-(IF(I118="no",0,'month 3 only'!$B$3)))+1)</f>
        <v>5.0000000000000044E-2</v>
      </c>
      <c r="P118" s="26">
        <f t="shared" si="0"/>
        <v>0</v>
      </c>
      <c r="Q118" s="27">
        <f>(IF(N118="WON-EW",((((O118-1)*K118)*'month 3 only'!$B$2)+('month 3 only'!$B$2*(O118-1))),IF(N118="WON",((((O118-1)*K118)*'month 3 only'!$B$2)+('month 3 only'!$B$2*(O118-1))),IF(N118="PLACED",((((O118-1)*K118)*'month 3 only'!$B$2)-'month 3 only'!$B$2),IF(K118=0,-'month 3 only'!$B$2,IF(K118=0,-'month 3 only'!$B$2,-('month 3 only'!$B$2*2)))))))*E118</f>
        <v>0</v>
      </c>
      <c r="R118" s="27">
        <f>(IF(N118="WON-EW",(((L118-1)*'month 3 only'!$B$2)*(1-$B$3))+(((M118-1)*'month 3 only'!$B$2)*(1-$B$3)),IF(N118="WON",(((L118-1)*'month 3 only'!$B$2)*(1-$B$3)),IF(N118="PLACED",(((M118-1)*'month 3 only'!$B$2)*(1-$B$3))-'month 3 only'!$B$2,IF(K118=0,-'month 3 only'!$B$2,-('month 3 only'!$B$2*2))))))*E118</f>
        <v>0</v>
      </c>
      <c r="S118" s="28">
        <f>(IF(N118="WON-EW",((((G118-1)*K118)*'month 3 only'!$B$2)+('month 3 only'!$B$2*(G118-1))),IF(N118="WON",((((G118-1)*K118)*'month 3 only'!$B$2)+('month 3 only'!$B$2*(G118-1))),IF(N118="PLACED",((((G118-1)*K118)*'month 3 only'!$B$2)-'month 3 only'!$B$2),IF(K118=0,-'month 3 only'!$B$2,IF(K118=0,-'month 3 only'!$B$2,-('month 3 only'!$B$2*2)))))))*E118</f>
        <v>0</v>
      </c>
    </row>
    <row r="119" spans="1:19" ht="15" x14ac:dyDescent="0.2">
      <c r="A119" s="56"/>
      <c r="B119" s="21"/>
      <c r="C119" s="16"/>
      <c r="D119" s="16"/>
      <c r="E119" s="49"/>
      <c r="F119" s="49"/>
      <c r="G119" s="22"/>
      <c r="H119" s="52"/>
      <c r="I119" s="22"/>
      <c r="J119" s="22"/>
      <c r="K119" s="22"/>
      <c r="L119" s="22"/>
      <c r="M119" s="16"/>
      <c r="N119" s="17"/>
      <c r="O119" s="26">
        <f>((H119-1)*(1-(IF(I119="no",0,'month 3 only'!$B$3)))+1)</f>
        <v>5.0000000000000044E-2</v>
      </c>
      <c r="P119" s="26">
        <f t="shared" si="0"/>
        <v>0</v>
      </c>
      <c r="Q119" s="27">
        <f>(IF(N119="WON-EW",((((O119-1)*K119)*'month 3 only'!$B$2)+('month 3 only'!$B$2*(O119-1))),IF(N119="WON",((((O119-1)*K119)*'month 3 only'!$B$2)+('month 3 only'!$B$2*(O119-1))),IF(N119="PLACED",((((O119-1)*K119)*'month 3 only'!$B$2)-'month 3 only'!$B$2),IF(K119=0,-'month 3 only'!$B$2,IF(K119=0,-'month 3 only'!$B$2,-('month 3 only'!$B$2*2)))))))*E119</f>
        <v>0</v>
      </c>
      <c r="R119" s="27">
        <f>(IF(N119="WON-EW",(((L119-1)*'month 3 only'!$B$2)*(1-$B$3))+(((M119-1)*'month 3 only'!$B$2)*(1-$B$3)),IF(N119="WON",(((L119-1)*'month 3 only'!$B$2)*(1-$B$3)),IF(N119="PLACED",(((M119-1)*'month 3 only'!$B$2)*(1-$B$3))-'month 3 only'!$B$2,IF(K119=0,-'month 3 only'!$B$2,-('month 3 only'!$B$2*2))))))*E119</f>
        <v>0</v>
      </c>
      <c r="S119" s="28">
        <f>(IF(N119="WON-EW",((((G119-1)*K119)*'month 3 only'!$B$2)+('month 3 only'!$B$2*(G119-1))),IF(N119="WON",((((G119-1)*K119)*'month 3 only'!$B$2)+('month 3 only'!$B$2*(G119-1))),IF(N119="PLACED",((((G119-1)*K119)*'month 3 only'!$B$2)-'month 3 only'!$B$2),IF(K119=0,-'month 3 only'!$B$2,IF(K119=0,-'month 3 only'!$B$2,-('month 3 only'!$B$2*2)))))))*E119</f>
        <v>0</v>
      </c>
    </row>
    <row r="120" spans="1:19" ht="15" x14ac:dyDescent="0.2">
      <c r="A120" s="56"/>
      <c r="B120" s="21"/>
      <c r="C120" s="16"/>
      <c r="D120" s="16"/>
      <c r="E120" s="49"/>
      <c r="F120" s="49"/>
      <c r="G120" s="22"/>
      <c r="H120" s="52"/>
      <c r="I120" s="22"/>
      <c r="J120" s="22"/>
      <c r="K120" s="22"/>
      <c r="L120" s="22"/>
      <c r="M120" s="16"/>
      <c r="N120" s="17"/>
      <c r="O120" s="26">
        <f>((H120-1)*(1-(IF(I120="no",0,'month 3 only'!$B$3)))+1)</f>
        <v>5.0000000000000044E-2</v>
      </c>
      <c r="P120" s="26">
        <f t="shared" si="0"/>
        <v>0</v>
      </c>
      <c r="Q120" s="27">
        <f>(IF(N120="WON-EW",((((O120-1)*K120)*'month 3 only'!$B$2)+('month 3 only'!$B$2*(O120-1))),IF(N120="WON",((((O120-1)*K120)*'month 3 only'!$B$2)+('month 3 only'!$B$2*(O120-1))),IF(N120="PLACED",((((O120-1)*K120)*'month 3 only'!$B$2)-'month 3 only'!$B$2),IF(K120=0,-'month 3 only'!$B$2,IF(K120=0,-'month 3 only'!$B$2,-('month 3 only'!$B$2*2)))))))*E120</f>
        <v>0</v>
      </c>
      <c r="R120" s="27">
        <f>(IF(N120="WON-EW",(((L120-1)*'month 3 only'!$B$2)*(1-$B$3))+(((M120-1)*'month 3 only'!$B$2)*(1-$B$3)),IF(N120="WON",(((L120-1)*'month 3 only'!$B$2)*(1-$B$3)),IF(N120="PLACED",(((M120-1)*'month 3 only'!$B$2)*(1-$B$3))-'month 3 only'!$B$2,IF(K120=0,-'month 3 only'!$B$2,-('month 3 only'!$B$2*2))))))*E120</f>
        <v>0</v>
      </c>
      <c r="S120" s="28">
        <f>(IF(N120="WON-EW",((((G120-1)*K120)*'month 3 only'!$B$2)+('month 3 only'!$B$2*(G120-1))),IF(N120="WON",((((G120-1)*K120)*'month 3 only'!$B$2)+('month 3 only'!$B$2*(G120-1))),IF(N120="PLACED",((((G120-1)*K120)*'month 3 only'!$B$2)-'month 3 only'!$B$2),IF(K120=0,-'month 3 only'!$B$2,IF(K120=0,-'month 3 only'!$B$2,-('month 3 only'!$B$2*2)))))))*E120</f>
        <v>0</v>
      </c>
    </row>
    <row r="121" spans="1:19" ht="15" x14ac:dyDescent="0.2">
      <c r="A121" s="56"/>
      <c r="B121" s="21"/>
      <c r="C121" s="16"/>
      <c r="D121" s="16"/>
      <c r="E121" s="49"/>
      <c r="F121" s="49"/>
      <c r="G121" s="22"/>
      <c r="H121" s="52"/>
      <c r="I121" s="22"/>
      <c r="J121" s="22"/>
      <c r="K121" s="22"/>
      <c r="L121" s="22"/>
      <c r="M121" s="16"/>
      <c r="N121" s="17"/>
      <c r="O121" s="26">
        <f>((H121-1)*(1-(IF(I121="no",0,'month 3 only'!$B$3)))+1)</f>
        <v>5.0000000000000044E-2</v>
      </c>
      <c r="P121" s="26">
        <f t="shared" si="0"/>
        <v>0</v>
      </c>
      <c r="Q121" s="27">
        <f>(IF(N121="WON-EW",((((O121-1)*K121)*'month 3 only'!$B$2)+('month 3 only'!$B$2*(O121-1))),IF(N121="WON",((((O121-1)*K121)*'month 3 only'!$B$2)+('month 3 only'!$B$2*(O121-1))),IF(N121="PLACED",((((O121-1)*K121)*'month 3 only'!$B$2)-'month 3 only'!$B$2),IF(K121=0,-'month 3 only'!$B$2,IF(K121=0,-'month 3 only'!$B$2,-('month 3 only'!$B$2*2)))))))*E121</f>
        <v>0</v>
      </c>
      <c r="R121" s="27">
        <f>(IF(N121="WON-EW",(((L121-1)*'month 3 only'!$B$2)*(1-$B$3))+(((M121-1)*'month 3 only'!$B$2)*(1-$B$3)),IF(N121="WON",(((L121-1)*'month 3 only'!$B$2)*(1-$B$3)),IF(N121="PLACED",(((M121-1)*'month 3 only'!$B$2)*(1-$B$3))-'month 3 only'!$B$2,IF(K121=0,-'month 3 only'!$B$2,-('month 3 only'!$B$2*2))))))*E121</f>
        <v>0</v>
      </c>
      <c r="S121" s="28">
        <f>(IF(N121="WON-EW",((((G121-1)*K121)*'month 3 only'!$B$2)+('month 3 only'!$B$2*(G121-1))),IF(N121="WON",((((G121-1)*K121)*'month 3 only'!$B$2)+('month 3 only'!$B$2*(G121-1))),IF(N121="PLACED",((((G121-1)*K121)*'month 3 only'!$B$2)-'month 3 only'!$B$2),IF(K121=0,-'month 3 only'!$B$2,IF(K121=0,-'month 3 only'!$B$2,-('month 3 only'!$B$2*2)))))))*E121</f>
        <v>0</v>
      </c>
    </row>
    <row r="122" spans="1:19" ht="15" x14ac:dyDescent="0.2">
      <c r="A122" s="56"/>
      <c r="B122" s="21"/>
      <c r="C122" s="16"/>
      <c r="D122" s="16"/>
      <c r="E122" s="49"/>
      <c r="F122" s="49"/>
      <c r="G122" s="22"/>
      <c r="H122" s="52"/>
      <c r="I122" s="22"/>
      <c r="J122" s="22"/>
      <c r="K122" s="22"/>
      <c r="L122" s="22"/>
      <c r="M122" s="16"/>
      <c r="N122" s="17"/>
      <c r="O122" s="26">
        <f>((H122-1)*(1-(IF(I122="no",0,'month 3 only'!$B$3)))+1)</f>
        <v>5.0000000000000044E-2</v>
      </c>
      <c r="P122" s="26">
        <f t="shared" si="0"/>
        <v>0</v>
      </c>
      <c r="Q122" s="27">
        <f>(IF(N122="WON-EW",((((O122-1)*K122)*'month 3 only'!$B$2)+('month 3 only'!$B$2*(O122-1))),IF(N122="WON",((((O122-1)*K122)*'month 3 only'!$B$2)+('month 3 only'!$B$2*(O122-1))),IF(N122="PLACED",((((O122-1)*K122)*'month 3 only'!$B$2)-'month 3 only'!$B$2),IF(K122=0,-'month 3 only'!$B$2,IF(K122=0,-'month 3 only'!$B$2,-('month 3 only'!$B$2*2)))))))*E122</f>
        <v>0</v>
      </c>
      <c r="R122" s="27">
        <f>(IF(N122="WON-EW",(((L122-1)*'month 3 only'!$B$2)*(1-$B$3))+(((M122-1)*'month 3 only'!$B$2)*(1-$B$3)),IF(N122="WON",(((L122-1)*'month 3 only'!$B$2)*(1-$B$3)),IF(N122="PLACED",(((M122-1)*'month 3 only'!$B$2)*(1-$B$3))-'month 3 only'!$B$2,IF(K122=0,-'month 3 only'!$B$2,-('month 3 only'!$B$2*2))))))*E122</f>
        <v>0</v>
      </c>
      <c r="S122" s="28">
        <f>(IF(N122="WON-EW",((((G122-1)*K122)*'month 3 only'!$B$2)+('month 3 only'!$B$2*(G122-1))),IF(N122="WON",((((G122-1)*K122)*'month 3 only'!$B$2)+('month 3 only'!$B$2*(G122-1))),IF(N122="PLACED",((((G122-1)*K122)*'month 3 only'!$B$2)-'month 3 only'!$B$2),IF(K122=0,-'month 3 only'!$B$2,IF(K122=0,-'month 3 only'!$B$2,-('month 3 only'!$B$2*2)))))))*E122</f>
        <v>0</v>
      </c>
    </row>
    <row r="123" spans="1:19" ht="15" x14ac:dyDescent="0.2">
      <c r="A123" s="56"/>
      <c r="B123" s="21"/>
      <c r="C123" s="16"/>
      <c r="D123" s="16"/>
      <c r="E123" s="49"/>
      <c r="F123" s="49"/>
      <c r="G123" s="22"/>
      <c r="H123" s="52"/>
      <c r="I123" s="22"/>
      <c r="J123" s="22"/>
      <c r="K123" s="22"/>
      <c r="L123" s="22"/>
      <c r="M123" s="16"/>
      <c r="N123" s="17"/>
      <c r="O123" s="26">
        <f>((H123-1)*(1-(IF(I123="no",0,'month 3 only'!$B$3)))+1)</f>
        <v>5.0000000000000044E-2</v>
      </c>
      <c r="P123" s="26">
        <f t="shared" si="0"/>
        <v>0</v>
      </c>
      <c r="Q123" s="27">
        <f>(IF(N123="WON-EW",((((O123-1)*K123)*'month 3 only'!$B$2)+('month 3 only'!$B$2*(O123-1))),IF(N123="WON",((((O123-1)*K123)*'month 3 only'!$B$2)+('month 3 only'!$B$2*(O123-1))),IF(N123="PLACED",((((O123-1)*K123)*'month 3 only'!$B$2)-'month 3 only'!$B$2),IF(K123=0,-'month 3 only'!$B$2,IF(K123=0,-'month 3 only'!$B$2,-('month 3 only'!$B$2*2)))))))*E123</f>
        <v>0</v>
      </c>
      <c r="R123" s="27">
        <f>(IF(N123="WON-EW",(((L123-1)*'month 3 only'!$B$2)*(1-$B$3))+(((M123-1)*'month 3 only'!$B$2)*(1-$B$3)),IF(N123="WON",(((L123-1)*'month 3 only'!$B$2)*(1-$B$3)),IF(N123="PLACED",(((M123-1)*'month 3 only'!$B$2)*(1-$B$3))-'month 3 only'!$B$2,IF(K123=0,-'month 3 only'!$B$2,-('month 3 only'!$B$2*2))))))*E123</f>
        <v>0</v>
      </c>
      <c r="S123" s="28">
        <f>(IF(N123="WON-EW",((((G123-1)*K123)*'month 3 only'!$B$2)+('month 3 only'!$B$2*(G123-1))),IF(N123="WON",((((G123-1)*K123)*'month 3 only'!$B$2)+('month 3 only'!$B$2*(G123-1))),IF(N123="PLACED",((((G123-1)*K123)*'month 3 only'!$B$2)-'month 3 only'!$B$2),IF(K123=0,-'month 3 only'!$B$2,IF(K123=0,-'month 3 only'!$B$2,-('month 3 only'!$B$2*2)))))))*E123</f>
        <v>0</v>
      </c>
    </row>
    <row r="124" spans="1:19" ht="15" x14ac:dyDescent="0.2">
      <c r="A124" s="56"/>
      <c r="B124" s="21"/>
      <c r="C124" s="16"/>
      <c r="D124" s="16"/>
      <c r="E124" s="49"/>
      <c r="F124" s="49"/>
      <c r="G124" s="22"/>
      <c r="H124" s="52"/>
      <c r="I124" s="22"/>
      <c r="J124" s="22"/>
      <c r="K124" s="22"/>
      <c r="L124" s="22"/>
      <c r="M124" s="16"/>
      <c r="N124" s="17"/>
      <c r="O124" s="26">
        <f>((H124-1)*(1-(IF(I124="no",0,'month 3 only'!$B$3)))+1)</f>
        <v>5.0000000000000044E-2</v>
      </c>
      <c r="P124" s="26">
        <f t="shared" si="0"/>
        <v>0</v>
      </c>
      <c r="Q124" s="27">
        <f>(IF(N124="WON-EW",((((O124-1)*K124)*'month 3 only'!$B$2)+('month 3 only'!$B$2*(O124-1))),IF(N124="WON",((((O124-1)*K124)*'month 3 only'!$B$2)+('month 3 only'!$B$2*(O124-1))),IF(N124="PLACED",((((O124-1)*K124)*'month 3 only'!$B$2)-'month 3 only'!$B$2),IF(K124=0,-'month 3 only'!$B$2,IF(K124=0,-'month 3 only'!$B$2,-('month 3 only'!$B$2*2)))))))*E124</f>
        <v>0</v>
      </c>
      <c r="R124" s="27">
        <f>(IF(N124="WON-EW",(((L124-1)*'month 3 only'!$B$2)*(1-$B$3))+(((M124-1)*'month 3 only'!$B$2)*(1-$B$3)),IF(N124="WON",(((L124-1)*'month 3 only'!$B$2)*(1-$B$3)),IF(N124="PLACED",(((M124-1)*'month 3 only'!$B$2)*(1-$B$3))-'month 3 only'!$B$2,IF(K124=0,-'month 3 only'!$B$2,-('month 3 only'!$B$2*2))))))*E124</f>
        <v>0</v>
      </c>
      <c r="S124" s="28">
        <f>(IF(N124="WON-EW",((((G124-1)*K124)*'month 3 only'!$B$2)+('month 3 only'!$B$2*(G124-1))),IF(N124="WON",((((G124-1)*K124)*'month 3 only'!$B$2)+('month 3 only'!$B$2*(G124-1))),IF(N124="PLACED",((((G124-1)*K124)*'month 3 only'!$B$2)-'month 3 only'!$B$2),IF(K124=0,-'month 3 only'!$B$2,IF(K124=0,-'month 3 only'!$B$2,-('month 3 only'!$B$2*2)))))))*E124</f>
        <v>0</v>
      </c>
    </row>
    <row r="125" spans="1:19" ht="15" x14ac:dyDescent="0.2">
      <c r="A125" s="56"/>
      <c r="B125" s="21"/>
      <c r="C125" s="16"/>
      <c r="D125" s="16"/>
      <c r="E125" s="49"/>
      <c r="F125" s="49"/>
      <c r="G125" s="22"/>
      <c r="H125" s="52"/>
      <c r="I125" s="22"/>
      <c r="J125" s="22"/>
      <c r="K125" s="22"/>
      <c r="L125" s="22"/>
      <c r="M125" s="16"/>
      <c r="N125" s="17"/>
      <c r="O125" s="26">
        <f>((H125-1)*(1-(IF(I125="no",0,'month 3 only'!$B$3)))+1)</f>
        <v>5.0000000000000044E-2</v>
      </c>
      <c r="P125" s="26">
        <f t="shared" si="0"/>
        <v>0</v>
      </c>
      <c r="Q125" s="27">
        <f>(IF(N125="WON-EW",((((O125-1)*K125)*'month 3 only'!$B$2)+('month 3 only'!$B$2*(O125-1))),IF(N125="WON",((((O125-1)*K125)*'month 3 only'!$B$2)+('month 3 only'!$B$2*(O125-1))),IF(N125="PLACED",((((O125-1)*K125)*'month 3 only'!$B$2)-'month 3 only'!$B$2),IF(K125=0,-'month 3 only'!$B$2,IF(K125=0,-'month 3 only'!$B$2,-('month 3 only'!$B$2*2)))))))*E125</f>
        <v>0</v>
      </c>
      <c r="R125" s="27">
        <f>(IF(N125="WON-EW",(((L125-1)*'month 3 only'!$B$2)*(1-$B$3))+(((M125-1)*'month 3 only'!$B$2)*(1-$B$3)),IF(N125="WON",(((L125-1)*'month 3 only'!$B$2)*(1-$B$3)),IF(N125="PLACED",(((M125-1)*'month 3 only'!$B$2)*(1-$B$3))-'month 3 only'!$B$2,IF(K125=0,-'month 3 only'!$B$2,-('month 3 only'!$B$2*2))))))*E125</f>
        <v>0</v>
      </c>
      <c r="S125" s="28">
        <f>(IF(N125="WON-EW",((((G125-1)*K125)*'month 3 only'!$B$2)+('month 3 only'!$B$2*(G125-1))),IF(N125="WON",((((G125-1)*K125)*'month 3 only'!$B$2)+('month 3 only'!$B$2*(G125-1))),IF(N125="PLACED",((((G125-1)*K125)*'month 3 only'!$B$2)-'month 3 only'!$B$2),IF(K125=0,-'month 3 only'!$B$2,IF(K125=0,-'month 3 only'!$B$2,-('month 3 only'!$B$2*2)))))))*E125</f>
        <v>0</v>
      </c>
    </row>
    <row r="126" spans="1:19" ht="15" x14ac:dyDescent="0.2">
      <c r="A126" s="56"/>
      <c r="B126" s="21"/>
      <c r="C126" s="16"/>
      <c r="D126" s="16"/>
      <c r="E126" s="49"/>
      <c r="F126" s="49"/>
      <c r="G126" s="22"/>
      <c r="H126" s="52"/>
      <c r="I126" s="22"/>
      <c r="J126" s="22"/>
      <c r="K126" s="22"/>
      <c r="L126" s="22"/>
      <c r="M126" s="16"/>
      <c r="N126" s="17"/>
      <c r="O126" s="26">
        <f>((H126-1)*(1-(IF(I126="no",0,'month 3 only'!$B$3)))+1)</f>
        <v>5.0000000000000044E-2</v>
      </c>
      <c r="P126" s="26">
        <f t="shared" ref="P126:P189" si="1">E126*IF(J126="yes",2,1)</f>
        <v>0</v>
      </c>
      <c r="Q126" s="27">
        <f>(IF(N126="WON-EW",((((O126-1)*K126)*'month 3 only'!$B$2)+('month 3 only'!$B$2*(O126-1))),IF(N126="WON",((((O126-1)*K126)*'month 3 only'!$B$2)+('month 3 only'!$B$2*(O126-1))),IF(N126="PLACED",((((O126-1)*K126)*'month 3 only'!$B$2)-'month 3 only'!$B$2),IF(K126=0,-'month 3 only'!$B$2,IF(K126=0,-'month 3 only'!$B$2,-('month 3 only'!$B$2*2)))))))*E126</f>
        <v>0</v>
      </c>
      <c r="R126" s="27">
        <f>(IF(N126="WON-EW",(((L126-1)*'month 3 only'!$B$2)*(1-$B$3))+(((M126-1)*'month 3 only'!$B$2)*(1-$B$3)),IF(N126="WON",(((L126-1)*'month 3 only'!$B$2)*(1-$B$3)),IF(N126="PLACED",(((M126-1)*'month 3 only'!$B$2)*(1-$B$3))-'month 3 only'!$B$2,IF(K126=0,-'month 3 only'!$B$2,-('month 3 only'!$B$2*2))))))*E126</f>
        <v>0</v>
      </c>
      <c r="S126" s="28">
        <f>(IF(N126="WON-EW",((((G126-1)*K126)*'month 3 only'!$B$2)+('month 3 only'!$B$2*(G126-1))),IF(N126="WON",((((G126-1)*K126)*'month 3 only'!$B$2)+('month 3 only'!$B$2*(G126-1))),IF(N126="PLACED",((((G126-1)*K126)*'month 3 only'!$B$2)-'month 3 only'!$B$2),IF(K126=0,-'month 3 only'!$B$2,IF(K126=0,-'month 3 only'!$B$2,-('month 3 only'!$B$2*2)))))))*E126</f>
        <v>0</v>
      </c>
    </row>
    <row r="127" spans="1:19" ht="15" x14ac:dyDescent="0.2">
      <c r="A127" s="56"/>
      <c r="B127" s="21"/>
      <c r="C127" s="16"/>
      <c r="D127" s="16"/>
      <c r="E127" s="49"/>
      <c r="F127" s="49"/>
      <c r="G127" s="22"/>
      <c r="H127" s="52"/>
      <c r="I127" s="22"/>
      <c r="J127" s="22"/>
      <c r="K127" s="22"/>
      <c r="L127" s="22"/>
      <c r="M127" s="16"/>
      <c r="N127" s="17"/>
      <c r="O127" s="26">
        <f>((H127-1)*(1-(IF(I127="no",0,'month 3 only'!$B$3)))+1)</f>
        <v>5.0000000000000044E-2</v>
      </c>
      <c r="P127" s="26">
        <f t="shared" si="1"/>
        <v>0</v>
      </c>
      <c r="Q127" s="27">
        <f>(IF(N127="WON-EW",((((O127-1)*K127)*'month 3 only'!$B$2)+('month 3 only'!$B$2*(O127-1))),IF(N127="WON",((((O127-1)*K127)*'month 3 only'!$B$2)+('month 3 only'!$B$2*(O127-1))),IF(N127="PLACED",((((O127-1)*K127)*'month 3 only'!$B$2)-'month 3 only'!$B$2),IF(K127=0,-'month 3 only'!$B$2,IF(K127=0,-'month 3 only'!$B$2,-('month 3 only'!$B$2*2)))))))*E127</f>
        <v>0</v>
      </c>
      <c r="R127" s="27">
        <f>(IF(N127="WON-EW",(((L127-1)*'month 3 only'!$B$2)*(1-$B$3))+(((M127-1)*'month 3 only'!$B$2)*(1-$B$3)),IF(N127="WON",(((L127-1)*'month 3 only'!$B$2)*(1-$B$3)),IF(N127="PLACED",(((M127-1)*'month 3 only'!$B$2)*(1-$B$3))-'month 3 only'!$B$2,IF(K127=0,-'month 3 only'!$B$2,-('month 3 only'!$B$2*2))))))*E127</f>
        <v>0</v>
      </c>
      <c r="S127" s="28">
        <f>(IF(N127="WON-EW",((((G127-1)*K127)*'month 3 only'!$B$2)+('month 3 only'!$B$2*(G127-1))),IF(N127="WON",((((G127-1)*K127)*'month 3 only'!$B$2)+('month 3 only'!$B$2*(G127-1))),IF(N127="PLACED",((((G127-1)*K127)*'month 3 only'!$B$2)-'month 3 only'!$B$2),IF(K127=0,-'month 3 only'!$B$2,IF(K127=0,-'month 3 only'!$B$2,-('month 3 only'!$B$2*2)))))))*E127</f>
        <v>0</v>
      </c>
    </row>
    <row r="128" spans="1:19" ht="15" x14ac:dyDescent="0.2">
      <c r="A128" s="56"/>
      <c r="B128" s="21"/>
      <c r="C128" s="16"/>
      <c r="D128" s="16"/>
      <c r="E128" s="49"/>
      <c r="F128" s="49"/>
      <c r="G128" s="22"/>
      <c r="H128" s="52"/>
      <c r="I128" s="22"/>
      <c r="J128" s="22"/>
      <c r="K128" s="22"/>
      <c r="L128" s="22"/>
      <c r="M128" s="16"/>
      <c r="N128" s="17"/>
      <c r="O128" s="26">
        <f>((H128-1)*(1-(IF(I128="no",0,'month 3 only'!$B$3)))+1)</f>
        <v>5.0000000000000044E-2</v>
      </c>
      <c r="P128" s="26">
        <f t="shared" si="1"/>
        <v>0</v>
      </c>
      <c r="Q128" s="27">
        <f>(IF(N128="WON-EW",((((O128-1)*K128)*'month 3 only'!$B$2)+('month 3 only'!$B$2*(O128-1))),IF(N128="WON",((((O128-1)*K128)*'month 3 only'!$B$2)+('month 3 only'!$B$2*(O128-1))),IF(N128="PLACED",((((O128-1)*K128)*'month 3 only'!$B$2)-'month 3 only'!$B$2),IF(K128=0,-'month 3 only'!$B$2,IF(K128=0,-'month 3 only'!$B$2,-('month 3 only'!$B$2*2)))))))*E128</f>
        <v>0</v>
      </c>
      <c r="R128" s="27">
        <f>(IF(N128="WON-EW",(((L128-1)*'month 3 only'!$B$2)*(1-$B$3))+(((M128-1)*'month 3 only'!$B$2)*(1-$B$3)),IF(N128="WON",(((L128-1)*'month 3 only'!$B$2)*(1-$B$3)),IF(N128="PLACED",(((M128-1)*'month 3 only'!$B$2)*(1-$B$3))-'month 3 only'!$B$2,IF(K128=0,-'month 3 only'!$B$2,-('month 3 only'!$B$2*2))))))*E128</f>
        <v>0</v>
      </c>
      <c r="S128" s="28">
        <f>(IF(N128="WON-EW",((((G128-1)*K128)*'month 3 only'!$B$2)+('month 3 only'!$B$2*(G128-1))),IF(N128="WON",((((G128-1)*K128)*'month 3 only'!$B$2)+('month 3 only'!$B$2*(G128-1))),IF(N128="PLACED",((((G128-1)*K128)*'month 3 only'!$B$2)-'month 3 only'!$B$2),IF(K128=0,-'month 3 only'!$B$2,IF(K128=0,-'month 3 only'!$B$2,-('month 3 only'!$B$2*2)))))))*E128</f>
        <v>0</v>
      </c>
    </row>
    <row r="129" spans="1:19" ht="15" x14ac:dyDescent="0.2">
      <c r="A129" s="56"/>
      <c r="B129" s="21"/>
      <c r="C129" s="16"/>
      <c r="D129" s="16"/>
      <c r="E129" s="49"/>
      <c r="F129" s="49"/>
      <c r="G129" s="22"/>
      <c r="H129" s="52"/>
      <c r="I129" s="22"/>
      <c r="J129" s="22"/>
      <c r="K129" s="22"/>
      <c r="L129" s="22"/>
      <c r="M129" s="16"/>
      <c r="N129" s="17"/>
      <c r="O129" s="26">
        <f>((H129-1)*(1-(IF(I129="no",0,'month 3 only'!$B$3)))+1)</f>
        <v>5.0000000000000044E-2</v>
      </c>
      <c r="P129" s="26">
        <f t="shared" si="1"/>
        <v>0</v>
      </c>
      <c r="Q129" s="27">
        <f>(IF(N129="WON-EW",((((O129-1)*K129)*'month 3 only'!$B$2)+('month 3 only'!$B$2*(O129-1))),IF(N129="WON",((((O129-1)*K129)*'month 3 only'!$B$2)+('month 3 only'!$B$2*(O129-1))),IF(N129="PLACED",((((O129-1)*K129)*'month 3 only'!$B$2)-'month 3 only'!$B$2),IF(K129=0,-'month 3 only'!$B$2,IF(K129=0,-'month 3 only'!$B$2,-('month 3 only'!$B$2*2)))))))*E129</f>
        <v>0</v>
      </c>
      <c r="R129" s="27">
        <f>(IF(N129="WON-EW",(((L129-1)*'month 3 only'!$B$2)*(1-$B$3))+(((M129-1)*'month 3 only'!$B$2)*(1-$B$3)),IF(N129="WON",(((L129-1)*'month 3 only'!$B$2)*(1-$B$3)),IF(N129="PLACED",(((M129-1)*'month 3 only'!$B$2)*(1-$B$3))-'month 3 only'!$B$2,IF(K129=0,-'month 3 only'!$B$2,-('month 3 only'!$B$2*2))))))*E129</f>
        <v>0</v>
      </c>
      <c r="S129" s="28">
        <f>(IF(N129="WON-EW",((((G129-1)*K129)*'month 3 only'!$B$2)+('month 3 only'!$B$2*(G129-1))),IF(N129="WON",((((G129-1)*K129)*'month 3 only'!$B$2)+('month 3 only'!$B$2*(G129-1))),IF(N129="PLACED",((((G129-1)*K129)*'month 3 only'!$B$2)-'month 3 only'!$B$2),IF(K129=0,-'month 3 only'!$B$2,IF(K129=0,-'month 3 only'!$B$2,-('month 3 only'!$B$2*2)))))))*E129</f>
        <v>0</v>
      </c>
    </row>
    <row r="130" spans="1:19" ht="15" x14ac:dyDescent="0.2">
      <c r="A130" s="56"/>
      <c r="B130" s="21"/>
      <c r="C130" s="16"/>
      <c r="D130" s="16"/>
      <c r="E130" s="49"/>
      <c r="F130" s="49"/>
      <c r="G130" s="22"/>
      <c r="H130" s="52"/>
      <c r="I130" s="22"/>
      <c r="J130" s="22"/>
      <c r="K130" s="22"/>
      <c r="L130" s="22"/>
      <c r="M130" s="16"/>
      <c r="N130" s="17"/>
      <c r="O130" s="26">
        <f>((H130-1)*(1-(IF(I130="no",0,'month 3 only'!$B$3)))+1)</f>
        <v>5.0000000000000044E-2</v>
      </c>
      <c r="P130" s="26">
        <f t="shared" si="1"/>
        <v>0</v>
      </c>
      <c r="Q130" s="27">
        <f>(IF(N130="WON-EW",((((O130-1)*K130)*'month 3 only'!$B$2)+('month 3 only'!$B$2*(O130-1))),IF(N130="WON",((((O130-1)*K130)*'month 3 only'!$B$2)+('month 3 only'!$B$2*(O130-1))),IF(N130="PLACED",((((O130-1)*K130)*'month 3 only'!$B$2)-'month 3 only'!$B$2),IF(K130=0,-'month 3 only'!$B$2,IF(K130=0,-'month 3 only'!$B$2,-('month 3 only'!$B$2*2)))))))*E130</f>
        <v>0</v>
      </c>
      <c r="R130" s="27">
        <f>(IF(N130="WON-EW",(((L130-1)*'month 3 only'!$B$2)*(1-$B$3))+(((M130-1)*'month 3 only'!$B$2)*(1-$B$3)),IF(N130="WON",(((L130-1)*'month 3 only'!$B$2)*(1-$B$3)),IF(N130="PLACED",(((M130-1)*'month 3 only'!$B$2)*(1-$B$3))-'month 3 only'!$B$2,IF(K130=0,-'month 3 only'!$B$2,-('month 3 only'!$B$2*2))))))*E130</f>
        <v>0</v>
      </c>
      <c r="S130" s="28">
        <f>(IF(N130="WON-EW",((((G130-1)*K130)*'month 3 only'!$B$2)+('month 3 only'!$B$2*(G130-1))),IF(N130="WON",((((G130-1)*K130)*'month 3 only'!$B$2)+('month 3 only'!$B$2*(G130-1))),IF(N130="PLACED",((((G130-1)*K130)*'month 3 only'!$B$2)-'month 3 only'!$B$2),IF(K130=0,-'month 3 only'!$B$2,IF(K130=0,-'month 3 only'!$B$2,-('month 3 only'!$B$2*2)))))))*E130</f>
        <v>0</v>
      </c>
    </row>
    <row r="131" spans="1:19" ht="15" x14ac:dyDescent="0.2">
      <c r="A131" s="56"/>
      <c r="B131" s="21"/>
      <c r="C131" s="16"/>
      <c r="D131" s="16"/>
      <c r="E131" s="49"/>
      <c r="F131" s="49"/>
      <c r="G131" s="22"/>
      <c r="H131" s="52"/>
      <c r="I131" s="22"/>
      <c r="J131" s="22"/>
      <c r="K131" s="22"/>
      <c r="L131" s="22"/>
      <c r="M131" s="16"/>
      <c r="N131" s="17"/>
      <c r="O131" s="26">
        <f>((H131-1)*(1-(IF(I131="no",0,'month 3 only'!$B$3)))+1)</f>
        <v>5.0000000000000044E-2</v>
      </c>
      <c r="P131" s="26">
        <f t="shared" si="1"/>
        <v>0</v>
      </c>
      <c r="Q131" s="27">
        <f>(IF(N131="WON-EW",((((O131-1)*K131)*'month 3 only'!$B$2)+('month 3 only'!$B$2*(O131-1))),IF(N131="WON",((((O131-1)*K131)*'month 3 only'!$B$2)+('month 3 only'!$B$2*(O131-1))),IF(N131="PLACED",((((O131-1)*K131)*'month 3 only'!$B$2)-'month 3 only'!$B$2),IF(K131=0,-'month 3 only'!$B$2,IF(K131=0,-'month 3 only'!$B$2,-('month 3 only'!$B$2*2)))))))*E131</f>
        <v>0</v>
      </c>
      <c r="R131" s="27">
        <f>(IF(N131="WON-EW",(((L131-1)*'month 3 only'!$B$2)*(1-$B$3))+(((M131-1)*'month 3 only'!$B$2)*(1-$B$3)),IF(N131="WON",(((L131-1)*'month 3 only'!$B$2)*(1-$B$3)),IF(N131="PLACED",(((M131-1)*'month 3 only'!$B$2)*(1-$B$3))-'month 3 only'!$B$2,IF(K131=0,-'month 3 only'!$B$2,-('month 3 only'!$B$2*2))))))*E131</f>
        <v>0</v>
      </c>
      <c r="S131" s="28">
        <f>(IF(N131="WON-EW",((((G131-1)*K131)*'month 3 only'!$B$2)+('month 3 only'!$B$2*(G131-1))),IF(N131="WON",((((G131-1)*K131)*'month 3 only'!$B$2)+('month 3 only'!$B$2*(G131-1))),IF(N131="PLACED",((((G131-1)*K131)*'month 3 only'!$B$2)-'month 3 only'!$B$2),IF(K131=0,-'month 3 only'!$B$2,IF(K131=0,-'month 3 only'!$B$2,-('month 3 only'!$B$2*2)))))))*E131</f>
        <v>0</v>
      </c>
    </row>
    <row r="132" spans="1:19" ht="15" x14ac:dyDescent="0.2">
      <c r="A132" s="56"/>
      <c r="B132" s="21"/>
      <c r="C132" s="16"/>
      <c r="D132" s="16"/>
      <c r="E132" s="49"/>
      <c r="F132" s="49"/>
      <c r="G132" s="22"/>
      <c r="H132" s="52"/>
      <c r="I132" s="22"/>
      <c r="J132" s="22"/>
      <c r="K132" s="22"/>
      <c r="L132" s="22"/>
      <c r="M132" s="16"/>
      <c r="N132" s="17"/>
      <c r="O132" s="26">
        <f>((H132-1)*(1-(IF(I132="no",0,'month 3 only'!$B$3)))+1)</f>
        <v>5.0000000000000044E-2</v>
      </c>
      <c r="P132" s="26">
        <f t="shared" si="1"/>
        <v>0</v>
      </c>
      <c r="Q132" s="27">
        <f>(IF(N132="WON-EW",((((O132-1)*K132)*'month 3 only'!$B$2)+('month 3 only'!$B$2*(O132-1))),IF(N132="WON",((((O132-1)*K132)*'month 3 only'!$B$2)+('month 3 only'!$B$2*(O132-1))),IF(N132="PLACED",((((O132-1)*K132)*'month 3 only'!$B$2)-'month 3 only'!$B$2),IF(K132=0,-'month 3 only'!$B$2,IF(K132=0,-'month 3 only'!$B$2,-('month 3 only'!$B$2*2)))))))*E132</f>
        <v>0</v>
      </c>
      <c r="R132" s="27">
        <f>(IF(N132="WON-EW",(((L132-1)*'month 3 only'!$B$2)*(1-$B$3))+(((M132-1)*'month 3 only'!$B$2)*(1-$B$3)),IF(N132="WON",(((L132-1)*'month 3 only'!$B$2)*(1-$B$3)),IF(N132="PLACED",(((M132-1)*'month 3 only'!$B$2)*(1-$B$3))-'month 3 only'!$B$2,IF(K132=0,-'month 3 only'!$B$2,-('month 3 only'!$B$2*2))))))*E132</f>
        <v>0</v>
      </c>
      <c r="S132" s="28">
        <f>(IF(N132="WON-EW",((((G132-1)*K132)*'month 3 only'!$B$2)+('month 3 only'!$B$2*(G132-1))),IF(N132="WON",((((G132-1)*K132)*'month 3 only'!$B$2)+('month 3 only'!$B$2*(G132-1))),IF(N132="PLACED",((((G132-1)*K132)*'month 3 only'!$B$2)-'month 3 only'!$B$2),IF(K132=0,-'month 3 only'!$B$2,IF(K132=0,-'month 3 only'!$B$2,-('month 3 only'!$B$2*2)))))))*E132</f>
        <v>0</v>
      </c>
    </row>
    <row r="133" spans="1:19" ht="15" x14ac:dyDescent="0.2">
      <c r="A133" s="56"/>
      <c r="B133" s="21"/>
      <c r="C133" s="16"/>
      <c r="D133" s="16"/>
      <c r="E133" s="49"/>
      <c r="F133" s="49"/>
      <c r="G133" s="22"/>
      <c r="H133" s="52"/>
      <c r="I133" s="22"/>
      <c r="J133" s="22"/>
      <c r="K133" s="22"/>
      <c r="L133" s="22"/>
      <c r="M133" s="16"/>
      <c r="N133" s="17"/>
      <c r="O133" s="26">
        <f>((H133-1)*(1-(IF(I133="no",0,'month 3 only'!$B$3)))+1)</f>
        <v>5.0000000000000044E-2</v>
      </c>
      <c r="P133" s="26">
        <f t="shared" si="1"/>
        <v>0</v>
      </c>
      <c r="Q133" s="27">
        <f>(IF(N133="WON-EW",((((O133-1)*K133)*'month 3 only'!$B$2)+('month 3 only'!$B$2*(O133-1))),IF(N133="WON",((((O133-1)*K133)*'month 3 only'!$B$2)+('month 3 only'!$B$2*(O133-1))),IF(N133="PLACED",((((O133-1)*K133)*'month 3 only'!$B$2)-'month 3 only'!$B$2),IF(K133=0,-'month 3 only'!$B$2,IF(K133=0,-'month 3 only'!$B$2,-('month 3 only'!$B$2*2)))))))*E133</f>
        <v>0</v>
      </c>
      <c r="R133" s="27">
        <f>(IF(N133="WON-EW",(((L133-1)*'month 3 only'!$B$2)*(1-$B$3))+(((M133-1)*'month 3 only'!$B$2)*(1-$B$3)),IF(N133="WON",(((L133-1)*'month 3 only'!$B$2)*(1-$B$3)),IF(N133="PLACED",(((M133-1)*'month 3 only'!$B$2)*(1-$B$3))-'month 3 only'!$B$2,IF(K133=0,-'month 3 only'!$B$2,-('month 3 only'!$B$2*2))))))*E133</f>
        <v>0</v>
      </c>
      <c r="S133" s="28">
        <f>(IF(N133="WON-EW",((((G133-1)*K133)*'month 3 only'!$B$2)+('month 3 only'!$B$2*(G133-1))),IF(N133="WON",((((G133-1)*K133)*'month 3 only'!$B$2)+('month 3 only'!$B$2*(G133-1))),IF(N133="PLACED",((((G133-1)*K133)*'month 3 only'!$B$2)-'month 3 only'!$B$2),IF(K133=0,-'month 3 only'!$B$2,IF(K133=0,-'month 3 only'!$B$2,-('month 3 only'!$B$2*2)))))))*E133</f>
        <v>0</v>
      </c>
    </row>
    <row r="134" spans="1:19" ht="15" x14ac:dyDescent="0.2">
      <c r="A134" s="56"/>
      <c r="B134" s="21"/>
      <c r="C134" s="16"/>
      <c r="D134" s="16"/>
      <c r="E134" s="49"/>
      <c r="F134" s="49"/>
      <c r="G134" s="22"/>
      <c r="H134" s="52"/>
      <c r="I134" s="22"/>
      <c r="J134" s="22"/>
      <c r="K134" s="22"/>
      <c r="L134" s="22"/>
      <c r="M134" s="16"/>
      <c r="N134" s="17"/>
      <c r="O134" s="26">
        <f>((H134-1)*(1-(IF(I134="no",0,'month 3 only'!$B$3)))+1)</f>
        <v>5.0000000000000044E-2</v>
      </c>
      <c r="P134" s="26">
        <f t="shared" si="1"/>
        <v>0</v>
      </c>
      <c r="Q134" s="27">
        <f>(IF(N134="WON-EW",((((O134-1)*K134)*'month 3 only'!$B$2)+('month 3 only'!$B$2*(O134-1))),IF(N134="WON",((((O134-1)*K134)*'month 3 only'!$B$2)+('month 3 only'!$B$2*(O134-1))),IF(N134="PLACED",((((O134-1)*K134)*'month 3 only'!$B$2)-'month 3 only'!$B$2),IF(K134=0,-'month 3 only'!$B$2,IF(K134=0,-'month 3 only'!$B$2,-('month 3 only'!$B$2*2)))))))*E134</f>
        <v>0</v>
      </c>
      <c r="R134" s="27">
        <f>(IF(N134="WON-EW",(((L134-1)*'month 3 only'!$B$2)*(1-$B$3))+(((M134-1)*'month 3 only'!$B$2)*(1-$B$3)),IF(N134="WON",(((L134-1)*'month 3 only'!$B$2)*(1-$B$3)),IF(N134="PLACED",(((M134-1)*'month 3 only'!$B$2)*(1-$B$3))-'month 3 only'!$B$2,IF(K134=0,-'month 3 only'!$B$2,-('month 3 only'!$B$2*2))))))*E134</f>
        <v>0</v>
      </c>
      <c r="S134" s="28">
        <f>(IF(N134="WON-EW",((((G134-1)*K134)*'month 3 only'!$B$2)+('month 3 only'!$B$2*(G134-1))),IF(N134="WON",((((G134-1)*K134)*'month 3 only'!$B$2)+('month 3 only'!$B$2*(G134-1))),IF(N134="PLACED",((((G134-1)*K134)*'month 3 only'!$B$2)-'month 3 only'!$B$2),IF(K134=0,-'month 3 only'!$B$2,IF(K134=0,-'month 3 only'!$B$2,-('month 3 only'!$B$2*2)))))))*E134</f>
        <v>0</v>
      </c>
    </row>
    <row r="135" spans="1:19" ht="15" x14ac:dyDescent="0.2">
      <c r="A135" s="56"/>
      <c r="B135" s="21"/>
      <c r="C135" s="16"/>
      <c r="D135" s="16"/>
      <c r="E135" s="49"/>
      <c r="F135" s="49"/>
      <c r="G135" s="22"/>
      <c r="H135" s="52"/>
      <c r="I135" s="22"/>
      <c r="J135" s="22"/>
      <c r="K135" s="22"/>
      <c r="L135" s="22"/>
      <c r="M135" s="16"/>
      <c r="N135" s="17"/>
      <c r="O135" s="26">
        <f>((H135-1)*(1-(IF(I135="no",0,'month 3 only'!$B$3)))+1)</f>
        <v>5.0000000000000044E-2</v>
      </c>
      <c r="P135" s="26">
        <f t="shared" si="1"/>
        <v>0</v>
      </c>
      <c r="Q135" s="27">
        <f>(IF(N135="WON-EW",((((O135-1)*K135)*'month 3 only'!$B$2)+('month 3 only'!$B$2*(O135-1))),IF(N135="WON",((((O135-1)*K135)*'month 3 only'!$B$2)+('month 3 only'!$B$2*(O135-1))),IF(N135="PLACED",((((O135-1)*K135)*'month 3 only'!$B$2)-'month 3 only'!$B$2),IF(K135=0,-'month 3 only'!$B$2,IF(K135=0,-'month 3 only'!$B$2,-('month 3 only'!$B$2*2)))))))*E135</f>
        <v>0</v>
      </c>
      <c r="R135" s="27">
        <f>(IF(N135="WON-EW",(((L135-1)*'month 3 only'!$B$2)*(1-$B$3))+(((M135-1)*'month 3 only'!$B$2)*(1-$B$3)),IF(N135="WON",(((L135-1)*'month 3 only'!$B$2)*(1-$B$3)),IF(N135="PLACED",(((M135-1)*'month 3 only'!$B$2)*(1-$B$3))-'month 3 only'!$B$2,IF(K135=0,-'month 3 only'!$B$2,-('month 3 only'!$B$2*2))))))*E135</f>
        <v>0</v>
      </c>
      <c r="S135" s="28">
        <f>(IF(N135="WON-EW",((((G135-1)*K135)*'month 3 only'!$B$2)+('month 3 only'!$B$2*(G135-1))),IF(N135="WON",((((G135-1)*K135)*'month 3 only'!$B$2)+('month 3 only'!$B$2*(G135-1))),IF(N135="PLACED",((((G135-1)*K135)*'month 3 only'!$B$2)-'month 3 only'!$B$2),IF(K135=0,-'month 3 only'!$B$2,IF(K135=0,-'month 3 only'!$B$2,-('month 3 only'!$B$2*2)))))))*E135</f>
        <v>0</v>
      </c>
    </row>
    <row r="136" spans="1:19" ht="15" x14ac:dyDescent="0.2">
      <c r="A136" s="56"/>
      <c r="B136" s="21"/>
      <c r="C136" s="16"/>
      <c r="D136" s="16"/>
      <c r="E136" s="49"/>
      <c r="F136" s="49"/>
      <c r="G136" s="22"/>
      <c r="H136" s="52"/>
      <c r="I136" s="22"/>
      <c r="J136" s="22"/>
      <c r="K136" s="22"/>
      <c r="L136" s="22"/>
      <c r="M136" s="16"/>
      <c r="N136" s="17"/>
      <c r="O136" s="26">
        <f>((H136-1)*(1-(IF(I136="no",0,'month 3 only'!$B$3)))+1)</f>
        <v>5.0000000000000044E-2</v>
      </c>
      <c r="P136" s="26">
        <f t="shared" si="1"/>
        <v>0</v>
      </c>
      <c r="Q136" s="27">
        <f>(IF(N136="WON-EW",((((O136-1)*K136)*'month 3 only'!$B$2)+('month 3 only'!$B$2*(O136-1))),IF(N136="WON",((((O136-1)*K136)*'month 3 only'!$B$2)+('month 3 only'!$B$2*(O136-1))),IF(N136="PLACED",((((O136-1)*K136)*'month 3 only'!$B$2)-'month 3 only'!$B$2),IF(K136=0,-'month 3 only'!$B$2,IF(K136=0,-'month 3 only'!$B$2,-('month 3 only'!$B$2*2)))))))*E136</f>
        <v>0</v>
      </c>
      <c r="R136" s="27">
        <f>(IF(N136="WON-EW",(((L136-1)*'month 3 only'!$B$2)*(1-$B$3))+(((M136-1)*'month 3 only'!$B$2)*(1-$B$3)),IF(N136="WON",(((L136-1)*'month 3 only'!$B$2)*(1-$B$3)),IF(N136="PLACED",(((M136-1)*'month 3 only'!$B$2)*(1-$B$3))-'month 3 only'!$B$2,IF(K136=0,-'month 3 only'!$B$2,-('month 3 only'!$B$2*2))))))*E136</f>
        <v>0</v>
      </c>
      <c r="S136" s="28">
        <f>(IF(N136="WON-EW",((((G136-1)*K136)*'month 3 only'!$B$2)+('month 3 only'!$B$2*(G136-1))),IF(N136="WON",((((G136-1)*K136)*'month 3 only'!$B$2)+('month 3 only'!$B$2*(G136-1))),IF(N136="PLACED",((((G136-1)*K136)*'month 3 only'!$B$2)-'month 3 only'!$B$2),IF(K136=0,-'month 3 only'!$B$2,IF(K136=0,-'month 3 only'!$B$2,-('month 3 only'!$B$2*2)))))))*E136</f>
        <v>0</v>
      </c>
    </row>
    <row r="137" spans="1:19" ht="15" x14ac:dyDescent="0.2">
      <c r="A137" s="56"/>
      <c r="B137" s="21"/>
      <c r="C137" s="16"/>
      <c r="D137" s="16"/>
      <c r="E137" s="49"/>
      <c r="F137" s="49"/>
      <c r="G137" s="22"/>
      <c r="H137" s="52"/>
      <c r="I137" s="22"/>
      <c r="J137" s="22"/>
      <c r="K137" s="22"/>
      <c r="L137" s="22"/>
      <c r="M137" s="16"/>
      <c r="N137" s="17"/>
      <c r="O137" s="26">
        <f>((H137-1)*(1-(IF(I137="no",0,'month 3 only'!$B$3)))+1)</f>
        <v>5.0000000000000044E-2</v>
      </c>
      <c r="P137" s="26">
        <f t="shared" si="1"/>
        <v>0</v>
      </c>
      <c r="Q137" s="27">
        <f>(IF(N137="WON-EW",((((O137-1)*K137)*'month 3 only'!$B$2)+('month 3 only'!$B$2*(O137-1))),IF(N137="WON",((((O137-1)*K137)*'month 3 only'!$B$2)+('month 3 only'!$B$2*(O137-1))),IF(N137="PLACED",((((O137-1)*K137)*'month 3 only'!$B$2)-'month 3 only'!$B$2),IF(K137=0,-'month 3 only'!$B$2,IF(K137=0,-'month 3 only'!$B$2,-('month 3 only'!$B$2*2)))))))*E137</f>
        <v>0</v>
      </c>
      <c r="R137" s="27">
        <f>(IF(N137="WON-EW",(((L137-1)*'month 3 only'!$B$2)*(1-$B$3))+(((M137-1)*'month 3 only'!$B$2)*(1-$B$3)),IF(N137="WON",(((L137-1)*'month 3 only'!$B$2)*(1-$B$3)),IF(N137="PLACED",(((M137-1)*'month 3 only'!$B$2)*(1-$B$3))-'month 3 only'!$B$2,IF(K137=0,-'month 3 only'!$B$2,-('month 3 only'!$B$2*2))))))*E137</f>
        <v>0</v>
      </c>
      <c r="S137" s="28">
        <f>(IF(N137="WON-EW",((((G137-1)*K137)*'month 3 only'!$B$2)+('month 3 only'!$B$2*(G137-1))),IF(N137="WON",((((G137-1)*K137)*'month 3 only'!$B$2)+('month 3 only'!$B$2*(G137-1))),IF(N137="PLACED",((((G137-1)*K137)*'month 3 only'!$B$2)-'month 3 only'!$B$2),IF(K137=0,-'month 3 only'!$B$2,IF(K137=0,-'month 3 only'!$B$2,-('month 3 only'!$B$2*2)))))))*E137</f>
        <v>0</v>
      </c>
    </row>
    <row r="138" spans="1:19" ht="15" x14ac:dyDescent="0.2">
      <c r="A138" s="56"/>
      <c r="B138" s="21"/>
      <c r="C138" s="16"/>
      <c r="D138" s="16"/>
      <c r="E138" s="49"/>
      <c r="F138" s="49"/>
      <c r="G138" s="22"/>
      <c r="H138" s="52"/>
      <c r="I138" s="22"/>
      <c r="J138" s="22"/>
      <c r="K138" s="22"/>
      <c r="L138" s="22"/>
      <c r="M138" s="16"/>
      <c r="N138" s="17"/>
      <c r="O138" s="26">
        <f>((H138-1)*(1-(IF(I138="no",0,'month 3 only'!$B$3)))+1)</f>
        <v>5.0000000000000044E-2</v>
      </c>
      <c r="P138" s="26">
        <f t="shared" si="1"/>
        <v>0</v>
      </c>
      <c r="Q138" s="27">
        <f>(IF(N138="WON-EW",((((O138-1)*K138)*'month 3 only'!$B$2)+('month 3 only'!$B$2*(O138-1))),IF(N138="WON",((((O138-1)*K138)*'month 3 only'!$B$2)+('month 3 only'!$B$2*(O138-1))),IF(N138="PLACED",((((O138-1)*K138)*'month 3 only'!$B$2)-'month 3 only'!$B$2),IF(K138=0,-'month 3 only'!$B$2,IF(K138=0,-'month 3 only'!$B$2,-('month 3 only'!$B$2*2)))))))*E138</f>
        <v>0</v>
      </c>
      <c r="R138" s="27">
        <f>(IF(N138="WON-EW",(((L138-1)*'month 3 only'!$B$2)*(1-$B$3))+(((M138-1)*'month 3 only'!$B$2)*(1-$B$3)),IF(N138="WON",(((L138-1)*'month 3 only'!$B$2)*(1-$B$3)),IF(N138="PLACED",(((M138-1)*'month 3 only'!$B$2)*(1-$B$3))-'month 3 only'!$B$2,IF(K138=0,-'month 3 only'!$B$2,-('month 3 only'!$B$2*2))))))*E138</f>
        <v>0</v>
      </c>
      <c r="S138" s="28">
        <f>(IF(N138="WON-EW",((((G138-1)*K138)*'month 3 only'!$B$2)+('month 3 only'!$B$2*(G138-1))),IF(N138="WON",((((G138-1)*K138)*'month 3 only'!$B$2)+('month 3 only'!$B$2*(G138-1))),IF(N138="PLACED",((((G138-1)*K138)*'month 3 only'!$B$2)-'month 3 only'!$B$2),IF(K138=0,-'month 3 only'!$B$2,IF(K138=0,-'month 3 only'!$B$2,-('month 3 only'!$B$2*2)))))))*E138</f>
        <v>0</v>
      </c>
    </row>
    <row r="139" spans="1:19" ht="15" x14ac:dyDescent="0.2">
      <c r="A139" s="56"/>
      <c r="B139" s="21"/>
      <c r="C139" s="16"/>
      <c r="D139" s="16"/>
      <c r="E139" s="49"/>
      <c r="F139" s="49"/>
      <c r="G139" s="22"/>
      <c r="H139" s="52"/>
      <c r="I139" s="22"/>
      <c r="J139" s="22"/>
      <c r="K139" s="22"/>
      <c r="L139" s="22"/>
      <c r="M139" s="16"/>
      <c r="N139" s="17"/>
      <c r="O139" s="26">
        <f>((H139-1)*(1-(IF(I139="no",0,'month 3 only'!$B$3)))+1)</f>
        <v>5.0000000000000044E-2</v>
      </c>
      <c r="P139" s="26">
        <f t="shared" si="1"/>
        <v>0</v>
      </c>
      <c r="Q139" s="27">
        <f>(IF(N139="WON-EW",((((O139-1)*K139)*'month 3 only'!$B$2)+('month 3 only'!$B$2*(O139-1))),IF(N139="WON",((((O139-1)*K139)*'month 3 only'!$B$2)+('month 3 only'!$B$2*(O139-1))),IF(N139="PLACED",((((O139-1)*K139)*'month 3 only'!$B$2)-'month 3 only'!$B$2),IF(K139=0,-'month 3 only'!$B$2,IF(K139=0,-'month 3 only'!$B$2,-('month 3 only'!$B$2*2)))))))*E139</f>
        <v>0</v>
      </c>
      <c r="R139" s="27">
        <f>(IF(N139="WON-EW",(((L139-1)*'month 3 only'!$B$2)*(1-$B$3))+(((M139-1)*'month 3 only'!$B$2)*(1-$B$3)),IF(N139="WON",(((L139-1)*'month 3 only'!$B$2)*(1-$B$3)),IF(N139="PLACED",(((M139-1)*'month 3 only'!$B$2)*(1-$B$3))-'month 3 only'!$B$2,IF(K139=0,-'month 3 only'!$B$2,-('month 3 only'!$B$2*2))))))*E139</f>
        <v>0</v>
      </c>
      <c r="S139" s="28">
        <f>(IF(N139="WON-EW",((((G139-1)*K139)*'month 3 only'!$B$2)+('month 3 only'!$B$2*(G139-1))),IF(N139="WON",((((G139-1)*K139)*'month 3 only'!$B$2)+('month 3 only'!$B$2*(G139-1))),IF(N139="PLACED",((((G139-1)*K139)*'month 3 only'!$B$2)-'month 3 only'!$B$2),IF(K139=0,-'month 3 only'!$B$2,IF(K139=0,-'month 3 only'!$B$2,-('month 3 only'!$B$2*2)))))))*E139</f>
        <v>0</v>
      </c>
    </row>
    <row r="140" spans="1:19" ht="15" x14ac:dyDescent="0.2">
      <c r="A140" s="56"/>
      <c r="B140" s="21"/>
      <c r="C140" s="16"/>
      <c r="D140" s="16"/>
      <c r="E140" s="49"/>
      <c r="F140" s="49"/>
      <c r="G140" s="22"/>
      <c r="H140" s="52"/>
      <c r="I140" s="22"/>
      <c r="J140" s="22"/>
      <c r="K140" s="22"/>
      <c r="L140" s="22"/>
      <c r="M140" s="16"/>
      <c r="N140" s="17"/>
      <c r="O140" s="26">
        <f>((H140-1)*(1-(IF(I140="no",0,'month 3 only'!$B$3)))+1)</f>
        <v>5.0000000000000044E-2</v>
      </c>
      <c r="P140" s="26">
        <f t="shared" si="1"/>
        <v>0</v>
      </c>
      <c r="Q140" s="27">
        <f>(IF(N140="WON-EW",((((O140-1)*K140)*'month 3 only'!$B$2)+('month 3 only'!$B$2*(O140-1))),IF(N140="WON",((((O140-1)*K140)*'month 3 only'!$B$2)+('month 3 only'!$B$2*(O140-1))),IF(N140="PLACED",((((O140-1)*K140)*'month 3 only'!$B$2)-'month 3 only'!$B$2),IF(K140=0,-'month 3 only'!$B$2,IF(K140=0,-'month 3 only'!$B$2,-('month 3 only'!$B$2*2)))))))*E140</f>
        <v>0</v>
      </c>
      <c r="R140" s="27">
        <f>(IF(N140="WON-EW",(((L140-1)*'month 3 only'!$B$2)*(1-$B$3))+(((M140-1)*'month 3 only'!$B$2)*(1-$B$3)),IF(N140="WON",(((L140-1)*'month 3 only'!$B$2)*(1-$B$3)),IF(N140="PLACED",(((M140-1)*'month 3 only'!$B$2)*(1-$B$3))-'month 3 only'!$B$2,IF(K140=0,-'month 3 only'!$B$2,-('month 3 only'!$B$2*2))))))*E140</f>
        <v>0</v>
      </c>
      <c r="S140" s="28">
        <f>(IF(N140="WON-EW",((((G140-1)*K140)*'month 3 only'!$B$2)+('month 3 only'!$B$2*(G140-1))),IF(N140="WON",((((G140-1)*K140)*'month 3 only'!$B$2)+('month 3 only'!$B$2*(G140-1))),IF(N140="PLACED",((((G140-1)*K140)*'month 3 only'!$B$2)-'month 3 only'!$B$2),IF(K140=0,-'month 3 only'!$B$2,IF(K140=0,-'month 3 only'!$B$2,-('month 3 only'!$B$2*2)))))))*E140</f>
        <v>0</v>
      </c>
    </row>
    <row r="141" spans="1:19" ht="15" x14ac:dyDescent="0.2">
      <c r="A141" s="56"/>
      <c r="B141" s="21"/>
      <c r="C141" s="16"/>
      <c r="D141" s="16"/>
      <c r="E141" s="49"/>
      <c r="F141" s="49"/>
      <c r="G141" s="22"/>
      <c r="H141" s="52"/>
      <c r="I141" s="22"/>
      <c r="J141" s="22"/>
      <c r="K141" s="22"/>
      <c r="L141" s="22"/>
      <c r="M141" s="16"/>
      <c r="N141" s="17"/>
      <c r="O141" s="26">
        <f>((H141-1)*(1-(IF(I141="no",0,'month 3 only'!$B$3)))+1)</f>
        <v>5.0000000000000044E-2</v>
      </c>
      <c r="P141" s="26">
        <f t="shared" si="1"/>
        <v>0</v>
      </c>
      <c r="Q141" s="27">
        <f>(IF(N141="WON-EW",((((O141-1)*K141)*'month 3 only'!$B$2)+('month 3 only'!$B$2*(O141-1))),IF(N141="WON",((((O141-1)*K141)*'month 3 only'!$B$2)+('month 3 only'!$B$2*(O141-1))),IF(N141="PLACED",((((O141-1)*K141)*'month 3 only'!$B$2)-'month 3 only'!$B$2),IF(K141=0,-'month 3 only'!$B$2,IF(K141=0,-'month 3 only'!$B$2,-('month 3 only'!$B$2*2)))))))*E141</f>
        <v>0</v>
      </c>
      <c r="R141" s="27">
        <f>(IF(N141="WON-EW",(((L141-1)*'month 3 only'!$B$2)*(1-$B$3))+(((M141-1)*'month 3 only'!$B$2)*(1-$B$3)),IF(N141="WON",(((L141-1)*'month 3 only'!$B$2)*(1-$B$3)),IF(N141="PLACED",(((M141-1)*'month 3 only'!$B$2)*(1-$B$3))-'month 3 only'!$B$2,IF(K141=0,-'month 3 only'!$B$2,-('month 3 only'!$B$2*2))))))*E141</f>
        <v>0</v>
      </c>
      <c r="S141" s="28">
        <f>(IF(N141="WON-EW",((((G141-1)*K141)*'month 3 only'!$B$2)+('month 3 only'!$B$2*(G141-1))),IF(N141="WON",((((G141-1)*K141)*'month 3 only'!$B$2)+('month 3 only'!$B$2*(G141-1))),IF(N141="PLACED",((((G141-1)*K141)*'month 3 only'!$B$2)-'month 3 only'!$B$2),IF(K141=0,-'month 3 only'!$B$2,IF(K141=0,-'month 3 only'!$B$2,-('month 3 only'!$B$2*2)))))))*E141</f>
        <v>0</v>
      </c>
    </row>
    <row r="142" spans="1:19" ht="15" x14ac:dyDescent="0.2">
      <c r="A142" s="56"/>
      <c r="B142" s="21"/>
      <c r="C142" s="16"/>
      <c r="D142" s="16"/>
      <c r="E142" s="49"/>
      <c r="F142" s="49"/>
      <c r="G142" s="22"/>
      <c r="H142" s="52"/>
      <c r="I142" s="22"/>
      <c r="J142" s="22"/>
      <c r="K142" s="22"/>
      <c r="L142" s="22"/>
      <c r="M142" s="16"/>
      <c r="N142" s="17"/>
      <c r="O142" s="26">
        <f>((H142-1)*(1-(IF(I142="no",0,'month 3 only'!$B$3)))+1)</f>
        <v>5.0000000000000044E-2</v>
      </c>
      <c r="P142" s="26">
        <f t="shared" si="1"/>
        <v>0</v>
      </c>
      <c r="Q142" s="27">
        <f>(IF(N142="WON-EW",((((O142-1)*K142)*'month 3 only'!$B$2)+('month 3 only'!$B$2*(O142-1))),IF(N142="WON",((((O142-1)*K142)*'month 3 only'!$B$2)+('month 3 only'!$B$2*(O142-1))),IF(N142="PLACED",((((O142-1)*K142)*'month 3 only'!$B$2)-'month 3 only'!$B$2),IF(K142=0,-'month 3 only'!$B$2,IF(K142=0,-'month 3 only'!$B$2,-('month 3 only'!$B$2*2)))))))*E142</f>
        <v>0</v>
      </c>
      <c r="R142" s="27">
        <f>(IF(N142="WON-EW",(((L142-1)*'month 3 only'!$B$2)*(1-$B$3))+(((M142-1)*'month 3 only'!$B$2)*(1-$B$3)),IF(N142="WON",(((L142-1)*'month 3 only'!$B$2)*(1-$B$3)),IF(N142="PLACED",(((M142-1)*'month 3 only'!$B$2)*(1-$B$3))-'month 3 only'!$B$2,IF(K142=0,-'month 3 only'!$B$2,-('month 3 only'!$B$2*2))))))*E142</f>
        <v>0</v>
      </c>
      <c r="S142" s="28">
        <f>(IF(N142="WON-EW",((((G142-1)*K142)*'month 3 only'!$B$2)+('month 3 only'!$B$2*(G142-1))),IF(N142="WON",((((G142-1)*K142)*'month 3 only'!$B$2)+('month 3 only'!$B$2*(G142-1))),IF(N142="PLACED",((((G142-1)*K142)*'month 3 only'!$B$2)-'month 3 only'!$B$2),IF(K142=0,-'month 3 only'!$B$2,IF(K142=0,-'month 3 only'!$B$2,-('month 3 only'!$B$2*2)))))))*E142</f>
        <v>0</v>
      </c>
    </row>
    <row r="143" spans="1:19" ht="15" x14ac:dyDescent="0.2">
      <c r="A143" s="56"/>
      <c r="B143" s="21"/>
      <c r="C143" s="16"/>
      <c r="D143" s="16"/>
      <c r="E143" s="49"/>
      <c r="F143" s="49"/>
      <c r="G143" s="22"/>
      <c r="H143" s="52"/>
      <c r="I143" s="22"/>
      <c r="J143" s="22"/>
      <c r="K143" s="22"/>
      <c r="L143" s="22"/>
      <c r="M143" s="16"/>
      <c r="N143" s="17"/>
      <c r="O143" s="26">
        <f>((H143-1)*(1-(IF(I143="no",0,'month 3 only'!$B$3)))+1)</f>
        <v>5.0000000000000044E-2</v>
      </c>
      <c r="P143" s="26">
        <f t="shared" si="1"/>
        <v>0</v>
      </c>
      <c r="Q143" s="27">
        <f>(IF(N143="WON-EW",((((O143-1)*K143)*'month 3 only'!$B$2)+('month 3 only'!$B$2*(O143-1))),IF(N143="WON",((((O143-1)*K143)*'month 3 only'!$B$2)+('month 3 only'!$B$2*(O143-1))),IF(N143="PLACED",((((O143-1)*K143)*'month 3 only'!$B$2)-'month 3 only'!$B$2),IF(K143=0,-'month 3 only'!$B$2,IF(K143=0,-'month 3 only'!$B$2,-('month 3 only'!$B$2*2)))))))*E143</f>
        <v>0</v>
      </c>
      <c r="R143" s="27">
        <f>(IF(N143="WON-EW",(((L143-1)*'month 3 only'!$B$2)*(1-$B$3))+(((M143-1)*'month 3 only'!$B$2)*(1-$B$3)),IF(N143="WON",(((L143-1)*'month 3 only'!$B$2)*(1-$B$3)),IF(N143="PLACED",(((M143-1)*'month 3 only'!$B$2)*(1-$B$3))-'month 3 only'!$B$2,IF(K143=0,-'month 3 only'!$B$2,-('month 3 only'!$B$2*2))))))*E143</f>
        <v>0</v>
      </c>
      <c r="S143" s="28">
        <f>(IF(N143="WON-EW",((((G143-1)*K143)*'month 3 only'!$B$2)+('month 3 only'!$B$2*(G143-1))),IF(N143="WON",((((G143-1)*K143)*'month 3 only'!$B$2)+('month 3 only'!$B$2*(G143-1))),IF(N143="PLACED",((((G143-1)*K143)*'month 3 only'!$B$2)-'month 3 only'!$B$2),IF(K143=0,-'month 3 only'!$B$2,IF(K143=0,-'month 3 only'!$B$2,-('month 3 only'!$B$2*2)))))))*E143</f>
        <v>0</v>
      </c>
    </row>
    <row r="144" spans="1:19" ht="15" x14ac:dyDescent="0.2">
      <c r="A144" s="56"/>
      <c r="B144" s="21"/>
      <c r="C144" s="16"/>
      <c r="D144" s="16"/>
      <c r="E144" s="49"/>
      <c r="F144" s="49"/>
      <c r="G144" s="22"/>
      <c r="H144" s="52"/>
      <c r="I144" s="22"/>
      <c r="J144" s="22"/>
      <c r="K144" s="22"/>
      <c r="L144" s="22"/>
      <c r="M144" s="16"/>
      <c r="N144" s="17"/>
      <c r="O144" s="26">
        <f>((H144-1)*(1-(IF(I144="no",0,'month 3 only'!$B$3)))+1)</f>
        <v>5.0000000000000044E-2</v>
      </c>
      <c r="P144" s="26">
        <f t="shared" si="1"/>
        <v>0</v>
      </c>
      <c r="Q144" s="27">
        <f>(IF(N144="WON-EW",((((O144-1)*K144)*'month 3 only'!$B$2)+('month 3 only'!$B$2*(O144-1))),IF(N144="WON",((((O144-1)*K144)*'month 3 only'!$B$2)+('month 3 only'!$B$2*(O144-1))),IF(N144="PLACED",((((O144-1)*K144)*'month 3 only'!$B$2)-'month 3 only'!$B$2),IF(K144=0,-'month 3 only'!$B$2,IF(K144=0,-'month 3 only'!$B$2,-('month 3 only'!$B$2*2)))))))*E144</f>
        <v>0</v>
      </c>
      <c r="R144" s="27">
        <f>(IF(N144="WON-EW",(((L144-1)*'month 3 only'!$B$2)*(1-$B$3))+(((M144-1)*'month 3 only'!$B$2)*(1-$B$3)),IF(N144="WON",(((L144-1)*'month 3 only'!$B$2)*(1-$B$3)),IF(N144="PLACED",(((M144-1)*'month 3 only'!$B$2)*(1-$B$3))-'month 3 only'!$B$2,IF(K144=0,-'month 3 only'!$B$2,-('month 3 only'!$B$2*2))))))*E144</f>
        <v>0</v>
      </c>
      <c r="S144" s="28">
        <f>(IF(N144="WON-EW",((((G144-1)*K144)*'month 3 only'!$B$2)+('month 3 only'!$B$2*(G144-1))),IF(N144="WON",((((G144-1)*K144)*'month 3 only'!$B$2)+('month 3 only'!$B$2*(G144-1))),IF(N144="PLACED",((((G144-1)*K144)*'month 3 only'!$B$2)-'month 3 only'!$B$2),IF(K144=0,-'month 3 only'!$B$2,IF(K144=0,-'month 3 only'!$B$2,-('month 3 only'!$B$2*2)))))))*E144</f>
        <v>0</v>
      </c>
    </row>
    <row r="145" spans="1:19" ht="15" x14ac:dyDescent="0.2">
      <c r="A145" s="56"/>
      <c r="B145" s="21"/>
      <c r="C145" s="16"/>
      <c r="D145" s="16"/>
      <c r="E145" s="49"/>
      <c r="F145" s="49"/>
      <c r="G145" s="22"/>
      <c r="H145" s="52"/>
      <c r="I145" s="22"/>
      <c r="J145" s="22"/>
      <c r="K145" s="22"/>
      <c r="L145" s="22"/>
      <c r="M145" s="16"/>
      <c r="N145" s="17"/>
      <c r="O145" s="26">
        <f>((H145-1)*(1-(IF(I145="no",0,'month 3 only'!$B$3)))+1)</f>
        <v>5.0000000000000044E-2</v>
      </c>
      <c r="P145" s="26">
        <f t="shared" si="1"/>
        <v>0</v>
      </c>
      <c r="Q145" s="27">
        <f>(IF(N145="WON-EW",((((O145-1)*K145)*'month 3 only'!$B$2)+('month 3 only'!$B$2*(O145-1))),IF(N145="WON",((((O145-1)*K145)*'month 3 only'!$B$2)+('month 3 only'!$B$2*(O145-1))),IF(N145="PLACED",((((O145-1)*K145)*'month 3 only'!$B$2)-'month 3 only'!$B$2),IF(K145=0,-'month 3 only'!$B$2,IF(K145=0,-'month 3 only'!$B$2,-('month 3 only'!$B$2*2)))))))*E145</f>
        <v>0</v>
      </c>
      <c r="R145" s="27">
        <f>(IF(N145="WON-EW",(((L145-1)*'month 3 only'!$B$2)*(1-$B$3))+(((M145-1)*'month 3 only'!$B$2)*(1-$B$3)),IF(N145="WON",(((L145-1)*'month 3 only'!$B$2)*(1-$B$3)),IF(N145="PLACED",(((M145-1)*'month 3 only'!$B$2)*(1-$B$3))-'month 3 only'!$B$2,IF(K145=0,-'month 3 only'!$B$2,-('month 3 only'!$B$2*2))))))*E145</f>
        <v>0</v>
      </c>
      <c r="S145" s="28">
        <f>(IF(N145="WON-EW",((((G145-1)*K145)*'month 3 only'!$B$2)+('month 3 only'!$B$2*(G145-1))),IF(N145="WON",((((G145-1)*K145)*'month 3 only'!$B$2)+('month 3 only'!$B$2*(G145-1))),IF(N145="PLACED",((((G145-1)*K145)*'month 3 only'!$B$2)-'month 3 only'!$B$2),IF(K145=0,-'month 3 only'!$B$2,IF(K145=0,-'month 3 only'!$B$2,-('month 3 only'!$B$2*2)))))))*E145</f>
        <v>0</v>
      </c>
    </row>
    <row r="146" spans="1:19" ht="15" x14ac:dyDescent="0.2">
      <c r="A146" s="56"/>
      <c r="B146" s="21"/>
      <c r="C146" s="16"/>
      <c r="D146" s="16"/>
      <c r="E146" s="49"/>
      <c r="F146" s="49"/>
      <c r="G146" s="22"/>
      <c r="H146" s="52"/>
      <c r="I146" s="22"/>
      <c r="J146" s="22"/>
      <c r="K146" s="22"/>
      <c r="L146" s="22"/>
      <c r="M146" s="16"/>
      <c r="N146" s="17"/>
      <c r="O146" s="26">
        <f>((H146-1)*(1-(IF(I146="no",0,'month 3 only'!$B$3)))+1)</f>
        <v>5.0000000000000044E-2</v>
      </c>
      <c r="P146" s="26">
        <f t="shared" si="1"/>
        <v>0</v>
      </c>
      <c r="Q146" s="27">
        <f>(IF(N146="WON-EW",((((O146-1)*K146)*'month 3 only'!$B$2)+('month 3 only'!$B$2*(O146-1))),IF(N146="WON",((((O146-1)*K146)*'month 3 only'!$B$2)+('month 3 only'!$B$2*(O146-1))),IF(N146="PLACED",((((O146-1)*K146)*'month 3 only'!$B$2)-'month 3 only'!$B$2),IF(K146=0,-'month 3 only'!$B$2,IF(K146=0,-'month 3 only'!$B$2,-('month 3 only'!$B$2*2)))))))*E146</f>
        <v>0</v>
      </c>
      <c r="R146" s="27">
        <f>(IF(N146="WON-EW",(((L146-1)*'month 3 only'!$B$2)*(1-$B$3))+(((M146-1)*'month 3 only'!$B$2)*(1-$B$3)),IF(N146="WON",(((L146-1)*'month 3 only'!$B$2)*(1-$B$3)),IF(N146="PLACED",(((M146-1)*'month 3 only'!$B$2)*(1-$B$3))-'month 3 only'!$B$2,IF(K146=0,-'month 3 only'!$B$2,-('month 3 only'!$B$2*2))))))*E146</f>
        <v>0</v>
      </c>
      <c r="S146" s="28">
        <f>(IF(N146="WON-EW",((((G146-1)*K146)*'month 3 only'!$B$2)+('month 3 only'!$B$2*(G146-1))),IF(N146="WON",((((G146-1)*K146)*'month 3 only'!$B$2)+('month 3 only'!$B$2*(G146-1))),IF(N146="PLACED",((((G146-1)*K146)*'month 3 only'!$B$2)-'month 3 only'!$B$2),IF(K146=0,-'month 3 only'!$B$2,IF(K146=0,-'month 3 only'!$B$2,-('month 3 only'!$B$2*2)))))))*E146</f>
        <v>0</v>
      </c>
    </row>
    <row r="147" spans="1:19" ht="15" x14ac:dyDescent="0.2">
      <c r="A147" s="56"/>
      <c r="B147" s="21"/>
      <c r="C147" s="16"/>
      <c r="D147" s="16"/>
      <c r="E147" s="49"/>
      <c r="F147" s="49"/>
      <c r="G147" s="22"/>
      <c r="H147" s="52"/>
      <c r="I147" s="22"/>
      <c r="J147" s="22"/>
      <c r="K147" s="22"/>
      <c r="L147" s="22"/>
      <c r="M147" s="16"/>
      <c r="N147" s="17"/>
      <c r="O147" s="26">
        <f>((H147-1)*(1-(IF(I147="no",0,'month 3 only'!$B$3)))+1)</f>
        <v>5.0000000000000044E-2</v>
      </c>
      <c r="P147" s="26">
        <f t="shared" si="1"/>
        <v>0</v>
      </c>
      <c r="Q147" s="27">
        <f>(IF(N147="WON-EW",((((O147-1)*K147)*'month 3 only'!$B$2)+('month 3 only'!$B$2*(O147-1))),IF(N147="WON",((((O147-1)*K147)*'month 3 only'!$B$2)+('month 3 only'!$B$2*(O147-1))),IF(N147="PLACED",((((O147-1)*K147)*'month 3 only'!$B$2)-'month 3 only'!$B$2),IF(K147=0,-'month 3 only'!$B$2,IF(K147=0,-'month 3 only'!$B$2,-('month 3 only'!$B$2*2)))))))*E147</f>
        <v>0</v>
      </c>
      <c r="R147" s="27">
        <f>(IF(N147="WON-EW",(((L147-1)*'month 3 only'!$B$2)*(1-$B$3))+(((M147-1)*'month 3 only'!$B$2)*(1-$B$3)),IF(N147="WON",(((L147-1)*'month 3 only'!$B$2)*(1-$B$3)),IF(N147="PLACED",(((M147-1)*'month 3 only'!$B$2)*(1-$B$3))-'month 3 only'!$B$2,IF(K147=0,-'month 3 only'!$B$2,-('month 3 only'!$B$2*2))))))*E147</f>
        <v>0</v>
      </c>
      <c r="S147" s="28">
        <f>(IF(N147="WON-EW",((((G147-1)*K147)*'month 3 only'!$B$2)+('month 3 only'!$B$2*(G147-1))),IF(N147="WON",((((G147-1)*K147)*'month 3 only'!$B$2)+('month 3 only'!$B$2*(G147-1))),IF(N147="PLACED",((((G147-1)*K147)*'month 3 only'!$B$2)-'month 3 only'!$B$2),IF(K147=0,-'month 3 only'!$B$2,IF(K147=0,-'month 3 only'!$B$2,-('month 3 only'!$B$2*2)))))))*E147</f>
        <v>0</v>
      </c>
    </row>
    <row r="148" spans="1:19" ht="15" x14ac:dyDescent="0.2">
      <c r="A148" s="56"/>
      <c r="B148" s="21"/>
      <c r="C148" s="16"/>
      <c r="D148" s="16"/>
      <c r="E148" s="49"/>
      <c r="F148" s="49"/>
      <c r="G148" s="22"/>
      <c r="H148" s="52"/>
      <c r="I148" s="22"/>
      <c r="J148" s="22"/>
      <c r="K148" s="22"/>
      <c r="L148" s="22"/>
      <c r="M148" s="16"/>
      <c r="N148" s="17"/>
      <c r="O148" s="26">
        <f>((H148-1)*(1-(IF(I148="no",0,'month 3 only'!$B$3)))+1)</f>
        <v>5.0000000000000044E-2</v>
      </c>
      <c r="P148" s="26">
        <f t="shared" si="1"/>
        <v>0</v>
      </c>
      <c r="Q148" s="27">
        <f>(IF(N148="WON-EW",((((O148-1)*K148)*'month 3 only'!$B$2)+('month 3 only'!$B$2*(O148-1))),IF(N148="WON",((((O148-1)*K148)*'month 3 only'!$B$2)+('month 3 only'!$B$2*(O148-1))),IF(N148="PLACED",((((O148-1)*K148)*'month 3 only'!$B$2)-'month 3 only'!$B$2),IF(K148=0,-'month 3 only'!$B$2,IF(K148=0,-'month 3 only'!$B$2,-('month 3 only'!$B$2*2)))))))*E148</f>
        <v>0</v>
      </c>
      <c r="R148" s="27">
        <f>(IF(N148="WON-EW",(((L148-1)*'month 3 only'!$B$2)*(1-$B$3))+(((M148-1)*'month 3 only'!$B$2)*(1-$B$3)),IF(N148="WON",(((L148-1)*'month 3 only'!$B$2)*(1-$B$3)),IF(N148="PLACED",(((M148-1)*'month 3 only'!$B$2)*(1-$B$3))-'month 3 only'!$B$2,IF(K148=0,-'month 3 only'!$B$2,-('month 3 only'!$B$2*2))))))*E148</f>
        <v>0</v>
      </c>
      <c r="S148" s="28">
        <f>(IF(N148="WON-EW",((((G148-1)*K148)*'month 3 only'!$B$2)+('month 3 only'!$B$2*(G148-1))),IF(N148="WON",((((G148-1)*K148)*'month 3 only'!$B$2)+('month 3 only'!$B$2*(G148-1))),IF(N148="PLACED",((((G148-1)*K148)*'month 3 only'!$B$2)-'month 3 only'!$B$2),IF(K148=0,-'month 3 only'!$B$2,IF(K148=0,-'month 3 only'!$B$2,-('month 3 only'!$B$2*2)))))))*E148</f>
        <v>0</v>
      </c>
    </row>
    <row r="149" spans="1:19" ht="15" x14ac:dyDescent="0.2">
      <c r="A149" s="56"/>
      <c r="B149" s="21"/>
      <c r="C149" s="16"/>
      <c r="D149" s="16"/>
      <c r="E149" s="49"/>
      <c r="F149" s="49"/>
      <c r="G149" s="22"/>
      <c r="H149" s="52"/>
      <c r="I149" s="22"/>
      <c r="J149" s="22"/>
      <c r="K149" s="22"/>
      <c r="L149" s="22"/>
      <c r="M149" s="16"/>
      <c r="N149" s="17"/>
      <c r="O149" s="26">
        <f>((H149-1)*(1-(IF(I149="no",0,'month 3 only'!$B$3)))+1)</f>
        <v>5.0000000000000044E-2</v>
      </c>
      <c r="P149" s="26">
        <f t="shared" si="1"/>
        <v>0</v>
      </c>
      <c r="Q149" s="27">
        <f>(IF(N149="WON-EW",((((O149-1)*K149)*'month 3 only'!$B$2)+('month 3 only'!$B$2*(O149-1))),IF(N149="WON",((((O149-1)*K149)*'month 3 only'!$B$2)+('month 3 only'!$B$2*(O149-1))),IF(N149="PLACED",((((O149-1)*K149)*'month 3 only'!$B$2)-'month 3 only'!$B$2),IF(K149=0,-'month 3 only'!$B$2,IF(K149=0,-'month 3 only'!$B$2,-('month 3 only'!$B$2*2)))))))*E149</f>
        <v>0</v>
      </c>
      <c r="R149" s="27">
        <f>(IF(N149="WON-EW",(((L149-1)*'month 3 only'!$B$2)*(1-$B$3))+(((M149-1)*'month 3 only'!$B$2)*(1-$B$3)),IF(N149="WON",(((L149-1)*'month 3 only'!$B$2)*(1-$B$3)),IF(N149="PLACED",(((M149-1)*'month 3 only'!$B$2)*(1-$B$3))-'month 3 only'!$B$2,IF(K149=0,-'month 3 only'!$B$2,-('month 3 only'!$B$2*2))))))*E149</f>
        <v>0</v>
      </c>
      <c r="S149" s="28">
        <f>(IF(N149="WON-EW",((((G149-1)*K149)*'month 3 only'!$B$2)+('month 3 only'!$B$2*(G149-1))),IF(N149="WON",((((G149-1)*K149)*'month 3 only'!$B$2)+('month 3 only'!$B$2*(G149-1))),IF(N149="PLACED",((((G149-1)*K149)*'month 3 only'!$B$2)-'month 3 only'!$B$2),IF(K149=0,-'month 3 only'!$B$2,IF(K149=0,-'month 3 only'!$B$2,-('month 3 only'!$B$2*2)))))))*E149</f>
        <v>0</v>
      </c>
    </row>
    <row r="150" spans="1:19" ht="15" x14ac:dyDescent="0.2">
      <c r="A150" s="56"/>
      <c r="B150" s="21"/>
      <c r="C150" s="16"/>
      <c r="D150" s="16"/>
      <c r="E150" s="49"/>
      <c r="F150" s="49"/>
      <c r="G150" s="22"/>
      <c r="H150" s="52"/>
      <c r="I150" s="22"/>
      <c r="J150" s="22"/>
      <c r="K150" s="22"/>
      <c r="L150" s="22"/>
      <c r="M150" s="16"/>
      <c r="N150" s="17"/>
      <c r="O150" s="26">
        <f>((H150-1)*(1-(IF(I150="no",0,'month 3 only'!$B$3)))+1)</f>
        <v>5.0000000000000044E-2</v>
      </c>
      <c r="P150" s="26">
        <f t="shared" si="1"/>
        <v>0</v>
      </c>
      <c r="Q150" s="27">
        <f>(IF(N150="WON-EW",((((O150-1)*K150)*'month 3 only'!$B$2)+('month 3 only'!$B$2*(O150-1))),IF(N150="WON",((((O150-1)*K150)*'month 3 only'!$B$2)+('month 3 only'!$B$2*(O150-1))),IF(N150="PLACED",((((O150-1)*K150)*'month 3 only'!$B$2)-'month 3 only'!$B$2),IF(K150=0,-'month 3 only'!$B$2,IF(K150=0,-'month 3 only'!$B$2,-('month 3 only'!$B$2*2)))))))*E150</f>
        <v>0</v>
      </c>
      <c r="R150" s="27">
        <f>(IF(N150="WON-EW",(((L150-1)*'month 3 only'!$B$2)*(1-$B$3))+(((M150-1)*'month 3 only'!$B$2)*(1-$B$3)),IF(N150="WON",(((L150-1)*'month 3 only'!$B$2)*(1-$B$3)),IF(N150="PLACED",(((M150-1)*'month 3 only'!$B$2)*(1-$B$3))-'month 3 only'!$B$2,IF(K150=0,-'month 3 only'!$B$2,-('month 3 only'!$B$2*2))))))*E150</f>
        <v>0</v>
      </c>
      <c r="S150" s="28">
        <f>(IF(N150="WON-EW",((((G150-1)*K150)*'month 3 only'!$B$2)+('month 3 only'!$B$2*(G150-1))),IF(N150="WON",((((G150-1)*K150)*'month 3 only'!$B$2)+('month 3 only'!$B$2*(G150-1))),IF(N150="PLACED",((((G150-1)*K150)*'month 3 only'!$B$2)-'month 3 only'!$B$2),IF(K150=0,-'month 3 only'!$B$2,IF(K150=0,-'month 3 only'!$B$2,-('month 3 only'!$B$2*2)))))))*E150</f>
        <v>0</v>
      </c>
    </row>
    <row r="151" spans="1:19" ht="15" x14ac:dyDescent="0.2">
      <c r="A151" s="56"/>
      <c r="B151" s="21"/>
      <c r="C151" s="16"/>
      <c r="D151" s="16"/>
      <c r="E151" s="49"/>
      <c r="F151" s="49"/>
      <c r="G151" s="22"/>
      <c r="H151" s="52"/>
      <c r="I151" s="22"/>
      <c r="J151" s="22"/>
      <c r="K151" s="22"/>
      <c r="L151" s="22"/>
      <c r="M151" s="16"/>
      <c r="N151" s="17"/>
      <c r="O151" s="26">
        <f>((H151-1)*(1-(IF(I151="no",0,'month 3 only'!$B$3)))+1)</f>
        <v>5.0000000000000044E-2</v>
      </c>
      <c r="P151" s="26">
        <f t="shared" si="1"/>
        <v>0</v>
      </c>
      <c r="Q151" s="27">
        <f>(IF(N151="WON-EW",((((O151-1)*K151)*'month 3 only'!$B$2)+('month 3 only'!$B$2*(O151-1))),IF(N151="WON",((((O151-1)*K151)*'month 3 only'!$B$2)+('month 3 only'!$B$2*(O151-1))),IF(N151="PLACED",((((O151-1)*K151)*'month 3 only'!$B$2)-'month 3 only'!$B$2),IF(K151=0,-'month 3 only'!$B$2,IF(K151=0,-'month 3 only'!$B$2,-('month 3 only'!$B$2*2)))))))*E151</f>
        <v>0</v>
      </c>
      <c r="R151" s="27">
        <f>(IF(N151="WON-EW",(((L151-1)*'month 3 only'!$B$2)*(1-$B$3))+(((M151-1)*'month 3 only'!$B$2)*(1-$B$3)),IF(N151="WON",(((L151-1)*'month 3 only'!$B$2)*(1-$B$3)),IF(N151="PLACED",(((M151-1)*'month 3 only'!$B$2)*(1-$B$3))-'month 3 only'!$B$2,IF(K151=0,-'month 3 only'!$B$2,-('month 3 only'!$B$2*2))))))*E151</f>
        <v>0</v>
      </c>
      <c r="S151" s="28">
        <f>(IF(N151="WON-EW",((((G151-1)*K151)*'month 3 only'!$B$2)+('month 3 only'!$B$2*(G151-1))),IF(N151="WON",((((G151-1)*K151)*'month 3 only'!$B$2)+('month 3 only'!$B$2*(G151-1))),IF(N151="PLACED",((((G151-1)*K151)*'month 3 only'!$B$2)-'month 3 only'!$B$2),IF(K151=0,-'month 3 only'!$B$2,IF(K151=0,-'month 3 only'!$B$2,-('month 3 only'!$B$2*2)))))))*E151</f>
        <v>0</v>
      </c>
    </row>
    <row r="152" spans="1:19" ht="15" x14ac:dyDescent="0.2">
      <c r="A152" s="56"/>
      <c r="B152" s="21"/>
      <c r="C152" s="16"/>
      <c r="D152" s="16"/>
      <c r="E152" s="49"/>
      <c r="F152" s="49"/>
      <c r="G152" s="22"/>
      <c r="H152" s="52"/>
      <c r="I152" s="22"/>
      <c r="J152" s="22"/>
      <c r="K152" s="22"/>
      <c r="L152" s="22"/>
      <c r="M152" s="16"/>
      <c r="N152" s="17"/>
      <c r="O152" s="26">
        <f>((H152-1)*(1-(IF(I152="no",0,'month 3 only'!$B$3)))+1)</f>
        <v>5.0000000000000044E-2</v>
      </c>
      <c r="P152" s="26">
        <f t="shared" si="1"/>
        <v>0</v>
      </c>
      <c r="Q152" s="27">
        <f>(IF(N152="WON-EW",((((O152-1)*K152)*'month 3 only'!$B$2)+('month 3 only'!$B$2*(O152-1))),IF(N152="WON",((((O152-1)*K152)*'month 3 only'!$B$2)+('month 3 only'!$B$2*(O152-1))),IF(N152="PLACED",((((O152-1)*K152)*'month 3 only'!$B$2)-'month 3 only'!$B$2),IF(K152=0,-'month 3 only'!$B$2,IF(K152=0,-'month 3 only'!$B$2,-('month 3 only'!$B$2*2)))))))*E152</f>
        <v>0</v>
      </c>
      <c r="R152" s="27">
        <f>(IF(N152="WON-EW",(((L152-1)*'month 3 only'!$B$2)*(1-$B$3))+(((M152-1)*'month 3 only'!$B$2)*(1-$B$3)),IF(N152="WON",(((L152-1)*'month 3 only'!$B$2)*(1-$B$3)),IF(N152="PLACED",(((M152-1)*'month 3 only'!$B$2)*(1-$B$3))-'month 3 only'!$B$2,IF(K152=0,-'month 3 only'!$B$2,-('month 3 only'!$B$2*2))))))*E152</f>
        <v>0</v>
      </c>
      <c r="S152" s="28">
        <f>(IF(N152="WON-EW",((((G152-1)*K152)*'month 3 only'!$B$2)+('month 3 only'!$B$2*(G152-1))),IF(N152="WON",((((G152-1)*K152)*'month 3 only'!$B$2)+('month 3 only'!$B$2*(G152-1))),IF(N152="PLACED",((((G152-1)*K152)*'month 3 only'!$B$2)-'month 3 only'!$B$2),IF(K152=0,-'month 3 only'!$B$2,IF(K152=0,-'month 3 only'!$B$2,-('month 3 only'!$B$2*2)))))))*E152</f>
        <v>0</v>
      </c>
    </row>
    <row r="153" spans="1:19" ht="15" x14ac:dyDescent="0.2">
      <c r="A153" s="56"/>
      <c r="B153" s="21"/>
      <c r="C153" s="16"/>
      <c r="D153" s="16"/>
      <c r="E153" s="49"/>
      <c r="F153" s="49"/>
      <c r="G153" s="22"/>
      <c r="H153" s="52"/>
      <c r="I153" s="22"/>
      <c r="J153" s="22"/>
      <c r="K153" s="22"/>
      <c r="L153" s="22"/>
      <c r="M153" s="16"/>
      <c r="N153" s="17"/>
      <c r="O153" s="26">
        <f>((H153-1)*(1-(IF(I153="no",0,'month 3 only'!$B$3)))+1)</f>
        <v>5.0000000000000044E-2</v>
      </c>
      <c r="P153" s="26">
        <f t="shared" si="1"/>
        <v>0</v>
      </c>
      <c r="Q153" s="27">
        <f>(IF(N153="WON-EW",((((O153-1)*K153)*'month 3 only'!$B$2)+('month 3 only'!$B$2*(O153-1))),IF(N153="WON",((((O153-1)*K153)*'month 3 only'!$B$2)+('month 3 only'!$B$2*(O153-1))),IF(N153="PLACED",((((O153-1)*K153)*'month 3 only'!$B$2)-'month 3 only'!$B$2),IF(K153=0,-'month 3 only'!$B$2,IF(K153=0,-'month 3 only'!$B$2,-('month 3 only'!$B$2*2)))))))*E153</f>
        <v>0</v>
      </c>
      <c r="R153" s="27">
        <f>(IF(N153="WON-EW",(((L153-1)*'month 3 only'!$B$2)*(1-$B$3))+(((M153-1)*'month 3 only'!$B$2)*(1-$B$3)),IF(N153="WON",(((L153-1)*'month 3 only'!$B$2)*(1-$B$3)),IF(N153="PLACED",(((M153-1)*'month 3 only'!$B$2)*(1-$B$3))-'month 3 only'!$B$2,IF(K153=0,-'month 3 only'!$B$2,-('month 3 only'!$B$2*2))))))*E153</f>
        <v>0</v>
      </c>
      <c r="S153" s="28">
        <f>(IF(N153="WON-EW",((((G153-1)*K153)*'month 3 only'!$B$2)+('month 3 only'!$B$2*(G153-1))),IF(N153="WON",((((G153-1)*K153)*'month 3 only'!$B$2)+('month 3 only'!$B$2*(G153-1))),IF(N153="PLACED",((((G153-1)*K153)*'month 3 only'!$B$2)-'month 3 only'!$B$2),IF(K153=0,-'month 3 only'!$B$2,IF(K153=0,-'month 3 only'!$B$2,-('month 3 only'!$B$2*2)))))))*E153</f>
        <v>0</v>
      </c>
    </row>
    <row r="154" spans="1:19" ht="15" x14ac:dyDescent="0.2">
      <c r="A154" s="56"/>
      <c r="B154" s="21"/>
      <c r="C154" s="16"/>
      <c r="D154" s="16"/>
      <c r="E154" s="49"/>
      <c r="F154" s="49"/>
      <c r="G154" s="22"/>
      <c r="H154" s="52"/>
      <c r="I154" s="22"/>
      <c r="J154" s="22"/>
      <c r="K154" s="22"/>
      <c r="L154" s="22"/>
      <c r="M154" s="16"/>
      <c r="N154" s="17"/>
      <c r="O154" s="26">
        <f>((H154-1)*(1-(IF(I154="no",0,'month 3 only'!$B$3)))+1)</f>
        <v>5.0000000000000044E-2</v>
      </c>
      <c r="P154" s="26">
        <f t="shared" si="1"/>
        <v>0</v>
      </c>
      <c r="Q154" s="27">
        <f>(IF(N154="WON-EW",((((O154-1)*K154)*'month 3 only'!$B$2)+('month 3 only'!$B$2*(O154-1))),IF(N154="WON",((((O154-1)*K154)*'month 3 only'!$B$2)+('month 3 only'!$B$2*(O154-1))),IF(N154="PLACED",((((O154-1)*K154)*'month 3 only'!$B$2)-'month 3 only'!$B$2),IF(K154=0,-'month 3 only'!$B$2,IF(K154=0,-'month 3 only'!$B$2,-('month 3 only'!$B$2*2)))))))*E154</f>
        <v>0</v>
      </c>
      <c r="R154" s="27">
        <f>(IF(N154="WON-EW",(((L154-1)*'month 3 only'!$B$2)*(1-$B$3))+(((M154-1)*'month 3 only'!$B$2)*(1-$B$3)),IF(N154="WON",(((L154-1)*'month 3 only'!$B$2)*(1-$B$3)),IF(N154="PLACED",(((M154-1)*'month 3 only'!$B$2)*(1-$B$3))-'month 3 only'!$B$2,IF(K154=0,-'month 3 only'!$B$2,-('month 3 only'!$B$2*2))))))*E154</f>
        <v>0</v>
      </c>
      <c r="S154" s="28">
        <f>(IF(N154="WON-EW",((((G154-1)*K154)*'month 3 only'!$B$2)+('month 3 only'!$B$2*(G154-1))),IF(N154="WON",((((G154-1)*K154)*'month 3 only'!$B$2)+('month 3 only'!$B$2*(G154-1))),IF(N154="PLACED",((((G154-1)*K154)*'month 3 only'!$B$2)-'month 3 only'!$B$2),IF(K154=0,-'month 3 only'!$B$2,IF(K154=0,-'month 3 only'!$B$2,-('month 3 only'!$B$2*2)))))))*E154</f>
        <v>0</v>
      </c>
    </row>
    <row r="155" spans="1:19" ht="15" x14ac:dyDescent="0.2">
      <c r="A155" s="56"/>
      <c r="B155" s="21"/>
      <c r="C155" s="16"/>
      <c r="D155" s="16"/>
      <c r="E155" s="49"/>
      <c r="F155" s="49"/>
      <c r="G155" s="22"/>
      <c r="H155" s="52"/>
      <c r="I155" s="22"/>
      <c r="J155" s="22"/>
      <c r="K155" s="22"/>
      <c r="L155" s="22"/>
      <c r="M155" s="16"/>
      <c r="N155" s="17"/>
      <c r="O155" s="26">
        <f>((H155-1)*(1-(IF(I155="no",0,'month 3 only'!$B$3)))+1)</f>
        <v>5.0000000000000044E-2</v>
      </c>
      <c r="P155" s="26">
        <f t="shared" si="1"/>
        <v>0</v>
      </c>
      <c r="Q155" s="27">
        <f>(IF(N155="WON-EW",((((O155-1)*K155)*'month 3 only'!$B$2)+('month 3 only'!$B$2*(O155-1))),IF(N155="WON",((((O155-1)*K155)*'month 3 only'!$B$2)+('month 3 only'!$B$2*(O155-1))),IF(N155="PLACED",((((O155-1)*K155)*'month 3 only'!$B$2)-'month 3 only'!$B$2),IF(K155=0,-'month 3 only'!$B$2,IF(K155=0,-'month 3 only'!$B$2,-('month 3 only'!$B$2*2)))))))*E155</f>
        <v>0</v>
      </c>
      <c r="R155" s="27">
        <f>(IF(N155="WON-EW",(((L155-1)*'month 3 only'!$B$2)*(1-$B$3))+(((M155-1)*'month 3 only'!$B$2)*(1-$B$3)),IF(N155="WON",(((L155-1)*'month 3 only'!$B$2)*(1-$B$3)),IF(N155="PLACED",(((M155-1)*'month 3 only'!$B$2)*(1-$B$3))-'month 3 only'!$B$2,IF(K155=0,-'month 3 only'!$B$2,-('month 3 only'!$B$2*2))))))*E155</f>
        <v>0</v>
      </c>
      <c r="S155" s="28">
        <f>(IF(N155="WON-EW",((((G155-1)*K155)*'month 3 only'!$B$2)+('month 3 only'!$B$2*(G155-1))),IF(N155="WON",((((G155-1)*K155)*'month 3 only'!$B$2)+('month 3 only'!$B$2*(G155-1))),IF(N155="PLACED",((((G155-1)*K155)*'month 3 only'!$B$2)-'month 3 only'!$B$2),IF(K155=0,-'month 3 only'!$B$2,IF(K155=0,-'month 3 only'!$B$2,-('month 3 only'!$B$2*2)))))))*E155</f>
        <v>0</v>
      </c>
    </row>
    <row r="156" spans="1:19" ht="15" x14ac:dyDescent="0.2">
      <c r="A156" s="56"/>
      <c r="B156" s="21"/>
      <c r="C156" s="16"/>
      <c r="D156" s="16"/>
      <c r="E156" s="49"/>
      <c r="F156" s="49"/>
      <c r="G156" s="22"/>
      <c r="H156" s="52"/>
      <c r="I156" s="22"/>
      <c r="J156" s="22"/>
      <c r="K156" s="22"/>
      <c r="L156" s="22"/>
      <c r="M156" s="16"/>
      <c r="N156" s="17"/>
      <c r="O156" s="26">
        <f>((H156-1)*(1-(IF(I156="no",0,'month 3 only'!$B$3)))+1)</f>
        <v>5.0000000000000044E-2</v>
      </c>
      <c r="P156" s="26">
        <f t="shared" si="1"/>
        <v>0</v>
      </c>
      <c r="Q156" s="27">
        <f>(IF(N156="WON-EW",((((O156-1)*K156)*'month 3 only'!$B$2)+('month 3 only'!$B$2*(O156-1))),IF(N156="WON",((((O156-1)*K156)*'month 3 only'!$B$2)+('month 3 only'!$B$2*(O156-1))),IF(N156="PLACED",((((O156-1)*K156)*'month 3 only'!$B$2)-'month 3 only'!$B$2),IF(K156=0,-'month 3 only'!$B$2,IF(K156=0,-'month 3 only'!$B$2,-('month 3 only'!$B$2*2)))))))*E156</f>
        <v>0</v>
      </c>
      <c r="R156" s="27">
        <f>(IF(N156="WON-EW",(((L156-1)*'month 3 only'!$B$2)*(1-$B$3))+(((M156-1)*'month 3 only'!$B$2)*(1-$B$3)),IF(N156="WON",(((L156-1)*'month 3 only'!$B$2)*(1-$B$3)),IF(N156="PLACED",(((M156-1)*'month 3 only'!$B$2)*(1-$B$3))-'month 3 only'!$B$2,IF(K156=0,-'month 3 only'!$B$2,-('month 3 only'!$B$2*2))))))*E156</f>
        <v>0</v>
      </c>
      <c r="S156" s="28">
        <f>(IF(N156="WON-EW",((((G156-1)*K156)*'month 3 only'!$B$2)+('month 3 only'!$B$2*(G156-1))),IF(N156="WON",((((G156-1)*K156)*'month 3 only'!$B$2)+('month 3 only'!$B$2*(G156-1))),IF(N156="PLACED",((((G156-1)*K156)*'month 3 only'!$B$2)-'month 3 only'!$B$2),IF(K156=0,-'month 3 only'!$B$2,IF(K156=0,-'month 3 only'!$B$2,-('month 3 only'!$B$2*2)))))))*E156</f>
        <v>0</v>
      </c>
    </row>
    <row r="157" spans="1:19" ht="15" x14ac:dyDescent="0.2">
      <c r="A157" s="56"/>
      <c r="B157" s="21"/>
      <c r="C157" s="16"/>
      <c r="D157" s="16"/>
      <c r="E157" s="49"/>
      <c r="F157" s="49"/>
      <c r="G157" s="22"/>
      <c r="H157" s="52"/>
      <c r="I157" s="22"/>
      <c r="J157" s="22"/>
      <c r="K157" s="22"/>
      <c r="L157" s="22"/>
      <c r="M157" s="16"/>
      <c r="N157" s="17"/>
      <c r="O157" s="26">
        <f>((H157-1)*(1-(IF(I157="no",0,'month 3 only'!$B$3)))+1)</f>
        <v>5.0000000000000044E-2</v>
      </c>
      <c r="P157" s="26">
        <f t="shared" si="1"/>
        <v>0</v>
      </c>
      <c r="Q157" s="27">
        <f>(IF(N157="WON-EW",((((O157-1)*K157)*'month 3 only'!$B$2)+('month 3 only'!$B$2*(O157-1))),IF(N157="WON",((((O157-1)*K157)*'month 3 only'!$B$2)+('month 3 only'!$B$2*(O157-1))),IF(N157="PLACED",((((O157-1)*K157)*'month 3 only'!$B$2)-'month 3 only'!$B$2),IF(K157=0,-'month 3 only'!$B$2,IF(K157=0,-'month 3 only'!$B$2,-('month 3 only'!$B$2*2)))))))*E157</f>
        <v>0</v>
      </c>
      <c r="R157" s="27">
        <f>(IF(N157="WON-EW",(((L157-1)*'month 3 only'!$B$2)*(1-$B$3))+(((M157-1)*'month 3 only'!$B$2)*(1-$B$3)),IF(N157="WON",(((L157-1)*'month 3 only'!$B$2)*(1-$B$3)),IF(N157="PLACED",(((M157-1)*'month 3 only'!$B$2)*(1-$B$3))-'month 3 only'!$B$2,IF(K157=0,-'month 3 only'!$B$2,-('month 3 only'!$B$2*2))))))*E157</f>
        <v>0</v>
      </c>
      <c r="S157" s="28">
        <f>(IF(N157="WON-EW",((((G157-1)*K157)*'month 3 only'!$B$2)+('month 3 only'!$B$2*(G157-1))),IF(N157="WON",((((G157-1)*K157)*'month 3 only'!$B$2)+('month 3 only'!$B$2*(G157-1))),IF(N157="PLACED",((((G157-1)*K157)*'month 3 only'!$B$2)-'month 3 only'!$B$2),IF(K157=0,-'month 3 only'!$B$2,IF(K157=0,-'month 3 only'!$B$2,-('month 3 only'!$B$2*2)))))))*E157</f>
        <v>0</v>
      </c>
    </row>
    <row r="158" spans="1:19" ht="15" x14ac:dyDescent="0.2">
      <c r="A158" s="56"/>
      <c r="B158" s="21"/>
      <c r="C158" s="16"/>
      <c r="D158" s="16"/>
      <c r="E158" s="49"/>
      <c r="F158" s="49"/>
      <c r="G158" s="22"/>
      <c r="H158" s="52"/>
      <c r="I158" s="22"/>
      <c r="J158" s="22"/>
      <c r="K158" s="22"/>
      <c r="L158" s="22"/>
      <c r="M158" s="16"/>
      <c r="N158" s="17"/>
      <c r="O158" s="26">
        <f>((H158-1)*(1-(IF(I158="no",0,'month 3 only'!$B$3)))+1)</f>
        <v>5.0000000000000044E-2</v>
      </c>
      <c r="P158" s="26">
        <f t="shared" si="1"/>
        <v>0</v>
      </c>
      <c r="Q158" s="27">
        <f>(IF(N158="WON-EW",((((O158-1)*K158)*'month 3 only'!$B$2)+('month 3 only'!$B$2*(O158-1))),IF(N158="WON",((((O158-1)*K158)*'month 3 only'!$B$2)+('month 3 only'!$B$2*(O158-1))),IF(N158="PLACED",((((O158-1)*K158)*'month 3 only'!$B$2)-'month 3 only'!$B$2),IF(K158=0,-'month 3 only'!$B$2,IF(K158=0,-'month 3 only'!$B$2,-('month 3 only'!$B$2*2)))))))*E158</f>
        <v>0</v>
      </c>
      <c r="R158" s="27">
        <f>(IF(N158="WON-EW",(((L158-1)*'month 3 only'!$B$2)*(1-$B$3))+(((M158-1)*'month 3 only'!$B$2)*(1-$B$3)),IF(N158="WON",(((L158-1)*'month 3 only'!$B$2)*(1-$B$3)),IF(N158="PLACED",(((M158-1)*'month 3 only'!$B$2)*(1-$B$3))-'month 3 only'!$B$2,IF(K158=0,-'month 3 only'!$B$2,-('month 3 only'!$B$2*2))))))*E158</f>
        <v>0</v>
      </c>
      <c r="S158" s="28">
        <f>(IF(N158="WON-EW",((((G158-1)*K158)*'month 3 only'!$B$2)+('month 3 only'!$B$2*(G158-1))),IF(N158="WON",((((G158-1)*K158)*'month 3 only'!$B$2)+('month 3 only'!$B$2*(G158-1))),IF(N158="PLACED",((((G158-1)*K158)*'month 3 only'!$B$2)-'month 3 only'!$B$2),IF(K158=0,-'month 3 only'!$B$2,IF(K158=0,-'month 3 only'!$B$2,-('month 3 only'!$B$2*2)))))))*E158</f>
        <v>0</v>
      </c>
    </row>
    <row r="159" spans="1:19" ht="15" x14ac:dyDescent="0.2">
      <c r="A159" s="56"/>
      <c r="B159" s="21"/>
      <c r="C159" s="16"/>
      <c r="D159" s="16"/>
      <c r="E159" s="49"/>
      <c r="F159" s="49"/>
      <c r="G159" s="22"/>
      <c r="H159" s="52"/>
      <c r="I159" s="22"/>
      <c r="J159" s="22"/>
      <c r="K159" s="22"/>
      <c r="L159" s="22"/>
      <c r="M159" s="16"/>
      <c r="N159" s="17"/>
      <c r="O159" s="26">
        <f>((H159-1)*(1-(IF(I159="no",0,'month 3 only'!$B$3)))+1)</f>
        <v>5.0000000000000044E-2</v>
      </c>
      <c r="P159" s="26">
        <f t="shared" si="1"/>
        <v>0</v>
      </c>
      <c r="Q159" s="27">
        <f>(IF(N159="WON-EW",((((O159-1)*K159)*'month 3 only'!$B$2)+('month 3 only'!$B$2*(O159-1))),IF(N159="WON",((((O159-1)*K159)*'month 3 only'!$B$2)+('month 3 only'!$B$2*(O159-1))),IF(N159="PLACED",((((O159-1)*K159)*'month 3 only'!$B$2)-'month 3 only'!$B$2),IF(K159=0,-'month 3 only'!$B$2,IF(K159=0,-'month 3 only'!$B$2,-('month 3 only'!$B$2*2)))))))*E159</f>
        <v>0</v>
      </c>
      <c r="R159" s="27">
        <f>(IF(N159="WON-EW",(((L159-1)*'month 3 only'!$B$2)*(1-$B$3))+(((M159-1)*'month 3 only'!$B$2)*(1-$B$3)),IF(N159="WON",(((L159-1)*'month 3 only'!$B$2)*(1-$B$3)),IF(N159="PLACED",(((M159-1)*'month 3 only'!$B$2)*(1-$B$3))-'month 3 only'!$B$2,IF(K159=0,-'month 3 only'!$B$2,-('month 3 only'!$B$2*2))))))*E159</f>
        <v>0</v>
      </c>
      <c r="S159" s="28">
        <f>(IF(N159="WON-EW",((((G159-1)*K159)*'month 3 only'!$B$2)+('month 3 only'!$B$2*(G159-1))),IF(N159="WON",((((G159-1)*K159)*'month 3 only'!$B$2)+('month 3 only'!$B$2*(G159-1))),IF(N159="PLACED",((((G159-1)*K159)*'month 3 only'!$B$2)-'month 3 only'!$B$2),IF(K159=0,-'month 3 only'!$B$2,IF(K159=0,-'month 3 only'!$B$2,-('month 3 only'!$B$2*2)))))))*E159</f>
        <v>0</v>
      </c>
    </row>
    <row r="160" spans="1:19" ht="15" x14ac:dyDescent="0.2">
      <c r="A160" s="56"/>
      <c r="B160" s="21"/>
      <c r="C160" s="16"/>
      <c r="D160" s="16"/>
      <c r="E160" s="49"/>
      <c r="F160" s="49"/>
      <c r="G160" s="22"/>
      <c r="H160" s="52"/>
      <c r="I160" s="22"/>
      <c r="J160" s="22"/>
      <c r="K160" s="22"/>
      <c r="L160" s="22"/>
      <c r="M160" s="16"/>
      <c r="N160" s="17"/>
      <c r="O160" s="26">
        <f>((H160-1)*(1-(IF(I160="no",0,'month 3 only'!$B$3)))+1)</f>
        <v>5.0000000000000044E-2</v>
      </c>
      <c r="P160" s="26">
        <f t="shared" si="1"/>
        <v>0</v>
      </c>
      <c r="Q160" s="27">
        <f>(IF(N160="WON-EW",((((O160-1)*K160)*'month 3 only'!$B$2)+('month 3 only'!$B$2*(O160-1))),IF(N160="WON",((((O160-1)*K160)*'month 3 only'!$B$2)+('month 3 only'!$B$2*(O160-1))),IF(N160="PLACED",((((O160-1)*K160)*'month 3 only'!$B$2)-'month 3 only'!$B$2),IF(K160=0,-'month 3 only'!$B$2,IF(K160=0,-'month 3 only'!$B$2,-('month 3 only'!$B$2*2)))))))*E160</f>
        <v>0</v>
      </c>
      <c r="R160" s="27">
        <f>(IF(N160="WON-EW",(((L160-1)*'month 3 only'!$B$2)*(1-$B$3))+(((M160-1)*'month 3 only'!$B$2)*(1-$B$3)),IF(N160="WON",(((L160-1)*'month 3 only'!$B$2)*(1-$B$3)),IF(N160="PLACED",(((M160-1)*'month 3 only'!$B$2)*(1-$B$3))-'month 3 only'!$B$2,IF(K160=0,-'month 3 only'!$B$2,-('month 3 only'!$B$2*2))))))*E160</f>
        <v>0</v>
      </c>
      <c r="S160" s="28">
        <f>(IF(N160="WON-EW",((((G160-1)*K160)*'month 3 only'!$B$2)+('month 3 only'!$B$2*(G160-1))),IF(N160="WON",((((G160-1)*K160)*'month 3 only'!$B$2)+('month 3 only'!$B$2*(G160-1))),IF(N160="PLACED",((((G160-1)*K160)*'month 3 only'!$B$2)-'month 3 only'!$B$2),IF(K160=0,-'month 3 only'!$B$2,IF(K160=0,-'month 3 only'!$B$2,-('month 3 only'!$B$2*2)))))))*E160</f>
        <v>0</v>
      </c>
    </row>
    <row r="161" spans="1:19" ht="15" x14ac:dyDescent="0.2">
      <c r="A161" s="56"/>
      <c r="B161" s="21"/>
      <c r="C161" s="16"/>
      <c r="D161" s="16"/>
      <c r="E161" s="49"/>
      <c r="F161" s="49"/>
      <c r="G161" s="22"/>
      <c r="H161" s="52"/>
      <c r="I161" s="22"/>
      <c r="J161" s="22"/>
      <c r="K161" s="22"/>
      <c r="L161" s="22"/>
      <c r="M161" s="16"/>
      <c r="N161" s="17"/>
      <c r="O161" s="26">
        <f>((H161-1)*(1-(IF(I161="no",0,'month 3 only'!$B$3)))+1)</f>
        <v>5.0000000000000044E-2</v>
      </c>
      <c r="P161" s="26">
        <f t="shared" si="1"/>
        <v>0</v>
      </c>
      <c r="Q161" s="27">
        <f>(IF(N161="WON-EW",((((O161-1)*K161)*'month 3 only'!$B$2)+('month 3 only'!$B$2*(O161-1))),IF(N161="WON",((((O161-1)*K161)*'month 3 only'!$B$2)+('month 3 only'!$B$2*(O161-1))),IF(N161="PLACED",((((O161-1)*K161)*'month 3 only'!$B$2)-'month 3 only'!$B$2),IF(K161=0,-'month 3 only'!$B$2,IF(K161=0,-'month 3 only'!$B$2,-('month 3 only'!$B$2*2)))))))*E161</f>
        <v>0</v>
      </c>
      <c r="R161" s="27">
        <f>(IF(N161="WON-EW",(((L161-1)*'month 3 only'!$B$2)*(1-$B$3))+(((M161-1)*'month 3 only'!$B$2)*(1-$B$3)),IF(N161="WON",(((L161-1)*'month 3 only'!$B$2)*(1-$B$3)),IF(N161="PLACED",(((M161-1)*'month 3 only'!$B$2)*(1-$B$3))-'month 3 only'!$B$2,IF(K161=0,-'month 3 only'!$B$2,-('month 3 only'!$B$2*2))))))*E161</f>
        <v>0</v>
      </c>
      <c r="S161" s="28">
        <f>(IF(N161="WON-EW",((((G161-1)*K161)*'month 3 only'!$B$2)+('month 3 only'!$B$2*(G161-1))),IF(N161="WON",((((G161-1)*K161)*'month 3 only'!$B$2)+('month 3 only'!$B$2*(G161-1))),IF(N161="PLACED",((((G161-1)*K161)*'month 3 only'!$B$2)-'month 3 only'!$B$2),IF(K161=0,-'month 3 only'!$B$2,IF(K161=0,-'month 3 only'!$B$2,-('month 3 only'!$B$2*2)))))))*E161</f>
        <v>0</v>
      </c>
    </row>
    <row r="162" spans="1:19" ht="15" x14ac:dyDescent="0.2">
      <c r="A162" s="56"/>
      <c r="B162" s="21"/>
      <c r="C162" s="16"/>
      <c r="D162" s="16"/>
      <c r="E162" s="49"/>
      <c r="F162" s="49"/>
      <c r="G162" s="22"/>
      <c r="H162" s="52"/>
      <c r="I162" s="22"/>
      <c r="J162" s="22"/>
      <c r="K162" s="22"/>
      <c r="L162" s="22"/>
      <c r="M162" s="16"/>
      <c r="N162" s="17"/>
      <c r="O162" s="26">
        <f>((H162-1)*(1-(IF(I162="no",0,'month 3 only'!$B$3)))+1)</f>
        <v>5.0000000000000044E-2</v>
      </c>
      <c r="P162" s="26">
        <f t="shared" si="1"/>
        <v>0</v>
      </c>
      <c r="Q162" s="27">
        <f>(IF(N162="WON-EW",((((O162-1)*K162)*'month 3 only'!$B$2)+('month 3 only'!$B$2*(O162-1))),IF(N162="WON",((((O162-1)*K162)*'month 3 only'!$B$2)+('month 3 only'!$B$2*(O162-1))),IF(N162="PLACED",((((O162-1)*K162)*'month 3 only'!$B$2)-'month 3 only'!$B$2),IF(K162=0,-'month 3 only'!$B$2,IF(K162=0,-'month 3 only'!$B$2,-('month 3 only'!$B$2*2)))))))*E162</f>
        <v>0</v>
      </c>
      <c r="R162" s="27">
        <f>(IF(N162="WON-EW",(((L162-1)*'month 3 only'!$B$2)*(1-$B$3))+(((M162-1)*'month 3 only'!$B$2)*(1-$B$3)),IF(N162="WON",(((L162-1)*'month 3 only'!$B$2)*(1-$B$3)),IF(N162="PLACED",(((M162-1)*'month 3 only'!$B$2)*(1-$B$3))-'month 3 only'!$B$2,IF(K162=0,-'month 3 only'!$B$2,-('month 3 only'!$B$2*2))))))*E162</f>
        <v>0</v>
      </c>
      <c r="S162" s="28">
        <f>(IF(N162="WON-EW",((((G162-1)*K162)*'month 3 only'!$B$2)+('month 3 only'!$B$2*(G162-1))),IF(N162="WON",((((G162-1)*K162)*'month 3 only'!$B$2)+('month 3 only'!$B$2*(G162-1))),IF(N162="PLACED",((((G162-1)*K162)*'month 3 only'!$B$2)-'month 3 only'!$B$2),IF(K162=0,-'month 3 only'!$B$2,IF(K162=0,-'month 3 only'!$B$2,-('month 3 only'!$B$2*2)))))))*E162</f>
        <v>0</v>
      </c>
    </row>
    <row r="163" spans="1:19" ht="15" x14ac:dyDescent="0.2">
      <c r="A163" s="56"/>
      <c r="B163" s="21"/>
      <c r="C163" s="16"/>
      <c r="D163" s="16"/>
      <c r="E163" s="49"/>
      <c r="F163" s="49"/>
      <c r="G163" s="57"/>
      <c r="H163" s="52"/>
      <c r="I163" s="22"/>
      <c r="J163" s="22"/>
      <c r="K163" s="22"/>
      <c r="L163" s="22"/>
      <c r="M163" s="16"/>
      <c r="N163" s="17"/>
      <c r="O163" s="26">
        <f>((H163-1)*(1-(IF(I163="no",0,'month 3 only'!$B$3)))+1)</f>
        <v>5.0000000000000044E-2</v>
      </c>
      <c r="P163" s="26">
        <f t="shared" si="1"/>
        <v>0</v>
      </c>
      <c r="Q163" s="27">
        <f>(IF(N163="WON-EW",((((O163-1)*K163)*'month 3 only'!$B$2)+('month 3 only'!$B$2*(O163-1))),IF(N163="WON",((((O163-1)*K163)*'month 3 only'!$B$2)+('month 3 only'!$B$2*(O163-1))),IF(N163="PLACED",((((O163-1)*K163)*'month 3 only'!$B$2)-'month 3 only'!$B$2),IF(K163=0,-'month 3 only'!$B$2,IF(K163=0,-'month 3 only'!$B$2,-('month 3 only'!$B$2*2)))))))*E163</f>
        <v>0</v>
      </c>
      <c r="R163" s="27">
        <f>(IF(N163="WON-EW",(((L163-1)*'month 3 only'!$B$2)*(1-$B$3))+(((M163-1)*'month 3 only'!$B$2)*(1-$B$3)),IF(N163="WON",(((L163-1)*'month 3 only'!$B$2)*(1-$B$3)),IF(N163="PLACED",(((M163-1)*'month 3 only'!$B$2)*(1-$B$3))-'month 3 only'!$B$2,IF(K163=0,-'month 3 only'!$B$2,-('month 3 only'!$B$2*2))))))*E163</f>
        <v>0</v>
      </c>
      <c r="S163" s="28">
        <f>(IF(N163="WON-EW",((((G163-1)*K163)*'month 3 only'!$B$2)+('month 3 only'!$B$2*(G163-1))),IF(N163="WON",((((G163-1)*K163)*'month 3 only'!$B$2)+('month 3 only'!$B$2*(G163-1))),IF(N163="PLACED",((((G163-1)*K163)*'month 3 only'!$B$2)-'month 3 only'!$B$2),IF(K163=0,-'month 3 only'!$B$2,IF(K163=0,-'month 3 only'!$B$2,-('month 3 only'!$B$2*2)))))))*E163</f>
        <v>0</v>
      </c>
    </row>
    <row r="164" spans="1:19" ht="15" x14ac:dyDescent="0.2">
      <c r="A164" s="56"/>
      <c r="B164" s="21"/>
      <c r="C164" s="16"/>
      <c r="D164" s="16"/>
      <c r="E164" s="49"/>
      <c r="F164" s="49"/>
      <c r="G164" s="57"/>
      <c r="H164" s="52"/>
      <c r="I164" s="22"/>
      <c r="J164" s="22"/>
      <c r="K164" s="22"/>
      <c r="L164" s="22"/>
      <c r="M164" s="16"/>
      <c r="N164" s="17"/>
      <c r="O164" s="26">
        <f>((H164-1)*(1-(IF(I164="no",0,'month 3 only'!$B$3)))+1)</f>
        <v>5.0000000000000044E-2</v>
      </c>
      <c r="P164" s="26">
        <f t="shared" si="1"/>
        <v>0</v>
      </c>
      <c r="Q164" s="27">
        <f>(IF(N164="WON-EW",((((O164-1)*K164)*'month 3 only'!$B$2)+('month 3 only'!$B$2*(O164-1))),IF(N164="WON",((((O164-1)*K164)*'month 3 only'!$B$2)+('month 3 only'!$B$2*(O164-1))),IF(N164="PLACED",((((O164-1)*K164)*'month 3 only'!$B$2)-'month 3 only'!$B$2),IF(K164=0,-'month 3 only'!$B$2,IF(K164=0,-'month 3 only'!$B$2,-('month 3 only'!$B$2*2)))))))*E164</f>
        <v>0</v>
      </c>
      <c r="R164" s="27">
        <f>(IF(N164="WON-EW",(((L164-1)*'month 3 only'!$B$2)*(1-$B$3))+(((M164-1)*'month 3 only'!$B$2)*(1-$B$3)),IF(N164="WON",(((L164-1)*'month 3 only'!$B$2)*(1-$B$3)),IF(N164="PLACED",(((M164-1)*'month 3 only'!$B$2)*(1-$B$3))-'month 3 only'!$B$2,IF(K164=0,-'month 3 only'!$B$2,-('month 3 only'!$B$2*2))))))*E164</f>
        <v>0</v>
      </c>
      <c r="S164" s="28">
        <f>(IF(N164="WON-EW",((((G164-1)*K164)*'month 3 only'!$B$2)+('month 3 only'!$B$2*(G164-1))),IF(N164="WON",((((G164-1)*K164)*'month 3 only'!$B$2)+('month 3 only'!$B$2*(G164-1))),IF(N164="PLACED",((((G164-1)*K164)*'month 3 only'!$B$2)-'month 3 only'!$B$2),IF(K164=0,-'month 3 only'!$B$2,IF(K164=0,-'month 3 only'!$B$2,-('month 3 only'!$B$2*2)))))))*E164</f>
        <v>0</v>
      </c>
    </row>
    <row r="165" spans="1:19" ht="15" x14ac:dyDescent="0.2">
      <c r="A165" s="56"/>
      <c r="B165" s="21"/>
      <c r="C165" s="16"/>
      <c r="D165" s="16"/>
      <c r="E165" s="49"/>
      <c r="F165" s="49"/>
      <c r="G165" s="57"/>
      <c r="H165" s="52"/>
      <c r="I165" s="22"/>
      <c r="J165" s="22"/>
      <c r="K165" s="22"/>
      <c r="L165" s="22"/>
      <c r="M165" s="16"/>
      <c r="N165" s="17"/>
      <c r="O165" s="26">
        <f>((H165-1)*(1-(IF(I165="no",0,'month 3 only'!$B$3)))+1)</f>
        <v>5.0000000000000044E-2</v>
      </c>
      <c r="P165" s="26">
        <f t="shared" si="1"/>
        <v>0</v>
      </c>
      <c r="Q165" s="27">
        <f>(IF(N165="WON-EW",((((O165-1)*K165)*'month 3 only'!$B$2)+('month 3 only'!$B$2*(O165-1))),IF(N165="WON",((((O165-1)*K165)*'month 3 only'!$B$2)+('month 3 only'!$B$2*(O165-1))),IF(N165="PLACED",((((O165-1)*K165)*'month 3 only'!$B$2)-'month 3 only'!$B$2),IF(K165=0,-'month 3 only'!$B$2,IF(K165=0,-'month 3 only'!$B$2,-('month 3 only'!$B$2*2)))))))*E165</f>
        <v>0</v>
      </c>
      <c r="R165" s="27">
        <f>(IF(N165="WON-EW",(((L165-1)*'month 3 only'!$B$2)*(1-$B$3))+(((M165-1)*'month 3 only'!$B$2)*(1-$B$3)),IF(N165="WON",(((L165-1)*'month 3 only'!$B$2)*(1-$B$3)),IF(N165="PLACED",(((M165-1)*'month 3 only'!$B$2)*(1-$B$3))-'month 3 only'!$B$2,IF(K165=0,-'month 3 only'!$B$2,-('month 3 only'!$B$2*2))))))*E165</f>
        <v>0</v>
      </c>
      <c r="S165" s="28">
        <f>(IF(N165="WON-EW",((((G165-1)*K165)*'month 3 only'!$B$2)+('month 3 only'!$B$2*(G165-1))),IF(N165="WON",((((G165-1)*K165)*'month 3 only'!$B$2)+('month 3 only'!$B$2*(G165-1))),IF(N165="PLACED",((((G165-1)*K165)*'month 3 only'!$B$2)-'month 3 only'!$B$2),IF(K165=0,-'month 3 only'!$B$2,IF(K165=0,-'month 3 only'!$B$2,-('month 3 only'!$B$2*2)))))))*E165</f>
        <v>0</v>
      </c>
    </row>
    <row r="166" spans="1:19" ht="15" x14ac:dyDescent="0.2">
      <c r="A166" s="56"/>
      <c r="B166" s="21"/>
      <c r="C166" s="16"/>
      <c r="D166" s="16"/>
      <c r="E166" s="49"/>
      <c r="F166" s="49"/>
      <c r="G166" s="57"/>
      <c r="H166" s="52"/>
      <c r="I166" s="22"/>
      <c r="J166" s="22"/>
      <c r="K166" s="22"/>
      <c r="L166" s="22"/>
      <c r="M166" s="16"/>
      <c r="N166" s="17"/>
      <c r="O166" s="26">
        <f>((H166-1)*(1-(IF(I166="no",0,'month 3 only'!$B$3)))+1)</f>
        <v>5.0000000000000044E-2</v>
      </c>
      <c r="P166" s="26">
        <f t="shared" si="1"/>
        <v>0</v>
      </c>
      <c r="Q166" s="27">
        <f>(IF(N166="WON-EW",((((O166-1)*K166)*'month 3 only'!$B$2)+('month 3 only'!$B$2*(O166-1))),IF(N166="WON",((((O166-1)*K166)*'month 3 only'!$B$2)+('month 3 only'!$B$2*(O166-1))),IF(N166="PLACED",((((O166-1)*K166)*'month 3 only'!$B$2)-'month 3 only'!$B$2),IF(K166=0,-'month 3 only'!$B$2,IF(K166=0,-'month 3 only'!$B$2,-('month 3 only'!$B$2*2)))))))*E166</f>
        <v>0</v>
      </c>
      <c r="R166" s="27">
        <f>(IF(N166="WON-EW",(((L166-1)*'month 3 only'!$B$2)*(1-$B$3))+(((M166-1)*'month 3 only'!$B$2)*(1-$B$3)),IF(N166="WON",(((L166-1)*'month 3 only'!$B$2)*(1-$B$3)),IF(N166="PLACED",(((M166-1)*'month 3 only'!$B$2)*(1-$B$3))-'month 3 only'!$B$2,IF(K166=0,-'month 3 only'!$B$2,-('month 3 only'!$B$2*2))))))*E166</f>
        <v>0</v>
      </c>
      <c r="S166" s="28">
        <f>(IF(N166="WON-EW",((((G166-1)*K166)*'month 3 only'!$B$2)+('month 3 only'!$B$2*(G166-1))),IF(N166="WON",((((G166-1)*K166)*'month 3 only'!$B$2)+('month 3 only'!$B$2*(G166-1))),IF(N166="PLACED",((((G166-1)*K166)*'month 3 only'!$B$2)-'month 3 only'!$B$2),IF(K166=0,-'month 3 only'!$B$2,IF(K166=0,-'month 3 only'!$B$2,-('month 3 only'!$B$2*2)))))))*E166</f>
        <v>0</v>
      </c>
    </row>
    <row r="167" spans="1:19" ht="15" x14ac:dyDescent="0.2">
      <c r="A167" s="56"/>
      <c r="B167" s="21"/>
      <c r="C167" s="16"/>
      <c r="D167" s="16"/>
      <c r="E167" s="49"/>
      <c r="F167" s="49"/>
      <c r="G167" s="57"/>
      <c r="H167" s="52"/>
      <c r="I167" s="22"/>
      <c r="J167" s="22"/>
      <c r="K167" s="22"/>
      <c r="L167" s="22"/>
      <c r="M167" s="16"/>
      <c r="N167" s="17"/>
      <c r="O167" s="26">
        <f>((H167-1)*(1-(IF(I167="no",0,'month 3 only'!$B$3)))+1)</f>
        <v>5.0000000000000044E-2</v>
      </c>
      <c r="P167" s="26">
        <f t="shared" si="1"/>
        <v>0</v>
      </c>
      <c r="Q167" s="27">
        <f>(IF(N167="WON-EW",((((O167-1)*K167)*'month 3 only'!$B$2)+('month 3 only'!$B$2*(O167-1))),IF(N167="WON",((((O167-1)*K167)*'month 3 only'!$B$2)+('month 3 only'!$B$2*(O167-1))),IF(N167="PLACED",((((O167-1)*K167)*'month 3 only'!$B$2)-'month 3 only'!$B$2),IF(K167=0,-'month 3 only'!$B$2,IF(K167=0,-'month 3 only'!$B$2,-('month 3 only'!$B$2*2)))))))*E167</f>
        <v>0</v>
      </c>
      <c r="R167" s="27">
        <f>(IF(N167="WON-EW",(((L167-1)*'month 3 only'!$B$2)*(1-$B$3))+(((M167-1)*'month 3 only'!$B$2)*(1-$B$3)),IF(N167="WON",(((L167-1)*'month 3 only'!$B$2)*(1-$B$3)),IF(N167="PLACED",(((M167-1)*'month 3 only'!$B$2)*(1-$B$3))-'month 3 only'!$B$2,IF(K167=0,-'month 3 only'!$B$2,-('month 3 only'!$B$2*2))))))*E167</f>
        <v>0</v>
      </c>
      <c r="S167" s="28">
        <f>(IF(N167="WON-EW",((((G167-1)*K167)*'month 3 only'!$B$2)+('month 3 only'!$B$2*(G167-1))),IF(N167="WON",((((G167-1)*K167)*'month 3 only'!$B$2)+('month 3 only'!$B$2*(G167-1))),IF(N167="PLACED",((((G167-1)*K167)*'month 3 only'!$B$2)-'month 3 only'!$B$2),IF(K167=0,-'month 3 only'!$B$2,IF(K167=0,-'month 3 only'!$B$2,-('month 3 only'!$B$2*2)))))))*E167</f>
        <v>0</v>
      </c>
    </row>
    <row r="168" spans="1:19" ht="15" x14ac:dyDescent="0.2">
      <c r="A168" s="56"/>
      <c r="B168" s="21"/>
      <c r="C168" s="16"/>
      <c r="D168" s="16"/>
      <c r="E168" s="49"/>
      <c r="F168" s="49"/>
      <c r="G168" s="57"/>
      <c r="H168" s="52"/>
      <c r="I168" s="22"/>
      <c r="J168" s="22"/>
      <c r="K168" s="22"/>
      <c r="L168" s="22"/>
      <c r="M168" s="16"/>
      <c r="N168" s="17"/>
      <c r="O168" s="26">
        <f>((H168-1)*(1-(IF(I168="no",0,'month 3 only'!$B$3)))+1)</f>
        <v>5.0000000000000044E-2</v>
      </c>
      <c r="P168" s="26">
        <f t="shared" si="1"/>
        <v>0</v>
      </c>
      <c r="Q168" s="27">
        <f>(IF(N168="WON-EW",((((O168-1)*K168)*'month 3 only'!$B$2)+('month 3 only'!$B$2*(O168-1))),IF(N168="WON",((((O168-1)*K168)*'month 3 only'!$B$2)+('month 3 only'!$B$2*(O168-1))),IF(N168="PLACED",((((O168-1)*K168)*'month 3 only'!$B$2)-'month 3 only'!$B$2),IF(K168=0,-'month 3 only'!$B$2,IF(K168=0,-'month 3 only'!$B$2,-('month 3 only'!$B$2*2)))))))*E168</f>
        <v>0</v>
      </c>
      <c r="R168" s="27">
        <f>(IF(N168="WON-EW",(((L168-1)*'month 3 only'!$B$2)*(1-$B$3))+(((M168-1)*'month 3 only'!$B$2)*(1-$B$3)),IF(N168="WON",(((L168-1)*'month 3 only'!$B$2)*(1-$B$3)),IF(N168="PLACED",(((M168-1)*'month 3 only'!$B$2)*(1-$B$3))-'month 3 only'!$B$2,IF(K168=0,-'month 3 only'!$B$2,-('month 3 only'!$B$2*2))))))*E168</f>
        <v>0</v>
      </c>
      <c r="S168" s="28">
        <f>(IF(N168="WON-EW",((((G168-1)*K168)*'month 3 only'!$B$2)+('month 3 only'!$B$2*(G168-1))),IF(N168="WON",((((G168-1)*K168)*'month 3 only'!$B$2)+('month 3 only'!$B$2*(G168-1))),IF(N168="PLACED",((((G168-1)*K168)*'month 3 only'!$B$2)-'month 3 only'!$B$2),IF(K168=0,-'month 3 only'!$B$2,IF(K168=0,-'month 3 only'!$B$2,-('month 3 only'!$B$2*2)))))))*E168</f>
        <v>0</v>
      </c>
    </row>
    <row r="169" spans="1:19" ht="15" x14ac:dyDescent="0.2">
      <c r="A169" s="56"/>
      <c r="B169" s="21"/>
      <c r="C169" s="16"/>
      <c r="D169" s="16"/>
      <c r="E169" s="49"/>
      <c r="F169" s="49"/>
      <c r="G169" s="57"/>
      <c r="H169" s="52"/>
      <c r="I169" s="22"/>
      <c r="J169" s="22"/>
      <c r="K169" s="22"/>
      <c r="L169" s="22"/>
      <c r="M169" s="16"/>
      <c r="N169" s="17"/>
      <c r="O169" s="26">
        <f>((H169-1)*(1-(IF(I169="no",0,'month 3 only'!$B$3)))+1)</f>
        <v>5.0000000000000044E-2</v>
      </c>
      <c r="P169" s="26">
        <f t="shared" si="1"/>
        <v>0</v>
      </c>
      <c r="Q169" s="27">
        <f>(IF(N169="WON-EW",((((O169-1)*K169)*'month 3 only'!$B$2)+('month 3 only'!$B$2*(O169-1))),IF(N169="WON",((((O169-1)*K169)*'month 3 only'!$B$2)+('month 3 only'!$B$2*(O169-1))),IF(N169="PLACED",((((O169-1)*K169)*'month 3 only'!$B$2)-'month 3 only'!$B$2),IF(K169=0,-'month 3 only'!$B$2,IF(K169=0,-'month 3 only'!$B$2,-('month 3 only'!$B$2*2)))))))*E169</f>
        <v>0</v>
      </c>
      <c r="R169" s="27">
        <f>(IF(N169="WON-EW",(((L169-1)*'month 3 only'!$B$2)*(1-$B$3))+(((M169-1)*'month 3 only'!$B$2)*(1-$B$3)),IF(N169="WON",(((L169-1)*'month 3 only'!$B$2)*(1-$B$3)),IF(N169="PLACED",(((M169-1)*'month 3 only'!$B$2)*(1-$B$3))-'month 3 only'!$B$2,IF(K169=0,-'month 3 only'!$B$2,-('month 3 only'!$B$2*2))))))*E169</f>
        <v>0</v>
      </c>
      <c r="S169" s="28">
        <f>(IF(N169="WON-EW",((((G169-1)*K169)*'month 3 only'!$B$2)+('month 3 only'!$B$2*(G169-1))),IF(N169="WON",((((G169-1)*K169)*'month 3 only'!$B$2)+('month 3 only'!$B$2*(G169-1))),IF(N169="PLACED",((((G169-1)*K169)*'month 3 only'!$B$2)-'month 3 only'!$B$2),IF(K169=0,-'month 3 only'!$B$2,IF(K169=0,-'month 3 only'!$B$2,-('month 3 only'!$B$2*2)))))))*E169</f>
        <v>0</v>
      </c>
    </row>
    <row r="170" spans="1:19" ht="15" x14ac:dyDescent="0.2">
      <c r="A170" s="56"/>
      <c r="B170" s="21"/>
      <c r="C170" s="16"/>
      <c r="D170" s="16"/>
      <c r="E170" s="49"/>
      <c r="F170" s="49"/>
      <c r="G170" s="57"/>
      <c r="H170" s="52"/>
      <c r="I170" s="22"/>
      <c r="J170" s="22"/>
      <c r="K170" s="22"/>
      <c r="L170" s="22"/>
      <c r="M170" s="16"/>
      <c r="N170" s="17"/>
      <c r="O170" s="26">
        <f>((H170-1)*(1-(IF(I170="no",0,'month 3 only'!$B$3)))+1)</f>
        <v>5.0000000000000044E-2</v>
      </c>
      <c r="P170" s="26">
        <f t="shared" si="1"/>
        <v>0</v>
      </c>
      <c r="Q170" s="27">
        <f>(IF(N170="WON-EW",((((O170-1)*K170)*'month 3 only'!$B$2)+('month 3 only'!$B$2*(O170-1))),IF(N170="WON",((((O170-1)*K170)*'month 3 only'!$B$2)+('month 3 only'!$B$2*(O170-1))),IF(N170="PLACED",((((O170-1)*K170)*'month 3 only'!$B$2)-'month 3 only'!$B$2),IF(K170=0,-'month 3 only'!$B$2,IF(K170=0,-'month 3 only'!$B$2,-('month 3 only'!$B$2*2)))))))*E170</f>
        <v>0</v>
      </c>
      <c r="R170" s="27">
        <f>(IF(N170="WON-EW",(((L170-1)*'month 3 only'!$B$2)*(1-$B$3))+(((M170-1)*'month 3 only'!$B$2)*(1-$B$3)),IF(N170="WON",(((L170-1)*'month 3 only'!$B$2)*(1-$B$3)),IF(N170="PLACED",(((M170-1)*'month 3 only'!$B$2)*(1-$B$3))-'month 3 only'!$B$2,IF(K170=0,-'month 3 only'!$B$2,-('month 3 only'!$B$2*2))))))*E170</f>
        <v>0</v>
      </c>
      <c r="S170" s="28">
        <f>(IF(N170="WON-EW",((((G170-1)*K170)*'month 3 only'!$B$2)+('month 3 only'!$B$2*(G170-1))),IF(N170="WON",((((G170-1)*K170)*'month 3 only'!$B$2)+('month 3 only'!$B$2*(G170-1))),IF(N170="PLACED",((((G170-1)*K170)*'month 3 only'!$B$2)-'month 3 only'!$B$2),IF(K170=0,-'month 3 only'!$B$2,IF(K170=0,-'month 3 only'!$B$2,-('month 3 only'!$B$2*2)))))))*E170</f>
        <v>0</v>
      </c>
    </row>
    <row r="171" spans="1:19" ht="15" x14ac:dyDescent="0.2">
      <c r="A171" s="56"/>
      <c r="B171" s="21"/>
      <c r="C171" s="16"/>
      <c r="D171" s="16"/>
      <c r="E171" s="49"/>
      <c r="F171" s="49"/>
      <c r="G171" s="57"/>
      <c r="H171" s="52"/>
      <c r="I171" s="22"/>
      <c r="J171" s="22"/>
      <c r="K171" s="22"/>
      <c r="L171" s="22"/>
      <c r="M171" s="16"/>
      <c r="N171" s="17"/>
      <c r="O171" s="26">
        <f>((H171-1)*(1-(IF(I171="no",0,'month 3 only'!$B$3)))+1)</f>
        <v>5.0000000000000044E-2</v>
      </c>
      <c r="P171" s="26">
        <f t="shared" si="1"/>
        <v>0</v>
      </c>
      <c r="Q171" s="27">
        <f>(IF(N171="WON-EW",((((O171-1)*K171)*'month 3 only'!$B$2)+('month 3 only'!$B$2*(O171-1))),IF(N171="WON",((((O171-1)*K171)*'month 3 only'!$B$2)+('month 3 only'!$B$2*(O171-1))),IF(N171="PLACED",((((O171-1)*K171)*'month 3 only'!$B$2)-'month 3 only'!$B$2),IF(K171=0,-'month 3 only'!$B$2,IF(K171=0,-'month 3 only'!$B$2,-('month 3 only'!$B$2*2)))))))*E171</f>
        <v>0</v>
      </c>
      <c r="R171" s="27">
        <f>(IF(N171="WON-EW",(((L171-1)*'month 3 only'!$B$2)*(1-$B$3))+(((M171-1)*'month 3 only'!$B$2)*(1-$B$3)),IF(N171="WON",(((L171-1)*'month 3 only'!$B$2)*(1-$B$3)),IF(N171="PLACED",(((M171-1)*'month 3 only'!$B$2)*(1-$B$3))-'month 3 only'!$B$2,IF(K171=0,-'month 3 only'!$B$2,-('month 3 only'!$B$2*2))))))*E171</f>
        <v>0</v>
      </c>
      <c r="S171" s="28">
        <f>(IF(N171="WON-EW",((((G171-1)*K171)*'month 3 only'!$B$2)+('month 3 only'!$B$2*(G171-1))),IF(N171="WON",((((G171-1)*K171)*'month 3 only'!$B$2)+('month 3 only'!$B$2*(G171-1))),IF(N171="PLACED",((((G171-1)*K171)*'month 3 only'!$B$2)-'month 3 only'!$B$2),IF(K171=0,-'month 3 only'!$B$2,IF(K171=0,-'month 3 only'!$B$2,-('month 3 only'!$B$2*2)))))))*E171</f>
        <v>0</v>
      </c>
    </row>
    <row r="172" spans="1:19" ht="15" x14ac:dyDescent="0.2">
      <c r="A172" s="56"/>
      <c r="B172" s="21"/>
      <c r="C172" s="16"/>
      <c r="D172" s="16"/>
      <c r="E172" s="49"/>
      <c r="F172" s="49"/>
      <c r="G172" s="57"/>
      <c r="H172" s="52"/>
      <c r="I172" s="22"/>
      <c r="J172" s="22"/>
      <c r="K172" s="22"/>
      <c r="L172" s="22"/>
      <c r="M172" s="16"/>
      <c r="N172" s="17"/>
      <c r="O172" s="26">
        <f>((H172-1)*(1-(IF(I172="no",0,'month 3 only'!$B$3)))+1)</f>
        <v>5.0000000000000044E-2</v>
      </c>
      <c r="P172" s="26">
        <f t="shared" si="1"/>
        <v>0</v>
      </c>
      <c r="Q172" s="27">
        <f>(IF(N172="WON-EW",((((O172-1)*K172)*'month 3 only'!$B$2)+('month 3 only'!$B$2*(O172-1))),IF(N172="WON",((((O172-1)*K172)*'month 3 only'!$B$2)+('month 3 only'!$B$2*(O172-1))),IF(N172="PLACED",((((O172-1)*K172)*'month 3 only'!$B$2)-'month 3 only'!$B$2),IF(K172=0,-'month 3 only'!$B$2,IF(K172=0,-'month 3 only'!$B$2,-('month 3 only'!$B$2*2)))))))*E172</f>
        <v>0</v>
      </c>
      <c r="R172" s="27">
        <f>(IF(N172="WON-EW",(((L172-1)*'month 3 only'!$B$2)*(1-$B$3))+(((M172-1)*'month 3 only'!$B$2)*(1-$B$3)),IF(N172="WON",(((L172-1)*'month 3 only'!$B$2)*(1-$B$3)),IF(N172="PLACED",(((M172-1)*'month 3 only'!$B$2)*(1-$B$3))-'month 3 only'!$B$2,IF(K172=0,-'month 3 only'!$B$2,-('month 3 only'!$B$2*2))))))*E172</f>
        <v>0</v>
      </c>
      <c r="S172" s="28">
        <f>(IF(N172="WON-EW",((((G172-1)*K172)*'month 3 only'!$B$2)+('month 3 only'!$B$2*(G172-1))),IF(N172="WON",((((G172-1)*K172)*'month 3 only'!$B$2)+('month 3 only'!$B$2*(G172-1))),IF(N172="PLACED",((((G172-1)*K172)*'month 3 only'!$B$2)-'month 3 only'!$B$2),IF(K172=0,-'month 3 only'!$B$2,IF(K172=0,-'month 3 only'!$B$2,-('month 3 only'!$B$2*2)))))))*E172</f>
        <v>0</v>
      </c>
    </row>
    <row r="173" spans="1:19" ht="15" x14ac:dyDescent="0.2">
      <c r="A173" s="56"/>
      <c r="B173" s="21"/>
      <c r="C173" s="16"/>
      <c r="D173" s="16"/>
      <c r="E173" s="49"/>
      <c r="F173" s="49"/>
      <c r="G173" s="57"/>
      <c r="H173" s="52"/>
      <c r="I173" s="22"/>
      <c r="J173" s="22"/>
      <c r="K173" s="22"/>
      <c r="L173" s="22"/>
      <c r="M173" s="16"/>
      <c r="N173" s="17"/>
      <c r="O173" s="26">
        <f>((H173-1)*(1-(IF(I173="no",0,'month 3 only'!$B$3)))+1)</f>
        <v>5.0000000000000044E-2</v>
      </c>
      <c r="P173" s="26">
        <f t="shared" si="1"/>
        <v>0</v>
      </c>
      <c r="Q173" s="27">
        <f>(IF(N173="WON-EW",((((O173-1)*K173)*'month 3 only'!$B$2)+('month 3 only'!$B$2*(O173-1))),IF(N173="WON",((((O173-1)*K173)*'month 3 only'!$B$2)+('month 3 only'!$B$2*(O173-1))),IF(N173="PLACED",((((O173-1)*K173)*'month 3 only'!$B$2)-'month 3 only'!$B$2),IF(K173=0,-'month 3 only'!$B$2,IF(K173=0,-'month 3 only'!$B$2,-('month 3 only'!$B$2*2)))))))*E173</f>
        <v>0</v>
      </c>
      <c r="R173" s="27">
        <f>(IF(N173="WON-EW",(((L173-1)*'month 3 only'!$B$2)*(1-$B$3))+(((M173-1)*'month 3 only'!$B$2)*(1-$B$3)),IF(N173="WON",(((L173-1)*'month 3 only'!$B$2)*(1-$B$3)),IF(N173="PLACED",(((M173-1)*'month 3 only'!$B$2)*(1-$B$3))-'month 3 only'!$B$2,IF(K173=0,-'month 3 only'!$B$2,-('month 3 only'!$B$2*2))))))*E173</f>
        <v>0</v>
      </c>
      <c r="S173" s="28">
        <f>(IF(N173="WON-EW",((((G173-1)*K173)*'month 3 only'!$B$2)+('month 3 only'!$B$2*(G173-1))),IF(N173="WON",((((G173-1)*K173)*'month 3 only'!$B$2)+('month 3 only'!$B$2*(G173-1))),IF(N173="PLACED",((((G173-1)*K173)*'month 3 only'!$B$2)-'month 3 only'!$B$2),IF(K173=0,-'month 3 only'!$B$2,IF(K173=0,-'month 3 only'!$B$2,-('month 3 only'!$B$2*2)))))))*E173</f>
        <v>0</v>
      </c>
    </row>
    <row r="174" spans="1:19" ht="15" x14ac:dyDescent="0.2">
      <c r="A174" s="56"/>
      <c r="B174" s="21"/>
      <c r="C174" s="16"/>
      <c r="D174" s="16"/>
      <c r="E174" s="49"/>
      <c r="F174" s="49"/>
      <c r="G174" s="57"/>
      <c r="H174" s="52"/>
      <c r="I174" s="22"/>
      <c r="J174" s="22"/>
      <c r="K174" s="22"/>
      <c r="L174" s="22"/>
      <c r="M174" s="16"/>
      <c r="N174" s="17"/>
      <c r="O174" s="26">
        <f>((H174-1)*(1-(IF(I174="no",0,'month 3 only'!$B$3)))+1)</f>
        <v>5.0000000000000044E-2</v>
      </c>
      <c r="P174" s="26">
        <f t="shared" si="1"/>
        <v>0</v>
      </c>
      <c r="Q174" s="27">
        <f>(IF(N174="WON-EW",((((O174-1)*K174)*'month 3 only'!$B$2)+('month 3 only'!$B$2*(O174-1))),IF(N174="WON",((((O174-1)*K174)*'month 3 only'!$B$2)+('month 3 only'!$B$2*(O174-1))),IF(N174="PLACED",((((O174-1)*K174)*'month 3 only'!$B$2)-'month 3 only'!$B$2),IF(K174=0,-'month 3 only'!$B$2,IF(K174=0,-'month 3 only'!$B$2,-('month 3 only'!$B$2*2)))))))*E174</f>
        <v>0</v>
      </c>
      <c r="R174" s="27">
        <f>(IF(N174="WON-EW",(((L174-1)*'month 3 only'!$B$2)*(1-$B$3))+(((M174-1)*'month 3 only'!$B$2)*(1-$B$3)),IF(N174="WON",(((L174-1)*'month 3 only'!$B$2)*(1-$B$3)),IF(N174="PLACED",(((M174-1)*'month 3 only'!$B$2)*(1-$B$3))-'month 3 only'!$B$2,IF(K174=0,-'month 3 only'!$B$2,-('month 3 only'!$B$2*2))))))*E174</f>
        <v>0</v>
      </c>
      <c r="S174" s="28">
        <f>(IF(N174="WON-EW",((((G174-1)*K174)*'month 3 only'!$B$2)+('month 3 only'!$B$2*(G174-1))),IF(N174="WON",((((G174-1)*K174)*'month 3 only'!$B$2)+('month 3 only'!$B$2*(G174-1))),IF(N174="PLACED",((((G174-1)*K174)*'month 3 only'!$B$2)-'month 3 only'!$B$2),IF(K174=0,-'month 3 only'!$B$2,IF(K174=0,-'month 3 only'!$B$2,-('month 3 only'!$B$2*2)))))))*E174</f>
        <v>0</v>
      </c>
    </row>
    <row r="175" spans="1:19" ht="15" x14ac:dyDescent="0.2">
      <c r="A175" s="56"/>
      <c r="B175" s="21"/>
      <c r="C175" s="16"/>
      <c r="D175" s="16"/>
      <c r="E175" s="49"/>
      <c r="F175" s="49"/>
      <c r="G175" s="57"/>
      <c r="H175" s="52"/>
      <c r="I175" s="22"/>
      <c r="J175" s="22"/>
      <c r="K175" s="22"/>
      <c r="L175" s="22"/>
      <c r="M175" s="16"/>
      <c r="N175" s="17"/>
      <c r="O175" s="26">
        <f>((H175-1)*(1-(IF(I175="no",0,'month 3 only'!$B$3)))+1)</f>
        <v>5.0000000000000044E-2</v>
      </c>
      <c r="P175" s="26">
        <f t="shared" si="1"/>
        <v>0</v>
      </c>
      <c r="Q175" s="27">
        <f>(IF(N175="WON-EW",((((O175-1)*K175)*'month 3 only'!$B$2)+('month 3 only'!$B$2*(O175-1))),IF(N175="WON",((((O175-1)*K175)*'month 3 only'!$B$2)+('month 3 only'!$B$2*(O175-1))),IF(N175="PLACED",((((O175-1)*K175)*'month 3 only'!$B$2)-'month 3 only'!$B$2),IF(K175=0,-'month 3 only'!$B$2,IF(K175=0,-'month 3 only'!$B$2,-('month 3 only'!$B$2*2)))))))*E175</f>
        <v>0</v>
      </c>
      <c r="R175" s="27">
        <f>(IF(N175="WON-EW",(((L175-1)*'month 3 only'!$B$2)*(1-$B$3))+(((M175-1)*'month 3 only'!$B$2)*(1-$B$3)),IF(N175="WON",(((L175-1)*'month 3 only'!$B$2)*(1-$B$3)),IF(N175="PLACED",(((M175-1)*'month 3 only'!$B$2)*(1-$B$3))-'month 3 only'!$B$2,IF(K175=0,-'month 3 only'!$B$2,-('month 3 only'!$B$2*2))))))*E175</f>
        <v>0</v>
      </c>
      <c r="S175" s="28">
        <f>(IF(N175="WON-EW",((((G175-1)*K175)*'month 3 only'!$B$2)+('month 3 only'!$B$2*(G175-1))),IF(N175="WON",((((G175-1)*K175)*'month 3 only'!$B$2)+('month 3 only'!$B$2*(G175-1))),IF(N175="PLACED",((((G175-1)*K175)*'month 3 only'!$B$2)-'month 3 only'!$B$2),IF(K175=0,-'month 3 only'!$B$2,IF(K175=0,-'month 3 only'!$B$2,-('month 3 only'!$B$2*2)))))))*E175</f>
        <v>0</v>
      </c>
    </row>
    <row r="176" spans="1:19" ht="15" x14ac:dyDescent="0.2">
      <c r="A176" s="56"/>
      <c r="B176" s="21"/>
      <c r="C176" s="16"/>
      <c r="D176" s="16"/>
      <c r="E176" s="49"/>
      <c r="F176" s="49"/>
      <c r="G176" s="57"/>
      <c r="H176" s="52"/>
      <c r="I176" s="22"/>
      <c r="J176" s="22"/>
      <c r="K176" s="22"/>
      <c r="L176" s="22"/>
      <c r="M176" s="16"/>
      <c r="N176" s="17"/>
      <c r="O176" s="26">
        <f>((H176-1)*(1-(IF(I176="no",0,'month 3 only'!$B$3)))+1)</f>
        <v>5.0000000000000044E-2</v>
      </c>
      <c r="P176" s="26">
        <f t="shared" si="1"/>
        <v>0</v>
      </c>
      <c r="Q176" s="27">
        <f>(IF(N176="WON-EW",((((O176-1)*K176)*'month 3 only'!$B$2)+('month 3 only'!$B$2*(O176-1))),IF(N176="WON",((((O176-1)*K176)*'month 3 only'!$B$2)+('month 3 only'!$B$2*(O176-1))),IF(N176="PLACED",((((O176-1)*K176)*'month 3 only'!$B$2)-'month 3 only'!$B$2),IF(K176=0,-'month 3 only'!$B$2,IF(K176=0,-'month 3 only'!$B$2,-('month 3 only'!$B$2*2)))))))*E176</f>
        <v>0</v>
      </c>
      <c r="R176" s="27">
        <f>(IF(N176="WON-EW",(((L176-1)*'month 3 only'!$B$2)*(1-$B$3))+(((M176-1)*'month 3 only'!$B$2)*(1-$B$3)),IF(N176="WON",(((L176-1)*'month 3 only'!$B$2)*(1-$B$3)),IF(N176="PLACED",(((M176-1)*'month 3 only'!$B$2)*(1-$B$3))-'month 3 only'!$B$2,IF(K176=0,-'month 3 only'!$B$2,-('month 3 only'!$B$2*2))))))*E176</f>
        <v>0</v>
      </c>
      <c r="S176" s="28">
        <f>(IF(N176="WON-EW",((((G176-1)*K176)*'month 3 only'!$B$2)+('month 3 only'!$B$2*(G176-1))),IF(N176="WON",((((G176-1)*K176)*'month 3 only'!$B$2)+('month 3 only'!$B$2*(G176-1))),IF(N176="PLACED",((((G176-1)*K176)*'month 3 only'!$B$2)-'month 3 only'!$B$2),IF(K176=0,-'month 3 only'!$B$2,IF(K176=0,-'month 3 only'!$B$2,-('month 3 only'!$B$2*2)))))))*E176</f>
        <v>0</v>
      </c>
    </row>
    <row r="177" spans="1:19" ht="15" x14ac:dyDescent="0.2">
      <c r="A177" s="56"/>
      <c r="B177" s="21"/>
      <c r="C177" s="16"/>
      <c r="D177" s="16"/>
      <c r="E177" s="49"/>
      <c r="F177" s="49"/>
      <c r="G177" s="57"/>
      <c r="H177" s="52"/>
      <c r="I177" s="22"/>
      <c r="J177" s="22"/>
      <c r="K177" s="22"/>
      <c r="L177" s="22"/>
      <c r="M177" s="16"/>
      <c r="N177" s="17"/>
      <c r="O177" s="26">
        <f>((H177-1)*(1-(IF(I177="no",0,'month 3 only'!$B$3)))+1)</f>
        <v>5.0000000000000044E-2</v>
      </c>
      <c r="P177" s="26">
        <f t="shared" si="1"/>
        <v>0</v>
      </c>
      <c r="Q177" s="27">
        <f>(IF(N177="WON-EW",((((O177-1)*K177)*'month 3 only'!$B$2)+('month 3 only'!$B$2*(O177-1))),IF(N177="WON",((((O177-1)*K177)*'month 3 only'!$B$2)+('month 3 only'!$B$2*(O177-1))),IF(N177="PLACED",((((O177-1)*K177)*'month 3 only'!$B$2)-'month 3 only'!$B$2),IF(K177=0,-'month 3 only'!$B$2,IF(K177=0,-'month 3 only'!$B$2,-('month 3 only'!$B$2*2)))))))*E177</f>
        <v>0</v>
      </c>
      <c r="R177" s="27">
        <f>(IF(N177="WON-EW",(((L177-1)*'month 3 only'!$B$2)*(1-$B$3))+(((M177-1)*'month 3 only'!$B$2)*(1-$B$3)),IF(N177="WON",(((L177-1)*'month 3 only'!$B$2)*(1-$B$3)),IF(N177="PLACED",(((M177-1)*'month 3 only'!$B$2)*(1-$B$3))-'month 3 only'!$B$2,IF(K177=0,-'month 3 only'!$B$2,-('month 3 only'!$B$2*2))))))*E177</f>
        <v>0</v>
      </c>
      <c r="S177" s="28">
        <f>(IF(N177="WON-EW",((((G177-1)*K177)*'month 3 only'!$B$2)+('month 3 only'!$B$2*(G177-1))),IF(N177="WON",((((G177-1)*K177)*'month 3 only'!$B$2)+('month 3 only'!$B$2*(G177-1))),IF(N177="PLACED",((((G177-1)*K177)*'month 3 only'!$B$2)-'month 3 only'!$B$2),IF(K177=0,-'month 3 only'!$B$2,IF(K177=0,-'month 3 only'!$B$2,-('month 3 only'!$B$2*2)))))))*E177</f>
        <v>0</v>
      </c>
    </row>
    <row r="178" spans="1:19" ht="15" x14ac:dyDescent="0.2">
      <c r="E178" s="51"/>
      <c r="F178" s="51"/>
      <c r="G178" s="58"/>
      <c r="H178" s="61"/>
      <c r="I178" s="22"/>
      <c r="J178" s="22"/>
      <c r="K178" s="22"/>
      <c r="L178" s="22"/>
      <c r="N178" s="17"/>
      <c r="O178" s="26">
        <f>((H178-1)*(1-(IF(I178="no",0,'month 3 only'!$B$3)))+1)</f>
        <v>5.0000000000000044E-2</v>
      </c>
      <c r="P178" s="26">
        <f t="shared" si="1"/>
        <v>0</v>
      </c>
      <c r="Q178" s="27">
        <f>(IF(N178="WON-EW",((((O178-1)*K178)*'month 3 only'!$B$2)+('month 3 only'!$B$2*(O178-1))),IF(N178="WON",((((O178-1)*K178)*'month 3 only'!$B$2)+('month 3 only'!$B$2*(O178-1))),IF(N178="PLACED",((((O178-1)*K178)*'month 3 only'!$B$2)-'month 3 only'!$B$2),IF(K178=0,-'month 3 only'!$B$2,IF(K178=0,-'month 3 only'!$B$2,-('month 3 only'!$B$2*2)))))))*E178</f>
        <v>0</v>
      </c>
      <c r="R178" s="27">
        <f>(IF(N178="WON-EW",(((L178-1)*'month 3 only'!$B$2)*(1-$B$3))+(((M178-1)*'month 3 only'!$B$2)*(1-$B$3)),IF(N178="WON",(((L178-1)*'month 3 only'!$B$2)*(1-$B$3)),IF(N178="PLACED",(((M178-1)*'month 3 only'!$B$2)*(1-$B$3))-'month 3 only'!$B$2,IF(K178=0,-'month 3 only'!$B$2,-('month 3 only'!$B$2*2))))))*E178</f>
        <v>0</v>
      </c>
      <c r="S178" s="28">
        <f>(IF(N178="WON-EW",((((G178-1)*K178)*'month 3 only'!$B$2)+('month 3 only'!$B$2*(G178-1))),IF(N178="WON",((((G178-1)*K178)*'month 3 only'!$B$2)+('month 3 only'!$B$2*(G178-1))),IF(N178="PLACED",((((G178-1)*K178)*'month 3 only'!$B$2)-'month 3 only'!$B$2),IF(K178=0,-'month 3 only'!$B$2,IF(K178=0,-'month 3 only'!$B$2,-('month 3 only'!$B$2*2)))))))*E178</f>
        <v>0</v>
      </c>
    </row>
    <row r="179" spans="1:19" ht="15" x14ac:dyDescent="0.2">
      <c r="E179" s="51"/>
      <c r="F179" s="51"/>
      <c r="G179" s="58"/>
      <c r="H179" s="61"/>
      <c r="I179" s="22"/>
      <c r="J179" s="22"/>
      <c r="K179" s="22"/>
      <c r="L179" s="22"/>
      <c r="N179" s="17"/>
      <c r="O179" s="26">
        <f>((H179-1)*(1-(IF(I179="no",0,'month 3 only'!$B$3)))+1)</f>
        <v>5.0000000000000044E-2</v>
      </c>
      <c r="P179" s="26">
        <f t="shared" si="1"/>
        <v>0</v>
      </c>
      <c r="Q179" s="27">
        <f>(IF(N179="WON-EW",((((O179-1)*K179)*'month 3 only'!$B$2)+('month 3 only'!$B$2*(O179-1))),IF(N179="WON",((((O179-1)*K179)*'month 3 only'!$B$2)+('month 3 only'!$B$2*(O179-1))),IF(N179="PLACED",((((O179-1)*K179)*'month 3 only'!$B$2)-'month 3 only'!$B$2),IF(K179=0,-'month 3 only'!$B$2,IF(K179=0,-'month 3 only'!$B$2,-('month 3 only'!$B$2*2)))))))*E179</f>
        <v>0</v>
      </c>
      <c r="R179" s="27">
        <f>(IF(N179="WON-EW",(((L179-1)*'month 3 only'!$B$2)*(1-$B$3))+(((M179-1)*'month 3 only'!$B$2)*(1-$B$3)),IF(N179="WON",(((L179-1)*'month 3 only'!$B$2)*(1-$B$3)),IF(N179="PLACED",(((M179-1)*'month 3 only'!$B$2)*(1-$B$3))-'month 3 only'!$B$2,IF(K179=0,-'month 3 only'!$B$2,-('month 3 only'!$B$2*2))))))*E179</f>
        <v>0</v>
      </c>
      <c r="S179" s="28">
        <f>(IF(N179="WON-EW",((((G179-1)*K179)*'month 3 only'!$B$2)+('month 3 only'!$B$2*(G179-1))),IF(N179="WON",((((G179-1)*K179)*'month 3 only'!$B$2)+('month 3 only'!$B$2*(G179-1))),IF(N179="PLACED",((((G179-1)*K179)*'month 3 only'!$B$2)-'month 3 only'!$B$2),IF(K179=0,-'month 3 only'!$B$2,IF(K179=0,-'month 3 only'!$B$2,-('month 3 only'!$B$2*2)))))))*E179</f>
        <v>0</v>
      </c>
    </row>
    <row r="180" spans="1:19" ht="15" x14ac:dyDescent="0.2">
      <c r="E180" s="51"/>
      <c r="F180" s="51"/>
      <c r="G180" s="58"/>
      <c r="H180" s="61"/>
      <c r="I180" s="22"/>
      <c r="J180" s="22"/>
      <c r="K180" s="22"/>
      <c r="L180" s="17"/>
      <c r="N180" s="17"/>
      <c r="O180" s="26">
        <f>((H180-1)*(1-(IF(I180="no",0,'month 3 only'!$B$3)))+1)</f>
        <v>5.0000000000000044E-2</v>
      </c>
      <c r="P180" s="26">
        <f t="shared" si="1"/>
        <v>0</v>
      </c>
      <c r="Q180" s="27">
        <f>(IF(N180="WON-EW",((((O180-1)*K180)*'month 3 only'!$B$2)+('month 3 only'!$B$2*(O180-1))),IF(N180="WON",((((O180-1)*K180)*'month 3 only'!$B$2)+('month 3 only'!$B$2*(O180-1))),IF(N180="PLACED",((((O180-1)*K180)*'month 3 only'!$B$2)-'month 3 only'!$B$2),IF(K180=0,-'month 3 only'!$B$2,IF(K180=0,-'month 3 only'!$B$2,-('month 3 only'!$B$2*2)))))))*E180</f>
        <v>0</v>
      </c>
      <c r="R180" s="27">
        <f>(IF(N180="WON-EW",(((L180-1)*'month 3 only'!$B$2)*(1-$B$3))+(((M180-1)*'month 3 only'!$B$2)*(1-$B$3)),IF(N180="WON",(((L180-1)*'month 3 only'!$B$2)*(1-$B$3)),IF(N180="PLACED",(((M180-1)*'month 3 only'!$B$2)*(1-$B$3))-'month 3 only'!$B$2,IF(K180=0,-'month 3 only'!$B$2,-('month 3 only'!$B$2*2))))))*E180</f>
        <v>0</v>
      </c>
      <c r="S180" s="28">
        <f>(IF(N180="WON-EW",((((G180-1)*K180)*'month 3 only'!$B$2)+('month 3 only'!$B$2*(G180-1))),IF(N180="WON",((((G180-1)*K180)*'month 3 only'!$B$2)+('month 3 only'!$B$2*(G180-1))),IF(N180="PLACED",((((G180-1)*K180)*'month 3 only'!$B$2)-'month 3 only'!$B$2),IF(K180=0,-'month 3 only'!$B$2,IF(K180=0,-'month 3 only'!$B$2,-('month 3 only'!$B$2*2)))))))*E180</f>
        <v>0</v>
      </c>
    </row>
    <row r="181" spans="1:19" ht="15" x14ac:dyDescent="0.2">
      <c r="E181" s="51"/>
      <c r="F181" s="51"/>
      <c r="G181" s="58"/>
      <c r="H181" s="61"/>
      <c r="I181" s="22"/>
      <c r="J181" s="22"/>
      <c r="K181" s="22"/>
      <c r="N181" s="17"/>
      <c r="O181" s="26">
        <f>((H181-1)*(1-(IF(I181="no",0,'month 3 only'!$B$3)))+1)</f>
        <v>5.0000000000000044E-2</v>
      </c>
      <c r="P181" s="26">
        <f t="shared" si="1"/>
        <v>0</v>
      </c>
      <c r="Q181" s="27">
        <f>(IF(N181="WON-EW",((((O181-1)*K181)*'month 3 only'!$B$2)+('month 3 only'!$B$2*(O181-1))),IF(N181="WON",((((O181-1)*K181)*'month 3 only'!$B$2)+('month 3 only'!$B$2*(O181-1))),IF(N181="PLACED",((((O181-1)*K181)*'month 3 only'!$B$2)-'month 3 only'!$B$2),IF(K181=0,-'month 3 only'!$B$2,IF(K181=0,-'month 3 only'!$B$2,-('month 3 only'!$B$2*2)))))))*E181</f>
        <v>0</v>
      </c>
      <c r="R181" s="27">
        <f>(IF(N181="WON-EW",(((L181-1)*'month 3 only'!$B$2)*(1-$B$3))+(((M181-1)*'month 3 only'!$B$2)*(1-$B$3)),IF(N181="WON",(((L181-1)*'month 3 only'!$B$2)*(1-$B$3)),IF(N181="PLACED",(((M181-1)*'month 3 only'!$B$2)*(1-$B$3))-'month 3 only'!$B$2,IF(K181=0,-'month 3 only'!$B$2,-('month 3 only'!$B$2*2))))))*E181</f>
        <v>0</v>
      </c>
      <c r="S181" s="28">
        <f>(IF(N181="WON-EW",((((G181-1)*K181)*'month 3 only'!$B$2)+('month 3 only'!$B$2*(G181-1))),IF(N181="WON",((((G181-1)*K181)*'month 3 only'!$B$2)+('month 3 only'!$B$2*(G181-1))),IF(N181="PLACED",((((G181-1)*K181)*'month 3 only'!$B$2)-'month 3 only'!$B$2),IF(K181=0,-'month 3 only'!$B$2,IF(K181=0,-'month 3 only'!$B$2,-('month 3 only'!$B$2*2)))))))*E181</f>
        <v>0</v>
      </c>
    </row>
    <row r="182" spans="1:19" ht="15" x14ac:dyDescent="0.2">
      <c r="E182" s="51"/>
      <c r="F182" s="51"/>
      <c r="G182" s="58"/>
      <c r="H182" s="61"/>
      <c r="I182" s="22"/>
      <c r="J182" s="22"/>
      <c r="K182" s="22"/>
      <c r="N182" s="17"/>
      <c r="O182" s="26">
        <f>((H182-1)*(1-(IF(I182="no",0,'month 3 only'!$B$3)))+1)</f>
        <v>5.0000000000000044E-2</v>
      </c>
      <c r="P182" s="26">
        <f t="shared" si="1"/>
        <v>0</v>
      </c>
      <c r="Q182" s="27">
        <f>(IF(N182="WON-EW",((((O182-1)*K182)*'month 3 only'!$B$2)+('month 3 only'!$B$2*(O182-1))),IF(N182="WON",((((O182-1)*K182)*'month 3 only'!$B$2)+('month 3 only'!$B$2*(O182-1))),IF(N182="PLACED",((((O182-1)*K182)*'month 3 only'!$B$2)-'month 3 only'!$B$2),IF(K182=0,-'month 3 only'!$B$2,IF(K182=0,-'month 3 only'!$B$2,-('month 3 only'!$B$2*2)))))))*E182</f>
        <v>0</v>
      </c>
      <c r="R182" s="27">
        <f>(IF(N182="WON-EW",(((L182-1)*'month 3 only'!$B$2)*(1-$B$3))+(((M182-1)*'month 3 only'!$B$2)*(1-$B$3)),IF(N182="WON",(((L182-1)*'month 3 only'!$B$2)*(1-$B$3)),IF(N182="PLACED",(((M182-1)*'month 3 only'!$B$2)*(1-$B$3))-'month 3 only'!$B$2,IF(K182=0,-'month 3 only'!$B$2,-('month 3 only'!$B$2*2))))))*E182</f>
        <v>0</v>
      </c>
      <c r="S182" s="28">
        <f>(IF(N182="WON-EW",((((G182-1)*K182)*'month 3 only'!$B$2)+('month 3 only'!$B$2*(G182-1))),IF(N182="WON",((((G182-1)*K182)*'month 3 only'!$B$2)+('month 3 only'!$B$2*(G182-1))),IF(N182="PLACED",((((G182-1)*K182)*'month 3 only'!$B$2)-'month 3 only'!$B$2),IF(K182=0,-'month 3 only'!$B$2,IF(K182=0,-'month 3 only'!$B$2,-('month 3 only'!$B$2*2)))))))*E182</f>
        <v>0</v>
      </c>
    </row>
    <row r="183" spans="1:19" ht="15" x14ac:dyDescent="0.2">
      <c r="G183" s="58"/>
      <c r="H183" s="61"/>
      <c r="I183" s="22"/>
      <c r="J183" s="22"/>
      <c r="K183" s="22"/>
      <c r="N183" s="17"/>
      <c r="O183" s="26">
        <f>((H183-1)*(1-(IF(I183="no",0,'month 3 only'!$B$3)))+1)</f>
        <v>5.0000000000000044E-2</v>
      </c>
      <c r="P183" s="26">
        <f t="shared" si="1"/>
        <v>0</v>
      </c>
      <c r="Q183" s="27">
        <f>(IF(N183="WON-EW",((((O183-1)*K183)*'month 3 only'!$B$2)+('month 3 only'!$B$2*(O183-1))),IF(N183="WON",((((O183-1)*K183)*'month 3 only'!$B$2)+('month 3 only'!$B$2*(O183-1))),IF(N183="PLACED",((((O183-1)*K183)*'month 3 only'!$B$2)-'month 3 only'!$B$2),IF(K183=0,-'month 3 only'!$B$2,IF(K183=0,-'month 3 only'!$B$2,-('month 3 only'!$B$2*2)))))))*E183</f>
        <v>0</v>
      </c>
      <c r="R183" s="27">
        <f>(IF(N183="WON-EW",(((L183-1)*'month 3 only'!$B$2)*(1-$B$3))+(((M183-1)*'month 3 only'!$B$2)*(1-$B$3)),IF(N183="WON",(((L183-1)*'month 3 only'!$B$2)*(1-$B$3)),IF(N183="PLACED",(((M183-1)*'month 3 only'!$B$2)*(1-$B$3))-'month 3 only'!$B$2,IF(K183=0,-'month 3 only'!$B$2,-('month 3 only'!$B$2*2))))))*E183</f>
        <v>0</v>
      </c>
      <c r="S183" s="28">
        <f>(IF(N183="WON-EW",((((G183-1)*K183)*'month 3 only'!$B$2)+('month 3 only'!$B$2*(G183-1))),IF(N183="WON",((((G183-1)*K183)*'month 3 only'!$B$2)+('month 3 only'!$B$2*(G183-1))),IF(N183="PLACED",((((G183-1)*K183)*'month 3 only'!$B$2)-'month 3 only'!$B$2),IF(K183=0,-'month 3 only'!$B$2,IF(K183=0,-'month 3 only'!$B$2,-('month 3 only'!$B$2*2)))))))*E183</f>
        <v>0</v>
      </c>
    </row>
    <row r="184" spans="1:19" ht="15" x14ac:dyDescent="0.2">
      <c r="G184" s="58"/>
      <c r="H184" s="61"/>
      <c r="I184" s="22"/>
      <c r="J184" s="22"/>
      <c r="K184" s="22"/>
      <c r="N184" s="17"/>
      <c r="O184" s="26">
        <f>((H184-1)*(1-(IF(I184="no",0,'month 3 only'!$B$3)))+1)</f>
        <v>5.0000000000000044E-2</v>
      </c>
      <c r="P184" s="26">
        <f t="shared" si="1"/>
        <v>0</v>
      </c>
      <c r="Q184" s="27">
        <f>(IF(N184="WON-EW",((((O184-1)*K184)*'month 3 only'!$B$2)+('month 3 only'!$B$2*(O184-1))),IF(N184="WON",((((O184-1)*K184)*'month 3 only'!$B$2)+('month 3 only'!$B$2*(O184-1))),IF(N184="PLACED",((((O184-1)*K184)*'month 3 only'!$B$2)-'month 3 only'!$B$2),IF(K184=0,-'month 3 only'!$B$2,IF(K184=0,-'month 3 only'!$B$2,-('month 3 only'!$B$2*2)))))))*E184</f>
        <v>0</v>
      </c>
      <c r="R184" s="27">
        <f>(IF(N184="WON-EW",(((L184-1)*'month 3 only'!$B$2)*(1-$B$3))+(((M184-1)*'month 3 only'!$B$2)*(1-$B$3)),IF(N184="WON",(((L184-1)*'month 3 only'!$B$2)*(1-$B$3)),IF(N184="PLACED",(((M184-1)*'month 3 only'!$B$2)*(1-$B$3))-'month 3 only'!$B$2,IF(K184=0,-'month 3 only'!$B$2,-('month 3 only'!$B$2*2))))))*E184</f>
        <v>0</v>
      </c>
      <c r="S184" s="28">
        <f>(IF(N184="WON-EW",((((G184-1)*K184)*'month 3 only'!$B$2)+('month 3 only'!$B$2*(G184-1))),IF(N184="WON",((((G184-1)*K184)*'month 3 only'!$B$2)+('month 3 only'!$B$2*(G184-1))),IF(N184="PLACED",((((G184-1)*K184)*'month 3 only'!$B$2)-'month 3 only'!$B$2),IF(K184=0,-'month 3 only'!$B$2,IF(K184=0,-'month 3 only'!$B$2,-('month 3 only'!$B$2*2)))))))*E184</f>
        <v>0</v>
      </c>
    </row>
    <row r="185" spans="1:19" ht="15" x14ac:dyDescent="0.2">
      <c r="G185" s="58"/>
      <c r="H185" s="61"/>
      <c r="I185" s="22"/>
      <c r="J185" s="22"/>
      <c r="K185" s="22"/>
      <c r="N185" s="17"/>
      <c r="O185" s="26">
        <f>((H185-1)*(1-(IF(I185="no",0,'month 3 only'!$B$3)))+1)</f>
        <v>5.0000000000000044E-2</v>
      </c>
      <c r="P185" s="26">
        <f t="shared" si="1"/>
        <v>0</v>
      </c>
      <c r="Q185" s="27">
        <f>(IF(N185="WON-EW",((((O185-1)*K185)*'month 3 only'!$B$2)+('month 3 only'!$B$2*(O185-1))),IF(N185="WON",((((O185-1)*K185)*'month 3 only'!$B$2)+('month 3 only'!$B$2*(O185-1))),IF(N185="PLACED",((((O185-1)*K185)*'month 3 only'!$B$2)-'month 3 only'!$B$2),IF(K185=0,-'month 3 only'!$B$2,IF(K185=0,-'month 3 only'!$B$2,-('month 3 only'!$B$2*2)))))))*E185</f>
        <v>0</v>
      </c>
      <c r="R185" s="27">
        <f>(IF(N185="WON-EW",(((L185-1)*'month 3 only'!$B$2)*(1-$B$3))+(((M185-1)*'month 3 only'!$B$2)*(1-$B$3)),IF(N185="WON",(((L185-1)*'month 3 only'!$B$2)*(1-$B$3)),IF(N185="PLACED",(((M185-1)*'month 3 only'!$B$2)*(1-$B$3))-'month 3 only'!$B$2,IF(K185=0,-'month 3 only'!$B$2,-('month 3 only'!$B$2*2))))))*E185</f>
        <v>0</v>
      </c>
      <c r="S185" s="28">
        <f>(IF(N185="WON-EW",((((G185-1)*K185)*'month 3 only'!$B$2)+('month 3 only'!$B$2*(G185-1))),IF(N185="WON",((((G185-1)*K185)*'month 3 only'!$B$2)+('month 3 only'!$B$2*(G185-1))),IF(N185="PLACED",((((G185-1)*K185)*'month 3 only'!$B$2)-'month 3 only'!$B$2),IF(K185=0,-'month 3 only'!$B$2,IF(K185=0,-'month 3 only'!$B$2,-('month 3 only'!$B$2*2)))))))*E185</f>
        <v>0</v>
      </c>
    </row>
    <row r="186" spans="1:19" ht="15" x14ac:dyDescent="0.2">
      <c r="G186" s="58"/>
      <c r="H186" s="61"/>
      <c r="I186" s="22"/>
      <c r="J186" s="22"/>
      <c r="K186" s="22"/>
      <c r="N186" s="17"/>
      <c r="O186" s="26">
        <f>((H186-1)*(1-(IF(I186="no",0,'month 3 only'!$B$3)))+1)</f>
        <v>5.0000000000000044E-2</v>
      </c>
      <c r="P186" s="26">
        <f t="shared" si="1"/>
        <v>0</v>
      </c>
      <c r="Q186" s="27">
        <f>(IF(N186="WON-EW",((((O186-1)*K186)*'month 3 only'!$B$2)+('month 3 only'!$B$2*(O186-1))),IF(N186="WON",((((O186-1)*K186)*'month 3 only'!$B$2)+('month 3 only'!$B$2*(O186-1))),IF(N186="PLACED",((((O186-1)*K186)*'month 3 only'!$B$2)-'month 3 only'!$B$2),IF(K186=0,-'month 3 only'!$B$2,IF(K186=0,-'month 3 only'!$B$2,-('month 3 only'!$B$2*2)))))))*E186</f>
        <v>0</v>
      </c>
      <c r="R186" s="27">
        <f>(IF(N186="WON-EW",(((L186-1)*'month 3 only'!$B$2)*(1-$B$3))+(((M186-1)*'month 3 only'!$B$2)*(1-$B$3)),IF(N186="WON",(((L186-1)*'month 3 only'!$B$2)*(1-$B$3)),IF(N186="PLACED",(((M186-1)*'month 3 only'!$B$2)*(1-$B$3))-'month 3 only'!$B$2,IF(K186=0,-'month 3 only'!$B$2,-('month 3 only'!$B$2*2))))))*E186</f>
        <v>0</v>
      </c>
      <c r="S186" s="28">
        <f>(IF(N186="WON-EW",((((G186-1)*K186)*'month 3 only'!$B$2)+('month 3 only'!$B$2*(G186-1))),IF(N186="WON",((((G186-1)*K186)*'month 3 only'!$B$2)+('month 3 only'!$B$2*(G186-1))),IF(N186="PLACED",((((G186-1)*K186)*'month 3 only'!$B$2)-'month 3 only'!$B$2),IF(K186=0,-'month 3 only'!$B$2,IF(K186=0,-'month 3 only'!$B$2,-('month 3 only'!$B$2*2)))))))*E186</f>
        <v>0</v>
      </c>
    </row>
    <row r="187" spans="1:19" ht="15" x14ac:dyDescent="0.2">
      <c r="G187" s="58"/>
      <c r="H187" s="61"/>
      <c r="I187" s="22"/>
      <c r="J187" s="22"/>
      <c r="K187" s="22"/>
      <c r="N187" s="17"/>
      <c r="O187" s="26">
        <f>((H187-1)*(1-(IF(I187="no",0,'month 3 only'!$B$3)))+1)</f>
        <v>5.0000000000000044E-2</v>
      </c>
      <c r="P187" s="26">
        <f t="shared" si="1"/>
        <v>0</v>
      </c>
      <c r="Q187" s="27">
        <f>(IF(N187="WON-EW",((((O187-1)*K187)*'month 3 only'!$B$2)+('month 3 only'!$B$2*(O187-1))),IF(N187="WON",((((O187-1)*K187)*'month 3 only'!$B$2)+('month 3 only'!$B$2*(O187-1))),IF(N187="PLACED",((((O187-1)*K187)*'month 3 only'!$B$2)-'month 3 only'!$B$2),IF(K187=0,-'month 3 only'!$B$2,IF(K187=0,-'month 3 only'!$B$2,-('month 3 only'!$B$2*2)))))))*E187</f>
        <v>0</v>
      </c>
      <c r="R187" s="27">
        <f>(IF(N187="WON-EW",(((L187-1)*'month 3 only'!$B$2)*(1-$B$3))+(((M187-1)*'month 3 only'!$B$2)*(1-$B$3)),IF(N187="WON",(((L187-1)*'month 3 only'!$B$2)*(1-$B$3)),IF(N187="PLACED",(((M187-1)*'month 3 only'!$B$2)*(1-$B$3))-'month 3 only'!$B$2,IF(K187=0,-'month 3 only'!$B$2,-('month 3 only'!$B$2*2))))))*E187</f>
        <v>0</v>
      </c>
      <c r="S187" s="28">
        <f>(IF(N187="WON-EW",((((G187-1)*K187)*'month 3 only'!$B$2)+('month 3 only'!$B$2*(G187-1))),IF(N187="WON",((((G187-1)*K187)*'month 3 only'!$B$2)+('month 3 only'!$B$2*(G187-1))),IF(N187="PLACED",((((G187-1)*K187)*'month 3 only'!$B$2)-'month 3 only'!$B$2),IF(K187=0,-'month 3 only'!$B$2,IF(K187=0,-'month 3 only'!$B$2,-('month 3 only'!$B$2*2)))))))*E187</f>
        <v>0</v>
      </c>
    </row>
    <row r="188" spans="1:19" ht="15" x14ac:dyDescent="0.2">
      <c r="G188" s="58"/>
      <c r="H188" s="61"/>
      <c r="I188" s="22"/>
      <c r="J188" s="22"/>
      <c r="K188" s="22"/>
      <c r="N188" s="17"/>
      <c r="O188" s="26">
        <f>((H188-1)*(1-(IF(I188="no",0,'month 3 only'!$B$3)))+1)</f>
        <v>5.0000000000000044E-2</v>
      </c>
      <c r="P188" s="26">
        <f t="shared" si="1"/>
        <v>0</v>
      </c>
      <c r="Q188" s="27">
        <f>(IF(N188="WON-EW",((((O188-1)*K188)*'month 3 only'!$B$2)+('month 3 only'!$B$2*(O188-1))),IF(N188="WON",((((O188-1)*K188)*'month 3 only'!$B$2)+('month 3 only'!$B$2*(O188-1))),IF(N188="PLACED",((((O188-1)*K188)*'month 3 only'!$B$2)-'month 3 only'!$B$2),IF(K188=0,-'month 3 only'!$B$2,IF(K188=0,-'month 3 only'!$B$2,-('month 3 only'!$B$2*2)))))))*E188</f>
        <v>0</v>
      </c>
      <c r="R188" s="27">
        <f>(IF(N188="WON-EW",(((L188-1)*'month 3 only'!$B$2)*(1-$B$3))+(((M188-1)*'month 3 only'!$B$2)*(1-$B$3)),IF(N188="WON",(((L188-1)*'month 3 only'!$B$2)*(1-$B$3)),IF(N188="PLACED",(((M188-1)*'month 3 only'!$B$2)*(1-$B$3))-'month 3 only'!$B$2,IF(K188=0,-'month 3 only'!$B$2,-('month 3 only'!$B$2*2))))))*E188</f>
        <v>0</v>
      </c>
      <c r="S188" s="28">
        <f>(IF(N188="WON-EW",((((G188-1)*K188)*'month 3 only'!$B$2)+('month 3 only'!$B$2*(G188-1))),IF(N188="WON",((((G188-1)*K188)*'month 3 only'!$B$2)+('month 3 only'!$B$2*(G188-1))),IF(N188="PLACED",((((G188-1)*K188)*'month 3 only'!$B$2)-'month 3 only'!$B$2),IF(K188=0,-'month 3 only'!$B$2,IF(K188=0,-'month 3 only'!$B$2,-('month 3 only'!$B$2*2)))))))*E188</f>
        <v>0</v>
      </c>
    </row>
    <row r="189" spans="1:19" ht="15" x14ac:dyDescent="0.2">
      <c r="G189" s="58"/>
      <c r="H189" s="61"/>
      <c r="I189" s="22"/>
      <c r="J189" s="22"/>
      <c r="K189" s="22"/>
      <c r="N189" s="17"/>
      <c r="O189" s="26">
        <f>((H189-1)*(1-(IF(I189="no",0,'month 3 only'!$B$3)))+1)</f>
        <v>5.0000000000000044E-2</v>
      </c>
      <c r="P189" s="26">
        <f t="shared" si="1"/>
        <v>0</v>
      </c>
      <c r="Q189" s="27">
        <f>(IF(N189="WON-EW",((((O189-1)*K189)*'month 3 only'!$B$2)+('month 3 only'!$B$2*(O189-1))),IF(N189="WON",((((O189-1)*K189)*'month 3 only'!$B$2)+('month 3 only'!$B$2*(O189-1))),IF(N189="PLACED",((((O189-1)*K189)*'month 3 only'!$B$2)-'month 3 only'!$B$2),IF(K189=0,-'month 3 only'!$B$2,IF(K189=0,-'month 3 only'!$B$2,-('month 3 only'!$B$2*2)))))))*E189</f>
        <v>0</v>
      </c>
      <c r="R189" s="27">
        <f>(IF(N189="WON-EW",(((L189-1)*'month 3 only'!$B$2)*(1-$B$3))+(((M189-1)*'month 3 only'!$B$2)*(1-$B$3)),IF(N189="WON",(((L189-1)*'month 3 only'!$B$2)*(1-$B$3)),IF(N189="PLACED",(((M189-1)*'month 3 only'!$B$2)*(1-$B$3))-'month 3 only'!$B$2,IF(K189=0,-'month 3 only'!$B$2,-('month 3 only'!$B$2*2))))))*E189</f>
        <v>0</v>
      </c>
      <c r="S189" s="28">
        <f>(IF(N189="WON-EW",((((G189-1)*K189)*'month 3 only'!$B$2)+('month 3 only'!$B$2*(G189-1))),IF(N189="WON",((((G189-1)*K189)*'month 3 only'!$B$2)+('month 3 only'!$B$2*(G189-1))),IF(N189="PLACED",((((G189-1)*K189)*'month 3 only'!$B$2)-'month 3 only'!$B$2),IF(K189=0,-'month 3 only'!$B$2,IF(K189=0,-'month 3 only'!$B$2,-('month 3 only'!$B$2*2)))))))*E189</f>
        <v>0</v>
      </c>
    </row>
    <row r="190" spans="1:19" ht="15" x14ac:dyDescent="0.2">
      <c r="G190" s="58"/>
      <c r="H190" s="61"/>
      <c r="I190" s="22"/>
      <c r="J190" s="22"/>
      <c r="K190" s="22"/>
      <c r="N190" s="17"/>
      <c r="O190" s="26">
        <f>((H190-1)*(1-(IF(I190="no",0,'month 3 only'!$B$3)))+1)</f>
        <v>5.0000000000000044E-2</v>
      </c>
      <c r="P190" s="26">
        <f t="shared" ref="P190:P253" si="2">E190*IF(J190="yes",2,1)</f>
        <v>0</v>
      </c>
      <c r="Q190" s="27">
        <f>(IF(N190="WON-EW",((((O190-1)*K190)*'month 3 only'!$B$2)+('month 3 only'!$B$2*(O190-1))),IF(N190="WON",((((O190-1)*K190)*'month 3 only'!$B$2)+('month 3 only'!$B$2*(O190-1))),IF(N190="PLACED",((((O190-1)*K190)*'month 3 only'!$B$2)-'month 3 only'!$B$2),IF(K190=0,-'month 3 only'!$B$2,IF(K190=0,-'month 3 only'!$B$2,-('month 3 only'!$B$2*2)))))))*E190</f>
        <v>0</v>
      </c>
      <c r="R190" s="27">
        <f>(IF(N190="WON-EW",(((L190-1)*'month 3 only'!$B$2)*(1-$B$3))+(((M190-1)*'month 3 only'!$B$2)*(1-$B$3)),IF(N190="WON",(((L190-1)*'month 3 only'!$B$2)*(1-$B$3)),IF(N190="PLACED",(((M190-1)*'month 3 only'!$B$2)*(1-$B$3))-'month 3 only'!$B$2,IF(K190=0,-'month 3 only'!$B$2,-('month 3 only'!$B$2*2))))))*E190</f>
        <v>0</v>
      </c>
      <c r="S190" s="28">
        <f>(IF(N190="WON-EW",((((G190-1)*K190)*'month 3 only'!$B$2)+('month 3 only'!$B$2*(G190-1))),IF(N190="WON",((((G190-1)*K190)*'month 3 only'!$B$2)+('month 3 only'!$B$2*(G190-1))),IF(N190="PLACED",((((G190-1)*K190)*'month 3 only'!$B$2)-'month 3 only'!$B$2),IF(K190=0,-'month 3 only'!$B$2,IF(K190=0,-'month 3 only'!$B$2,-('month 3 only'!$B$2*2)))))))*E190</f>
        <v>0</v>
      </c>
    </row>
    <row r="191" spans="1:19" ht="15" x14ac:dyDescent="0.2">
      <c r="G191" s="58"/>
      <c r="H191" s="61"/>
      <c r="I191" s="22"/>
      <c r="J191" s="22"/>
      <c r="K191" s="22"/>
      <c r="N191" s="17"/>
      <c r="O191" s="26">
        <f>((H191-1)*(1-(IF(I191="no",0,'month 3 only'!$B$3)))+1)</f>
        <v>5.0000000000000044E-2</v>
      </c>
      <c r="P191" s="26">
        <f t="shared" si="2"/>
        <v>0</v>
      </c>
      <c r="Q191" s="27">
        <f>(IF(N191="WON-EW",((((O191-1)*K191)*'month 3 only'!$B$2)+('month 3 only'!$B$2*(O191-1))),IF(N191="WON",((((O191-1)*K191)*'month 3 only'!$B$2)+('month 3 only'!$B$2*(O191-1))),IF(N191="PLACED",((((O191-1)*K191)*'month 3 only'!$B$2)-'month 3 only'!$B$2),IF(K191=0,-'month 3 only'!$B$2,IF(K191=0,-'month 3 only'!$B$2,-('month 3 only'!$B$2*2)))))))*E191</f>
        <v>0</v>
      </c>
      <c r="R191" s="27">
        <f>(IF(N191="WON-EW",(((L191-1)*'month 3 only'!$B$2)*(1-$B$3))+(((M191-1)*'month 3 only'!$B$2)*(1-$B$3)),IF(N191="WON",(((L191-1)*'month 3 only'!$B$2)*(1-$B$3)),IF(N191="PLACED",(((M191-1)*'month 3 only'!$B$2)*(1-$B$3))-'month 3 only'!$B$2,IF(K191=0,-'month 3 only'!$B$2,-('month 3 only'!$B$2*2))))))*E191</f>
        <v>0</v>
      </c>
      <c r="S191" s="28">
        <f>(IF(N191="WON-EW",((((G191-1)*K191)*'month 3 only'!$B$2)+('month 3 only'!$B$2*(G191-1))),IF(N191="WON",((((G191-1)*K191)*'month 3 only'!$B$2)+('month 3 only'!$B$2*(G191-1))),IF(N191="PLACED",((((G191-1)*K191)*'month 3 only'!$B$2)-'month 3 only'!$B$2),IF(K191=0,-'month 3 only'!$B$2,IF(K191=0,-'month 3 only'!$B$2,-('month 3 only'!$B$2*2)))))))*E191</f>
        <v>0</v>
      </c>
    </row>
    <row r="192" spans="1:19" ht="15" x14ac:dyDescent="0.2">
      <c r="G192" s="58"/>
      <c r="H192" s="61"/>
      <c r="I192" s="22"/>
      <c r="J192" s="22"/>
      <c r="K192" s="22"/>
      <c r="N192" s="17"/>
      <c r="O192" s="26">
        <f>((H192-1)*(1-(IF(I192="no",0,'month 3 only'!$B$3)))+1)</f>
        <v>5.0000000000000044E-2</v>
      </c>
      <c r="P192" s="26">
        <f t="shared" si="2"/>
        <v>0</v>
      </c>
      <c r="Q192" s="27">
        <f>(IF(N192="WON-EW",((((O192-1)*K192)*'month 3 only'!$B$2)+('month 3 only'!$B$2*(O192-1))),IF(N192="WON",((((O192-1)*K192)*'month 3 only'!$B$2)+('month 3 only'!$B$2*(O192-1))),IF(N192="PLACED",((((O192-1)*K192)*'month 3 only'!$B$2)-'month 3 only'!$B$2),IF(K192=0,-'month 3 only'!$B$2,IF(K192=0,-'month 3 only'!$B$2,-('month 3 only'!$B$2*2)))))))*E192</f>
        <v>0</v>
      </c>
      <c r="R192" s="27">
        <f>(IF(N192="WON-EW",(((L192-1)*'month 3 only'!$B$2)*(1-$B$3))+(((M192-1)*'month 3 only'!$B$2)*(1-$B$3)),IF(N192="WON",(((L192-1)*'month 3 only'!$B$2)*(1-$B$3)),IF(N192="PLACED",(((M192-1)*'month 3 only'!$B$2)*(1-$B$3))-'month 3 only'!$B$2,IF(K192=0,-'month 3 only'!$B$2,-('month 3 only'!$B$2*2))))))*E192</f>
        <v>0</v>
      </c>
      <c r="S192" s="28">
        <f>(IF(N192="WON-EW",((((G192-1)*K192)*'month 3 only'!$B$2)+('month 3 only'!$B$2*(G192-1))),IF(N192="WON",((((G192-1)*K192)*'month 3 only'!$B$2)+('month 3 only'!$B$2*(G192-1))),IF(N192="PLACED",((((G192-1)*K192)*'month 3 only'!$B$2)-'month 3 only'!$B$2),IF(K192=0,-'month 3 only'!$B$2,IF(K192=0,-'month 3 only'!$B$2,-('month 3 only'!$B$2*2)))))))*E192</f>
        <v>0</v>
      </c>
    </row>
    <row r="193" spans="7:19" ht="15" x14ac:dyDescent="0.2">
      <c r="G193" s="58"/>
      <c r="H193" s="61"/>
      <c r="I193" s="22"/>
      <c r="J193" s="22"/>
      <c r="K193" s="22"/>
      <c r="N193" s="17"/>
      <c r="O193" s="26">
        <f>((H193-1)*(1-(IF(I193="no",0,'month 3 only'!$B$3)))+1)</f>
        <v>5.0000000000000044E-2</v>
      </c>
      <c r="P193" s="26">
        <f t="shared" si="2"/>
        <v>0</v>
      </c>
      <c r="Q193" s="27">
        <f>(IF(N193="WON-EW",((((O193-1)*K193)*'month 3 only'!$B$2)+('month 3 only'!$B$2*(O193-1))),IF(N193="WON",((((O193-1)*K193)*'month 3 only'!$B$2)+('month 3 only'!$B$2*(O193-1))),IF(N193="PLACED",((((O193-1)*K193)*'month 3 only'!$B$2)-'month 3 only'!$B$2),IF(K193=0,-'month 3 only'!$B$2,IF(K193=0,-'month 3 only'!$B$2,-('month 3 only'!$B$2*2)))))))*E193</f>
        <v>0</v>
      </c>
      <c r="R193" s="27">
        <f>(IF(N193="WON-EW",(((L193-1)*'month 3 only'!$B$2)*(1-$B$3))+(((M193-1)*'month 3 only'!$B$2)*(1-$B$3)),IF(N193="WON",(((L193-1)*'month 3 only'!$B$2)*(1-$B$3)),IF(N193="PLACED",(((M193-1)*'month 3 only'!$B$2)*(1-$B$3))-'month 3 only'!$B$2,IF(K193=0,-'month 3 only'!$B$2,-('month 3 only'!$B$2*2))))))*E193</f>
        <v>0</v>
      </c>
      <c r="S193" s="28">
        <f>(IF(N193="WON-EW",((((G193-1)*K193)*'month 3 only'!$B$2)+('month 3 only'!$B$2*(G193-1))),IF(N193="WON",((((G193-1)*K193)*'month 3 only'!$B$2)+('month 3 only'!$B$2*(G193-1))),IF(N193="PLACED",((((G193-1)*K193)*'month 3 only'!$B$2)-'month 3 only'!$B$2),IF(K193=0,-'month 3 only'!$B$2,IF(K193=0,-'month 3 only'!$B$2,-('month 3 only'!$B$2*2)))))))*E193</f>
        <v>0</v>
      </c>
    </row>
    <row r="194" spans="7:19" ht="15" x14ac:dyDescent="0.2">
      <c r="G194" s="58"/>
      <c r="H194" s="61"/>
      <c r="I194" s="22"/>
      <c r="J194" s="22"/>
      <c r="K194" s="22"/>
      <c r="N194" s="17"/>
      <c r="O194" s="26">
        <f>((H194-1)*(1-(IF(I194="no",0,'month 3 only'!$B$3)))+1)</f>
        <v>5.0000000000000044E-2</v>
      </c>
      <c r="P194" s="26">
        <f t="shared" si="2"/>
        <v>0</v>
      </c>
      <c r="Q194" s="27">
        <f>(IF(N194="WON-EW",((((O194-1)*K194)*'month 3 only'!$B$2)+('month 3 only'!$B$2*(O194-1))),IF(N194="WON",((((O194-1)*K194)*'month 3 only'!$B$2)+('month 3 only'!$B$2*(O194-1))),IF(N194="PLACED",((((O194-1)*K194)*'month 3 only'!$B$2)-'month 3 only'!$B$2),IF(K194=0,-'month 3 only'!$B$2,IF(K194=0,-'month 3 only'!$B$2,-('month 3 only'!$B$2*2)))))))*E194</f>
        <v>0</v>
      </c>
      <c r="R194" s="27">
        <f>(IF(N194="WON-EW",(((L194-1)*'month 3 only'!$B$2)*(1-$B$3))+(((M194-1)*'month 3 only'!$B$2)*(1-$B$3)),IF(N194="WON",(((L194-1)*'month 3 only'!$B$2)*(1-$B$3)),IF(N194="PLACED",(((M194-1)*'month 3 only'!$B$2)*(1-$B$3))-'month 3 only'!$B$2,IF(K194=0,-'month 3 only'!$B$2,-('month 3 only'!$B$2*2))))))*E194</f>
        <v>0</v>
      </c>
      <c r="S194" s="28">
        <f>(IF(N194="WON-EW",((((G194-1)*K194)*'month 3 only'!$B$2)+('month 3 only'!$B$2*(G194-1))),IF(N194="WON",((((G194-1)*K194)*'month 3 only'!$B$2)+('month 3 only'!$B$2*(G194-1))),IF(N194="PLACED",((((G194-1)*K194)*'month 3 only'!$B$2)-'month 3 only'!$B$2),IF(K194=0,-'month 3 only'!$B$2,IF(K194=0,-'month 3 only'!$B$2,-('month 3 only'!$B$2*2)))))))*E194</f>
        <v>0</v>
      </c>
    </row>
    <row r="195" spans="7:19" ht="15" x14ac:dyDescent="0.2">
      <c r="G195" s="58"/>
      <c r="H195" s="61"/>
      <c r="I195" s="22"/>
      <c r="J195" s="22"/>
      <c r="K195" s="22"/>
      <c r="N195" s="17"/>
      <c r="O195" s="26">
        <f>((H195-1)*(1-(IF(I195="no",0,'month 3 only'!$B$3)))+1)</f>
        <v>5.0000000000000044E-2</v>
      </c>
      <c r="P195" s="26">
        <f t="shared" si="2"/>
        <v>0</v>
      </c>
      <c r="Q195" s="27">
        <f>(IF(N195="WON-EW",((((O195-1)*K195)*'month 3 only'!$B$2)+('month 3 only'!$B$2*(O195-1))),IF(N195="WON",((((O195-1)*K195)*'month 3 only'!$B$2)+('month 3 only'!$B$2*(O195-1))),IF(N195="PLACED",((((O195-1)*K195)*'month 3 only'!$B$2)-'month 3 only'!$B$2),IF(K195=0,-'month 3 only'!$B$2,IF(K195=0,-'month 3 only'!$B$2,-('month 3 only'!$B$2*2)))))))*E195</f>
        <v>0</v>
      </c>
      <c r="R195" s="27">
        <f>(IF(N195="WON-EW",(((L195-1)*'month 3 only'!$B$2)*(1-$B$3))+(((M195-1)*'month 3 only'!$B$2)*(1-$B$3)),IF(N195="WON",(((L195-1)*'month 3 only'!$B$2)*(1-$B$3)),IF(N195="PLACED",(((M195-1)*'month 3 only'!$B$2)*(1-$B$3))-'month 3 only'!$B$2,IF(K195=0,-'month 3 only'!$B$2,-('month 3 only'!$B$2*2))))))*E195</f>
        <v>0</v>
      </c>
      <c r="S195" s="28">
        <f>(IF(N195="WON-EW",((((G195-1)*K195)*'month 3 only'!$B$2)+('month 3 only'!$B$2*(G195-1))),IF(N195="WON",((((G195-1)*K195)*'month 3 only'!$B$2)+('month 3 only'!$B$2*(G195-1))),IF(N195="PLACED",((((G195-1)*K195)*'month 3 only'!$B$2)-'month 3 only'!$B$2),IF(K195=0,-'month 3 only'!$B$2,IF(K195=0,-'month 3 only'!$B$2,-('month 3 only'!$B$2*2)))))))*E195</f>
        <v>0</v>
      </c>
    </row>
    <row r="196" spans="7:19" ht="15" x14ac:dyDescent="0.2">
      <c r="G196" s="58"/>
      <c r="H196" s="61"/>
      <c r="I196" s="22"/>
      <c r="J196" s="22"/>
      <c r="K196" s="22"/>
      <c r="N196" s="17"/>
      <c r="O196" s="26">
        <f>((H196-1)*(1-(IF(I196="no",0,'month 3 only'!$B$3)))+1)</f>
        <v>5.0000000000000044E-2</v>
      </c>
      <c r="P196" s="26">
        <f t="shared" si="2"/>
        <v>0</v>
      </c>
      <c r="Q196" s="27">
        <f>(IF(N196="WON-EW",((((O196-1)*K196)*'month 3 only'!$B$2)+('month 3 only'!$B$2*(O196-1))),IF(N196="WON",((((O196-1)*K196)*'month 3 only'!$B$2)+('month 3 only'!$B$2*(O196-1))),IF(N196="PLACED",((((O196-1)*K196)*'month 3 only'!$B$2)-'month 3 only'!$B$2),IF(K196=0,-'month 3 only'!$B$2,IF(K196=0,-'month 3 only'!$B$2,-('month 3 only'!$B$2*2)))))))*E196</f>
        <v>0</v>
      </c>
      <c r="R196" s="27">
        <f>(IF(N196="WON-EW",(((L196-1)*'month 3 only'!$B$2)*(1-$B$3))+(((M196-1)*'month 3 only'!$B$2)*(1-$B$3)),IF(N196="WON",(((L196-1)*'month 3 only'!$B$2)*(1-$B$3)),IF(N196="PLACED",(((M196-1)*'month 3 only'!$B$2)*(1-$B$3))-'month 3 only'!$B$2,IF(K196=0,-'month 3 only'!$B$2,-('month 3 only'!$B$2*2))))))*E196</f>
        <v>0</v>
      </c>
      <c r="S196" s="28">
        <f>(IF(N196="WON-EW",((((G196-1)*K196)*'month 3 only'!$B$2)+('month 3 only'!$B$2*(G196-1))),IF(N196="WON",((((G196-1)*K196)*'month 3 only'!$B$2)+('month 3 only'!$B$2*(G196-1))),IF(N196="PLACED",((((G196-1)*K196)*'month 3 only'!$B$2)-'month 3 only'!$B$2),IF(K196=0,-'month 3 only'!$B$2,IF(K196=0,-'month 3 only'!$B$2,-('month 3 only'!$B$2*2)))))))*E196</f>
        <v>0</v>
      </c>
    </row>
    <row r="197" spans="7:19" ht="15" x14ac:dyDescent="0.2">
      <c r="G197" s="58"/>
      <c r="H197" s="61"/>
      <c r="I197" s="22"/>
      <c r="J197" s="22"/>
      <c r="K197" s="22"/>
      <c r="N197" s="17"/>
      <c r="O197" s="26">
        <f>((H197-1)*(1-(IF(I197="no",0,'month 3 only'!$B$3)))+1)</f>
        <v>5.0000000000000044E-2</v>
      </c>
      <c r="P197" s="26">
        <f t="shared" si="2"/>
        <v>0</v>
      </c>
      <c r="Q197" s="27">
        <f>(IF(N197="WON-EW",((((O197-1)*K197)*'month 3 only'!$B$2)+('month 3 only'!$B$2*(O197-1))),IF(N197="WON",((((O197-1)*K197)*'month 3 only'!$B$2)+('month 3 only'!$B$2*(O197-1))),IF(N197="PLACED",((((O197-1)*K197)*'month 3 only'!$B$2)-'month 3 only'!$B$2),IF(K197=0,-'month 3 only'!$B$2,IF(K197=0,-'month 3 only'!$B$2,-('month 3 only'!$B$2*2)))))))*E197</f>
        <v>0</v>
      </c>
      <c r="R197" s="27">
        <f>(IF(N197="WON-EW",(((L197-1)*'month 3 only'!$B$2)*(1-$B$3))+(((M197-1)*'month 3 only'!$B$2)*(1-$B$3)),IF(N197="WON",(((L197-1)*'month 3 only'!$B$2)*(1-$B$3)),IF(N197="PLACED",(((M197-1)*'month 3 only'!$B$2)*(1-$B$3))-'month 3 only'!$B$2,IF(K197=0,-'month 3 only'!$B$2,-('month 3 only'!$B$2*2))))))*E197</f>
        <v>0</v>
      </c>
      <c r="S197" s="28">
        <f>(IF(N197="WON-EW",((((G197-1)*K197)*'month 3 only'!$B$2)+('month 3 only'!$B$2*(G197-1))),IF(N197="WON",((((G197-1)*K197)*'month 3 only'!$B$2)+('month 3 only'!$B$2*(G197-1))),IF(N197="PLACED",((((G197-1)*K197)*'month 3 only'!$B$2)-'month 3 only'!$B$2),IF(K197=0,-'month 3 only'!$B$2,IF(K197=0,-'month 3 only'!$B$2,-('month 3 only'!$B$2*2)))))))*E197</f>
        <v>0</v>
      </c>
    </row>
    <row r="198" spans="7:19" ht="15" x14ac:dyDescent="0.2">
      <c r="G198" s="58"/>
      <c r="H198" s="61"/>
      <c r="I198" s="22"/>
      <c r="J198" s="22"/>
      <c r="K198" s="22"/>
      <c r="N198" s="17"/>
      <c r="O198" s="26">
        <f>((H198-1)*(1-(IF(I198="no",0,'month 3 only'!$B$3)))+1)</f>
        <v>5.0000000000000044E-2</v>
      </c>
      <c r="P198" s="26">
        <f t="shared" si="2"/>
        <v>0</v>
      </c>
      <c r="Q198" s="27">
        <f>(IF(N198="WON-EW",((((O198-1)*K198)*'month 3 only'!$B$2)+('month 3 only'!$B$2*(O198-1))),IF(N198="WON",((((O198-1)*K198)*'month 3 only'!$B$2)+('month 3 only'!$B$2*(O198-1))),IF(N198="PLACED",((((O198-1)*K198)*'month 3 only'!$B$2)-'month 3 only'!$B$2),IF(K198=0,-'month 3 only'!$B$2,IF(K198=0,-'month 3 only'!$B$2,-('month 3 only'!$B$2*2)))))))*E198</f>
        <v>0</v>
      </c>
      <c r="R198" s="27">
        <f>(IF(N198="WON-EW",(((L198-1)*'month 3 only'!$B$2)*(1-$B$3))+(((M198-1)*'month 3 only'!$B$2)*(1-$B$3)),IF(N198="WON",(((L198-1)*'month 3 only'!$B$2)*(1-$B$3)),IF(N198="PLACED",(((M198-1)*'month 3 only'!$B$2)*(1-$B$3))-'month 3 only'!$B$2,IF(K198=0,-'month 3 only'!$B$2,-('month 3 only'!$B$2*2))))))*E198</f>
        <v>0</v>
      </c>
      <c r="S198" s="28">
        <f>(IF(N198="WON-EW",((((G198-1)*K198)*'month 3 only'!$B$2)+('month 3 only'!$B$2*(G198-1))),IF(N198="WON",((((G198-1)*K198)*'month 3 only'!$B$2)+('month 3 only'!$B$2*(G198-1))),IF(N198="PLACED",((((G198-1)*K198)*'month 3 only'!$B$2)-'month 3 only'!$B$2),IF(K198=0,-'month 3 only'!$B$2,IF(K198=0,-'month 3 only'!$B$2,-('month 3 only'!$B$2*2)))))))*E198</f>
        <v>0</v>
      </c>
    </row>
    <row r="199" spans="7:19" ht="15" x14ac:dyDescent="0.2">
      <c r="G199" s="58"/>
      <c r="H199" s="61"/>
      <c r="I199" s="22"/>
      <c r="J199" s="22"/>
      <c r="K199" s="22"/>
      <c r="N199" s="17"/>
      <c r="O199" s="26">
        <f>((H199-1)*(1-(IF(I199="no",0,'month 3 only'!$B$3)))+1)</f>
        <v>5.0000000000000044E-2</v>
      </c>
      <c r="P199" s="26">
        <f t="shared" si="2"/>
        <v>0</v>
      </c>
      <c r="Q199" s="27">
        <f>(IF(N199="WON-EW",((((O199-1)*K199)*'month 3 only'!$B$2)+('month 3 only'!$B$2*(O199-1))),IF(N199="WON",((((O199-1)*K199)*'month 3 only'!$B$2)+('month 3 only'!$B$2*(O199-1))),IF(N199="PLACED",((((O199-1)*K199)*'month 3 only'!$B$2)-'month 3 only'!$B$2),IF(K199=0,-'month 3 only'!$B$2,IF(K199=0,-'month 3 only'!$B$2,-('month 3 only'!$B$2*2)))))))*E199</f>
        <v>0</v>
      </c>
      <c r="R199" s="27">
        <f>(IF(N199="WON-EW",(((L199-1)*'month 3 only'!$B$2)*(1-$B$3))+(((M199-1)*'month 3 only'!$B$2)*(1-$B$3)),IF(N199="WON",(((L199-1)*'month 3 only'!$B$2)*(1-$B$3)),IF(N199="PLACED",(((M199-1)*'month 3 only'!$B$2)*(1-$B$3))-'month 3 only'!$B$2,IF(K199=0,-'month 3 only'!$B$2,-('month 3 only'!$B$2*2))))))*E199</f>
        <v>0</v>
      </c>
      <c r="S199" s="28">
        <f>(IF(N199="WON-EW",((((G199-1)*K199)*'month 3 only'!$B$2)+('month 3 only'!$B$2*(G199-1))),IF(N199="WON",((((G199-1)*K199)*'month 3 only'!$B$2)+('month 3 only'!$B$2*(G199-1))),IF(N199="PLACED",((((G199-1)*K199)*'month 3 only'!$B$2)-'month 3 only'!$B$2),IF(K199=0,-'month 3 only'!$B$2,IF(K199=0,-'month 3 only'!$B$2,-('month 3 only'!$B$2*2)))))))*E199</f>
        <v>0</v>
      </c>
    </row>
    <row r="200" spans="7:19" ht="15" x14ac:dyDescent="0.2">
      <c r="G200" s="58"/>
      <c r="H200" s="61"/>
      <c r="I200" s="22"/>
      <c r="J200" s="22"/>
      <c r="K200" s="22"/>
      <c r="N200" s="17"/>
      <c r="O200" s="26">
        <f>((H200-1)*(1-(IF(I200="no",0,'month 3 only'!$B$3)))+1)</f>
        <v>5.0000000000000044E-2</v>
      </c>
      <c r="P200" s="26">
        <f t="shared" si="2"/>
        <v>0</v>
      </c>
      <c r="Q200" s="27">
        <f>(IF(N200="WON-EW",((((O200-1)*K200)*'month 3 only'!$B$2)+('month 3 only'!$B$2*(O200-1))),IF(N200="WON",((((O200-1)*K200)*'month 3 only'!$B$2)+('month 3 only'!$B$2*(O200-1))),IF(N200="PLACED",((((O200-1)*K200)*'month 3 only'!$B$2)-'month 3 only'!$B$2),IF(K200=0,-'month 3 only'!$B$2,IF(K200=0,-'month 3 only'!$B$2,-('month 3 only'!$B$2*2)))))))*E200</f>
        <v>0</v>
      </c>
      <c r="R200" s="27">
        <f>(IF(N200="WON-EW",(((L200-1)*'month 3 only'!$B$2)*(1-$B$3))+(((M200-1)*'month 3 only'!$B$2)*(1-$B$3)),IF(N200="WON",(((L200-1)*'month 3 only'!$B$2)*(1-$B$3)),IF(N200="PLACED",(((M200-1)*'month 3 only'!$B$2)*(1-$B$3))-'month 3 only'!$B$2,IF(K200=0,-'month 3 only'!$B$2,-('month 3 only'!$B$2*2))))))*E200</f>
        <v>0</v>
      </c>
      <c r="S200" s="28">
        <f>(IF(N200="WON-EW",((((G200-1)*K200)*'month 3 only'!$B$2)+('month 3 only'!$B$2*(G200-1))),IF(N200="WON",((((G200-1)*K200)*'month 3 only'!$B$2)+('month 3 only'!$B$2*(G200-1))),IF(N200="PLACED",((((G200-1)*K200)*'month 3 only'!$B$2)-'month 3 only'!$B$2),IF(K200=0,-'month 3 only'!$B$2,IF(K200=0,-'month 3 only'!$B$2,-('month 3 only'!$B$2*2)))))))*E200</f>
        <v>0</v>
      </c>
    </row>
    <row r="201" spans="7:19" ht="15" x14ac:dyDescent="0.2">
      <c r="G201" s="58"/>
      <c r="H201" s="61"/>
      <c r="I201" s="22"/>
      <c r="J201" s="22"/>
      <c r="K201" s="22"/>
      <c r="N201" s="17"/>
      <c r="O201" s="26">
        <f>((H201-1)*(1-(IF(I201="no",0,'month 3 only'!$B$3)))+1)</f>
        <v>5.0000000000000044E-2</v>
      </c>
      <c r="P201" s="26">
        <f t="shared" si="2"/>
        <v>0</v>
      </c>
      <c r="Q201" s="27">
        <f>(IF(N201="WON-EW",((((O201-1)*K201)*'month 3 only'!$B$2)+('month 3 only'!$B$2*(O201-1))),IF(N201="WON",((((O201-1)*K201)*'month 3 only'!$B$2)+('month 3 only'!$B$2*(O201-1))),IF(N201="PLACED",((((O201-1)*K201)*'month 3 only'!$B$2)-'month 3 only'!$B$2),IF(K201=0,-'month 3 only'!$B$2,IF(K201=0,-'month 3 only'!$B$2,-('month 3 only'!$B$2*2)))))))*E201</f>
        <v>0</v>
      </c>
      <c r="R201" s="27">
        <f>(IF(N201="WON-EW",(((L201-1)*'month 3 only'!$B$2)*(1-$B$3))+(((M201-1)*'month 3 only'!$B$2)*(1-$B$3)),IF(N201="WON",(((L201-1)*'month 3 only'!$B$2)*(1-$B$3)),IF(N201="PLACED",(((M201-1)*'month 3 only'!$B$2)*(1-$B$3))-'month 3 only'!$B$2,IF(K201=0,-'month 3 only'!$B$2,-('month 3 only'!$B$2*2))))))*E201</f>
        <v>0</v>
      </c>
      <c r="S201" s="28">
        <f>(IF(N201="WON-EW",((((G201-1)*K201)*'month 3 only'!$B$2)+('month 3 only'!$B$2*(G201-1))),IF(N201="WON",((((G201-1)*K201)*'month 3 only'!$B$2)+('month 3 only'!$B$2*(G201-1))),IF(N201="PLACED",((((G201-1)*K201)*'month 3 only'!$B$2)-'month 3 only'!$B$2),IF(K201=0,-'month 3 only'!$B$2,IF(K201=0,-'month 3 only'!$B$2,-('month 3 only'!$B$2*2)))))))*E201</f>
        <v>0</v>
      </c>
    </row>
    <row r="202" spans="7:19" ht="15" x14ac:dyDescent="0.2">
      <c r="G202" s="58"/>
      <c r="H202" s="61"/>
      <c r="I202" s="22"/>
      <c r="J202" s="22"/>
      <c r="K202" s="22"/>
      <c r="N202" s="17"/>
      <c r="O202" s="26">
        <f>((H202-1)*(1-(IF(I202="no",0,'month 3 only'!$B$3)))+1)</f>
        <v>5.0000000000000044E-2</v>
      </c>
      <c r="P202" s="26">
        <f t="shared" si="2"/>
        <v>0</v>
      </c>
      <c r="Q202" s="27">
        <f>(IF(N202="WON-EW",((((O202-1)*K202)*'month 3 only'!$B$2)+('month 3 only'!$B$2*(O202-1))),IF(N202="WON",((((O202-1)*K202)*'month 3 only'!$B$2)+('month 3 only'!$B$2*(O202-1))),IF(N202="PLACED",((((O202-1)*K202)*'month 3 only'!$B$2)-'month 3 only'!$B$2),IF(K202=0,-'month 3 only'!$B$2,IF(K202=0,-'month 3 only'!$B$2,-('month 3 only'!$B$2*2)))))))*E202</f>
        <v>0</v>
      </c>
      <c r="R202" s="27">
        <f>(IF(N202="WON-EW",(((L202-1)*'month 3 only'!$B$2)*(1-$B$3))+(((M202-1)*'month 3 only'!$B$2)*(1-$B$3)),IF(N202="WON",(((L202-1)*'month 3 only'!$B$2)*(1-$B$3)),IF(N202="PLACED",(((M202-1)*'month 3 only'!$B$2)*(1-$B$3))-'month 3 only'!$B$2,IF(K202=0,-'month 3 only'!$B$2,-('month 3 only'!$B$2*2))))))*E202</f>
        <v>0</v>
      </c>
      <c r="S202" s="28">
        <f>(IF(N202="WON-EW",((((G202-1)*K202)*'month 3 only'!$B$2)+('month 3 only'!$B$2*(G202-1))),IF(N202="WON",((((G202-1)*K202)*'month 3 only'!$B$2)+('month 3 only'!$B$2*(G202-1))),IF(N202="PLACED",((((G202-1)*K202)*'month 3 only'!$B$2)-'month 3 only'!$B$2),IF(K202=0,-'month 3 only'!$B$2,IF(K202=0,-'month 3 only'!$B$2,-('month 3 only'!$B$2*2)))))))*E202</f>
        <v>0</v>
      </c>
    </row>
    <row r="203" spans="7:19" ht="15" x14ac:dyDescent="0.2">
      <c r="G203" s="58"/>
      <c r="H203" s="61"/>
      <c r="I203" s="22"/>
      <c r="J203" s="22"/>
      <c r="K203" s="22"/>
      <c r="N203" s="17"/>
      <c r="O203" s="26">
        <f>((H203-1)*(1-(IF(I203="no",0,'month 3 only'!$B$3)))+1)</f>
        <v>5.0000000000000044E-2</v>
      </c>
      <c r="P203" s="26">
        <f t="shared" si="2"/>
        <v>0</v>
      </c>
      <c r="Q203" s="27">
        <f>(IF(N203="WON-EW",((((O203-1)*K203)*'month 3 only'!$B$2)+('month 3 only'!$B$2*(O203-1))),IF(N203="WON",((((O203-1)*K203)*'month 3 only'!$B$2)+('month 3 only'!$B$2*(O203-1))),IF(N203="PLACED",((((O203-1)*K203)*'month 3 only'!$B$2)-'month 3 only'!$B$2),IF(K203=0,-'month 3 only'!$B$2,IF(K203=0,-'month 3 only'!$B$2,-('month 3 only'!$B$2*2)))))))*E203</f>
        <v>0</v>
      </c>
      <c r="R203" s="27">
        <f>(IF(N203="WON-EW",(((L203-1)*'month 3 only'!$B$2)*(1-$B$3))+(((M203-1)*'month 3 only'!$B$2)*(1-$B$3)),IF(N203="WON",(((L203-1)*'month 3 only'!$B$2)*(1-$B$3)),IF(N203="PLACED",(((M203-1)*'month 3 only'!$B$2)*(1-$B$3))-'month 3 only'!$B$2,IF(K203=0,-'month 3 only'!$B$2,-('month 3 only'!$B$2*2))))))*E203</f>
        <v>0</v>
      </c>
      <c r="S203" s="28">
        <f>(IF(N203="WON-EW",((((G203-1)*K203)*'month 3 only'!$B$2)+('month 3 only'!$B$2*(G203-1))),IF(N203="WON",((((G203-1)*K203)*'month 3 only'!$B$2)+('month 3 only'!$B$2*(G203-1))),IF(N203="PLACED",((((G203-1)*K203)*'month 3 only'!$B$2)-'month 3 only'!$B$2),IF(K203=0,-'month 3 only'!$B$2,IF(K203=0,-'month 3 only'!$B$2,-('month 3 only'!$B$2*2)))))))*E203</f>
        <v>0</v>
      </c>
    </row>
    <row r="204" spans="7:19" ht="15" x14ac:dyDescent="0.2">
      <c r="G204" s="58"/>
      <c r="H204" s="61"/>
      <c r="I204" s="22"/>
      <c r="J204" s="22"/>
      <c r="K204" s="22"/>
      <c r="N204" s="17"/>
      <c r="O204" s="26">
        <f>((H204-1)*(1-(IF(I204="no",0,'month 3 only'!$B$3)))+1)</f>
        <v>5.0000000000000044E-2</v>
      </c>
      <c r="P204" s="26">
        <f t="shared" si="2"/>
        <v>0</v>
      </c>
      <c r="Q204" s="27">
        <f>(IF(N204="WON-EW",((((O204-1)*K204)*'month 3 only'!$B$2)+('month 3 only'!$B$2*(O204-1))),IF(N204="WON",((((O204-1)*K204)*'month 3 only'!$B$2)+('month 3 only'!$B$2*(O204-1))),IF(N204="PLACED",((((O204-1)*K204)*'month 3 only'!$B$2)-'month 3 only'!$B$2),IF(K204=0,-'month 3 only'!$B$2,IF(K204=0,-'month 3 only'!$B$2,-('month 3 only'!$B$2*2)))))))*E204</f>
        <v>0</v>
      </c>
      <c r="R204" s="27">
        <f>(IF(N204="WON-EW",(((L204-1)*'month 3 only'!$B$2)*(1-$B$3))+(((M204-1)*'month 3 only'!$B$2)*(1-$B$3)),IF(N204="WON",(((L204-1)*'month 3 only'!$B$2)*(1-$B$3)),IF(N204="PLACED",(((M204-1)*'month 3 only'!$B$2)*(1-$B$3))-'month 3 only'!$B$2,IF(K204=0,-'month 3 only'!$B$2,-('month 3 only'!$B$2*2))))))*E204</f>
        <v>0</v>
      </c>
      <c r="S204" s="28">
        <f>(IF(N204="WON-EW",((((G204-1)*K204)*'month 3 only'!$B$2)+('month 3 only'!$B$2*(G204-1))),IF(N204="WON",((((G204-1)*K204)*'month 3 only'!$B$2)+('month 3 only'!$B$2*(G204-1))),IF(N204="PLACED",((((G204-1)*K204)*'month 3 only'!$B$2)-'month 3 only'!$B$2),IF(K204=0,-'month 3 only'!$B$2,IF(K204=0,-'month 3 only'!$B$2,-('month 3 only'!$B$2*2)))))))*E204</f>
        <v>0</v>
      </c>
    </row>
    <row r="205" spans="7:19" ht="15" x14ac:dyDescent="0.2">
      <c r="G205" s="58"/>
      <c r="H205" s="61"/>
      <c r="I205" s="22"/>
      <c r="J205" s="22"/>
      <c r="K205" s="22"/>
      <c r="N205" s="17"/>
      <c r="O205" s="26">
        <f>((H205-1)*(1-(IF(I205="no",0,'month 3 only'!$B$3)))+1)</f>
        <v>5.0000000000000044E-2</v>
      </c>
      <c r="P205" s="26">
        <f t="shared" si="2"/>
        <v>0</v>
      </c>
      <c r="Q205" s="27">
        <f>(IF(N205="WON-EW",((((O205-1)*K205)*'month 3 only'!$B$2)+('month 3 only'!$B$2*(O205-1))),IF(N205="WON",((((O205-1)*K205)*'month 3 only'!$B$2)+('month 3 only'!$B$2*(O205-1))),IF(N205="PLACED",((((O205-1)*K205)*'month 3 only'!$B$2)-'month 3 only'!$B$2),IF(K205=0,-'month 3 only'!$B$2,IF(K205=0,-'month 3 only'!$B$2,-('month 3 only'!$B$2*2)))))))*E205</f>
        <v>0</v>
      </c>
      <c r="R205" s="27">
        <f>(IF(N205="WON-EW",(((L205-1)*'month 3 only'!$B$2)*(1-$B$3))+(((M205-1)*'month 3 only'!$B$2)*(1-$B$3)),IF(N205="WON",(((L205-1)*'month 3 only'!$B$2)*(1-$B$3)),IF(N205="PLACED",(((M205-1)*'month 3 only'!$B$2)*(1-$B$3))-'month 3 only'!$B$2,IF(K205=0,-'month 3 only'!$B$2,-('month 3 only'!$B$2*2))))))*E205</f>
        <v>0</v>
      </c>
      <c r="S205" s="28">
        <f>(IF(N205="WON-EW",((((G205-1)*K205)*'month 3 only'!$B$2)+('month 3 only'!$B$2*(G205-1))),IF(N205="WON",((((G205-1)*K205)*'month 3 only'!$B$2)+('month 3 only'!$B$2*(G205-1))),IF(N205="PLACED",((((G205-1)*K205)*'month 3 only'!$B$2)-'month 3 only'!$B$2),IF(K205=0,-'month 3 only'!$B$2,IF(K205=0,-'month 3 only'!$B$2,-('month 3 only'!$B$2*2)))))))*E205</f>
        <v>0</v>
      </c>
    </row>
    <row r="206" spans="7:19" ht="15" x14ac:dyDescent="0.2">
      <c r="G206" s="58"/>
      <c r="H206" s="61"/>
      <c r="I206" s="22"/>
      <c r="J206" s="22"/>
      <c r="K206" s="22"/>
      <c r="N206" s="17"/>
      <c r="O206" s="26">
        <f>((H206-1)*(1-(IF(I206="no",0,'month 3 only'!$B$3)))+1)</f>
        <v>5.0000000000000044E-2</v>
      </c>
      <c r="P206" s="26">
        <f t="shared" si="2"/>
        <v>0</v>
      </c>
      <c r="Q206" s="27">
        <f>(IF(N206="WON-EW",((((O206-1)*K206)*'month 3 only'!$B$2)+('month 3 only'!$B$2*(O206-1))),IF(N206="WON",((((O206-1)*K206)*'month 3 only'!$B$2)+('month 3 only'!$B$2*(O206-1))),IF(N206="PLACED",((((O206-1)*K206)*'month 3 only'!$B$2)-'month 3 only'!$B$2),IF(K206=0,-'month 3 only'!$B$2,IF(K206=0,-'month 3 only'!$B$2,-('month 3 only'!$B$2*2)))))))*E206</f>
        <v>0</v>
      </c>
      <c r="R206" s="27">
        <f>(IF(N206="WON-EW",(((L206-1)*'month 3 only'!$B$2)*(1-$B$3))+(((M206-1)*'month 3 only'!$B$2)*(1-$B$3)),IF(N206="WON",(((L206-1)*'month 3 only'!$B$2)*(1-$B$3)),IF(N206="PLACED",(((M206-1)*'month 3 only'!$B$2)*(1-$B$3))-'month 3 only'!$B$2,IF(K206=0,-'month 3 only'!$B$2,-('month 3 only'!$B$2*2))))))*E206</f>
        <v>0</v>
      </c>
      <c r="S206" s="28">
        <f>(IF(N206="WON-EW",((((G206-1)*K206)*'month 3 only'!$B$2)+('month 3 only'!$B$2*(G206-1))),IF(N206="WON",((((G206-1)*K206)*'month 3 only'!$B$2)+('month 3 only'!$B$2*(G206-1))),IF(N206="PLACED",((((G206-1)*K206)*'month 3 only'!$B$2)-'month 3 only'!$B$2),IF(K206=0,-'month 3 only'!$B$2,IF(K206=0,-'month 3 only'!$B$2,-('month 3 only'!$B$2*2)))))))*E206</f>
        <v>0</v>
      </c>
    </row>
    <row r="207" spans="7:19" ht="15" x14ac:dyDescent="0.2">
      <c r="G207" s="58"/>
      <c r="H207" s="61"/>
      <c r="I207" s="22"/>
      <c r="J207" s="22"/>
      <c r="K207" s="22"/>
      <c r="N207" s="17"/>
      <c r="O207" s="26">
        <f>((H207-1)*(1-(IF(I207="no",0,'month 3 only'!$B$3)))+1)</f>
        <v>5.0000000000000044E-2</v>
      </c>
      <c r="P207" s="26">
        <f t="shared" si="2"/>
        <v>0</v>
      </c>
      <c r="Q207" s="27">
        <f>(IF(N207="WON-EW",((((O207-1)*K207)*'month 3 only'!$B$2)+('month 3 only'!$B$2*(O207-1))),IF(N207="WON",((((O207-1)*K207)*'month 3 only'!$B$2)+('month 3 only'!$B$2*(O207-1))),IF(N207="PLACED",((((O207-1)*K207)*'month 3 only'!$B$2)-'month 3 only'!$B$2),IF(K207=0,-'month 3 only'!$B$2,IF(K207=0,-'month 3 only'!$B$2,-('month 3 only'!$B$2*2)))))))*E207</f>
        <v>0</v>
      </c>
      <c r="R207" s="27">
        <f>(IF(N207="WON-EW",(((L207-1)*'month 3 only'!$B$2)*(1-$B$3))+(((M207-1)*'month 3 only'!$B$2)*(1-$B$3)),IF(N207="WON",(((L207-1)*'month 3 only'!$B$2)*(1-$B$3)),IF(N207="PLACED",(((M207-1)*'month 3 only'!$B$2)*(1-$B$3))-'month 3 only'!$B$2,IF(K207=0,-'month 3 only'!$B$2,-('month 3 only'!$B$2*2))))))*E207</f>
        <v>0</v>
      </c>
      <c r="S207" s="28">
        <f>(IF(N207="WON-EW",((((G207-1)*K207)*'month 3 only'!$B$2)+('month 3 only'!$B$2*(G207-1))),IF(N207="WON",((((G207-1)*K207)*'month 3 only'!$B$2)+('month 3 only'!$B$2*(G207-1))),IF(N207="PLACED",((((G207-1)*K207)*'month 3 only'!$B$2)-'month 3 only'!$B$2),IF(K207=0,-'month 3 only'!$B$2,IF(K207=0,-'month 3 only'!$B$2,-('month 3 only'!$B$2*2)))))))*E207</f>
        <v>0</v>
      </c>
    </row>
    <row r="208" spans="7:19" ht="15" x14ac:dyDescent="0.2">
      <c r="G208" s="58"/>
      <c r="H208" s="61"/>
      <c r="I208" s="22"/>
      <c r="J208" s="22"/>
      <c r="K208" s="22"/>
      <c r="N208" s="17"/>
      <c r="O208" s="26">
        <f>((H208-1)*(1-(IF(I208="no",0,'month 3 only'!$B$3)))+1)</f>
        <v>5.0000000000000044E-2</v>
      </c>
      <c r="P208" s="26">
        <f t="shared" si="2"/>
        <v>0</v>
      </c>
      <c r="Q208" s="27">
        <f>(IF(N208="WON-EW",((((O208-1)*K208)*'month 3 only'!$B$2)+('month 3 only'!$B$2*(O208-1))),IF(N208="WON",((((O208-1)*K208)*'month 3 only'!$B$2)+('month 3 only'!$B$2*(O208-1))),IF(N208="PLACED",((((O208-1)*K208)*'month 3 only'!$B$2)-'month 3 only'!$B$2),IF(K208=0,-'month 3 only'!$B$2,IF(K208=0,-'month 3 only'!$B$2,-('month 3 only'!$B$2*2)))))))*E208</f>
        <v>0</v>
      </c>
      <c r="R208" s="27">
        <f>(IF(N208="WON-EW",(((L208-1)*'month 3 only'!$B$2)*(1-$B$3))+(((M208-1)*'month 3 only'!$B$2)*(1-$B$3)),IF(N208="WON",(((L208-1)*'month 3 only'!$B$2)*(1-$B$3)),IF(N208="PLACED",(((M208-1)*'month 3 only'!$B$2)*(1-$B$3))-'month 3 only'!$B$2,IF(K208=0,-'month 3 only'!$B$2,-('month 3 only'!$B$2*2))))))*E208</f>
        <v>0</v>
      </c>
      <c r="S208" s="28">
        <f>(IF(N208="WON-EW",((((G208-1)*K208)*'month 3 only'!$B$2)+('month 3 only'!$B$2*(G208-1))),IF(N208="WON",((((G208-1)*K208)*'month 3 only'!$B$2)+('month 3 only'!$B$2*(G208-1))),IF(N208="PLACED",((((G208-1)*K208)*'month 3 only'!$B$2)-'month 3 only'!$B$2),IF(K208=0,-'month 3 only'!$B$2,IF(K208=0,-'month 3 only'!$B$2,-('month 3 only'!$B$2*2)))))))*E208</f>
        <v>0</v>
      </c>
    </row>
    <row r="209" spans="7:19" ht="15" x14ac:dyDescent="0.2">
      <c r="G209" s="58"/>
      <c r="H209" s="61"/>
      <c r="I209" s="22"/>
      <c r="J209" s="22"/>
      <c r="K209" s="22"/>
      <c r="N209" s="17"/>
      <c r="O209" s="26">
        <f>((H209-1)*(1-(IF(I209="no",0,'month 3 only'!$B$3)))+1)</f>
        <v>5.0000000000000044E-2</v>
      </c>
      <c r="P209" s="26">
        <f t="shared" si="2"/>
        <v>0</v>
      </c>
      <c r="Q209" s="27">
        <f>(IF(N209="WON-EW",((((O209-1)*K209)*'month 3 only'!$B$2)+('month 3 only'!$B$2*(O209-1))),IF(N209="WON",((((O209-1)*K209)*'month 3 only'!$B$2)+('month 3 only'!$B$2*(O209-1))),IF(N209="PLACED",((((O209-1)*K209)*'month 3 only'!$B$2)-'month 3 only'!$B$2),IF(K209=0,-'month 3 only'!$B$2,IF(K209=0,-'month 3 only'!$B$2,-('month 3 only'!$B$2*2)))))))*E209</f>
        <v>0</v>
      </c>
      <c r="R209" s="27">
        <f>(IF(N209="WON-EW",(((L209-1)*'month 3 only'!$B$2)*(1-$B$3))+(((M209-1)*'month 3 only'!$B$2)*(1-$B$3)),IF(N209="WON",(((L209-1)*'month 3 only'!$B$2)*(1-$B$3)),IF(N209="PLACED",(((M209-1)*'month 3 only'!$B$2)*(1-$B$3))-'month 3 only'!$B$2,IF(K209=0,-'month 3 only'!$B$2,-('month 3 only'!$B$2*2))))))*E209</f>
        <v>0</v>
      </c>
      <c r="S209" s="28">
        <f>(IF(N209="WON-EW",((((G209-1)*K209)*'month 3 only'!$B$2)+('month 3 only'!$B$2*(G209-1))),IF(N209="WON",((((G209-1)*K209)*'month 3 only'!$B$2)+('month 3 only'!$B$2*(G209-1))),IF(N209="PLACED",((((G209-1)*K209)*'month 3 only'!$B$2)-'month 3 only'!$B$2),IF(K209=0,-'month 3 only'!$B$2,IF(K209=0,-'month 3 only'!$B$2,-('month 3 only'!$B$2*2)))))))*E209</f>
        <v>0</v>
      </c>
    </row>
    <row r="210" spans="7:19" ht="15" x14ac:dyDescent="0.2">
      <c r="G210" s="58"/>
      <c r="H210" s="61"/>
      <c r="I210" s="22"/>
      <c r="J210" s="22"/>
      <c r="K210" s="22"/>
      <c r="N210" s="17"/>
      <c r="O210" s="26">
        <f>((H210-1)*(1-(IF(I210="no",0,'month 3 only'!$B$3)))+1)</f>
        <v>5.0000000000000044E-2</v>
      </c>
      <c r="P210" s="26">
        <f t="shared" si="2"/>
        <v>0</v>
      </c>
      <c r="Q210" s="27">
        <f>(IF(N210="WON-EW",((((O210-1)*K210)*'month 3 only'!$B$2)+('month 3 only'!$B$2*(O210-1))),IF(N210="WON",((((O210-1)*K210)*'month 3 only'!$B$2)+('month 3 only'!$B$2*(O210-1))),IF(N210="PLACED",((((O210-1)*K210)*'month 3 only'!$B$2)-'month 3 only'!$B$2),IF(K210=0,-'month 3 only'!$B$2,IF(K210=0,-'month 3 only'!$B$2,-('month 3 only'!$B$2*2)))))))*E210</f>
        <v>0</v>
      </c>
      <c r="R210" s="27">
        <f>(IF(N210="WON-EW",(((L210-1)*'month 3 only'!$B$2)*(1-$B$3))+(((M210-1)*'month 3 only'!$B$2)*(1-$B$3)),IF(N210="WON",(((L210-1)*'month 3 only'!$B$2)*(1-$B$3)),IF(N210="PLACED",(((M210-1)*'month 3 only'!$B$2)*(1-$B$3))-'month 3 only'!$B$2,IF(K210=0,-'month 3 only'!$B$2,-('month 3 only'!$B$2*2))))))*E210</f>
        <v>0</v>
      </c>
      <c r="S210" s="28">
        <f>(IF(N210="WON-EW",((((G210-1)*K210)*'month 3 only'!$B$2)+('month 3 only'!$B$2*(G210-1))),IF(N210="WON",((((G210-1)*K210)*'month 3 only'!$B$2)+('month 3 only'!$B$2*(G210-1))),IF(N210="PLACED",((((G210-1)*K210)*'month 3 only'!$B$2)-'month 3 only'!$B$2),IF(K210=0,-'month 3 only'!$B$2,IF(K210=0,-'month 3 only'!$B$2,-('month 3 only'!$B$2*2)))))))*E210</f>
        <v>0</v>
      </c>
    </row>
    <row r="211" spans="7:19" ht="15" x14ac:dyDescent="0.2">
      <c r="G211" s="58"/>
      <c r="H211" s="61"/>
      <c r="I211" s="22"/>
      <c r="J211" s="22"/>
      <c r="K211" s="22"/>
      <c r="N211" s="17"/>
      <c r="O211" s="26">
        <f>((H211-1)*(1-(IF(I211="no",0,'month 3 only'!$B$3)))+1)</f>
        <v>5.0000000000000044E-2</v>
      </c>
      <c r="P211" s="26">
        <f t="shared" si="2"/>
        <v>0</v>
      </c>
      <c r="Q211" s="27">
        <f>(IF(N211="WON-EW",((((O211-1)*K211)*'month 3 only'!$B$2)+('month 3 only'!$B$2*(O211-1))),IF(N211="WON",((((O211-1)*K211)*'month 3 only'!$B$2)+('month 3 only'!$B$2*(O211-1))),IF(N211="PLACED",((((O211-1)*K211)*'month 3 only'!$B$2)-'month 3 only'!$B$2),IF(K211=0,-'month 3 only'!$B$2,IF(K211=0,-'month 3 only'!$B$2,-('month 3 only'!$B$2*2)))))))*E211</f>
        <v>0</v>
      </c>
      <c r="R211" s="27">
        <f>(IF(N211="WON-EW",(((L211-1)*'month 3 only'!$B$2)*(1-$B$3))+(((M211-1)*'month 3 only'!$B$2)*(1-$B$3)),IF(N211="WON",(((L211-1)*'month 3 only'!$B$2)*(1-$B$3)),IF(N211="PLACED",(((M211-1)*'month 3 only'!$B$2)*(1-$B$3))-'month 3 only'!$B$2,IF(K211=0,-'month 3 only'!$B$2,-('month 3 only'!$B$2*2))))))*E211</f>
        <v>0</v>
      </c>
      <c r="S211" s="28">
        <f>(IF(N211="WON-EW",((((G211-1)*K211)*'month 3 only'!$B$2)+('month 3 only'!$B$2*(G211-1))),IF(N211="WON",((((G211-1)*K211)*'month 3 only'!$B$2)+('month 3 only'!$B$2*(G211-1))),IF(N211="PLACED",((((G211-1)*K211)*'month 3 only'!$B$2)-'month 3 only'!$B$2),IF(K211=0,-'month 3 only'!$B$2,IF(K211=0,-'month 3 only'!$B$2,-('month 3 only'!$B$2*2)))))))*E211</f>
        <v>0</v>
      </c>
    </row>
    <row r="212" spans="7:19" ht="15" x14ac:dyDescent="0.2">
      <c r="G212" s="58"/>
      <c r="H212" s="61"/>
      <c r="I212" s="22"/>
      <c r="J212" s="22"/>
      <c r="K212" s="22"/>
      <c r="N212" s="17"/>
      <c r="O212" s="26">
        <f>((H212-1)*(1-(IF(I212="no",0,'month 3 only'!$B$3)))+1)</f>
        <v>5.0000000000000044E-2</v>
      </c>
      <c r="P212" s="26">
        <f t="shared" si="2"/>
        <v>0</v>
      </c>
      <c r="Q212" s="27">
        <f>(IF(N212="WON-EW",((((O212-1)*K212)*'month 3 only'!$B$2)+('month 3 only'!$B$2*(O212-1))),IF(N212="WON",((((O212-1)*K212)*'month 3 only'!$B$2)+('month 3 only'!$B$2*(O212-1))),IF(N212="PLACED",((((O212-1)*K212)*'month 3 only'!$B$2)-'month 3 only'!$B$2),IF(K212=0,-'month 3 only'!$B$2,IF(K212=0,-'month 3 only'!$B$2,-('month 3 only'!$B$2*2)))))))*E212</f>
        <v>0</v>
      </c>
      <c r="R212" s="27">
        <f>(IF(N212="WON-EW",(((L212-1)*'month 3 only'!$B$2)*(1-$B$3))+(((M212-1)*'month 3 only'!$B$2)*(1-$B$3)),IF(N212="WON",(((L212-1)*'month 3 only'!$B$2)*(1-$B$3)),IF(N212="PLACED",(((M212-1)*'month 3 only'!$B$2)*(1-$B$3))-'month 3 only'!$B$2,IF(K212=0,-'month 3 only'!$B$2,-('month 3 only'!$B$2*2))))))*E212</f>
        <v>0</v>
      </c>
      <c r="S212" s="28">
        <f>(IF(N212="WON-EW",((((G212-1)*K212)*'month 3 only'!$B$2)+('month 3 only'!$B$2*(G212-1))),IF(N212="WON",((((G212-1)*K212)*'month 3 only'!$B$2)+('month 3 only'!$B$2*(G212-1))),IF(N212="PLACED",((((G212-1)*K212)*'month 3 only'!$B$2)-'month 3 only'!$B$2),IF(K212=0,-'month 3 only'!$B$2,IF(K212=0,-'month 3 only'!$B$2,-('month 3 only'!$B$2*2)))))))*E212</f>
        <v>0</v>
      </c>
    </row>
    <row r="213" spans="7:19" ht="15" x14ac:dyDescent="0.2">
      <c r="G213" s="58"/>
      <c r="H213" s="61"/>
      <c r="I213" s="22"/>
      <c r="J213" s="22"/>
      <c r="K213" s="22"/>
      <c r="N213" s="17"/>
      <c r="O213" s="26">
        <f>((H213-1)*(1-(IF(I213="no",0,'month 3 only'!$B$3)))+1)</f>
        <v>5.0000000000000044E-2</v>
      </c>
      <c r="P213" s="26">
        <f t="shared" si="2"/>
        <v>0</v>
      </c>
      <c r="Q213" s="27">
        <f>(IF(N213="WON-EW",((((O213-1)*K213)*'month 3 only'!$B$2)+('month 3 only'!$B$2*(O213-1))),IF(N213="WON",((((O213-1)*K213)*'month 3 only'!$B$2)+('month 3 only'!$B$2*(O213-1))),IF(N213="PLACED",((((O213-1)*K213)*'month 3 only'!$B$2)-'month 3 only'!$B$2),IF(K213=0,-'month 3 only'!$B$2,IF(K213=0,-'month 3 only'!$B$2,-('month 3 only'!$B$2*2)))))))*E213</f>
        <v>0</v>
      </c>
      <c r="R213" s="27">
        <f>(IF(N213="WON-EW",(((L213-1)*'month 3 only'!$B$2)*(1-$B$3))+(((M213-1)*'month 3 only'!$B$2)*(1-$B$3)),IF(N213="WON",(((L213-1)*'month 3 only'!$B$2)*(1-$B$3)),IF(N213="PLACED",(((M213-1)*'month 3 only'!$B$2)*(1-$B$3))-'month 3 only'!$B$2,IF(K213=0,-'month 3 only'!$B$2,-('month 3 only'!$B$2*2))))))*E213</f>
        <v>0</v>
      </c>
      <c r="S213" s="28">
        <f>(IF(N213="WON-EW",((((G213-1)*K213)*'month 3 only'!$B$2)+('month 3 only'!$B$2*(G213-1))),IF(N213="WON",((((G213-1)*K213)*'month 3 only'!$B$2)+('month 3 only'!$B$2*(G213-1))),IF(N213="PLACED",((((G213-1)*K213)*'month 3 only'!$B$2)-'month 3 only'!$B$2),IF(K213=0,-'month 3 only'!$B$2,IF(K213=0,-'month 3 only'!$B$2,-('month 3 only'!$B$2*2)))))))*E213</f>
        <v>0</v>
      </c>
    </row>
    <row r="214" spans="7:19" ht="15" x14ac:dyDescent="0.2">
      <c r="G214" s="58"/>
      <c r="H214" s="61"/>
      <c r="I214" s="22"/>
      <c r="J214" s="22"/>
      <c r="K214" s="22"/>
      <c r="N214" s="17"/>
      <c r="O214" s="26">
        <f>((H214-1)*(1-(IF(I214="no",0,'month 3 only'!$B$3)))+1)</f>
        <v>5.0000000000000044E-2</v>
      </c>
      <c r="P214" s="26">
        <f t="shared" si="2"/>
        <v>0</v>
      </c>
      <c r="Q214" s="27">
        <f>(IF(N214="WON-EW",((((O214-1)*K214)*'month 3 only'!$B$2)+('month 3 only'!$B$2*(O214-1))),IF(N214="WON",((((O214-1)*K214)*'month 3 only'!$B$2)+('month 3 only'!$B$2*(O214-1))),IF(N214="PLACED",((((O214-1)*K214)*'month 3 only'!$B$2)-'month 3 only'!$B$2),IF(K214=0,-'month 3 only'!$B$2,IF(K214=0,-'month 3 only'!$B$2,-('month 3 only'!$B$2*2)))))))*E214</f>
        <v>0</v>
      </c>
      <c r="R214" s="27">
        <f>(IF(N214="WON-EW",(((L214-1)*'month 3 only'!$B$2)*(1-$B$3))+(((M214-1)*'month 3 only'!$B$2)*(1-$B$3)),IF(N214="WON",(((L214-1)*'month 3 only'!$B$2)*(1-$B$3)),IF(N214="PLACED",(((M214-1)*'month 3 only'!$B$2)*(1-$B$3))-'month 3 only'!$B$2,IF(K214=0,-'month 3 only'!$B$2,-('month 3 only'!$B$2*2))))))*E214</f>
        <v>0</v>
      </c>
      <c r="S214" s="28">
        <f>(IF(N214="WON-EW",((((G214-1)*K214)*'month 3 only'!$B$2)+('month 3 only'!$B$2*(G214-1))),IF(N214="WON",((((G214-1)*K214)*'month 3 only'!$B$2)+('month 3 only'!$B$2*(G214-1))),IF(N214="PLACED",((((G214-1)*K214)*'month 3 only'!$B$2)-'month 3 only'!$B$2),IF(K214=0,-'month 3 only'!$B$2,IF(K214=0,-'month 3 only'!$B$2,-('month 3 only'!$B$2*2)))))))*E214</f>
        <v>0</v>
      </c>
    </row>
    <row r="215" spans="7:19" ht="15" x14ac:dyDescent="0.2">
      <c r="G215" s="58"/>
      <c r="H215" s="61"/>
      <c r="I215" s="22"/>
      <c r="J215" s="22"/>
      <c r="K215" s="22"/>
      <c r="N215" s="17"/>
      <c r="O215" s="26">
        <f>((H215-1)*(1-(IF(I215="no",0,'month 3 only'!$B$3)))+1)</f>
        <v>5.0000000000000044E-2</v>
      </c>
      <c r="P215" s="26">
        <f t="shared" si="2"/>
        <v>0</v>
      </c>
      <c r="Q215" s="27">
        <f>(IF(N215="WON-EW",((((O215-1)*K215)*'month 3 only'!$B$2)+('month 3 only'!$B$2*(O215-1))),IF(N215="WON",((((O215-1)*K215)*'month 3 only'!$B$2)+('month 3 only'!$B$2*(O215-1))),IF(N215="PLACED",((((O215-1)*K215)*'month 3 only'!$B$2)-'month 3 only'!$B$2),IF(K215=0,-'month 3 only'!$B$2,IF(K215=0,-'month 3 only'!$B$2,-('month 3 only'!$B$2*2)))))))*E215</f>
        <v>0</v>
      </c>
      <c r="R215" s="27">
        <f>(IF(N215="WON-EW",(((L215-1)*'month 3 only'!$B$2)*(1-$B$3))+(((M215-1)*'month 3 only'!$B$2)*(1-$B$3)),IF(N215="WON",(((L215-1)*'month 3 only'!$B$2)*(1-$B$3)),IF(N215="PLACED",(((M215-1)*'month 3 only'!$B$2)*(1-$B$3))-'month 3 only'!$B$2,IF(K215=0,-'month 3 only'!$B$2,-('month 3 only'!$B$2*2))))))*E215</f>
        <v>0</v>
      </c>
      <c r="S215" s="28">
        <f>(IF(N215="WON-EW",((((G215-1)*K215)*'month 3 only'!$B$2)+('month 3 only'!$B$2*(G215-1))),IF(N215="WON",((((G215-1)*K215)*'month 3 only'!$B$2)+('month 3 only'!$B$2*(G215-1))),IF(N215="PLACED",((((G215-1)*K215)*'month 3 only'!$B$2)-'month 3 only'!$B$2),IF(K215=0,-'month 3 only'!$B$2,IF(K215=0,-'month 3 only'!$B$2,-('month 3 only'!$B$2*2)))))))*E215</f>
        <v>0</v>
      </c>
    </row>
    <row r="216" spans="7:19" ht="15" x14ac:dyDescent="0.2">
      <c r="G216" s="58"/>
      <c r="H216" s="61"/>
      <c r="I216" s="22"/>
      <c r="J216" s="22"/>
      <c r="K216" s="22"/>
      <c r="N216" s="17"/>
      <c r="O216" s="26">
        <f>((H216-1)*(1-(IF(I216="no",0,'month 3 only'!$B$3)))+1)</f>
        <v>5.0000000000000044E-2</v>
      </c>
      <c r="P216" s="26">
        <f t="shared" si="2"/>
        <v>0</v>
      </c>
      <c r="Q216" s="27">
        <f>(IF(N216="WON-EW",((((O216-1)*K216)*'month 3 only'!$B$2)+('month 3 only'!$B$2*(O216-1))),IF(N216="WON",((((O216-1)*K216)*'month 3 only'!$B$2)+('month 3 only'!$B$2*(O216-1))),IF(N216="PLACED",((((O216-1)*K216)*'month 3 only'!$B$2)-'month 3 only'!$B$2),IF(K216=0,-'month 3 only'!$B$2,IF(K216=0,-'month 3 only'!$B$2,-('month 3 only'!$B$2*2)))))))*E216</f>
        <v>0</v>
      </c>
      <c r="R216" s="27">
        <f>(IF(N216="WON-EW",(((L216-1)*'month 3 only'!$B$2)*(1-$B$3))+(((M216-1)*'month 3 only'!$B$2)*(1-$B$3)),IF(N216="WON",(((L216-1)*'month 3 only'!$B$2)*(1-$B$3)),IF(N216="PLACED",(((M216-1)*'month 3 only'!$B$2)*(1-$B$3))-'month 3 only'!$B$2,IF(K216=0,-'month 3 only'!$B$2,-('month 3 only'!$B$2*2))))))*E216</f>
        <v>0</v>
      </c>
      <c r="S216" s="28">
        <f>(IF(N216="WON-EW",((((G216-1)*K216)*'month 3 only'!$B$2)+('month 3 only'!$B$2*(G216-1))),IF(N216="WON",((((G216-1)*K216)*'month 3 only'!$B$2)+('month 3 only'!$B$2*(G216-1))),IF(N216="PLACED",((((G216-1)*K216)*'month 3 only'!$B$2)-'month 3 only'!$B$2),IF(K216=0,-'month 3 only'!$B$2,IF(K216=0,-'month 3 only'!$B$2,-('month 3 only'!$B$2*2)))))))*E216</f>
        <v>0</v>
      </c>
    </row>
    <row r="217" spans="7:19" ht="15" x14ac:dyDescent="0.2">
      <c r="G217" s="58"/>
      <c r="H217" s="61"/>
      <c r="I217" s="22"/>
      <c r="J217" s="22"/>
      <c r="K217" s="22"/>
      <c r="N217" s="17"/>
      <c r="O217" s="26">
        <f>((H217-1)*(1-(IF(I217="no",0,'month 3 only'!$B$3)))+1)</f>
        <v>5.0000000000000044E-2</v>
      </c>
      <c r="P217" s="26">
        <f t="shared" si="2"/>
        <v>0</v>
      </c>
      <c r="Q217" s="27">
        <f>(IF(N217="WON-EW",((((O217-1)*K217)*'month 3 only'!$B$2)+('month 3 only'!$B$2*(O217-1))),IF(N217="WON",((((O217-1)*K217)*'month 3 only'!$B$2)+('month 3 only'!$B$2*(O217-1))),IF(N217="PLACED",((((O217-1)*K217)*'month 3 only'!$B$2)-'month 3 only'!$B$2),IF(K217=0,-'month 3 only'!$B$2,IF(K217=0,-'month 3 only'!$B$2,-('month 3 only'!$B$2*2)))))))*E217</f>
        <v>0</v>
      </c>
      <c r="R217" s="27">
        <f>(IF(N217="WON-EW",(((L217-1)*'month 3 only'!$B$2)*(1-$B$3))+(((M217-1)*'month 3 only'!$B$2)*(1-$B$3)),IF(N217="WON",(((L217-1)*'month 3 only'!$B$2)*(1-$B$3)),IF(N217="PLACED",(((M217-1)*'month 3 only'!$B$2)*(1-$B$3))-'month 3 only'!$B$2,IF(K217=0,-'month 3 only'!$B$2,-('month 3 only'!$B$2*2))))))*E217</f>
        <v>0</v>
      </c>
      <c r="S217" s="28">
        <f>(IF(N217="WON-EW",((((G217-1)*K217)*'month 3 only'!$B$2)+('month 3 only'!$B$2*(G217-1))),IF(N217="WON",((((G217-1)*K217)*'month 3 only'!$B$2)+('month 3 only'!$B$2*(G217-1))),IF(N217="PLACED",((((G217-1)*K217)*'month 3 only'!$B$2)-'month 3 only'!$B$2),IF(K217=0,-'month 3 only'!$B$2,IF(K217=0,-'month 3 only'!$B$2,-('month 3 only'!$B$2*2)))))))*E217</f>
        <v>0</v>
      </c>
    </row>
    <row r="218" spans="7:19" ht="15" x14ac:dyDescent="0.2">
      <c r="G218" s="58"/>
      <c r="H218" s="61"/>
      <c r="I218" s="22"/>
      <c r="J218" s="22"/>
      <c r="K218" s="22"/>
      <c r="N218" s="17"/>
      <c r="O218" s="26">
        <f>((H218-1)*(1-(IF(I218="no",0,'month 3 only'!$B$3)))+1)</f>
        <v>5.0000000000000044E-2</v>
      </c>
      <c r="P218" s="26">
        <f t="shared" si="2"/>
        <v>0</v>
      </c>
      <c r="Q218" s="27">
        <f>(IF(N218="WON-EW",((((O218-1)*K218)*'month 3 only'!$B$2)+('month 3 only'!$B$2*(O218-1))),IF(N218="WON",((((O218-1)*K218)*'month 3 only'!$B$2)+('month 3 only'!$B$2*(O218-1))),IF(N218="PLACED",((((O218-1)*K218)*'month 3 only'!$B$2)-'month 3 only'!$B$2),IF(K218=0,-'month 3 only'!$B$2,IF(K218=0,-'month 3 only'!$B$2,-('month 3 only'!$B$2*2)))))))*E218</f>
        <v>0</v>
      </c>
      <c r="R218" s="27">
        <f>(IF(N218="WON-EW",(((L218-1)*'month 3 only'!$B$2)*(1-$B$3))+(((M218-1)*'month 3 only'!$B$2)*(1-$B$3)),IF(N218="WON",(((L218-1)*'month 3 only'!$B$2)*(1-$B$3)),IF(N218="PLACED",(((M218-1)*'month 3 only'!$B$2)*(1-$B$3))-'month 3 only'!$B$2,IF(K218=0,-'month 3 only'!$B$2,-('month 3 only'!$B$2*2))))))*E218</f>
        <v>0</v>
      </c>
      <c r="S218" s="28">
        <f>(IF(N218="WON-EW",((((G218-1)*K218)*'month 3 only'!$B$2)+('month 3 only'!$B$2*(G218-1))),IF(N218="WON",((((G218-1)*K218)*'month 3 only'!$B$2)+('month 3 only'!$B$2*(G218-1))),IF(N218="PLACED",((((G218-1)*K218)*'month 3 only'!$B$2)-'month 3 only'!$B$2),IF(K218=0,-'month 3 only'!$B$2,IF(K218=0,-'month 3 only'!$B$2,-('month 3 only'!$B$2*2)))))))*E218</f>
        <v>0</v>
      </c>
    </row>
    <row r="219" spans="7:19" ht="15" x14ac:dyDescent="0.2">
      <c r="G219" s="58"/>
      <c r="H219" s="61"/>
      <c r="I219" s="22"/>
      <c r="J219" s="22"/>
      <c r="K219" s="22"/>
      <c r="N219" s="17"/>
      <c r="O219" s="26">
        <f>((H219-1)*(1-(IF(I219="no",0,'month 3 only'!$B$3)))+1)</f>
        <v>5.0000000000000044E-2</v>
      </c>
      <c r="P219" s="26">
        <f t="shared" si="2"/>
        <v>0</v>
      </c>
      <c r="Q219" s="27">
        <f>(IF(N219="WON-EW",((((O219-1)*K219)*'month 3 only'!$B$2)+('month 3 only'!$B$2*(O219-1))),IF(N219="WON",((((O219-1)*K219)*'month 3 only'!$B$2)+('month 3 only'!$B$2*(O219-1))),IF(N219="PLACED",((((O219-1)*K219)*'month 3 only'!$B$2)-'month 3 only'!$B$2),IF(K219=0,-'month 3 only'!$B$2,IF(K219=0,-'month 3 only'!$B$2,-('month 3 only'!$B$2*2)))))))*E219</f>
        <v>0</v>
      </c>
      <c r="R219" s="27">
        <f>(IF(N219="WON-EW",(((L219-1)*'month 3 only'!$B$2)*(1-$B$3))+(((M219-1)*'month 3 only'!$B$2)*(1-$B$3)),IF(N219="WON",(((L219-1)*'month 3 only'!$B$2)*(1-$B$3)),IF(N219="PLACED",(((M219-1)*'month 3 only'!$B$2)*(1-$B$3))-'month 3 only'!$B$2,IF(K219=0,-'month 3 only'!$B$2,-('month 3 only'!$B$2*2))))))*E219</f>
        <v>0</v>
      </c>
      <c r="S219" s="28">
        <f>(IF(N219="WON-EW",((((G219-1)*K219)*'month 3 only'!$B$2)+('month 3 only'!$B$2*(G219-1))),IF(N219="WON",((((G219-1)*K219)*'month 3 only'!$B$2)+('month 3 only'!$B$2*(G219-1))),IF(N219="PLACED",((((G219-1)*K219)*'month 3 only'!$B$2)-'month 3 only'!$B$2),IF(K219=0,-'month 3 only'!$B$2,IF(K219=0,-'month 3 only'!$B$2,-('month 3 only'!$B$2*2)))))))*E219</f>
        <v>0</v>
      </c>
    </row>
    <row r="220" spans="7:19" ht="15" x14ac:dyDescent="0.2">
      <c r="G220" s="58"/>
      <c r="H220" s="61"/>
      <c r="I220" s="22"/>
      <c r="J220" s="22"/>
      <c r="K220" s="22"/>
      <c r="N220" s="17"/>
      <c r="O220" s="26">
        <f>((H220-1)*(1-(IF(I220="no",0,'month 3 only'!$B$3)))+1)</f>
        <v>5.0000000000000044E-2</v>
      </c>
      <c r="P220" s="26">
        <f t="shared" si="2"/>
        <v>0</v>
      </c>
      <c r="Q220" s="27">
        <f>(IF(N220="WON-EW",((((O220-1)*K220)*'month 3 only'!$B$2)+('month 3 only'!$B$2*(O220-1))),IF(N220="WON",((((O220-1)*K220)*'month 3 only'!$B$2)+('month 3 only'!$B$2*(O220-1))),IF(N220="PLACED",((((O220-1)*K220)*'month 3 only'!$B$2)-'month 3 only'!$B$2),IF(K220=0,-'month 3 only'!$B$2,IF(K220=0,-'month 3 only'!$B$2,-('month 3 only'!$B$2*2)))))))*E220</f>
        <v>0</v>
      </c>
      <c r="R220" s="27">
        <f>(IF(N220="WON-EW",(((L220-1)*'month 3 only'!$B$2)*(1-$B$3))+(((M220-1)*'month 3 only'!$B$2)*(1-$B$3)),IF(N220="WON",(((L220-1)*'month 3 only'!$B$2)*(1-$B$3)),IF(N220="PLACED",(((M220-1)*'month 3 only'!$B$2)*(1-$B$3))-'month 3 only'!$B$2,IF(K220=0,-'month 3 only'!$B$2,-('month 3 only'!$B$2*2))))))*E220</f>
        <v>0</v>
      </c>
      <c r="S220" s="28">
        <f>(IF(N220="WON-EW",((((G220-1)*K220)*'month 3 only'!$B$2)+('month 3 only'!$B$2*(G220-1))),IF(N220="WON",((((G220-1)*K220)*'month 3 only'!$B$2)+('month 3 only'!$B$2*(G220-1))),IF(N220="PLACED",((((G220-1)*K220)*'month 3 only'!$B$2)-'month 3 only'!$B$2),IF(K220=0,-'month 3 only'!$B$2,IF(K220=0,-'month 3 only'!$B$2,-('month 3 only'!$B$2*2)))))))*E220</f>
        <v>0</v>
      </c>
    </row>
    <row r="221" spans="7:19" ht="15" x14ac:dyDescent="0.2">
      <c r="G221" s="58"/>
      <c r="H221" s="61"/>
      <c r="I221" s="22"/>
      <c r="J221" s="22"/>
      <c r="K221" s="22"/>
      <c r="N221" s="17"/>
      <c r="O221" s="26">
        <f>((H221-1)*(1-(IF(I221="no",0,'month 3 only'!$B$3)))+1)</f>
        <v>5.0000000000000044E-2</v>
      </c>
      <c r="P221" s="26">
        <f t="shared" si="2"/>
        <v>0</v>
      </c>
      <c r="Q221" s="27">
        <f>(IF(N221="WON-EW",((((O221-1)*K221)*'month 3 only'!$B$2)+('month 3 only'!$B$2*(O221-1))),IF(N221="WON",((((O221-1)*K221)*'month 3 only'!$B$2)+('month 3 only'!$B$2*(O221-1))),IF(N221="PLACED",((((O221-1)*K221)*'month 3 only'!$B$2)-'month 3 only'!$B$2),IF(K221=0,-'month 3 only'!$B$2,IF(K221=0,-'month 3 only'!$B$2,-('month 3 only'!$B$2*2)))))))*E221</f>
        <v>0</v>
      </c>
      <c r="R221" s="27">
        <f>(IF(N221="WON-EW",(((L221-1)*'month 3 only'!$B$2)*(1-$B$3))+(((M221-1)*'month 3 only'!$B$2)*(1-$B$3)),IF(N221="WON",(((L221-1)*'month 3 only'!$B$2)*(1-$B$3)),IF(N221="PLACED",(((M221-1)*'month 3 only'!$B$2)*(1-$B$3))-'month 3 only'!$B$2,IF(K221=0,-'month 3 only'!$B$2,-('month 3 only'!$B$2*2))))))*E221</f>
        <v>0</v>
      </c>
      <c r="S221" s="28">
        <f>(IF(N221="WON-EW",((((G221-1)*K221)*'month 3 only'!$B$2)+('month 3 only'!$B$2*(G221-1))),IF(N221="WON",((((G221-1)*K221)*'month 3 only'!$B$2)+('month 3 only'!$B$2*(G221-1))),IF(N221="PLACED",((((G221-1)*K221)*'month 3 only'!$B$2)-'month 3 only'!$B$2),IF(K221=0,-'month 3 only'!$B$2,IF(K221=0,-'month 3 only'!$B$2,-('month 3 only'!$B$2*2)))))))*E221</f>
        <v>0</v>
      </c>
    </row>
    <row r="222" spans="7:19" ht="15" x14ac:dyDescent="0.2">
      <c r="G222" s="58"/>
      <c r="H222" s="61"/>
      <c r="I222" s="22"/>
      <c r="J222" s="22"/>
      <c r="K222" s="22"/>
      <c r="N222" s="17"/>
      <c r="O222" s="26">
        <f>((H222-1)*(1-(IF(I222="no",0,'month 3 only'!$B$3)))+1)</f>
        <v>5.0000000000000044E-2</v>
      </c>
      <c r="P222" s="26">
        <f t="shared" si="2"/>
        <v>0</v>
      </c>
      <c r="Q222" s="27">
        <f>(IF(N222="WON-EW",((((O222-1)*K222)*'month 3 only'!$B$2)+('month 3 only'!$B$2*(O222-1))),IF(N222="WON",((((O222-1)*K222)*'month 3 only'!$B$2)+('month 3 only'!$B$2*(O222-1))),IF(N222="PLACED",((((O222-1)*K222)*'month 3 only'!$B$2)-'month 3 only'!$B$2),IF(K222=0,-'month 3 only'!$B$2,IF(K222=0,-'month 3 only'!$B$2,-('month 3 only'!$B$2*2)))))))*E222</f>
        <v>0</v>
      </c>
      <c r="R222" s="27">
        <f>(IF(N222="WON-EW",(((L222-1)*'month 3 only'!$B$2)*(1-$B$3))+(((M222-1)*'month 3 only'!$B$2)*(1-$B$3)),IF(N222="WON",(((L222-1)*'month 3 only'!$B$2)*(1-$B$3)),IF(N222="PLACED",(((M222-1)*'month 3 only'!$B$2)*(1-$B$3))-'month 3 only'!$B$2,IF(K222=0,-'month 3 only'!$B$2,-('month 3 only'!$B$2*2))))))*E222</f>
        <v>0</v>
      </c>
      <c r="S222" s="28">
        <f>(IF(N222="WON-EW",((((G222-1)*K222)*'month 3 only'!$B$2)+('month 3 only'!$B$2*(G222-1))),IF(N222="WON",((((G222-1)*K222)*'month 3 only'!$B$2)+('month 3 only'!$B$2*(G222-1))),IF(N222="PLACED",((((G222-1)*K222)*'month 3 only'!$B$2)-'month 3 only'!$B$2),IF(K222=0,-'month 3 only'!$B$2,IF(K222=0,-'month 3 only'!$B$2,-('month 3 only'!$B$2*2)))))))*E222</f>
        <v>0</v>
      </c>
    </row>
    <row r="223" spans="7:19" ht="15" x14ac:dyDescent="0.2">
      <c r="G223" s="58"/>
      <c r="H223" s="61"/>
      <c r="I223" s="22"/>
      <c r="J223" s="22"/>
      <c r="K223" s="22"/>
      <c r="N223" s="17"/>
      <c r="O223" s="26">
        <f>((H223-1)*(1-(IF(I223="no",0,'month 3 only'!$B$3)))+1)</f>
        <v>5.0000000000000044E-2</v>
      </c>
      <c r="P223" s="26">
        <f t="shared" si="2"/>
        <v>0</v>
      </c>
      <c r="Q223" s="27">
        <f>(IF(N223="WON-EW",((((O223-1)*K223)*'month 3 only'!$B$2)+('month 3 only'!$B$2*(O223-1))),IF(N223="WON",((((O223-1)*K223)*'month 3 only'!$B$2)+('month 3 only'!$B$2*(O223-1))),IF(N223="PLACED",((((O223-1)*K223)*'month 3 only'!$B$2)-'month 3 only'!$B$2),IF(K223=0,-'month 3 only'!$B$2,IF(K223=0,-'month 3 only'!$B$2,-('month 3 only'!$B$2*2)))))))*E223</f>
        <v>0</v>
      </c>
      <c r="R223" s="27">
        <f>(IF(N223="WON-EW",(((L223-1)*'month 3 only'!$B$2)*(1-$B$3))+(((M223-1)*'month 3 only'!$B$2)*(1-$B$3)),IF(N223="WON",(((L223-1)*'month 3 only'!$B$2)*(1-$B$3)),IF(N223="PLACED",(((M223-1)*'month 3 only'!$B$2)*(1-$B$3))-'month 3 only'!$B$2,IF(K223=0,-'month 3 only'!$B$2,-('month 3 only'!$B$2*2))))))*E223</f>
        <v>0</v>
      </c>
      <c r="S223" s="28">
        <f>(IF(N223="WON-EW",((((G223-1)*K223)*'month 3 only'!$B$2)+('month 3 only'!$B$2*(G223-1))),IF(N223="WON",((((G223-1)*K223)*'month 3 only'!$B$2)+('month 3 only'!$B$2*(G223-1))),IF(N223="PLACED",((((G223-1)*K223)*'month 3 only'!$B$2)-'month 3 only'!$B$2),IF(K223=0,-'month 3 only'!$B$2,IF(K223=0,-'month 3 only'!$B$2,-('month 3 only'!$B$2*2)))))))*E223</f>
        <v>0</v>
      </c>
    </row>
    <row r="224" spans="7:19" ht="15" x14ac:dyDescent="0.2">
      <c r="G224" s="58"/>
      <c r="H224" s="61"/>
      <c r="I224" s="22"/>
      <c r="J224" s="22"/>
      <c r="K224" s="22"/>
      <c r="N224" s="17"/>
      <c r="O224" s="26">
        <f>((H224-1)*(1-(IF(I224="no",0,'month 3 only'!$B$3)))+1)</f>
        <v>5.0000000000000044E-2</v>
      </c>
      <c r="P224" s="26">
        <f t="shared" si="2"/>
        <v>0</v>
      </c>
      <c r="Q224" s="27">
        <f>(IF(N224="WON-EW",((((O224-1)*K224)*'month 3 only'!$B$2)+('month 3 only'!$B$2*(O224-1))),IF(N224="WON",((((O224-1)*K224)*'month 3 only'!$B$2)+('month 3 only'!$B$2*(O224-1))),IF(N224="PLACED",((((O224-1)*K224)*'month 3 only'!$B$2)-'month 3 only'!$B$2),IF(K224=0,-'month 3 only'!$B$2,IF(K224=0,-'month 3 only'!$B$2,-('month 3 only'!$B$2*2)))))))*E224</f>
        <v>0</v>
      </c>
      <c r="R224" s="27">
        <f>(IF(N224="WON-EW",(((L224-1)*'month 3 only'!$B$2)*(1-$B$3))+(((M224-1)*'month 3 only'!$B$2)*(1-$B$3)),IF(N224="WON",(((L224-1)*'month 3 only'!$B$2)*(1-$B$3)),IF(N224="PLACED",(((M224-1)*'month 3 only'!$B$2)*(1-$B$3))-'month 3 only'!$B$2,IF(K224=0,-'month 3 only'!$B$2,-('month 3 only'!$B$2*2))))))*E224</f>
        <v>0</v>
      </c>
      <c r="S224" s="28">
        <f>(IF(N224="WON-EW",((((G224-1)*K224)*'month 3 only'!$B$2)+('month 3 only'!$B$2*(G224-1))),IF(N224="WON",((((G224-1)*K224)*'month 3 only'!$B$2)+('month 3 only'!$B$2*(G224-1))),IF(N224="PLACED",((((G224-1)*K224)*'month 3 only'!$B$2)-'month 3 only'!$B$2),IF(K224=0,-'month 3 only'!$B$2,IF(K224=0,-'month 3 only'!$B$2,-('month 3 only'!$B$2*2)))))))*E224</f>
        <v>0</v>
      </c>
    </row>
    <row r="225" spans="7:19" ht="15" x14ac:dyDescent="0.2">
      <c r="G225" s="58"/>
      <c r="H225" s="61"/>
      <c r="I225" s="22"/>
      <c r="J225" s="22"/>
      <c r="K225" s="22"/>
      <c r="N225" s="17"/>
      <c r="O225" s="26">
        <f>((H225-1)*(1-(IF(I225="no",0,'month 3 only'!$B$3)))+1)</f>
        <v>5.0000000000000044E-2</v>
      </c>
      <c r="P225" s="26">
        <f t="shared" si="2"/>
        <v>0</v>
      </c>
      <c r="Q225" s="27">
        <f>(IF(N225="WON-EW",((((O225-1)*K225)*'month 3 only'!$B$2)+('month 3 only'!$B$2*(O225-1))),IF(N225="WON",((((O225-1)*K225)*'month 3 only'!$B$2)+('month 3 only'!$B$2*(O225-1))),IF(N225="PLACED",((((O225-1)*K225)*'month 3 only'!$B$2)-'month 3 only'!$B$2),IF(K225=0,-'month 3 only'!$B$2,IF(K225=0,-'month 3 only'!$B$2,-('month 3 only'!$B$2*2)))))))*E225</f>
        <v>0</v>
      </c>
      <c r="R225" s="27">
        <f>(IF(N225="WON-EW",(((L225-1)*'month 3 only'!$B$2)*(1-$B$3))+(((M225-1)*'month 3 only'!$B$2)*(1-$B$3)),IF(N225="WON",(((L225-1)*'month 3 only'!$B$2)*(1-$B$3)),IF(N225="PLACED",(((M225-1)*'month 3 only'!$B$2)*(1-$B$3))-'month 3 only'!$B$2,IF(K225=0,-'month 3 only'!$B$2,-('month 3 only'!$B$2*2))))))*E225</f>
        <v>0</v>
      </c>
      <c r="S225" s="28">
        <f>(IF(N225="WON-EW",((((G225-1)*K225)*'month 3 only'!$B$2)+('month 3 only'!$B$2*(G225-1))),IF(N225="WON",((((G225-1)*K225)*'month 3 only'!$B$2)+('month 3 only'!$B$2*(G225-1))),IF(N225="PLACED",((((G225-1)*K225)*'month 3 only'!$B$2)-'month 3 only'!$B$2),IF(K225=0,-'month 3 only'!$B$2,IF(K225=0,-'month 3 only'!$B$2,-('month 3 only'!$B$2*2)))))))*E225</f>
        <v>0</v>
      </c>
    </row>
    <row r="226" spans="7:19" ht="15" x14ac:dyDescent="0.2">
      <c r="G226" s="58"/>
      <c r="H226" s="61"/>
      <c r="I226" s="22"/>
      <c r="J226" s="22"/>
      <c r="K226" s="22"/>
      <c r="N226" s="17"/>
      <c r="O226" s="26">
        <f>((H226-1)*(1-(IF(I226="no",0,'month 3 only'!$B$3)))+1)</f>
        <v>5.0000000000000044E-2</v>
      </c>
      <c r="P226" s="26">
        <f t="shared" si="2"/>
        <v>0</v>
      </c>
      <c r="Q226" s="27">
        <f>(IF(N226="WON-EW",((((O226-1)*K226)*'month 3 only'!$B$2)+('month 3 only'!$B$2*(O226-1))),IF(N226="WON",((((O226-1)*K226)*'month 3 only'!$B$2)+('month 3 only'!$B$2*(O226-1))),IF(N226="PLACED",((((O226-1)*K226)*'month 3 only'!$B$2)-'month 3 only'!$B$2),IF(K226=0,-'month 3 only'!$B$2,IF(K226=0,-'month 3 only'!$B$2,-('month 3 only'!$B$2*2)))))))*E226</f>
        <v>0</v>
      </c>
      <c r="R226" s="27">
        <f>(IF(N226="WON-EW",(((L226-1)*'month 3 only'!$B$2)*(1-$B$3))+(((M226-1)*'month 3 only'!$B$2)*(1-$B$3)),IF(N226="WON",(((L226-1)*'month 3 only'!$B$2)*(1-$B$3)),IF(N226="PLACED",(((M226-1)*'month 3 only'!$B$2)*(1-$B$3))-'month 3 only'!$B$2,IF(K226=0,-'month 3 only'!$B$2,-('month 3 only'!$B$2*2))))))*E226</f>
        <v>0</v>
      </c>
      <c r="S226" s="28">
        <f>(IF(N226="WON-EW",((((G226-1)*K226)*'month 3 only'!$B$2)+('month 3 only'!$B$2*(G226-1))),IF(N226="WON",((((G226-1)*K226)*'month 3 only'!$B$2)+('month 3 only'!$B$2*(G226-1))),IF(N226="PLACED",((((G226-1)*K226)*'month 3 only'!$B$2)-'month 3 only'!$B$2),IF(K226=0,-'month 3 only'!$B$2,IF(K226=0,-'month 3 only'!$B$2,-('month 3 only'!$B$2*2)))))))*E226</f>
        <v>0</v>
      </c>
    </row>
    <row r="227" spans="7:19" ht="15" x14ac:dyDescent="0.2">
      <c r="G227" s="58"/>
      <c r="H227" s="61"/>
      <c r="I227" s="22"/>
      <c r="J227" s="22"/>
      <c r="K227" s="22"/>
      <c r="N227" s="17"/>
      <c r="O227" s="26">
        <f>((H227-1)*(1-(IF(I227="no",0,'month 3 only'!$B$3)))+1)</f>
        <v>5.0000000000000044E-2</v>
      </c>
      <c r="P227" s="26">
        <f t="shared" si="2"/>
        <v>0</v>
      </c>
      <c r="Q227" s="27">
        <f>(IF(N227="WON-EW",((((O227-1)*K227)*'month 3 only'!$B$2)+('month 3 only'!$B$2*(O227-1))),IF(N227="WON",((((O227-1)*K227)*'month 3 only'!$B$2)+('month 3 only'!$B$2*(O227-1))),IF(N227="PLACED",((((O227-1)*K227)*'month 3 only'!$B$2)-'month 3 only'!$B$2),IF(K227=0,-'month 3 only'!$B$2,IF(K227=0,-'month 3 only'!$B$2,-('month 3 only'!$B$2*2)))))))*E227</f>
        <v>0</v>
      </c>
      <c r="R227" s="27">
        <f>(IF(N227="WON-EW",(((L227-1)*'month 3 only'!$B$2)*(1-$B$3))+(((M227-1)*'month 3 only'!$B$2)*(1-$B$3)),IF(N227="WON",(((L227-1)*'month 3 only'!$B$2)*(1-$B$3)),IF(N227="PLACED",(((M227-1)*'month 3 only'!$B$2)*(1-$B$3))-'month 3 only'!$B$2,IF(K227=0,-'month 3 only'!$B$2,-('month 3 only'!$B$2*2))))))*E227</f>
        <v>0</v>
      </c>
      <c r="S227" s="28">
        <f>(IF(N227="WON-EW",((((G227-1)*K227)*'month 3 only'!$B$2)+('month 3 only'!$B$2*(G227-1))),IF(N227="WON",((((G227-1)*K227)*'month 3 only'!$B$2)+('month 3 only'!$B$2*(G227-1))),IF(N227="PLACED",((((G227-1)*K227)*'month 3 only'!$B$2)-'month 3 only'!$B$2),IF(K227=0,-'month 3 only'!$B$2,IF(K227=0,-'month 3 only'!$B$2,-('month 3 only'!$B$2*2)))))))*E227</f>
        <v>0</v>
      </c>
    </row>
    <row r="228" spans="7:19" ht="15" x14ac:dyDescent="0.2">
      <c r="G228" s="58"/>
      <c r="H228" s="61"/>
      <c r="I228" s="22"/>
      <c r="J228" s="22"/>
      <c r="K228" s="22"/>
      <c r="N228" s="17"/>
      <c r="O228" s="26">
        <f>((H228-1)*(1-(IF(I228="no",0,'month 3 only'!$B$3)))+1)</f>
        <v>5.0000000000000044E-2</v>
      </c>
      <c r="P228" s="26">
        <f t="shared" si="2"/>
        <v>0</v>
      </c>
      <c r="Q228" s="27">
        <f>(IF(N228="WON-EW",((((O228-1)*K228)*'month 3 only'!$B$2)+('month 3 only'!$B$2*(O228-1))),IF(N228="WON",((((O228-1)*K228)*'month 3 only'!$B$2)+('month 3 only'!$B$2*(O228-1))),IF(N228="PLACED",((((O228-1)*K228)*'month 3 only'!$B$2)-'month 3 only'!$B$2),IF(K228=0,-'month 3 only'!$B$2,IF(K228=0,-'month 3 only'!$B$2,-('month 3 only'!$B$2*2)))))))*E228</f>
        <v>0</v>
      </c>
      <c r="R228" s="27">
        <f>(IF(N228="WON-EW",(((L228-1)*'month 3 only'!$B$2)*(1-$B$3))+(((M228-1)*'month 3 only'!$B$2)*(1-$B$3)),IF(N228="WON",(((L228-1)*'month 3 only'!$B$2)*(1-$B$3)),IF(N228="PLACED",(((M228-1)*'month 3 only'!$B$2)*(1-$B$3))-'month 3 only'!$B$2,IF(K228=0,-'month 3 only'!$B$2,-('month 3 only'!$B$2*2))))))*E228</f>
        <v>0</v>
      </c>
      <c r="S228" s="28">
        <f>(IF(N228="WON-EW",((((G228-1)*K228)*'month 3 only'!$B$2)+('month 3 only'!$B$2*(G228-1))),IF(N228="WON",((((G228-1)*K228)*'month 3 only'!$B$2)+('month 3 only'!$B$2*(G228-1))),IF(N228="PLACED",((((G228-1)*K228)*'month 3 only'!$B$2)-'month 3 only'!$B$2),IF(K228=0,-'month 3 only'!$B$2,IF(K228=0,-'month 3 only'!$B$2,-('month 3 only'!$B$2*2)))))))*E228</f>
        <v>0</v>
      </c>
    </row>
    <row r="229" spans="7:19" ht="15" x14ac:dyDescent="0.2">
      <c r="G229" s="58"/>
      <c r="H229" s="61"/>
      <c r="I229" s="22"/>
      <c r="J229" s="22"/>
      <c r="K229" s="22"/>
      <c r="N229" s="17"/>
      <c r="O229" s="26">
        <f>((H229-1)*(1-(IF(I229="no",0,'month 3 only'!$B$3)))+1)</f>
        <v>5.0000000000000044E-2</v>
      </c>
      <c r="P229" s="26">
        <f t="shared" si="2"/>
        <v>0</v>
      </c>
      <c r="Q229" s="27">
        <f>(IF(N229="WON-EW",((((O229-1)*K229)*'month 3 only'!$B$2)+('month 3 only'!$B$2*(O229-1))),IF(N229="WON",((((O229-1)*K229)*'month 3 only'!$B$2)+('month 3 only'!$B$2*(O229-1))),IF(N229="PLACED",((((O229-1)*K229)*'month 3 only'!$B$2)-'month 3 only'!$B$2),IF(K229=0,-'month 3 only'!$B$2,IF(K229=0,-'month 3 only'!$B$2,-('month 3 only'!$B$2*2)))))))*E229</f>
        <v>0</v>
      </c>
      <c r="R229" s="27">
        <f>(IF(N229="WON-EW",(((L229-1)*'month 3 only'!$B$2)*(1-$B$3))+(((M229-1)*'month 3 only'!$B$2)*(1-$B$3)),IF(N229="WON",(((L229-1)*'month 3 only'!$B$2)*(1-$B$3)),IF(N229="PLACED",(((M229-1)*'month 3 only'!$B$2)*(1-$B$3))-'month 3 only'!$B$2,IF(K229=0,-'month 3 only'!$B$2,-('month 3 only'!$B$2*2))))))*E229</f>
        <v>0</v>
      </c>
      <c r="S229" s="28">
        <f>(IF(N229="WON-EW",((((G229-1)*K229)*'month 3 only'!$B$2)+('month 3 only'!$B$2*(G229-1))),IF(N229="WON",((((G229-1)*K229)*'month 3 only'!$B$2)+('month 3 only'!$B$2*(G229-1))),IF(N229="PLACED",((((G229-1)*K229)*'month 3 only'!$B$2)-'month 3 only'!$B$2),IF(K229=0,-'month 3 only'!$B$2,IF(K229=0,-'month 3 only'!$B$2,-('month 3 only'!$B$2*2)))))))*E229</f>
        <v>0</v>
      </c>
    </row>
    <row r="230" spans="7:19" ht="15" x14ac:dyDescent="0.2">
      <c r="G230" s="58"/>
      <c r="H230" s="61"/>
      <c r="I230" s="22"/>
      <c r="J230" s="22"/>
      <c r="K230" s="22"/>
      <c r="N230" s="17"/>
      <c r="O230" s="26">
        <f>((H230-1)*(1-(IF(I230="no",0,'month 3 only'!$B$3)))+1)</f>
        <v>5.0000000000000044E-2</v>
      </c>
      <c r="P230" s="26">
        <f t="shared" si="2"/>
        <v>0</v>
      </c>
      <c r="Q230" s="27">
        <f>(IF(N230="WON-EW",((((O230-1)*K230)*'month 3 only'!$B$2)+('month 3 only'!$B$2*(O230-1))),IF(N230="WON",((((O230-1)*K230)*'month 3 only'!$B$2)+('month 3 only'!$B$2*(O230-1))),IF(N230="PLACED",((((O230-1)*K230)*'month 3 only'!$B$2)-'month 3 only'!$B$2),IF(K230=0,-'month 3 only'!$B$2,IF(K230=0,-'month 3 only'!$B$2,-('month 3 only'!$B$2*2)))))))*E230</f>
        <v>0</v>
      </c>
      <c r="R230" s="27">
        <f>(IF(N230="WON-EW",(((L230-1)*'month 3 only'!$B$2)*(1-$B$3))+(((M230-1)*'month 3 only'!$B$2)*(1-$B$3)),IF(N230="WON",(((L230-1)*'month 3 only'!$B$2)*(1-$B$3)),IF(N230="PLACED",(((M230-1)*'month 3 only'!$B$2)*(1-$B$3))-'month 3 only'!$B$2,IF(K230=0,-'month 3 only'!$B$2,-('month 3 only'!$B$2*2))))))*E230</f>
        <v>0</v>
      </c>
      <c r="S230" s="28">
        <f>(IF(N230="WON-EW",((((G230-1)*K230)*'month 3 only'!$B$2)+('month 3 only'!$B$2*(G230-1))),IF(N230="WON",((((G230-1)*K230)*'month 3 only'!$B$2)+('month 3 only'!$B$2*(G230-1))),IF(N230="PLACED",((((G230-1)*K230)*'month 3 only'!$B$2)-'month 3 only'!$B$2),IF(K230=0,-'month 3 only'!$B$2,IF(K230=0,-'month 3 only'!$B$2,-('month 3 only'!$B$2*2)))))))*E230</f>
        <v>0</v>
      </c>
    </row>
    <row r="231" spans="7:19" ht="15" x14ac:dyDescent="0.2">
      <c r="G231" s="58"/>
      <c r="H231" s="61"/>
      <c r="I231" s="22"/>
      <c r="J231" s="22"/>
      <c r="K231" s="22"/>
      <c r="N231" s="17"/>
      <c r="O231" s="26">
        <f>((H231-1)*(1-(IF(I231="no",0,'month 3 only'!$B$3)))+1)</f>
        <v>5.0000000000000044E-2</v>
      </c>
      <c r="P231" s="26">
        <f t="shared" si="2"/>
        <v>0</v>
      </c>
      <c r="Q231" s="27">
        <f>(IF(N231="WON-EW",((((O231-1)*K231)*'month 3 only'!$B$2)+('month 3 only'!$B$2*(O231-1))),IF(N231="WON",((((O231-1)*K231)*'month 3 only'!$B$2)+('month 3 only'!$B$2*(O231-1))),IF(N231="PLACED",((((O231-1)*K231)*'month 3 only'!$B$2)-'month 3 only'!$B$2),IF(K231=0,-'month 3 only'!$B$2,IF(K231=0,-'month 3 only'!$B$2,-('month 3 only'!$B$2*2)))))))*E231</f>
        <v>0</v>
      </c>
      <c r="R231" s="27">
        <f>(IF(N231="WON-EW",(((L231-1)*'month 3 only'!$B$2)*(1-$B$3))+(((M231-1)*'month 3 only'!$B$2)*(1-$B$3)),IF(N231="WON",(((L231-1)*'month 3 only'!$B$2)*(1-$B$3)),IF(N231="PLACED",(((M231-1)*'month 3 only'!$B$2)*(1-$B$3))-'month 3 only'!$B$2,IF(K231=0,-'month 3 only'!$B$2,-('month 3 only'!$B$2*2))))))*E231</f>
        <v>0</v>
      </c>
      <c r="S231" s="28">
        <f>(IF(N231="WON-EW",((((G231-1)*K231)*'month 3 only'!$B$2)+('month 3 only'!$B$2*(G231-1))),IF(N231="WON",((((G231-1)*K231)*'month 3 only'!$B$2)+('month 3 only'!$B$2*(G231-1))),IF(N231="PLACED",((((G231-1)*K231)*'month 3 only'!$B$2)-'month 3 only'!$B$2),IF(K231=0,-'month 3 only'!$B$2,IF(K231=0,-'month 3 only'!$B$2,-('month 3 only'!$B$2*2)))))))*E231</f>
        <v>0</v>
      </c>
    </row>
    <row r="232" spans="7:19" ht="15" x14ac:dyDescent="0.2">
      <c r="G232" s="58"/>
      <c r="H232" s="61"/>
      <c r="I232" s="22"/>
      <c r="J232" s="22"/>
      <c r="K232" s="22"/>
      <c r="N232" s="17"/>
      <c r="O232" s="26">
        <f>((H232-1)*(1-(IF(I232="no",0,'month 3 only'!$B$3)))+1)</f>
        <v>5.0000000000000044E-2</v>
      </c>
      <c r="P232" s="26">
        <f t="shared" si="2"/>
        <v>0</v>
      </c>
      <c r="Q232" s="27">
        <f>(IF(N232="WON-EW",((((O232-1)*K232)*'month 3 only'!$B$2)+('month 3 only'!$B$2*(O232-1))),IF(N232="WON",((((O232-1)*K232)*'month 3 only'!$B$2)+('month 3 only'!$B$2*(O232-1))),IF(N232="PLACED",((((O232-1)*K232)*'month 3 only'!$B$2)-'month 3 only'!$B$2),IF(K232=0,-'month 3 only'!$B$2,IF(K232=0,-'month 3 only'!$B$2,-('month 3 only'!$B$2*2)))))))*E232</f>
        <v>0</v>
      </c>
      <c r="R232" s="27">
        <f>(IF(N232="WON-EW",(((L232-1)*'month 3 only'!$B$2)*(1-$B$3))+(((M232-1)*'month 3 only'!$B$2)*(1-$B$3)),IF(N232="WON",(((L232-1)*'month 3 only'!$B$2)*(1-$B$3)),IF(N232="PLACED",(((M232-1)*'month 3 only'!$B$2)*(1-$B$3))-'month 3 only'!$B$2,IF(K232=0,-'month 3 only'!$B$2,-('month 3 only'!$B$2*2))))))*E232</f>
        <v>0</v>
      </c>
      <c r="S232" s="28">
        <f>(IF(N232="WON-EW",((((G232-1)*K232)*'month 3 only'!$B$2)+('month 3 only'!$B$2*(G232-1))),IF(N232="WON",((((G232-1)*K232)*'month 3 only'!$B$2)+('month 3 only'!$B$2*(G232-1))),IF(N232="PLACED",((((G232-1)*K232)*'month 3 only'!$B$2)-'month 3 only'!$B$2),IF(K232=0,-'month 3 only'!$B$2,IF(K232=0,-'month 3 only'!$B$2,-('month 3 only'!$B$2*2)))))))*E232</f>
        <v>0</v>
      </c>
    </row>
    <row r="233" spans="7:19" ht="15" x14ac:dyDescent="0.2">
      <c r="G233" s="58"/>
      <c r="H233" s="61"/>
      <c r="I233" s="22"/>
      <c r="J233" s="22"/>
      <c r="K233" s="22"/>
      <c r="N233" s="17"/>
      <c r="O233" s="26">
        <f>((H233-1)*(1-(IF(I233="no",0,'month 3 only'!$B$3)))+1)</f>
        <v>5.0000000000000044E-2</v>
      </c>
      <c r="P233" s="26">
        <f t="shared" si="2"/>
        <v>0</v>
      </c>
      <c r="Q233" s="27">
        <f>(IF(N233="WON-EW",((((O233-1)*K233)*'month 3 only'!$B$2)+('month 3 only'!$B$2*(O233-1))),IF(N233="WON",((((O233-1)*K233)*'month 3 only'!$B$2)+('month 3 only'!$B$2*(O233-1))),IF(N233="PLACED",((((O233-1)*K233)*'month 3 only'!$B$2)-'month 3 only'!$B$2),IF(K233=0,-'month 3 only'!$B$2,IF(K233=0,-'month 3 only'!$B$2,-('month 3 only'!$B$2*2)))))))*E233</f>
        <v>0</v>
      </c>
      <c r="R233" s="27">
        <f>(IF(N233="WON-EW",(((L233-1)*'month 3 only'!$B$2)*(1-$B$3))+(((M233-1)*'month 3 only'!$B$2)*(1-$B$3)),IF(N233="WON",(((L233-1)*'month 3 only'!$B$2)*(1-$B$3)),IF(N233="PLACED",(((M233-1)*'month 3 only'!$B$2)*(1-$B$3))-'month 3 only'!$B$2,IF(K233=0,-'month 3 only'!$B$2,-('month 3 only'!$B$2*2))))))*E233</f>
        <v>0</v>
      </c>
      <c r="S233" s="28">
        <f>(IF(N233="WON-EW",((((G233-1)*K233)*'month 3 only'!$B$2)+('month 3 only'!$B$2*(G233-1))),IF(N233="WON",((((G233-1)*K233)*'month 3 only'!$B$2)+('month 3 only'!$B$2*(G233-1))),IF(N233="PLACED",((((G233-1)*K233)*'month 3 only'!$B$2)-'month 3 only'!$B$2),IF(K233=0,-'month 3 only'!$B$2,IF(K233=0,-'month 3 only'!$B$2,-('month 3 only'!$B$2*2)))))))*E233</f>
        <v>0</v>
      </c>
    </row>
    <row r="234" spans="7:19" ht="15" x14ac:dyDescent="0.2">
      <c r="G234" s="58"/>
      <c r="H234" s="61"/>
      <c r="I234" s="22"/>
      <c r="J234" s="22"/>
      <c r="K234" s="22"/>
      <c r="N234" s="17"/>
      <c r="O234" s="26">
        <f>((H234-1)*(1-(IF(I234="no",0,'month 3 only'!$B$3)))+1)</f>
        <v>5.0000000000000044E-2</v>
      </c>
      <c r="P234" s="26">
        <f t="shared" si="2"/>
        <v>0</v>
      </c>
      <c r="Q234" s="27">
        <f>(IF(N234="WON-EW",((((O234-1)*K234)*'month 3 only'!$B$2)+('month 3 only'!$B$2*(O234-1))),IF(N234="WON",((((O234-1)*K234)*'month 3 only'!$B$2)+('month 3 only'!$B$2*(O234-1))),IF(N234="PLACED",((((O234-1)*K234)*'month 3 only'!$B$2)-'month 3 only'!$B$2),IF(K234=0,-'month 3 only'!$B$2,IF(K234=0,-'month 3 only'!$B$2,-('month 3 only'!$B$2*2)))))))*E234</f>
        <v>0</v>
      </c>
      <c r="R234" s="27">
        <f>(IF(N234="WON-EW",(((L234-1)*'month 3 only'!$B$2)*(1-$B$3))+(((M234-1)*'month 3 only'!$B$2)*(1-$B$3)),IF(N234="WON",(((L234-1)*'month 3 only'!$B$2)*(1-$B$3)),IF(N234="PLACED",(((M234-1)*'month 3 only'!$B$2)*(1-$B$3))-'month 3 only'!$B$2,IF(K234=0,-'month 3 only'!$B$2,-('month 3 only'!$B$2*2))))))*E234</f>
        <v>0</v>
      </c>
      <c r="S234" s="28">
        <f>(IF(N234="WON-EW",((((G234-1)*K234)*'month 3 only'!$B$2)+('month 3 only'!$B$2*(G234-1))),IF(N234="WON",((((G234-1)*K234)*'month 3 only'!$B$2)+('month 3 only'!$B$2*(G234-1))),IF(N234="PLACED",((((G234-1)*K234)*'month 3 only'!$B$2)-'month 3 only'!$B$2),IF(K234=0,-'month 3 only'!$B$2,IF(K234=0,-'month 3 only'!$B$2,-('month 3 only'!$B$2*2)))))))*E234</f>
        <v>0</v>
      </c>
    </row>
    <row r="235" spans="7:19" ht="15" x14ac:dyDescent="0.2">
      <c r="G235" s="58"/>
      <c r="H235" s="61"/>
      <c r="I235" s="22"/>
      <c r="J235" s="22"/>
      <c r="K235" s="22"/>
      <c r="N235" s="17"/>
      <c r="O235" s="26">
        <f>((H235-1)*(1-(IF(I235="no",0,'month 3 only'!$B$3)))+1)</f>
        <v>5.0000000000000044E-2</v>
      </c>
      <c r="P235" s="26">
        <f t="shared" si="2"/>
        <v>0</v>
      </c>
      <c r="Q235" s="27">
        <f>(IF(N235="WON-EW",((((O235-1)*K235)*'month 3 only'!$B$2)+('month 3 only'!$B$2*(O235-1))),IF(N235="WON",((((O235-1)*K235)*'month 3 only'!$B$2)+('month 3 only'!$B$2*(O235-1))),IF(N235="PLACED",((((O235-1)*K235)*'month 3 only'!$B$2)-'month 3 only'!$B$2),IF(K235=0,-'month 3 only'!$B$2,IF(K235=0,-'month 3 only'!$B$2,-('month 3 only'!$B$2*2)))))))*E235</f>
        <v>0</v>
      </c>
      <c r="R235" s="27">
        <f>(IF(N235="WON-EW",(((L235-1)*'month 3 only'!$B$2)*(1-$B$3))+(((M235-1)*'month 3 only'!$B$2)*(1-$B$3)),IF(N235="WON",(((L235-1)*'month 3 only'!$B$2)*(1-$B$3)),IF(N235="PLACED",(((M235-1)*'month 3 only'!$B$2)*(1-$B$3))-'month 3 only'!$B$2,IF(K235=0,-'month 3 only'!$B$2,-('month 3 only'!$B$2*2))))))*E235</f>
        <v>0</v>
      </c>
      <c r="S235" s="28">
        <f>(IF(N235="WON-EW",((((G235-1)*K235)*'month 3 only'!$B$2)+('month 3 only'!$B$2*(G235-1))),IF(N235="WON",((((G235-1)*K235)*'month 3 only'!$B$2)+('month 3 only'!$B$2*(G235-1))),IF(N235="PLACED",((((G235-1)*K235)*'month 3 only'!$B$2)-'month 3 only'!$B$2),IF(K235=0,-'month 3 only'!$B$2,IF(K235=0,-'month 3 only'!$B$2,-('month 3 only'!$B$2*2)))))))*E235</f>
        <v>0</v>
      </c>
    </row>
    <row r="236" spans="7:19" ht="15" x14ac:dyDescent="0.2">
      <c r="G236" s="58"/>
      <c r="H236" s="61"/>
      <c r="I236" s="22"/>
      <c r="J236" s="22"/>
      <c r="K236" s="22"/>
      <c r="N236" s="17"/>
      <c r="O236" s="26">
        <f>((H236-1)*(1-(IF(I236="no",0,'month 3 only'!$B$3)))+1)</f>
        <v>5.0000000000000044E-2</v>
      </c>
      <c r="P236" s="26">
        <f t="shared" si="2"/>
        <v>0</v>
      </c>
      <c r="Q236" s="27">
        <f>(IF(N236="WON-EW",((((O236-1)*K236)*'month 3 only'!$B$2)+('month 3 only'!$B$2*(O236-1))),IF(N236="WON",((((O236-1)*K236)*'month 3 only'!$B$2)+('month 3 only'!$B$2*(O236-1))),IF(N236="PLACED",((((O236-1)*K236)*'month 3 only'!$B$2)-'month 3 only'!$B$2),IF(K236=0,-'month 3 only'!$B$2,IF(K236=0,-'month 3 only'!$B$2,-('month 3 only'!$B$2*2)))))))*E236</f>
        <v>0</v>
      </c>
      <c r="R236" s="27">
        <f>(IF(N236="WON-EW",(((L236-1)*'month 3 only'!$B$2)*(1-$B$3))+(((M236-1)*'month 3 only'!$B$2)*(1-$B$3)),IF(N236="WON",(((L236-1)*'month 3 only'!$B$2)*(1-$B$3)),IF(N236="PLACED",(((M236-1)*'month 3 only'!$B$2)*(1-$B$3))-'month 3 only'!$B$2,IF(K236=0,-'month 3 only'!$B$2,-('month 3 only'!$B$2*2))))))*E236</f>
        <v>0</v>
      </c>
      <c r="S236" s="28">
        <f>(IF(N236="WON-EW",((((G236-1)*K236)*'month 3 only'!$B$2)+('month 3 only'!$B$2*(G236-1))),IF(N236="WON",((((G236-1)*K236)*'month 3 only'!$B$2)+('month 3 only'!$B$2*(G236-1))),IF(N236="PLACED",((((G236-1)*K236)*'month 3 only'!$B$2)-'month 3 only'!$B$2),IF(K236=0,-'month 3 only'!$B$2,IF(K236=0,-'month 3 only'!$B$2,-('month 3 only'!$B$2*2)))))))*E236</f>
        <v>0</v>
      </c>
    </row>
    <row r="237" spans="7:19" ht="15" x14ac:dyDescent="0.2">
      <c r="G237" s="58"/>
      <c r="H237" s="61"/>
      <c r="I237" s="22"/>
      <c r="J237" s="22"/>
      <c r="K237" s="22"/>
      <c r="N237" s="17"/>
      <c r="O237" s="26">
        <f>((H237-1)*(1-(IF(I237="no",0,'month 3 only'!$B$3)))+1)</f>
        <v>5.0000000000000044E-2</v>
      </c>
      <c r="P237" s="26">
        <f t="shared" si="2"/>
        <v>0</v>
      </c>
      <c r="Q237" s="27">
        <f>(IF(N237="WON-EW",((((O237-1)*K237)*'month 3 only'!$B$2)+('month 3 only'!$B$2*(O237-1))),IF(N237="WON",((((O237-1)*K237)*'month 3 only'!$B$2)+('month 3 only'!$B$2*(O237-1))),IF(N237="PLACED",((((O237-1)*K237)*'month 3 only'!$B$2)-'month 3 only'!$B$2),IF(K237=0,-'month 3 only'!$B$2,IF(K237=0,-'month 3 only'!$B$2,-('month 3 only'!$B$2*2)))))))*E237</f>
        <v>0</v>
      </c>
      <c r="R237" s="27">
        <f>(IF(N237="WON-EW",(((L237-1)*'month 3 only'!$B$2)*(1-$B$3))+(((M237-1)*'month 3 only'!$B$2)*(1-$B$3)),IF(N237="WON",(((L237-1)*'month 3 only'!$B$2)*(1-$B$3)),IF(N237="PLACED",(((M237-1)*'month 3 only'!$B$2)*(1-$B$3))-'month 3 only'!$B$2,IF(K237=0,-'month 3 only'!$B$2,-('month 3 only'!$B$2*2))))))*E237</f>
        <v>0</v>
      </c>
      <c r="S237" s="28">
        <f>(IF(N237="WON-EW",((((G237-1)*K237)*'month 3 only'!$B$2)+('month 3 only'!$B$2*(G237-1))),IF(N237="WON",((((G237-1)*K237)*'month 3 only'!$B$2)+('month 3 only'!$B$2*(G237-1))),IF(N237="PLACED",((((G237-1)*K237)*'month 3 only'!$B$2)-'month 3 only'!$B$2),IF(K237=0,-'month 3 only'!$B$2,IF(K237=0,-'month 3 only'!$B$2,-('month 3 only'!$B$2*2)))))))*E237</f>
        <v>0</v>
      </c>
    </row>
    <row r="238" spans="7:19" ht="15" x14ac:dyDescent="0.2">
      <c r="G238" s="58"/>
      <c r="H238" s="61"/>
      <c r="I238" s="22"/>
      <c r="J238" s="22"/>
      <c r="K238" s="22"/>
      <c r="N238" s="17"/>
      <c r="O238" s="26">
        <f>((H238-1)*(1-(IF(I238="no",0,'month 3 only'!$B$3)))+1)</f>
        <v>5.0000000000000044E-2</v>
      </c>
      <c r="P238" s="26">
        <f t="shared" si="2"/>
        <v>0</v>
      </c>
      <c r="Q238" s="27">
        <f>(IF(N238="WON-EW",((((O238-1)*K238)*'month 3 only'!$B$2)+('month 3 only'!$B$2*(O238-1))),IF(N238="WON",((((O238-1)*K238)*'month 3 only'!$B$2)+('month 3 only'!$B$2*(O238-1))),IF(N238="PLACED",((((O238-1)*K238)*'month 3 only'!$B$2)-'month 3 only'!$B$2),IF(K238=0,-'month 3 only'!$B$2,IF(K238=0,-'month 3 only'!$B$2,-('month 3 only'!$B$2*2)))))))*E238</f>
        <v>0</v>
      </c>
      <c r="R238" s="27">
        <f>(IF(N238="WON-EW",(((L238-1)*'month 3 only'!$B$2)*(1-$B$3))+(((M238-1)*'month 3 only'!$B$2)*(1-$B$3)),IF(N238="WON",(((L238-1)*'month 3 only'!$B$2)*(1-$B$3)),IF(N238="PLACED",(((M238-1)*'month 3 only'!$B$2)*(1-$B$3))-'month 3 only'!$B$2,IF(K238=0,-'month 3 only'!$B$2,-('month 3 only'!$B$2*2))))))*E238</f>
        <v>0</v>
      </c>
      <c r="S238" s="28">
        <f>(IF(N238="WON-EW",((((G238-1)*K238)*'month 3 only'!$B$2)+('month 3 only'!$B$2*(G238-1))),IF(N238="WON",((((G238-1)*K238)*'month 3 only'!$B$2)+('month 3 only'!$B$2*(G238-1))),IF(N238="PLACED",((((G238-1)*K238)*'month 3 only'!$B$2)-'month 3 only'!$B$2),IF(K238=0,-'month 3 only'!$B$2,IF(K238=0,-'month 3 only'!$B$2,-('month 3 only'!$B$2*2)))))))*E238</f>
        <v>0</v>
      </c>
    </row>
    <row r="239" spans="7:19" ht="15" x14ac:dyDescent="0.2">
      <c r="G239" s="58"/>
      <c r="H239" s="61"/>
      <c r="I239" s="22"/>
      <c r="J239" s="22"/>
      <c r="K239" s="22"/>
      <c r="N239" s="17"/>
      <c r="O239" s="26">
        <f>((H239-1)*(1-(IF(I239="no",0,'month 3 only'!$B$3)))+1)</f>
        <v>5.0000000000000044E-2</v>
      </c>
      <c r="P239" s="26">
        <f t="shared" si="2"/>
        <v>0</v>
      </c>
      <c r="Q239" s="27">
        <f>(IF(N239="WON-EW",((((O239-1)*K239)*'month 3 only'!$B$2)+('month 3 only'!$B$2*(O239-1))),IF(N239="WON",((((O239-1)*K239)*'month 3 only'!$B$2)+('month 3 only'!$B$2*(O239-1))),IF(N239="PLACED",((((O239-1)*K239)*'month 3 only'!$B$2)-'month 3 only'!$B$2),IF(K239=0,-'month 3 only'!$B$2,IF(K239=0,-'month 3 only'!$B$2,-('month 3 only'!$B$2*2)))))))*E239</f>
        <v>0</v>
      </c>
      <c r="R239" s="27">
        <f>(IF(N239="WON-EW",(((L239-1)*'month 3 only'!$B$2)*(1-$B$3))+(((M239-1)*'month 3 only'!$B$2)*(1-$B$3)),IF(N239="WON",(((L239-1)*'month 3 only'!$B$2)*(1-$B$3)),IF(N239="PLACED",(((M239-1)*'month 3 only'!$B$2)*(1-$B$3))-'month 3 only'!$B$2,IF(K239=0,-'month 3 only'!$B$2,-('month 3 only'!$B$2*2))))))*E239</f>
        <v>0</v>
      </c>
      <c r="S239" s="28">
        <f>(IF(N239="WON-EW",((((G239-1)*K239)*'month 3 only'!$B$2)+('month 3 only'!$B$2*(G239-1))),IF(N239="WON",((((G239-1)*K239)*'month 3 only'!$B$2)+('month 3 only'!$B$2*(G239-1))),IF(N239="PLACED",((((G239-1)*K239)*'month 3 only'!$B$2)-'month 3 only'!$B$2),IF(K239=0,-'month 3 only'!$B$2,IF(K239=0,-'month 3 only'!$B$2,-('month 3 only'!$B$2*2)))))))*E239</f>
        <v>0</v>
      </c>
    </row>
    <row r="240" spans="7:19" ht="15" x14ac:dyDescent="0.2">
      <c r="G240" s="58"/>
      <c r="H240" s="61"/>
      <c r="I240" s="22"/>
      <c r="J240" s="22"/>
      <c r="K240" s="22"/>
      <c r="N240" s="17"/>
      <c r="O240" s="26">
        <f>((H240-1)*(1-(IF(I240="no",0,'month 3 only'!$B$3)))+1)</f>
        <v>5.0000000000000044E-2</v>
      </c>
      <c r="P240" s="26">
        <f t="shared" si="2"/>
        <v>0</v>
      </c>
      <c r="Q240" s="27">
        <f>(IF(N240="WON-EW",((((O240-1)*K240)*'month 3 only'!$B$2)+('month 3 only'!$B$2*(O240-1))),IF(N240="WON",((((O240-1)*K240)*'month 3 only'!$B$2)+('month 3 only'!$B$2*(O240-1))),IF(N240="PLACED",((((O240-1)*K240)*'month 3 only'!$B$2)-'month 3 only'!$B$2),IF(K240=0,-'month 3 only'!$B$2,IF(K240=0,-'month 3 only'!$B$2,-('month 3 only'!$B$2*2)))))))*E240</f>
        <v>0</v>
      </c>
      <c r="R240" s="27">
        <f>(IF(N240="WON-EW",(((L240-1)*'month 3 only'!$B$2)*(1-$B$3))+(((M240-1)*'month 3 only'!$B$2)*(1-$B$3)),IF(N240="WON",(((L240-1)*'month 3 only'!$B$2)*(1-$B$3)),IF(N240="PLACED",(((M240-1)*'month 3 only'!$B$2)*(1-$B$3))-'month 3 only'!$B$2,IF(K240=0,-'month 3 only'!$B$2,-('month 3 only'!$B$2*2))))))*E240</f>
        <v>0</v>
      </c>
      <c r="S240" s="28">
        <f>(IF(N240="WON-EW",((((G240-1)*K240)*'month 3 only'!$B$2)+('month 3 only'!$B$2*(G240-1))),IF(N240="WON",((((G240-1)*K240)*'month 3 only'!$B$2)+('month 3 only'!$B$2*(G240-1))),IF(N240="PLACED",((((G240-1)*K240)*'month 3 only'!$B$2)-'month 3 only'!$B$2),IF(K240=0,-'month 3 only'!$B$2,IF(K240=0,-'month 3 only'!$B$2,-('month 3 only'!$B$2*2)))))))*E240</f>
        <v>0</v>
      </c>
    </row>
    <row r="241" spans="7:19" ht="15" x14ac:dyDescent="0.2">
      <c r="G241" s="58"/>
      <c r="H241" s="61"/>
      <c r="I241" s="22"/>
      <c r="J241" s="22"/>
      <c r="K241" s="22"/>
      <c r="N241" s="17"/>
      <c r="O241" s="26">
        <f>((H241-1)*(1-(IF(I241="no",0,'month 3 only'!$B$3)))+1)</f>
        <v>5.0000000000000044E-2</v>
      </c>
      <c r="P241" s="26">
        <f t="shared" si="2"/>
        <v>0</v>
      </c>
      <c r="Q241" s="27">
        <f>(IF(N241="WON-EW",((((O241-1)*K241)*'month 3 only'!$B$2)+('month 3 only'!$B$2*(O241-1))),IF(N241="WON",((((O241-1)*K241)*'month 3 only'!$B$2)+('month 3 only'!$B$2*(O241-1))),IF(N241="PLACED",((((O241-1)*K241)*'month 3 only'!$B$2)-'month 3 only'!$B$2),IF(K241=0,-'month 3 only'!$B$2,IF(K241=0,-'month 3 only'!$B$2,-('month 3 only'!$B$2*2)))))))*E241</f>
        <v>0</v>
      </c>
      <c r="R241" s="27">
        <f>(IF(N241="WON-EW",(((L241-1)*'month 3 only'!$B$2)*(1-$B$3))+(((M241-1)*'month 3 only'!$B$2)*(1-$B$3)),IF(N241="WON",(((L241-1)*'month 3 only'!$B$2)*(1-$B$3)),IF(N241="PLACED",(((M241-1)*'month 3 only'!$B$2)*(1-$B$3))-'month 3 only'!$B$2,IF(K241=0,-'month 3 only'!$B$2,-('month 3 only'!$B$2*2))))))*E241</f>
        <v>0</v>
      </c>
      <c r="S241" s="28">
        <f>(IF(N241="WON-EW",((((G241-1)*K241)*'month 3 only'!$B$2)+('month 3 only'!$B$2*(G241-1))),IF(N241="WON",((((G241-1)*K241)*'month 3 only'!$B$2)+('month 3 only'!$B$2*(G241-1))),IF(N241="PLACED",((((G241-1)*K241)*'month 3 only'!$B$2)-'month 3 only'!$B$2),IF(K241=0,-'month 3 only'!$B$2,IF(K241=0,-'month 3 only'!$B$2,-('month 3 only'!$B$2*2)))))))*E241</f>
        <v>0</v>
      </c>
    </row>
    <row r="242" spans="7:19" ht="15" x14ac:dyDescent="0.2">
      <c r="G242" s="58"/>
      <c r="H242" s="61"/>
      <c r="I242" s="22"/>
      <c r="J242" s="22"/>
      <c r="K242" s="22"/>
      <c r="N242" s="17"/>
      <c r="O242" s="26">
        <f>((H242-1)*(1-(IF(I242="no",0,'month 3 only'!$B$3)))+1)</f>
        <v>5.0000000000000044E-2</v>
      </c>
      <c r="P242" s="26">
        <f t="shared" si="2"/>
        <v>0</v>
      </c>
      <c r="Q242" s="27">
        <f>(IF(N242="WON-EW",((((O242-1)*K242)*'month 3 only'!$B$2)+('month 3 only'!$B$2*(O242-1))),IF(N242="WON",((((O242-1)*K242)*'month 3 only'!$B$2)+('month 3 only'!$B$2*(O242-1))),IF(N242="PLACED",((((O242-1)*K242)*'month 3 only'!$B$2)-'month 3 only'!$B$2),IF(K242=0,-'month 3 only'!$B$2,IF(K242=0,-'month 3 only'!$B$2,-('month 3 only'!$B$2*2)))))))*E242</f>
        <v>0</v>
      </c>
      <c r="R242" s="27">
        <f>(IF(N242="WON-EW",(((L242-1)*'month 3 only'!$B$2)*(1-$B$3))+(((M242-1)*'month 3 only'!$B$2)*(1-$B$3)),IF(N242="WON",(((L242-1)*'month 3 only'!$B$2)*(1-$B$3)),IF(N242="PLACED",(((M242-1)*'month 3 only'!$B$2)*(1-$B$3))-'month 3 only'!$B$2,IF(K242=0,-'month 3 only'!$B$2,-('month 3 only'!$B$2*2))))))*E242</f>
        <v>0</v>
      </c>
      <c r="S242" s="28">
        <f>(IF(N242="WON-EW",((((G242-1)*K242)*'month 3 only'!$B$2)+('month 3 only'!$B$2*(G242-1))),IF(N242="WON",((((G242-1)*K242)*'month 3 only'!$B$2)+('month 3 only'!$B$2*(G242-1))),IF(N242="PLACED",((((G242-1)*K242)*'month 3 only'!$B$2)-'month 3 only'!$B$2),IF(K242=0,-'month 3 only'!$B$2,IF(K242=0,-'month 3 only'!$B$2,-('month 3 only'!$B$2*2)))))))*E242</f>
        <v>0</v>
      </c>
    </row>
    <row r="243" spans="7:19" ht="15" x14ac:dyDescent="0.2">
      <c r="I243" s="22"/>
      <c r="J243" s="22"/>
      <c r="K243" s="22"/>
      <c r="N243" s="17"/>
      <c r="O243" s="26">
        <f>((H243-1)*(1-(IF(I243="no",0,'month 3 only'!$B$3)))+1)</f>
        <v>5.0000000000000044E-2</v>
      </c>
      <c r="P243" s="26">
        <f t="shared" si="2"/>
        <v>0</v>
      </c>
      <c r="Q243" s="27">
        <f>(IF(N243="WON-EW",((((O243-1)*K243)*'month 3 only'!$B$2)+('month 3 only'!$B$2*(O243-1))),IF(N243="WON",((((O243-1)*K243)*'month 3 only'!$B$2)+('month 3 only'!$B$2*(O243-1))),IF(N243="PLACED",((((O243-1)*K243)*'month 3 only'!$B$2)-'month 3 only'!$B$2),IF(K243=0,-'month 3 only'!$B$2,IF(K243=0,-'month 3 only'!$B$2,-('month 3 only'!$B$2*2)))))))*E243</f>
        <v>0</v>
      </c>
      <c r="R243" s="27">
        <f>(IF(N243="WON-EW",(((L243-1)*'month 3 only'!$B$2)*(1-$B$3))+(((M243-1)*'month 3 only'!$B$2)*(1-$B$3)),IF(N243="WON",(((L243-1)*'month 3 only'!$B$2)*(1-$B$3)),IF(N243="PLACED",(((M243-1)*'month 3 only'!$B$2)*(1-$B$3))-'month 3 only'!$B$2,IF(K243=0,-'month 3 only'!$B$2,-('month 3 only'!$B$2*2))))))*E243</f>
        <v>0</v>
      </c>
      <c r="S243" s="28">
        <f>(IF(N243="WON-EW",((((G243-1)*K243)*'month 3 only'!$B$2)+('month 3 only'!$B$2*(G243-1))),IF(N243="WON",((((G243-1)*K243)*'month 3 only'!$B$2)+('month 3 only'!$B$2*(G243-1))),IF(N243="PLACED",((((G243-1)*K243)*'month 3 only'!$B$2)-'month 3 only'!$B$2),IF(K243=0,-'month 3 only'!$B$2,IF(K243=0,-'month 3 only'!$B$2,-('month 3 only'!$B$2*2)))))))*E243</f>
        <v>0</v>
      </c>
    </row>
    <row r="244" spans="7:19" ht="15" x14ac:dyDescent="0.2">
      <c r="I244" s="22"/>
      <c r="J244" s="22"/>
      <c r="K244" s="22"/>
      <c r="N244" s="17"/>
      <c r="O244" s="26">
        <f>((H244-1)*(1-(IF(I244="no",0,'month 3 only'!$B$3)))+1)</f>
        <v>5.0000000000000044E-2</v>
      </c>
      <c r="P244" s="26">
        <f t="shared" si="2"/>
        <v>0</v>
      </c>
      <c r="Q244" s="27">
        <f>(IF(N244="WON-EW",((((O244-1)*K244)*'month 3 only'!$B$2)+('month 3 only'!$B$2*(O244-1))),IF(N244="WON",((((O244-1)*K244)*'month 3 only'!$B$2)+('month 3 only'!$B$2*(O244-1))),IF(N244="PLACED",((((O244-1)*K244)*'month 3 only'!$B$2)-'month 3 only'!$B$2),IF(K244=0,-'month 3 only'!$B$2,IF(K244=0,-'month 3 only'!$B$2,-('month 3 only'!$B$2*2)))))))*E244</f>
        <v>0</v>
      </c>
      <c r="R244" s="27">
        <f>(IF(N244="WON-EW",(((L244-1)*'month 3 only'!$B$2)*(1-$B$3))+(((M244-1)*'month 3 only'!$B$2)*(1-$B$3)),IF(N244="WON",(((L244-1)*'month 3 only'!$B$2)*(1-$B$3)),IF(N244="PLACED",(((M244-1)*'month 3 only'!$B$2)*(1-$B$3))-'month 3 only'!$B$2,IF(K244=0,-'month 3 only'!$B$2,-('month 3 only'!$B$2*2))))))*E244</f>
        <v>0</v>
      </c>
      <c r="S244" s="28">
        <f>(IF(N244="WON-EW",((((G244-1)*K244)*'month 3 only'!$B$2)+('month 3 only'!$B$2*(G244-1))),IF(N244="WON",((((G244-1)*K244)*'month 3 only'!$B$2)+('month 3 only'!$B$2*(G244-1))),IF(N244="PLACED",((((G244-1)*K244)*'month 3 only'!$B$2)-'month 3 only'!$B$2),IF(K244=0,-'month 3 only'!$B$2,IF(K244=0,-'month 3 only'!$B$2,-('month 3 only'!$B$2*2)))))))*E244</f>
        <v>0</v>
      </c>
    </row>
    <row r="245" spans="7:19" ht="15" x14ac:dyDescent="0.2">
      <c r="I245" s="22"/>
      <c r="J245" s="22"/>
      <c r="K245" s="22"/>
      <c r="N245" s="17"/>
      <c r="O245" s="26">
        <f>((H245-1)*(1-(IF(I245="no",0,'month 3 only'!$B$3)))+1)</f>
        <v>5.0000000000000044E-2</v>
      </c>
      <c r="P245" s="26">
        <f t="shared" si="2"/>
        <v>0</v>
      </c>
      <c r="Q245" s="27">
        <f>(IF(N245="WON-EW",((((O245-1)*K245)*'month 3 only'!$B$2)+('month 3 only'!$B$2*(O245-1))),IF(N245="WON",((((O245-1)*K245)*'month 3 only'!$B$2)+('month 3 only'!$B$2*(O245-1))),IF(N245="PLACED",((((O245-1)*K245)*'month 3 only'!$B$2)-'month 3 only'!$B$2),IF(K245=0,-'month 3 only'!$B$2,IF(K245=0,-'month 3 only'!$B$2,-('month 3 only'!$B$2*2)))))))*E245</f>
        <v>0</v>
      </c>
      <c r="R245" s="27">
        <f>(IF(N245="WON-EW",(((L245-1)*'month 3 only'!$B$2)*(1-$B$3))+(((M245-1)*'month 3 only'!$B$2)*(1-$B$3)),IF(N245="WON",(((L245-1)*'month 3 only'!$B$2)*(1-$B$3)),IF(N245="PLACED",(((M245-1)*'month 3 only'!$B$2)*(1-$B$3))-'month 3 only'!$B$2,IF(K245=0,-'month 3 only'!$B$2,-('month 3 only'!$B$2*2))))))*E245</f>
        <v>0</v>
      </c>
      <c r="S245" s="28">
        <f>(IF(N245="WON-EW",((((G245-1)*K245)*'month 3 only'!$B$2)+('month 3 only'!$B$2*(G245-1))),IF(N245="WON",((((G245-1)*K245)*'month 3 only'!$B$2)+('month 3 only'!$B$2*(G245-1))),IF(N245="PLACED",((((G245-1)*K245)*'month 3 only'!$B$2)-'month 3 only'!$B$2),IF(K245=0,-'month 3 only'!$B$2,IF(K245=0,-'month 3 only'!$B$2,-('month 3 only'!$B$2*2)))))))*E245</f>
        <v>0</v>
      </c>
    </row>
    <row r="246" spans="7:19" ht="15" x14ac:dyDescent="0.2">
      <c r="I246" s="22"/>
      <c r="J246" s="22"/>
      <c r="K246" s="22"/>
      <c r="N246" s="17"/>
      <c r="O246" s="26">
        <f>((H246-1)*(1-(IF(I246="no",0,'month 3 only'!$B$3)))+1)</f>
        <v>5.0000000000000044E-2</v>
      </c>
      <c r="P246" s="26">
        <f t="shared" si="2"/>
        <v>0</v>
      </c>
      <c r="Q246" s="27">
        <f>(IF(N246="WON-EW",((((O246-1)*K246)*'month 3 only'!$B$2)+('month 3 only'!$B$2*(O246-1))),IF(N246="WON",((((O246-1)*K246)*'month 3 only'!$B$2)+('month 3 only'!$B$2*(O246-1))),IF(N246="PLACED",((((O246-1)*K246)*'month 3 only'!$B$2)-'month 3 only'!$B$2),IF(K246=0,-'month 3 only'!$B$2,IF(K246=0,-'month 3 only'!$B$2,-('month 3 only'!$B$2*2)))))))*E246</f>
        <v>0</v>
      </c>
      <c r="R246" s="27">
        <f>(IF(N246="WON-EW",(((L246-1)*'month 3 only'!$B$2)*(1-$B$3))+(((M246-1)*'month 3 only'!$B$2)*(1-$B$3)),IF(N246="WON",(((L246-1)*'month 3 only'!$B$2)*(1-$B$3)),IF(N246="PLACED",(((M246-1)*'month 3 only'!$B$2)*(1-$B$3))-'month 3 only'!$B$2,IF(K246=0,-'month 3 only'!$B$2,-('month 3 only'!$B$2*2))))))*E246</f>
        <v>0</v>
      </c>
      <c r="S246" s="28">
        <f>(IF(N246="WON-EW",((((G246-1)*K246)*'month 3 only'!$B$2)+('month 3 only'!$B$2*(G246-1))),IF(N246="WON",((((G246-1)*K246)*'month 3 only'!$B$2)+('month 3 only'!$B$2*(G246-1))),IF(N246="PLACED",((((G246-1)*K246)*'month 3 only'!$B$2)-'month 3 only'!$B$2),IF(K246=0,-'month 3 only'!$B$2,IF(K246=0,-'month 3 only'!$B$2,-('month 3 only'!$B$2*2)))))))*E246</f>
        <v>0</v>
      </c>
    </row>
    <row r="247" spans="7:19" ht="15" x14ac:dyDescent="0.2">
      <c r="I247" s="22"/>
      <c r="J247" s="22"/>
      <c r="K247" s="22"/>
      <c r="N247" s="17"/>
      <c r="O247" s="26">
        <f>((H247-1)*(1-(IF(I247="no",0,'month 3 only'!$B$3)))+1)</f>
        <v>5.0000000000000044E-2</v>
      </c>
      <c r="P247" s="26">
        <f t="shared" si="2"/>
        <v>0</v>
      </c>
      <c r="Q247" s="27">
        <f>(IF(N247="WON-EW",((((O247-1)*K247)*'month 3 only'!$B$2)+('month 3 only'!$B$2*(O247-1))),IF(N247="WON",((((O247-1)*K247)*'month 3 only'!$B$2)+('month 3 only'!$B$2*(O247-1))),IF(N247="PLACED",((((O247-1)*K247)*'month 3 only'!$B$2)-'month 3 only'!$B$2),IF(K247=0,-'month 3 only'!$B$2,IF(K247=0,-'month 3 only'!$B$2,-('month 3 only'!$B$2*2)))))))*E247</f>
        <v>0</v>
      </c>
      <c r="R247" s="27">
        <f>(IF(N247="WON-EW",(((L247-1)*'month 3 only'!$B$2)*(1-$B$3))+(((M247-1)*'month 3 only'!$B$2)*(1-$B$3)),IF(N247="WON",(((L247-1)*'month 3 only'!$B$2)*(1-$B$3)),IF(N247="PLACED",(((M247-1)*'month 3 only'!$B$2)*(1-$B$3))-'month 3 only'!$B$2,IF(K247=0,-'month 3 only'!$B$2,-('month 3 only'!$B$2*2))))))*E247</f>
        <v>0</v>
      </c>
      <c r="S247" s="28">
        <f>(IF(N247="WON-EW",((((G247-1)*K247)*'month 3 only'!$B$2)+('month 3 only'!$B$2*(G247-1))),IF(N247="WON",((((G247-1)*K247)*'month 3 only'!$B$2)+('month 3 only'!$B$2*(G247-1))),IF(N247="PLACED",((((G247-1)*K247)*'month 3 only'!$B$2)-'month 3 only'!$B$2),IF(K247=0,-'month 3 only'!$B$2,IF(K247=0,-'month 3 only'!$B$2,-('month 3 only'!$B$2*2)))))))*E247</f>
        <v>0</v>
      </c>
    </row>
    <row r="248" spans="7:19" ht="15" x14ac:dyDescent="0.2">
      <c r="I248" s="22"/>
      <c r="J248" s="22"/>
      <c r="K248" s="22"/>
      <c r="N248" s="17"/>
      <c r="O248" s="26">
        <f>((H248-1)*(1-(IF(I248="no",0,'month 3 only'!$B$3)))+1)</f>
        <v>5.0000000000000044E-2</v>
      </c>
      <c r="P248" s="26">
        <f t="shared" si="2"/>
        <v>0</v>
      </c>
      <c r="Q248" s="27">
        <f>(IF(N248="WON-EW",((((O248-1)*K248)*'month 3 only'!$B$2)+('month 3 only'!$B$2*(O248-1))),IF(N248="WON",((((O248-1)*K248)*'month 3 only'!$B$2)+('month 3 only'!$B$2*(O248-1))),IF(N248="PLACED",((((O248-1)*K248)*'month 3 only'!$B$2)-'month 3 only'!$B$2),IF(K248=0,-'month 3 only'!$B$2,IF(K248=0,-'month 3 only'!$B$2,-('month 3 only'!$B$2*2)))))))*E248</f>
        <v>0</v>
      </c>
      <c r="R248" s="27">
        <f>(IF(N248="WON-EW",(((L248-1)*'month 3 only'!$B$2)*(1-$B$3))+(((M248-1)*'month 3 only'!$B$2)*(1-$B$3)),IF(N248="WON",(((L248-1)*'month 3 only'!$B$2)*(1-$B$3)),IF(N248="PLACED",(((M248-1)*'month 3 only'!$B$2)*(1-$B$3))-'month 3 only'!$B$2,IF(K248=0,-'month 3 only'!$B$2,-('month 3 only'!$B$2*2))))))*E248</f>
        <v>0</v>
      </c>
      <c r="S248" s="28">
        <f>(IF(N248="WON-EW",((((G248-1)*K248)*'month 3 only'!$B$2)+('month 3 only'!$B$2*(G248-1))),IF(N248="WON",((((G248-1)*K248)*'month 3 only'!$B$2)+('month 3 only'!$B$2*(G248-1))),IF(N248="PLACED",((((G248-1)*K248)*'month 3 only'!$B$2)-'month 3 only'!$B$2),IF(K248=0,-'month 3 only'!$B$2,IF(K248=0,-'month 3 only'!$B$2,-('month 3 only'!$B$2*2)))))))*E248</f>
        <v>0</v>
      </c>
    </row>
    <row r="249" spans="7:19" ht="15" x14ac:dyDescent="0.2">
      <c r="I249" s="22"/>
      <c r="J249" s="22"/>
      <c r="K249" s="22"/>
      <c r="N249" s="17"/>
      <c r="O249" s="26">
        <f>((H249-1)*(1-(IF(I249="no",0,'month 3 only'!$B$3)))+1)</f>
        <v>5.0000000000000044E-2</v>
      </c>
      <c r="P249" s="26">
        <f t="shared" si="2"/>
        <v>0</v>
      </c>
      <c r="Q249" s="27">
        <f>(IF(N249="WON-EW",((((O249-1)*K249)*'month 3 only'!$B$2)+('month 3 only'!$B$2*(O249-1))),IF(N249="WON",((((O249-1)*K249)*'month 3 only'!$B$2)+('month 3 only'!$B$2*(O249-1))),IF(N249="PLACED",((((O249-1)*K249)*'month 3 only'!$B$2)-'month 3 only'!$B$2),IF(K249=0,-'month 3 only'!$B$2,IF(K249=0,-'month 3 only'!$B$2,-('month 3 only'!$B$2*2)))))))*E249</f>
        <v>0</v>
      </c>
      <c r="R249" s="27">
        <f>(IF(N249="WON-EW",(((L249-1)*'month 3 only'!$B$2)*(1-$B$3))+(((M249-1)*'month 3 only'!$B$2)*(1-$B$3)),IF(N249="WON",(((L249-1)*'month 3 only'!$B$2)*(1-$B$3)),IF(N249="PLACED",(((M249-1)*'month 3 only'!$B$2)*(1-$B$3))-'month 3 only'!$B$2,IF(K249=0,-'month 3 only'!$B$2,-('month 3 only'!$B$2*2))))))*E249</f>
        <v>0</v>
      </c>
      <c r="S249" s="28">
        <f>(IF(N249="WON-EW",((((G249-1)*K249)*'month 3 only'!$B$2)+('month 3 only'!$B$2*(G249-1))),IF(N249="WON",((((G249-1)*K249)*'month 3 only'!$B$2)+('month 3 only'!$B$2*(G249-1))),IF(N249="PLACED",((((G249-1)*K249)*'month 3 only'!$B$2)-'month 3 only'!$B$2),IF(K249=0,-'month 3 only'!$B$2,IF(K249=0,-'month 3 only'!$B$2,-('month 3 only'!$B$2*2)))))))*E249</f>
        <v>0</v>
      </c>
    </row>
    <row r="250" spans="7:19" ht="15" x14ac:dyDescent="0.2">
      <c r="I250" s="22"/>
      <c r="J250" s="22"/>
      <c r="K250" s="22"/>
      <c r="N250" s="17"/>
      <c r="O250" s="26">
        <f>((H250-1)*(1-(IF(I250="no",0,'month 3 only'!$B$3)))+1)</f>
        <v>5.0000000000000044E-2</v>
      </c>
      <c r="P250" s="26">
        <f t="shared" si="2"/>
        <v>0</v>
      </c>
      <c r="Q250" s="27">
        <f>(IF(N250="WON-EW",((((O250-1)*K250)*'month 3 only'!$B$2)+('month 3 only'!$B$2*(O250-1))),IF(N250="WON",((((O250-1)*K250)*'month 3 only'!$B$2)+('month 3 only'!$B$2*(O250-1))),IF(N250="PLACED",((((O250-1)*K250)*'month 3 only'!$B$2)-'month 3 only'!$B$2),IF(K250=0,-'month 3 only'!$B$2,IF(K250=0,-'month 3 only'!$B$2,-('month 3 only'!$B$2*2)))))))*E250</f>
        <v>0</v>
      </c>
      <c r="R250" s="27">
        <f>(IF(N250="WON-EW",(((L250-1)*'month 3 only'!$B$2)*(1-$B$3))+(((M250-1)*'month 3 only'!$B$2)*(1-$B$3)),IF(N250="WON",(((L250-1)*'month 3 only'!$B$2)*(1-$B$3)),IF(N250="PLACED",(((M250-1)*'month 3 only'!$B$2)*(1-$B$3))-'month 3 only'!$B$2,IF(K250=0,-'month 3 only'!$B$2,-('month 3 only'!$B$2*2))))))*E250</f>
        <v>0</v>
      </c>
      <c r="S250" s="28">
        <f>(IF(N250="WON-EW",((((G250-1)*K250)*'month 3 only'!$B$2)+('month 3 only'!$B$2*(G250-1))),IF(N250="WON",((((G250-1)*K250)*'month 3 only'!$B$2)+('month 3 only'!$B$2*(G250-1))),IF(N250="PLACED",((((G250-1)*K250)*'month 3 only'!$B$2)-'month 3 only'!$B$2),IF(K250=0,-'month 3 only'!$B$2,IF(K250=0,-'month 3 only'!$B$2,-('month 3 only'!$B$2*2)))))))*E250</f>
        <v>0</v>
      </c>
    </row>
    <row r="251" spans="7:19" ht="15" x14ac:dyDescent="0.2">
      <c r="I251" s="22"/>
      <c r="J251" s="22"/>
      <c r="K251" s="22"/>
      <c r="N251" s="17"/>
      <c r="O251" s="26">
        <f>((H251-1)*(1-(IF(I251="no",0,'month 3 only'!$B$3)))+1)</f>
        <v>5.0000000000000044E-2</v>
      </c>
      <c r="P251" s="26">
        <f t="shared" si="2"/>
        <v>0</v>
      </c>
      <c r="Q251" s="27">
        <f>(IF(N251="WON-EW",((((O251-1)*K251)*'month 3 only'!$B$2)+('month 3 only'!$B$2*(O251-1))),IF(N251="WON",((((O251-1)*K251)*'month 3 only'!$B$2)+('month 3 only'!$B$2*(O251-1))),IF(N251="PLACED",((((O251-1)*K251)*'month 3 only'!$B$2)-'month 3 only'!$B$2),IF(K251=0,-'month 3 only'!$B$2,IF(K251=0,-'month 3 only'!$B$2,-('month 3 only'!$B$2*2)))))))*E251</f>
        <v>0</v>
      </c>
      <c r="R251" s="27">
        <f>(IF(N251="WON-EW",(((L251-1)*'month 3 only'!$B$2)*(1-$B$3))+(((M251-1)*'month 3 only'!$B$2)*(1-$B$3)),IF(N251="WON",(((L251-1)*'month 3 only'!$B$2)*(1-$B$3)),IF(N251="PLACED",(((M251-1)*'month 3 only'!$B$2)*(1-$B$3))-'month 3 only'!$B$2,IF(K251=0,-'month 3 only'!$B$2,-('month 3 only'!$B$2*2))))))*E251</f>
        <v>0</v>
      </c>
      <c r="S251" s="28">
        <f>(IF(N251="WON-EW",((((G251-1)*K251)*'month 3 only'!$B$2)+('month 3 only'!$B$2*(G251-1))),IF(N251="WON",((((G251-1)*K251)*'month 3 only'!$B$2)+('month 3 only'!$B$2*(G251-1))),IF(N251="PLACED",((((G251-1)*K251)*'month 3 only'!$B$2)-'month 3 only'!$B$2),IF(K251=0,-'month 3 only'!$B$2,IF(K251=0,-'month 3 only'!$B$2,-('month 3 only'!$B$2*2)))))))*E251</f>
        <v>0</v>
      </c>
    </row>
    <row r="252" spans="7:19" ht="15" x14ac:dyDescent="0.2">
      <c r="I252" s="22"/>
      <c r="J252" s="22"/>
      <c r="K252" s="22"/>
      <c r="N252" s="17"/>
      <c r="O252" s="26">
        <f>((H252-1)*(1-(IF(I252="no",0,'month 3 only'!$B$3)))+1)</f>
        <v>5.0000000000000044E-2</v>
      </c>
      <c r="P252" s="26">
        <f t="shared" si="2"/>
        <v>0</v>
      </c>
      <c r="Q252" s="27">
        <f>(IF(N252="WON-EW",((((O252-1)*K252)*'month 3 only'!$B$2)+('month 3 only'!$B$2*(O252-1))),IF(N252="WON",((((O252-1)*K252)*'month 3 only'!$B$2)+('month 3 only'!$B$2*(O252-1))),IF(N252="PLACED",((((O252-1)*K252)*'month 3 only'!$B$2)-'month 3 only'!$B$2),IF(K252=0,-'month 3 only'!$B$2,IF(K252=0,-'month 3 only'!$B$2,-('month 3 only'!$B$2*2)))))))*E252</f>
        <v>0</v>
      </c>
      <c r="R252" s="27">
        <f>(IF(N252="WON-EW",(((L252-1)*'month 3 only'!$B$2)*(1-$B$3))+(((M252-1)*'month 3 only'!$B$2)*(1-$B$3)),IF(N252="WON",(((L252-1)*'month 3 only'!$B$2)*(1-$B$3)),IF(N252="PLACED",(((M252-1)*'month 3 only'!$B$2)*(1-$B$3))-'month 3 only'!$B$2,IF(K252=0,-'month 3 only'!$B$2,-('month 3 only'!$B$2*2))))))*E252</f>
        <v>0</v>
      </c>
      <c r="S252" s="28">
        <f>(IF(N252="WON-EW",((((G252-1)*K252)*'month 3 only'!$B$2)+('month 3 only'!$B$2*(G252-1))),IF(N252="WON",((((G252-1)*K252)*'month 3 only'!$B$2)+('month 3 only'!$B$2*(G252-1))),IF(N252="PLACED",((((G252-1)*K252)*'month 3 only'!$B$2)-'month 3 only'!$B$2),IF(K252=0,-'month 3 only'!$B$2,IF(K252=0,-'month 3 only'!$B$2,-('month 3 only'!$B$2*2)))))))*E252</f>
        <v>0</v>
      </c>
    </row>
    <row r="253" spans="7:19" ht="15" x14ac:dyDescent="0.2">
      <c r="I253" s="22"/>
      <c r="J253" s="22"/>
      <c r="K253" s="22"/>
      <c r="N253" s="17"/>
      <c r="O253" s="26">
        <f>((H253-1)*(1-(IF(I253="no",0,'month 3 only'!$B$3)))+1)</f>
        <v>5.0000000000000044E-2</v>
      </c>
      <c r="P253" s="26">
        <f t="shared" si="2"/>
        <v>0</v>
      </c>
      <c r="Q253" s="27">
        <f>(IF(N253="WON-EW",((((O253-1)*K253)*'month 3 only'!$B$2)+('month 3 only'!$B$2*(O253-1))),IF(N253="WON",((((O253-1)*K253)*'month 3 only'!$B$2)+('month 3 only'!$B$2*(O253-1))),IF(N253="PLACED",((((O253-1)*K253)*'month 3 only'!$B$2)-'month 3 only'!$B$2),IF(K253=0,-'month 3 only'!$B$2,IF(K253=0,-'month 3 only'!$B$2,-('month 3 only'!$B$2*2)))))))*E253</f>
        <v>0</v>
      </c>
      <c r="R253" s="27">
        <f>(IF(N253="WON-EW",(((L253-1)*'month 3 only'!$B$2)*(1-$B$3))+(((M253-1)*'month 3 only'!$B$2)*(1-$B$3)),IF(N253="WON",(((L253-1)*'month 3 only'!$B$2)*(1-$B$3)),IF(N253="PLACED",(((M253-1)*'month 3 only'!$B$2)*(1-$B$3))-'month 3 only'!$B$2,IF(K253=0,-'month 3 only'!$B$2,-('month 3 only'!$B$2*2))))))*E253</f>
        <v>0</v>
      </c>
      <c r="S253" s="28">
        <f>(IF(N253="WON-EW",((((G253-1)*K253)*'month 3 only'!$B$2)+('month 3 only'!$B$2*(G253-1))),IF(N253="WON",((((G253-1)*K253)*'month 3 only'!$B$2)+('month 3 only'!$B$2*(G253-1))),IF(N253="PLACED",((((G253-1)*K253)*'month 3 only'!$B$2)-'month 3 only'!$B$2),IF(K253=0,-'month 3 only'!$B$2,IF(K253=0,-'month 3 only'!$B$2,-('month 3 only'!$B$2*2)))))))*E253</f>
        <v>0</v>
      </c>
    </row>
    <row r="254" spans="7:19" ht="15" x14ac:dyDescent="0.2">
      <c r="I254" s="22"/>
      <c r="J254" s="22"/>
      <c r="K254" s="22"/>
      <c r="N254" s="17"/>
      <c r="O254" s="26">
        <f>((H254-1)*(1-(IF(I254="no",0,'month 3 only'!$B$3)))+1)</f>
        <v>5.0000000000000044E-2</v>
      </c>
      <c r="P254" s="26">
        <f t="shared" ref="P254:P317" si="3">E254*IF(J254="yes",2,1)</f>
        <v>0</v>
      </c>
      <c r="Q254" s="27">
        <f>(IF(N254="WON-EW",((((O254-1)*K254)*'month 3 only'!$B$2)+('month 3 only'!$B$2*(O254-1))),IF(N254="WON",((((O254-1)*K254)*'month 3 only'!$B$2)+('month 3 only'!$B$2*(O254-1))),IF(N254="PLACED",((((O254-1)*K254)*'month 3 only'!$B$2)-'month 3 only'!$B$2),IF(K254=0,-'month 3 only'!$B$2,IF(K254=0,-'month 3 only'!$B$2,-('month 3 only'!$B$2*2)))))))*E254</f>
        <v>0</v>
      </c>
      <c r="R254" s="27">
        <f>(IF(N254="WON-EW",(((L254-1)*'month 3 only'!$B$2)*(1-$B$3))+(((M254-1)*'month 3 only'!$B$2)*(1-$B$3)),IF(N254="WON",(((L254-1)*'month 3 only'!$B$2)*(1-$B$3)),IF(N254="PLACED",(((M254-1)*'month 3 only'!$B$2)*(1-$B$3))-'month 3 only'!$B$2,IF(K254=0,-'month 3 only'!$B$2,-('month 3 only'!$B$2*2))))))*E254</f>
        <v>0</v>
      </c>
      <c r="S254" s="28">
        <f>(IF(N254="WON-EW",((((G254-1)*K254)*'month 3 only'!$B$2)+('month 3 only'!$B$2*(G254-1))),IF(N254="WON",((((G254-1)*K254)*'month 3 only'!$B$2)+('month 3 only'!$B$2*(G254-1))),IF(N254="PLACED",((((G254-1)*K254)*'month 3 only'!$B$2)-'month 3 only'!$B$2),IF(K254=0,-'month 3 only'!$B$2,IF(K254=0,-'month 3 only'!$B$2,-('month 3 only'!$B$2*2)))))))*E254</f>
        <v>0</v>
      </c>
    </row>
    <row r="255" spans="7:19" ht="15" x14ac:dyDescent="0.2">
      <c r="I255" s="22"/>
      <c r="J255" s="22"/>
      <c r="K255" s="22"/>
      <c r="N255" s="17"/>
      <c r="O255" s="26">
        <f>((H255-1)*(1-(IF(I255="no",0,'month 3 only'!$B$3)))+1)</f>
        <v>5.0000000000000044E-2</v>
      </c>
      <c r="P255" s="26">
        <f t="shared" si="3"/>
        <v>0</v>
      </c>
      <c r="Q255" s="27">
        <f>(IF(N255="WON-EW",((((O255-1)*K255)*'month 3 only'!$B$2)+('month 3 only'!$B$2*(O255-1))),IF(N255="WON",((((O255-1)*K255)*'month 3 only'!$B$2)+('month 3 only'!$B$2*(O255-1))),IF(N255="PLACED",((((O255-1)*K255)*'month 3 only'!$B$2)-'month 3 only'!$B$2),IF(K255=0,-'month 3 only'!$B$2,IF(K255=0,-'month 3 only'!$B$2,-('month 3 only'!$B$2*2)))))))*E255</f>
        <v>0</v>
      </c>
      <c r="R255" s="27">
        <f>(IF(N255="WON-EW",(((L255-1)*'month 3 only'!$B$2)*(1-$B$3))+(((M255-1)*'month 3 only'!$B$2)*(1-$B$3)),IF(N255="WON",(((L255-1)*'month 3 only'!$B$2)*(1-$B$3)),IF(N255="PLACED",(((M255-1)*'month 3 only'!$B$2)*(1-$B$3))-'month 3 only'!$B$2,IF(K255=0,-'month 3 only'!$B$2,-('month 3 only'!$B$2*2))))))*E255</f>
        <v>0</v>
      </c>
      <c r="S255" s="28">
        <f>(IF(N255="WON-EW",((((G255-1)*K255)*'month 3 only'!$B$2)+('month 3 only'!$B$2*(G255-1))),IF(N255="WON",((((G255-1)*K255)*'month 3 only'!$B$2)+('month 3 only'!$B$2*(G255-1))),IF(N255="PLACED",((((G255-1)*K255)*'month 3 only'!$B$2)-'month 3 only'!$B$2),IF(K255=0,-'month 3 only'!$B$2,IF(K255=0,-'month 3 only'!$B$2,-('month 3 only'!$B$2*2)))))))*E255</f>
        <v>0</v>
      </c>
    </row>
    <row r="256" spans="7:19" ht="15" x14ac:dyDescent="0.2">
      <c r="I256" s="22"/>
      <c r="J256" s="22"/>
      <c r="K256" s="22"/>
      <c r="N256" s="17"/>
      <c r="O256" s="26">
        <f>((H256-1)*(1-(IF(I256="no",0,'month 3 only'!$B$3)))+1)</f>
        <v>5.0000000000000044E-2</v>
      </c>
      <c r="P256" s="26">
        <f t="shared" si="3"/>
        <v>0</v>
      </c>
      <c r="Q256" s="27">
        <f>(IF(N256="WON-EW",((((O256-1)*K256)*'month 3 only'!$B$2)+('month 3 only'!$B$2*(O256-1))),IF(N256="WON",((((O256-1)*K256)*'month 3 only'!$B$2)+('month 3 only'!$B$2*(O256-1))),IF(N256="PLACED",((((O256-1)*K256)*'month 3 only'!$B$2)-'month 3 only'!$B$2),IF(K256=0,-'month 3 only'!$B$2,IF(K256=0,-'month 3 only'!$B$2,-('month 3 only'!$B$2*2)))))))*E256</f>
        <v>0</v>
      </c>
      <c r="R256" s="27">
        <f>(IF(N256="WON-EW",(((L256-1)*'month 3 only'!$B$2)*(1-$B$3))+(((M256-1)*'month 3 only'!$B$2)*(1-$B$3)),IF(N256="WON",(((L256-1)*'month 3 only'!$B$2)*(1-$B$3)),IF(N256="PLACED",(((M256-1)*'month 3 only'!$B$2)*(1-$B$3))-'month 3 only'!$B$2,IF(K256=0,-'month 3 only'!$B$2,-('month 3 only'!$B$2*2))))))*E256</f>
        <v>0</v>
      </c>
      <c r="S256" s="28">
        <f>(IF(N256="WON-EW",((((G256-1)*K256)*'month 3 only'!$B$2)+('month 3 only'!$B$2*(G256-1))),IF(N256="WON",((((G256-1)*K256)*'month 3 only'!$B$2)+('month 3 only'!$B$2*(G256-1))),IF(N256="PLACED",((((G256-1)*K256)*'month 3 only'!$B$2)-'month 3 only'!$B$2),IF(K256=0,-'month 3 only'!$B$2,IF(K256=0,-'month 3 only'!$B$2,-('month 3 only'!$B$2*2)))))))*E256</f>
        <v>0</v>
      </c>
    </row>
    <row r="257" spans="9:19" ht="15" x14ac:dyDescent="0.2">
      <c r="I257" s="22"/>
      <c r="J257" s="22"/>
      <c r="K257" s="22"/>
      <c r="N257" s="17"/>
      <c r="O257" s="26">
        <f>((H257-1)*(1-(IF(I257="no",0,'month 3 only'!$B$3)))+1)</f>
        <v>5.0000000000000044E-2</v>
      </c>
      <c r="P257" s="26">
        <f t="shared" si="3"/>
        <v>0</v>
      </c>
      <c r="Q257" s="27">
        <f>(IF(N257="WON-EW",((((O257-1)*K257)*'month 3 only'!$B$2)+('month 3 only'!$B$2*(O257-1))),IF(N257="WON",((((O257-1)*K257)*'month 3 only'!$B$2)+('month 3 only'!$B$2*(O257-1))),IF(N257="PLACED",((((O257-1)*K257)*'month 3 only'!$B$2)-'month 3 only'!$B$2),IF(K257=0,-'month 3 only'!$B$2,IF(K257=0,-'month 3 only'!$B$2,-('month 3 only'!$B$2*2)))))))*E257</f>
        <v>0</v>
      </c>
      <c r="R257" s="27">
        <f>(IF(N257="WON-EW",(((L257-1)*'month 3 only'!$B$2)*(1-$B$3))+(((M257-1)*'month 3 only'!$B$2)*(1-$B$3)),IF(N257="WON",(((L257-1)*'month 3 only'!$B$2)*(1-$B$3)),IF(N257="PLACED",(((M257-1)*'month 3 only'!$B$2)*(1-$B$3))-'month 3 only'!$B$2,IF(K257=0,-'month 3 only'!$B$2,-('month 3 only'!$B$2*2))))))*E257</f>
        <v>0</v>
      </c>
      <c r="S257" s="28">
        <f>(IF(N257="WON-EW",((((G257-1)*K257)*'month 3 only'!$B$2)+('month 3 only'!$B$2*(G257-1))),IF(N257="WON",((((G257-1)*K257)*'month 3 only'!$B$2)+('month 3 only'!$B$2*(G257-1))),IF(N257="PLACED",((((G257-1)*K257)*'month 3 only'!$B$2)-'month 3 only'!$B$2),IF(K257=0,-'month 3 only'!$B$2,IF(K257=0,-'month 3 only'!$B$2,-('month 3 only'!$B$2*2)))))))*E257</f>
        <v>0</v>
      </c>
    </row>
    <row r="258" spans="9:19" ht="15" x14ac:dyDescent="0.2">
      <c r="I258" s="22"/>
      <c r="J258" s="22"/>
      <c r="K258" s="22"/>
      <c r="N258" s="17"/>
      <c r="O258" s="26">
        <f>((H258-1)*(1-(IF(I258="no",0,'month 3 only'!$B$3)))+1)</f>
        <v>5.0000000000000044E-2</v>
      </c>
      <c r="P258" s="26">
        <f t="shared" si="3"/>
        <v>0</v>
      </c>
      <c r="Q258" s="27">
        <f>(IF(N258="WON-EW",((((O258-1)*K258)*'month 3 only'!$B$2)+('month 3 only'!$B$2*(O258-1))),IF(N258="WON",((((O258-1)*K258)*'month 3 only'!$B$2)+('month 3 only'!$B$2*(O258-1))),IF(N258="PLACED",((((O258-1)*K258)*'month 3 only'!$B$2)-'month 3 only'!$B$2),IF(K258=0,-'month 3 only'!$B$2,IF(K258=0,-'month 3 only'!$B$2,-('month 3 only'!$B$2*2)))))))*E258</f>
        <v>0</v>
      </c>
      <c r="R258" s="27">
        <f>(IF(N258="WON-EW",(((L258-1)*'month 3 only'!$B$2)*(1-$B$3))+(((M258-1)*'month 3 only'!$B$2)*(1-$B$3)),IF(N258="WON",(((L258-1)*'month 3 only'!$B$2)*(1-$B$3)),IF(N258="PLACED",(((M258-1)*'month 3 only'!$B$2)*(1-$B$3))-'month 3 only'!$B$2,IF(K258=0,-'month 3 only'!$B$2,-('month 3 only'!$B$2*2))))))*E258</f>
        <v>0</v>
      </c>
      <c r="S258" s="28">
        <f>(IF(N258="WON-EW",((((G258-1)*K258)*'month 3 only'!$B$2)+('month 3 only'!$B$2*(G258-1))),IF(N258="WON",((((G258-1)*K258)*'month 3 only'!$B$2)+('month 3 only'!$B$2*(G258-1))),IF(N258="PLACED",((((G258-1)*K258)*'month 3 only'!$B$2)-'month 3 only'!$B$2),IF(K258=0,-'month 3 only'!$B$2,IF(K258=0,-'month 3 only'!$B$2,-('month 3 only'!$B$2*2)))))))*E258</f>
        <v>0</v>
      </c>
    </row>
    <row r="259" spans="9:19" ht="15" x14ac:dyDescent="0.2">
      <c r="I259" s="22"/>
      <c r="J259" s="22"/>
      <c r="K259" s="22"/>
      <c r="N259" s="17"/>
      <c r="O259" s="26">
        <f>((H259-1)*(1-(IF(I259="no",0,'month 3 only'!$B$3)))+1)</f>
        <v>5.0000000000000044E-2</v>
      </c>
      <c r="P259" s="26">
        <f t="shared" si="3"/>
        <v>0</v>
      </c>
      <c r="Q259" s="27">
        <f>(IF(N259="WON-EW",((((O259-1)*K259)*'month 3 only'!$B$2)+('month 3 only'!$B$2*(O259-1))),IF(N259="WON",((((O259-1)*K259)*'month 3 only'!$B$2)+('month 3 only'!$B$2*(O259-1))),IF(N259="PLACED",((((O259-1)*K259)*'month 3 only'!$B$2)-'month 3 only'!$B$2),IF(K259=0,-'month 3 only'!$B$2,IF(K259=0,-'month 3 only'!$B$2,-('month 3 only'!$B$2*2)))))))*E259</f>
        <v>0</v>
      </c>
      <c r="R259" s="27">
        <f>(IF(N259="WON-EW",(((L259-1)*'month 3 only'!$B$2)*(1-$B$3))+(((M259-1)*'month 3 only'!$B$2)*(1-$B$3)),IF(N259="WON",(((L259-1)*'month 3 only'!$B$2)*(1-$B$3)),IF(N259="PLACED",(((M259-1)*'month 3 only'!$B$2)*(1-$B$3))-'month 3 only'!$B$2,IF(K259=0,-'month 3 only'!$B$2,-('month 3 only'!$B$2*2))))))*E259</f>
        <v>0</v>
      </c>
      <c r="S259" s="28">
        <f>(IF(N259="WON-EW",((((G259-1)*K259)*'month 3 only'!$B$2)+('month 3 only'!$B$2*(G259-1))),IF(N259="WON",((((G259-1)*K259)*'month 3 only'!$B$2)+('month 3 only'!$B$2*(G259-1))),IF(N259="PLACED",((((G259-1)*K259)*'month 3 only'!$B$2)-'month 3 only'!$B$2),IF(K259=0,-'month 3 only'!$B$2,IF(K259=0,-'month 3 only'!$B$2,-('month 3 only'!$B$2*2)))))))*E259</f>
        <v>0</v>
      </c>
    </row>
    <row r="260" spans="9:19" ht="15" x14ac:dyDescent="0.2">
      <c r="I260" s="22"/>
      <c r="J260" s="22"/>
      <c r="K260" s="22"/>
      <c r="N260" s="17"/>
      <c r="O260" s="26">
        <f>((H260-1)*(1-(IF(I260="no",0,'month 3 only'!$B$3)))+1)</f>
        <v>5.0000000000000044E-2</v>
      </c>
      <c r="P260" s="26">
        <f t="shared" si="3"/>
        <v>0</v>
      </c>
      <c r="Q260" s="27">
        <f>(IF(N260="WON-EW",((((O260-1)*K260)*'month 3 only'!$B$2)+('month 3 only'!$B$2*(O260-1))),IF(N260="WON",((((O260-1)*K260)*'month 3 only'!$B$2)+('month 3 only'!$B$2*(O260-1))),IF(N260="PLACED",((((O260-1)*K260)*'month 3 only'!$B$2)-'month 3 only'!$B$2),IF(K260=0,-'month 3 only'!$B$2,IF(K260=0,-'month 3 only'!$B$2,-('month 3 only'!$B$2*2)))))))*E260</f>
        <v>0</v>
      </c>
      <c r="R260" s="27">
        <f>(IF(N260="WON-EW",(((L260-1)*'month 3 only'!$B$2)*(1-$B$3))+(((M260-1)*'month 3 only'!$B$2)*(1-$B$3)),IF(N260="WON",(((L260-1)*'month 3 only'!$B$2)*(1-$B$3)),IF(N260="PLACED",(((M260-1)*'month 3 only'!$B$2)*(1-$B$3))-'month 3 only'!$B$2,IF(K260=0,-'month 3 only'!$B$2,-('month 3 only'!$B$2*2))))))*E260</f>
        <v>0</v>
      </c>
      <c r="S260" s="28">
        <f>(IF(N260="WON-EW",((((G260-1)*K260)*'month 3 only'!$B$2)+('month 3 only'!$B$2*(G260-1))),IF(N260="WON",((((G260-1)*K260)*'month 3 only'!$B$2)+('month 3 only'!$B$2*(G260-1))),IF(N260="PLACED",((((G260-1)*K260)*'month 3 only'!$B$2)-'month 3 only'!$B$2),IF(K260=0,-'month 3 only'!$B$2,IF(K260=0,-'month 3 only'!$B$2,-('month 3 only'!$B$2*2)))))))*E260</f>
        <v>0</v>
      </c>
    </row>
    <row r="261" spans="9:19" ht="15" x14ac:dyDescent="0.2">
      <c r="I261" s="22"/>
      <c r="J261" s="22"/>
      <c r="K261" s="22"/>
      <c r="N261" s="17"/>
      <c r="O261" s="26">
        <f>((H261-1)*(1-(IF(I261="no",0,'month 3 only'!$B$3)))+1)</f>
        <v>5.0000000000000044E-2</v>
      </c>
      <c r="P261" s="26">
        <f t="shared" si="3"/>
        <v>0</v>
      </c>
      <c r="Q261" s="27">
        <f>(IF(N261="WON-EW",((((O261-1)*K261)*'month 3 only'!$B$2)+('month 3 only'!$B$2*(O261-1))),IF(N261="WON",((((O261-1)*K261)*'month 3 only'!$B$2)+('month 3 only'!$B$2*(O261-1))),IF(N261="PLACED",((((O261-1)*K261)*'month 3 only'!$B$2)-'month 3 only'!$B$2),IF(K261=0,-'month 3 only'!$B$2,IF(K261=0,-'month 3 only'!$B$2,-('month 3 only'!$B$2*2)))))))*E261</f>
        <v>0</v>
      </c>
      <c r="R261" s="27">
        <f>(IF(N261="WON-EW",(((L261-1)*'month 3 only'!$B$2)*(1-$B$3))+(((M261-1)*'month 3 only'!$B$2)*(1-$B$3)),IF(N261="WON",(((L261-1)*'month 3 only'!$B$2)*(1-$B$3)),IF(N261="PLACED",(((M261-1)*'month 3 only'!$B$2)*(1-$B$3))-'month 3 only'!$B$2,IF(K261=0,-'month 3 only'!$B$2,-('month 3 only'!$B$2*2))))))*E261</f>
        <v>0</v>
      </c>
      <c r="S261" s="28">
        <f>(IF(N261="WON-EW",((((G261-1)*K261)*'month 3 only'!$B$2)+('month 3 only'!$B$2*(G261-1))),IF(N261="WON",((((G261-1)*K261)*'month 3 only'!$B$2)+('month 3 only'!$B$2*(G261-1))),IF(N261="PLACED",((((G261-1)*K261)*'month 3 only'!$B$2)-'month 3 only'!$B$2),IF(K261=0,-'month 3 only'!$B$2,IF(K261=0,-'month 3 only'!$B$2,-('month 3 only'!$B$2*2)))))))*E261</f>
        <v>0</v>
      </c>
    </row>
    <row r="262" spans="9:19" ht="15" x14ac:dyDescent="0.2">
      <c r="I262" s="22"/>
      <c r="J262" s="22"/>
      <c r="K262" s="22"/>
      <c r="N262" s="17"/>
      <c r="O262" s="26">
        <f>((H262-1)*(1-(IF(I262="no",0,'month 3 only'!$B$3)))+1)</f>
        <v>5.0000000000000044E-2</v>
      </c>
      <c r="P262" s="26">
        <f t="shared" si="3"/>
        <v>0</v>
      </c>
      <c r="Q262" s="27">
        <f>(IF(N262="WON-EW",((((O262-1)*K262)*'month 3 only'!$B$2)+('month 3 only'!$B$2*(O262-1))),IF(N262="WON",((((O262-1)*K262)*'month 3 only'!$B$2)+('month 3 only'!$B$2*(O262-1))),IF(N262="PLACED",((((O262-1)*K262)*'month 3 only'!$B$2)-'month 3 only'!$B$2),IF(K262=0,-'month 3 only'!$B$2,IF(K262=0,-'month 3 only'!$B$2,-('month 3 only'!$B$2*2)))))))*E262</f>
        <v>0</v>
      </c>
      <c r="R262" s="27">
        <f>(IF(N262="WON-EW",(((L262-1)*'month 3 only'!$B$2)*(1-$B$3))+(((M262-1)*'month 3 only'!$B$2)*(1-$B$3)),IF(N262="WON",(((L262-1)*'month 3 only'!$B$2)*(1-$B$3)),IF(N262="PLACED",(((M262-1)*'month 3 only'!$B$2)*(1-$B$3))-'month 3 only'!$B$2,IF(K262=0,-'month 3 only'!$B$2,-('month 3 only'!$B$2*2))))))*E262</f>
        <v>0</v>
      </c>
      <c r="S262" s="28">
        <f>(IF(N262="WON-EW",((((G262-1)*K262)*'month 3 only'!$B$2)+('month 3 only'!$B$2*(G262-1))),IF(N262="WON",((((G262-1)*K262)*'month 3 only'!$B$2)+('month 3 only'!$B$2*(G262-1))),IF(N262="PLACED",((((G262-1)*K262)*'month 3 only'!$B$2)-'month 3 only'!$B$2),IF(K262=0,-'month 3 only'!$B$2,IF(K262=0,-'month 3 only'!$B$2,-('month 3 only'!$B$2*2)))))))*E262</f>
        <v>0</v>
      </c>
    </row>
    <row r="263" spans="9:19" ht="15" x14ac:dyDescent="0.2">
      <c r="I263" s="22"/>
      <c r="J263" s="22"/>
      <c r="K263" s="22"/>
      <c r="N263" s="17"/>
      <c r="O263" s="26">
        <f>((H263-1)*(1-(IF(I263="no",0,'month 3 only'!$B$3)))+1)</f>
        <v>5.0000000000000044E-2</v>
      </c>
      <c r="P263" s="26">
        <f t="shared" si="3"/>
        <v>0</v>
      </c>
      <c r="Q263" s="27">
        <f>(IF(N263="WON-EW",((((O263-1)*K263)*'month 3 only'!$B$2)+('month 3 only'!$B$2*(O263-1))),IF(N263="WON",((((O263-1)*K263)*'month 3 only'!$B$2)+('month 3 only'!$B$2*(O263-1))),IF(N263="PLACED",((((O263-1)*K263)*'month 3 only'!$B$2)-'month 3 only'!$B$2),IF(K263=0,-'month 3 only'!$B$2,IF(K263=0,-'month 3 only'!$B$2,-('month 3 only'!$B$2*2)))))))*E263</f>
        <v>0</v>
      </c>
      <c r="R263" s="27">
        <f>(IF(N263="WON-EW",(((L263-1)*'month 3 only'!$B$2)*(1-$B$3))+(((M263-1)*'month 3 only'!$B$2)*(1-$B$3)),IF(N263="WON",(((L263-1)*'month 3 only'!$B$2)*(1-$B$3)),IF(N263="PLACED",(((M263-1)*'month 3 only'!$B$2)*(1-$B$3))-'month 3 only'!$B$2,IF(K263=0,-'month 3 only'!$B$2,-('month 3 only'!$B$2*2))))))*E263</f>
        <v>0</v>
      </c>
      <c r="S263" s="28">
        <f>(IF(N263="WON-EW",((((G263-1)*K263)*'month 3 only'!$B$2)+('month 3 only'!$B$2*(G263-1))),IF(N263="WON",((((G263-1)*K263)*'month 3 only'!$B$2)+('month 3 only'!$B$2*(G263-1))),IF(N263="PLACED",((((G263-1)*K263)*'month 3 only'!$B$2)-'month 3 only'!$B$2),IF(K263=0,-'month 3 only'!$B$2,IF(K263=0,-'month 3 only'!$B$2,-('month 3 only'!$B$2*2)))))))*E263</f>
        <v>0</v>
      </c>
    </row>
    <row r="264" spans="9:19" ht="15" x14ac:dyDescent="0.2">
      <c r="I264" s="22"/>
      <c r="J264" s="22"/>
      <c r="K264" s="22"/>
      <c r="N264" s="17"/>
      <c r="O264" s="26">
        <f>((H264-1)*(1-(IF(I264="no",0,'month 3 only'!$B$3)))+1)</f>
        <v>5.0000000000000044E-2</v>
      </c>
      <c r="P264" s="26">
        <f t="shared" si="3"/>
        <v>0</v>
      </c>
      <c r="Q264" s="27">
        <f>(IF(N264="WON-EW",((((O264-1)*K264)*'month 3 only'!$B$2)+('month 3 only'!$B$2*(O264-1))),IF(N264="WON",((((O264-1)*K264)*'month 3 only'!$B$2)+('month 3 only'!$B$2*(O264-1))),IF(N264="PLACED",((((O264-1)*K264)*'month 3 only'!$B$2)-'month 3 only'!$B$2),IF(K264=0,-'month 3 only'!$B$2,IF(K264=0,-'month 3 only'!$B$2,-('month 3 only'!$B$2*2)))))))*E264</f>
        <v>0</v>
      </c>
      <c r="R264" s="27">
        <f>(IF(N264="WON-EW",(((L264-1)*'month 3 only'!$B$2)*(1-$B$3))+(((M264-1)*'month 3 only'!$B$2)*(1-$B$3)),IF(N264="WON",(((L264-1)*'month 3 only'!$B$2)*(1-$B$3)),IF(N264="PLACED",(((M264-1)*'month 3 only'!$B$2)*(1-$B$3))-'month 3 only'!$B$2,IF(K264=0,-'month 3 only'!$B$2,-('month 3 only'!$B$2*2))))))*E264</f>
        <v>0</v>
      </c>
      <c r="S264" s="28">
        <f>(IF(N264="WON-EW",((((G264-1)*K264)*'month 3 only'!$B$2)+('month 3 only'!$B$2*(G264-1))),IF(N264="WON",((((G264-1)*K264)*'month 3 only'!$B$2)+('month 3 only'!$B$2*(G264-1))),IF(N264="PLACED",((((G264-1)*K264)*'month 3 only'!$B$2)-'month 3 only'!$B$2),IF(K264=0,-'month 3 only'!$B$2,IF(K264=0,-'month 3 only'!$B$2,-('month 3 only'!$B$2*2)))))))*E264</f>
        <v>0</v>
      </c>
    </row>
    <row r="265" spans="9:19" ht="15" x14ac:dyDescent="0.2">
      <c r="I265" s="22"/>
      <c r="J265" s="22"/>
      <c r="K265" s="22"/>
      <c r="N265" s="17"/>
      <c r="O265" s="26">
        <f>((H265-1)*(1-(IF(I265="no",0,'month 3 only'!$B$3)))+1)</f>
        <v>5.0000000000000044E-2</v>
      </c>
      <c r="P265" s="26">
        <f t="shared" si="3"/>
        <v>0</v>
      </c>
      <c r="Q265" s="27">
        <f>(IF(N265="WON-EW",((((O265-1)*K265)*'month 3 only'!$B$2)+('month 3 only'!$B$2*(O265-1))),IF(N265="WON",((((O265-1)*K265)*'month 3 only'!$B$2)+('month 3 only'!$B$2*(O265-1))),IF(N265="PLACED",((((O265-1)*K265)*'month 3 only'!$B$2)-'month 3 only'!$B$2),IF(K265=0,-'month 3 only'!$B$2,IF(K265=0,-'month 3 only'!$B$2,-('month 3 only'!$B$2*2)))))))*E265</f>
        <v>0</v>
      </c>
      <c r="R265" s="27">
        <f>(IF(N265="WON-EW",(((L265-1)*'month 3 only'!$B$2)*(1-$B$3))+(((M265-1)*'month 3 only'!$B$2)*(1-$B$3)),IF(N265="WON",(((L265-1)*'month 3 only'!$B$2)*(1-$B$3)),IF(N265="PLACED",(((M265-1)*'month 3 only'!$B$2)*(1-$B$3))-'month 3 only'!$B$2,IF(K265=0,-'month 3 only'!$B$2,-('month 3 only'!$B$2*2))))))*E265</f>
        <v>0</v>
      </c>
      <c r="S265" s="28">
        <f>(IF(N265="WON-EW",((((G265-1)*K265)*'month 3 only'!$B$2)+('month 3 only'!$B$2*(G265-1))),IF(N265="WON",((((G265-1)*K265)*'month 3 only'!$B$2)+('month 3 only'!$B$2*(G265-1))),IF(N265="PLACED",((((G265-1)*K265)*'month 3 only'!$B$2)-'month 3 only'!$B$2),IF(K265=0,-'month 3 only'!$B$2,IF(K265=0,-'month 3 only'!$B$2,-('month 3 only'!$B$2*2)))))))*E265</f>
        <v>0</v>
      </c>
    </row>
    <row r="266" spans="9:19" ht="15" x14ac:dyDescent="0.2">
      <c r="I266" s="22"/>
      <c r="J266" s="22"/>
      <c r="K266" s="22"/>
      <c r="N266" s="17"/>
      <c r="O266" s="26">
        <f>((H266-1)*(1-(IF(I266="no",0,'month 3 only'!$B$3)))+1)</f>
        <v>5.0000000000000044E-2</v>
      </c>
      <c r="P266" s="26">
        <f t="shared" si="3"/>
        <v>0</v>
      </c>
      <c r="Q266" s="27">
        <f>(IF(N266="WON-EW",((((O266-1)*K266)*'month 3 only'!$B$2)+('month 3 only'!$B$2*(O266-1))),IF(N266="WON",((((O266-1)*K266)*'month 3 only'!$B$2)+('month 3 only'!$B$2*(O266-1))),IF(N266="PLACED",((((O266-1)*K266)*'month 3 only'!$B$2)-'month 3 only'!$B$2),IF(K266=0,-'month 3 only'!$B$2,IF(K266=0,-'month 3 only'!$B$2,-('month 3 only'!$B$2*2)))))))*E266</f>
        <v>0</v>
      </c>
      <c r="R266" s="27">
        <f>(IF(N266="WON-EW",(((L266-1)*'month 3 only'!$B$2)*(1-$B$3))+(((M266-1)*'month 3 only'!$B$2)*(1-$B$3)),IF(N266="WON",(((L266-1)*'month 3 only'!$B$2)*(1-$B$3)),IF(N266="PLACED",(((M266-1)*'month 3 only'!$B$2)*(1-$B$3))-'month 3 only'!$B$2,IF(K266=0,-'month 3 only'!$B$2,-('month 3 only'!$B$2*2))))))*E266</f>
        <v>0</v>
      </c>
      <c r="S266" s="28">
        <f>(IF(N266="WON-EW",((((G266-1)*K266)*'month 3 only'!$B$2)+('month 3 only'!$B$2*(G266-1))),IF(N266="WON",((((G266-1)*K266)*'month 3 only'!$B$2)+('month 3 only'!$B$2*(G266-1))),IF(N266="PLACED",((((G266-1)*K266)*'month 3 only'!$B$2)-'month 3 only'!$B$2),IF(K266=0,-'month 3 only'!$B$2,IF(K266=0,-'month 3 only'!$B$2,-('month 3 only'!$B$2*2)))))))*E266</f>
        <v>0</v>
      </c>
    </row>
    <row r="267" spans="9:19" ht="15" x14ac:dyDescent="0.2">
      <c r="I267" s="22"/>
      <c r="J267" s="22"/>
      <c r="K267" s="22"/>
      <c r="N267" s="17"/>
      <c r="O267" s="26">
        <f>((H267-1)*(1-(IF(I267="no",0,'month 3 only'!$B$3)))+1)</f>
        <v>5.0000000000000044E-2</v>
      </c>
      <c r="P267" s="26">
        <f t="shared" si="3"/>
        <v>0</v>
      </c>
      <c r="Q267" s="27">
        <f>(IF(N267="WON-EW",((((O267-1)*K267)*'month 3 only'!$B$2)+('month 3 only'!$B$2*(O267-1))),IF(N267="WON",((((O267-1)*K267)*'month 3 only'!$B$2)+('month 3 only'!$B$2*(O267-1))),IF(N267="PLACED",((((O267-1)*K267)*'month 3 only'!$B$2)-'month 3 only'!$B$2),IF(K267=0,-'month 3 only'!$B$2,IF(K267=0,-'month 3 only'!$B$2,-('month 3 only'!$B$2*2)))))))*E267</f>
        <v>0</v>
      </c>
      <c r="R267" s="27">
        <f>(IF(N267="WON-EW",(((L267-1)*'month 3 only'!$B$2)*(1-$B$3))+(((M267-1)*'month 3 only'!$B$2)*(1-$B$3)),IF(N267="WON",(((L267-1)*'month 3 only'!$B$2)*(1-$B$3)),IF(N267="PLACED",(((M267-1)*'month 3 only'!$B$2)*(1-$B$3))-'month 3 only'!$B$2,IF(K267=0,-'month 3 only'!$B$2,-('month 3 only'!$B$2*2))))))*E267</f>
        <v>0</v>
      </c>
      <c r="S267" s="28">
        <f>(IF(N267="WON-EW",((((G267-1)*K267)*'month 3 only'!$B$2)+('month 3 only'!$B$2*(G267-1))),IF(N267="WON",((((G267-1)*K267)*'month 3 only'!$B$2)+('month 3 only'!$B$2*(G267-1))),IF(N267="PLACED",((((G267-1)*K267)*'month 3 only'!$B$2)-'month 3 only'!$B$2),IF(K267=0,-'month 3 only'!$B$2,IF(K267=0,-'month 3 only'!$B$2,-('month 3 only'!$B$2*2)))))))*E267</f>
        <v>0</v>
      </c>
    </row>
    <row r="268" spans="9:19" ht="15" x14ac:dyDescent="0.2">
      <c r="I268" s="22"/>
      <c r="J268" s="22"/>
      <c r="K268" s="22"/>
      <c r="N268" s="17"/>
      <c r="O268" s="26">
        <f>((H268-1)*(1-(IF(I268="no",0,'month 3 only'!$B$3)))+1)</f>
        <v>5.0000000000000044E-2</v>
      </c>
      <c r="P268" s="26">
        <f t="shared" si="3"/>
        <v>0</v>
      </c>
      <c r="Q268" s="27">
        <f>(IF(N268="WON-EW",((((O268-1)*K268)*'month 3 only'!$B$2)+('month 3 only'!$B$2*(O268-1))),IF(N268="WON",((((O268-1)*K268)*'month 3 only'!$B$2)+('month 3 only'!$B$2*(O268-1))),IF(N268="PLACED",((((O268-1)*K268)*'month 3 only'!$B$2)-'month 3 only'!$B$2),IF(K268=0,-'month 3 only'!$B$2,IF(K268=0,-'month 3 only'!$B$2,-('month 3 only'!$B$2*2)))))))*E268</f>
        <v>0</v>
      </c>
      <c r="R268" s="27">
        <f>(IF(N268="WON-EW",(((L268-1)*'month 3 only'!$B$2)*(1-$B$3))+(((M268-1)*'month 3 only'!$B$2)*(1-$B$3)),IF(N268="WON",(((L268-1)*'month 3 only'!$B$2)*(1-$B$3)),IF(N268="PLACED",(((M268-1)*'month 3 only'!$B$2)*(1-$B$3))-'month 3 only'!$B$2,IF(K268=0,-'month 3 only'!$B$2,-('month 3 only'!$B$2*2))))))*E268</f>
        <v>0</v>
      </c>
      <c r="S268" s="28">
        <f>(IF(N268="WON-EW",((((G268-1)*K268)*'month 3 only'!$B$2)+('month 3 only'!$B$2*(G268-1))),IF(N268="WON",((((G268-1)*K268)*'month 3 only'!$B$2)+('month 3 only'!$B$2*(G268-1))),IF(N268="PLACED",((((G268-1)*K268)*'month 3 only'!$B$2)-'month 3 only'!$B$2),IF(K268=0,-'month 3 only'!$B$2,IF(K268=0,-'month 3 only'!$B$2,-('month 3 only'!$B$2*2)))))))*E268</f>
        <v>0</v>
      </c>
    </row>
    <row r="269" spans="9:19" ht="15" x14ac:dyDescent="0.2">
      <c r="I269" s="22"/>
      <c r="J269" s="22"/>
      <c r="K269" s="22"/>
      <c r="N269" s="17"/>
      <c r="O269" s="26">
        <f>((H269-1)*(1-(IF(I269="no",0,'month 3 only'!$B$3)))+1)</f>
        <v>5.0000000000000044E-2</v>
      </c>
      <c r="P269" s="26">
        <f t="shared" si="3"/>
        <v>0</v>
      </c>
      <c r="Q269" s="27">
        <f>(IF(N269="WON-EW",((((O269-1)*K269)*'month 3 only'!$B$2)+('month 3 only'!$B$2*(O269-1))),IF(N269="WON",((((O269-1)*K269)*'month 3 only'!$B$2)+('month 3 only'!$B$2*(O269-1))),IF(N269="PLACED",((((O269-1)*K269)*'month 3 only'!$B$2)-'month 3 only'!$B$2),IF(K269=0,-'month 3 only'!$B$2,IF(K269=0,-'month 3 only'!$B$2,-('month 3 only'!$B$2*2)))))))*E269</f>
        <v>0</v>
      </c>
      <c r="R269" s="27">
        <f>(IF(N269="WON-EW",(((L269-1)*'month 3 only'!$B$2)*(1-$B$3))+(((M269-1)*'month 3 only'!$B$2)*(1-$B$3)),IF(N269="WON",(((L269-1)*'month 3 only'!$B$2)*(1-$B$3)),IF(N269="PLACED",(((M269-1)*'month 3 only'!$B$2)*(1-$B$3))-'month 3 only'!$B$2,IF(K269=0,-'month 3 only'!$B$2,-('month 3 only'!$B$2*2))))))*E269</f>
        <v>0</v>
      </c>
      <c r="S269" s="28">
        <f>(IF(N269="WON-EW",((((G269-1)*K269)*'month 3 only'!$B$2)+('month 3 only'!$B$2*(G269-1))),IF(N269="WON",((((G269-1)*K269)*'month 3 only'!$B$2)+('month 3 only'!$B$2*(G269-1))),IF(N269="PLACED",((((G269-1)*K269)*'month 3 only'!$B$2)-'month 3 only'!$B$2),IF(K269=0,-'month 3 only'!$B$2,IF(K269=0,-'month 3 only'!$B$2,-('month 3 only'!$B$2*2)))))))*E269</f>
        <v>0</v>
      </c>
    </row>
    <row r="270" spans="9:19" ht="15" x14ac:dyDescent="0.2">
      <c r="I270" s="22"/>
      <c r="J270" s="22"/>
      <c r="K270" s="22"/>
      <c r="N270" s="17"/>
      <c r="O270" s="26">
        <f>((H270-1)*(1-(IF(I270="no",0,'month 3 only'!$B$3)))+1)</f>
        <v>5.0000000000000044E-2</v>
      </c>
      <c r="P270" s="26">
        <f t="shared" si="3"/>
        <v>0</v>
      </c>
      <c r="Q270" s="27">
        <f>(IF(N270="WON-EW",((((O270-1)*K270)*'month 3 only'!$B$2)+('month 3 only'!$B$2*(O270-1))),IF(N270="WON",((((O270-1)*K270)*'month 3 only'!$B$2)+('month 3 only'!$B$2*(O270-1))),IF(N270="PLACED",((((O270-1)*K270)*'month 3 only'!$B$2)-'month 3 only'!$B$2),IF(K270=0,-'month 3 only'!$B$2,IF(K270=0,-'month 3 only'!$B$2,-('month 3 only'!$B$2*2)))))))*E270</f>
        <v>0</v>
      </c>
      <c r="R270" s="27">
        <f>(IF(N270="WON-EW",(((L270-1)*'month 3 only'!$B$2)*(1-$B$3))+(((M270-1)*'month 3 only'!$B$2)*(1-$B$3)),IF(N270="WON",(((L270-1)*'month 3 only'!$B$2)*(1-$B$3)),IF(N270="PLACED",(((M270-1)*'month 3 only'!$B$2)*(1-$B$3))-'month 3 only'!$B$2,IF(K270=0,-'month 3 only'!$B$2,-('month 3 only'!$B$2*2))))))*E270</f>
        <v>0</v>
      </c>
      <c r="S270" s="28">
        <f>(IF(N270="WON-EW",((((G270-1)*K270)*'month 3 only'!$B$2)+('month 3 only'!$B$2*(G270-1))),IF(N270="WON",((((G270-1)*K270)*'month 3 only'!$B$2)+('month 3 only'!$B$2*(G270-1))),IF(N270="PLACED",((((G270-1)*K270)*'month 3 only'!$B$2)-'month 3 only'!$B$2),IF(K270=0,-'month 3 only'!$B$2,IF(K270=0,-'month 3 only'!$B$2,-('month 3 only'!$B$2*2)))))))*E270</f>
        <v>0</v>
      </c>
    </row>
    <row r="271" spans="9:19" ht="15" x14ac:dyDescent="0.2">
      <c r="I271" s="22"/>
      <c r="J271" s="22"/>
      <c r="K271" s="22"/>
      <c r="N271" s="17"/>
      <c r="O271" s="26">
        <f>((H271-1)*(1-(IF(I271="no",0,'month 3 only'!$B$3)))+1)</f>
        <v>5.0000000000000044E-2</v>
      </c>
      <c r="P271" s="26">
        <f t="shared" si="3"/>
        <v>0</v>
      </c>
      <c r="Q271" s="27">
        <f>(IF(N271="WON-EW",((((O271-1)*K271)*'month 3 only'!$B$2)+('month 3 only'!$B$2*(O271-1))),IF(N271="WON",((((O271-1)*K271)*'month 3 only'!$B$2)+('month 3 only'!$B$2*(O271-1))),IF(N271="PLACED",((((O271-1)*K271)*'month 3 only'!$B$2)-'month 3 only'!$B$2),IF(K271=0,-'month 3 only'!$B$2,IF(K271=0,-'month 3 only'!$B$2,-('month 3 only'!$B$2*2)))))))*E271</f>
        <v>0</v>
      </c>
      <c r="R271" s="27">
        <f>(IF(N271="WON-EW",(((L271-1)*'month 3 only'!$B$2)*(1-$B$3))+(((M271-1)*'month 3 only'!$B$2)*(1-$B$3)),IF(N271="WON",(((L271-1)*'month 3 only'!$B$2)*(1-$B$3)),IF(N271="PLACED",(((M271-1)*'month 3 only'!$B$2)*(1-$B$3))-'month 3 only'!$B$2,IF(K271=0,-'month 3 only'!$B$2,-('month 3 only'!$B$2*2))))))*E271</f>
        <v>0</v>
      </c>
      <c r="S271" s="28">
        <f>(IF(N271="WON-EW",((((G271-1)*K271)*'month 3 only'!$B$2)+('month 3 only'!$B$2*(G271-1))),IF(N271="WON",((((G271-1)*K271)*'month 3 only'!$B$2)+('month 3 only'!$B$2*(G271-1))),IF(N271="PLACED",((((G271-1)*K271)*'month 3 only'!$B$2)-'month 3 only'!$B$2),IF(K271=0,-'month 3 only'!$B$2,IF(K271=0,-'month 3 only'!$B$2,-('month 3 only'!$B$2*2)))))))*E271</f>
        <v>0</v>
      </c>
    </row>
    <row r="272" spans="9:19" ht="15" x14ac:dyDescent="0.2">
      <c r="I272" s="22"/>
      <c r="J272" s="22"/>
      <c r="K272" s="22"/>
      <c r="N272" s="17"/>
      <c r="O272" s="26">
        <f>((H272-1)*(1-(IF(I272="no",0,'month 3 only'!$B$3)))+1)</f>
        <v>5.0000000000000044E-2</v>
      </c>
      <c r="P272" s="26">
        <f t="shared" si="3"/>
        <v>0</v>
      </c>
      <c r="Q272" s="27">
        <f>(IF(N272="WON-EW",((((O272-1)*K272)*'month 3 only'!$B$2)+('month 3 only'!$B$2*(O272-1))),IF(N272="WON",((((O272-1)*K272)*'month 3 only'!$B$2)+('month 3 only'!$B$2*(O272-1))),IF(N272="PLACED",((((O272-1)*K272)*'month 3 only'!$B$2)-'month 3 only'!$B$2),IF(K272=0,-'month 3 only'!$B$2,IF(K272=0,-'month 3 only'!$B$2,-('month 3 only'!$B$2*2)))))))*E272</f>
        <v>0</v>
      </c>
      <c r="R272" s="27">
        <f>(IF(N272="WON-EW",(((L272-1)*'month 3 only'!$B$2)*(1-$B$3))+(((M272-1)*'month 3 only'!$B$2)*(1-$B$3)),IF(N272="WON",(((L272-1)*'month 3 only'!$B$2)*(1-$B$3)),IF(N272="PLACED",(((M272-1)*'month 3 only'!$B$2)*(1-$B$3))-'month 3 only'!$B$2,IF(K272=0,-'month 3 only'!$B$2,-('month 3 only'!$B$2*2))))))*E272</f>
        <v>0</v>
      </c>
      <c r="S272" s="28">
        <f>(IF(N272="WON-EW",((((G272-1)*K272)*'month 3 only'!$B$2)+('month 3 only'!$B$2*(G272-1))),IF(N272="WON",((((G272-1)*K272)*'month 3 only'!$B$2)+('month 3 only'!$B$2*(G272-1))),IF(N272="PLACED",((((G272-1)*K272)*'month 3 only'!$B$2)-'month 3 only'!$B$2),IF(K272=0,-'month 3 only'!$B$2,IF(K272=0,-'month 3 only'!$B$2,-('month 3 only'!$B$2*2)))))))*E272</f>
        <v>0</v>
      </c>
    </row>
    <row r="273" spans="9:19" ht="15" x14ac:dyDescent="0.2">
      <c r="I273" s="22"/>
      <c r="J273" s="22"/>
      <c r="K273" s="22"/>
      <c r="N273" s="17"/>
      <c r="O273" s="26">
        <f>((H273-1)*(1-(IF(I273="no",0,'month 3 only'!$B$3)))+1)</f>
        <v>5.0000000000000044E-2</v>
      </c>
      <c r="P273" s="26">
        <f t="shared" si="3"/>
        <v>0</v>
      </c>
      <c r="Q273" s="27">
        <f>(IF(N273="WON-EW",((((O273-1)*K273)*'month 3 only'!$B$2)+('month 3 only'!$B$2*(O273-1))),IF(N273="WON",((((O273-1)*K273)*'month 3 only'!$B$2)+('month 3 only'!$B$2*(O273-1))),IF(N273="PLACED",((((O273-1)*K273)*'month 3 only'!$B$2)-'month 3 only'!$B$2),IF(K273=0,-'month 3 only'!$B$2,IF(K273=0,-'month 3 only'!$B$2,-('month 3 only'!$B$2*2)))))))*E273</f>
        <v>0</v>
      </c>
      <c r="R273" s="27">
        <f>(IF(N273="WON-EW",(((L273-1)*'month 3 only'!$B$2)*(1-$B$3))+(((M273-1)*'month 3 only'!$B$2)*(1-$B$3)),IF(N273="WON",(((L273-1)*'month 3 only'!$B$2)*(1-$B$3)),IF(N273="PLACED",(((M273-1)*'month 3 only'!$B$2)*(1-$B$3))-'month 3 only'!$B$2,IF(K273=0,-'month 3 only'!$B$2,-('month 3 only'!$B$2*2))))))*E273</f>
        <v>0</v>
      </c>
      <c r="S273" s="28">
        <f>(IF(N273="WON-EW",((((G273-1)*K273)*'month 3 only'!$B$2)+('month 3 only'!$B$2*(G273-1))),IF(N273="WON",((((G273-1)*K273)*'month 3 only'!$B$2)+('month 3 only'!$B$2*(G273-1))),IF(N273="PLACED",((((G273-1)*K273)*'month 3 only'!$B$2)-'month 3 only'!$B$2),IF(K273=0,-'month 3 only'!$B$2,IF(K273=0,-'month 3 only'!$B$2,-('month 3 only'!$B$2*2)))))))*E273</f>
        <v>0</v>
      </c>
    </row>
    <row r="274" spans="9:19" ht="15" x14ac:dyDescent="0.2">
      <c r="I274" s="22"/>
      <c r="J274" s="22"/>
      <c r="K274" s="22"/>
      <c r="N274" s="17"/>
      <c r="O274" s="26">
        <f>((H274-1)*(1-(IF(I274="no",0,'month 3 only'!$B$3)))+1)</f>
        <v>5.0000000000000044E-2</v>
      </c>
      <c r="P274" s="26">
        <f t="shared" si="3"/>
        <v>0</v>
      </c>
      <c r="Q274" s="27">
        <f>(IF(N274="WON-EW",((((O274-1)*K274)*'month 3 only'!$B$2)+('month 3 only'!$B$2*(O274-1))),IF(N274="WON",((((O274-1)*K274)*'month 3 only'!$B$2)+('month 3 only'!$B$2*(O274-1))),IF(N274="PLACED",((((O274-1)*K274)*'month 3 only'!$B$2)-'month 3 only'!$B$2),IF(K274=0,-'month 3 only'!$B$2,IF(K274=0,-'month 3 only'!$B$2,-('month 3 only'!$B$2*2)))))))*E274</f>
        <v>0</v>
      </c>
      <c r="R274" s="27">
        <f>(IF(N274="WON-EW",(((L274-1)*'month 3 only'!$B$2)*(1-$B$3))+(((M274-1)*'month 3 only'!$B$2)*(1-$B$3)),IF(N274="WON",(((L274-1)*'month 3 only'!$B$2)*(1-$B$3)),IF(N274="PLACED",(((M274-1)*'month 3 only'!$B$2)*(1-$B$3))-'month 3 only'!$B$2,IF(K274=0,-'month 3 only'!$B$2,-('month 3 only'!$B$2*2))))))*E274</f>
        <v>0</v>
      </c>
      <c r="S274" s="28">
        <f>(IF(N274="WON-EW",((((G274-1)*K274)*'month 3 only'!$B$2)+('month 3 only'!$B$2*(G274-1))),IF(N274="WON",((((G274-1)*K274)*'month 3 only'!$B$2)+('month 3 only'!$B$2*(G274-1))),IF(N274="PLACED",((((G274-1)*K274)*'month 3 only'!$B$2)-'month 3 only'!$B$2),IF(K274=0,-'month 3 only'!$B$2,IF(K274=0,-'month 3 only'!$B$2,-('month 3 only'!$B$2*2)))))))*E274</f>
        <v>0</v>
      </c>
    </row>
    <row r="275" spans="9:19" ht="15" x14ac:dyDescent="0.2">
      <c r="I275" s="22"/>
      <c r="J275" s="22"/>
      <c r="K275" s="22"/>
      <c r="N275" s="17"/>
      <c r="O275" s="26">
        <f>((H275-1)*(1-(IF(I275="no",0,'month 3 only'!$B$3)))+1)</f>
        <v>5.0000000000000044E-2</v>
      </c>
      <c r="P275" s="26">
        <f t="shared" si="3"/>
        <v>0</v>
      </c>
      <c r="Q275" s="27">
        <f>(IF(N275="WON-EW",((((O275-1)*K275)*'month 3 only'!$B$2)+('month 3 only'!$B$2*(O275-1))),IF(N275="WON",((((O275-1)*K275)*'month 3 only'!$B$2)+('month 3 only'!$B$2*(O275-1))),IF(N275="PLACED",((((O275-1)*K275)*'month 3 only'!$B$2)-'month 3 only'!$B$2),IF(K275=0,-'month 3 only'!$B$2,IF(K275=0,-'month 3 only'!$B$2,-('month 3 only'!$B$2*2)))))))*E275</f>
        <v>0</v>
      </c>
      <c r="R275" s="27">
        <f>(IF(N275="WON-EW",(((L275-1)*'month 3 only'!$B$2)*(1-$B$3))+(((M275-1)*'month 3 only'!$B$2)*(1-$B$3)),IF(N275="WON",(((L275-1)*'month 3 only'!$B$2)*(1-$B$3)),IF(N275="PLACED",(((M275-1)*'month 3 only'!$B$2)*(1-$B$3))-'month 3 only'!$B$2,IF(K275=0,-'month 3 only'!$B$2,-('month 3 only'!$B$2*2))))))*E275</f>
        <v>0</v>
      </c>
      <c r="S275" s="28">
        <f>(IF(N275="WON-EW",((((G275-1)*K275)*'month 3 only'!$B$2)+('month 3 only'!$B$2*(G275-1))),IF(N275="WON",((((G275-1)*K275)*'month 3 only'!$B$2)+('month 3 only'!$B$2*(G275-1))),IF(N275="PLACED",((((G275-1)*K275)*'month 3 only'!$B$2)-'month 3 only'!$B$2),IF(K275=0,-'month 3 only'!$B$2,IF(K275=0,-'month 3 only'!$B$2,-('month 3 only'!$B$2*2)))))))*E275</f>
        <v>0</v>
      </c>
    </row>
    <row r="276" spans="9:19" ht="15" x14ac:dyDescent="0.2">
      <c r="I276" s="22"/>
      <c r="J276" s="22"/>
      <c r="K276" s="22"/>
      <c r="N276" s="17"/>
      <c r="O276" s="26">
        <f>((H276-1)*(1-(IF(I276="no",0,'month 3 only'!$B$3)))+1)</f>
        <v>5.0000000000000044E-2</v>
      </c>
      <c r="P276" s="26">
        <f t="shared" si="3"/>
        <v>0</v>
      </c>
      <c r="Q276" s="27">
        <f>(IF(N276="WON-EW",((((O276-1)*K276)*'month 3 only'!$B$2)+('month 3 only'!$B$2*(O276-1))),IF(N276="WON",((((O276-1)*K276)*'month 3 only'!$B$2)+('month 3 only'!$B$2*(O276-1))),IF(N276="PLACED",((((O276-1)*K276)*'month 3 only'!$B$2)-'month 3 only'!$B$2),IF(K276=0,-'month 3 only'!$B$2,IF(K276=0,-'month 3 only'!$B$2,-('month 3 only'!$B$2*2)))))))*E276</f>
        <v>0</v>
      </c>
      <c r="R276" s="27">
        <f>(IF(N276="WON-EW",(((L276-1)*'month 3 only'!$B$2)*(1-$B$3))+(((M276-1)*'month 3 only'!$B$2)*(1-$B$3)),IF(N276="WON",(((L276-1)*'month 3 only'!$B$2)*(1-$B$3)),IF(N276="PLACED",(((M276-1)*'month 3 only'!$B$2)*(1-$B$3))-'month 3 only'!$B$2,IF(K276=0,-'month 3 only'!$B$2,-('month 3 only'!$B$2*2))))))*E276</f>
        <v>0</v>
      </c>
      <c r="S276" s="28">
        <f>(IF(N276="WON-EW",((((G276-1)*K276)*'month 3 only'!$B$2)+('month 3 only'!$B$2*(G276-1))),IF(N276="WON",((((G276-1)*K276)*'month 3 only'!$B$2)+('month 3 only'!$B$2*(G276-1))),IF(N276="PLACED",((((G276-1)*K276)*'month 3 only'!$B$2)-'month 3 only'!$B$2),IF(K276=0,-'month 3 only'!$B$2,IF(K276=0,-'month 3 only'!$B$2,-('month 3 only'!$B$2*2)))))))*E276</f>
        <v>0</v>
      </c>
    </row>
    <row r="277" spans="9:19" ht="15" x14ac:dyDescent="0.2">
      <c r="I277" s="22"/>
      <c r="J277" s="22"/>
      <c r="K277" s="22"/>
      <c r="N277" s="17"/>
      <c r="O277" s="26">
        <f>((H277-1)*(1-(IF(I277="no",0,'month 3 only'!$B$3)))+1)</f>
        <v>5.0000000000000044E-2</v>
      </c>
      <c r="P277" s="26">
        <f t="shared" si="3"/>
        <v>0</v>
      </c>
      <c r="Q277" s="27">
        <f>(IF(N277="WON-EW",((((O277-1)*K277)*'month 3 only'!$B$2)+('month 3 only'!$B$2*(O277-1))),IF(N277="WON",((((O277-1)*K277)*'month 3 only'!$B$2)+('month 3 only'!$B$2*(O277-1))),IF(N277="PLACED",((((O277-1)*K277)*'month 3 only'!$B$2)-'month 3 only'!$B$2),IF(K277=0,-'month 3 only'!$B$2,IF(K277=0,-'month 3 only'!$B$2,-('month 3 only'!$B$2*2)))))))*E277</f>
        <v>0</v>
      </c>
      <c r="R277" s="27">
        <f>(IF(N277="WON-EW",(((L277-1)*'month 3 only'!$B$2)*(1-$B$3))+(((M277-1)*'month 3 only'!$B$2)*(1-$B$3)),IF(N277="WON",(((L277-1)*'month 3 only'!$B$2)*(1-$B$3)),IF(N277="PLACED",(((M277-1)*'month 3 only'!$B$2)*(1-$B$3))-'month 3 only'!$B$2,IF(K277=0,-'month 3 only'!$B$2,-('month 3 only'!$B$2*2))))))*E277</f>
        <v>0</v>
      </c>
      <c r="S277" s="28">
        <f>(IF(N277="WON-EW",((((G277-1)*K277)*'month 3 only'!$B$2)+('month 3 only'!$B$2*(G277-1))),IF(N277="WON",((((G277-1)*K277)*'month 3 only'!$B$2)+('month 3 only'!$B$2*(G277-1))),IF(N277="PLACED",((((G277-1)*K277)*'month 3 only'!$B$2)-'month 3 only'!$B$2),IF(K277=0,-'month 3 only'!$B$2,IF(K277=0,-'month 3 only'!$B$2,-('month 3 only'!$B$2*2)))))))*E277</f>
        <v>0</v>
      </c>
    </row>
    <row r="278" spans="9:19" ht="15" x14ac:dyDescent="0.2">
      <c r="I278" s="22"/>
      <c r="J278" s="22"/>
      <c r="K278" s="22"/>
      <c r="N278" s="17"/>
      <c r="O278" s="26">
        <f>((H278-1)*(1-(IF(I278="no",0,'month 3 only'!$B$3)))+1)</f>
        <v>5.0000000000000044E-2</v>
      </c>
      <c r="P278" s="26">
        <f t="shared" si="3"/>
        <v>0</v>
      </c>
      <c r="Q278" s="27">
        <f>(IF(N278="WON-EW",((((O278-1)*K278)*'month 3 only'!$B$2)+('month 3 only'!$B$2*(O278-1))),IF(N278="WON",((((O278-1)*K278)*'month 3 only'!$B$2)+('month 3 only'!$B$2*(O278-1))),IF(N278="PLACED",((((O278-1)*K278)*'month 3 only'!$B$2)-'month 3 only'!$B$2),IF(K278=0,-'month 3 only'!$B$2,IF(K278=0,-'month 3 only'!$B$2,-('month 3 only'!$B$2*2)))))))*E278</f>
        <v>0</v>
      </c>
      <c r="R278" s="27">
        <f>(IF(N278="WON-EW",(((L278-1)*'month 3 only'!$B$2)*(1-$B$3))+(((M278-1)*'month 3 only'!$B$2)*(1-$B$3)),IF(N278="WON",(((L278-1)*'month 3 only'!$B$2)*(1-$B$3)),IF(N278="PLACED",(((M278-1)*'month 3 only'!$B$2)*(1-$B$3))-'month 3 only'!$B$2,IF(K278=0,-'month 3 only'!$B$2,-('month 3 only'!$B$2*2))))))*E278</f>
        <v>0</v>
      </c>
      <c r="S278" s="28">
        <f>(IF(N278="WON-EW",((((G278-1)*K278)*'month 3 only'!$B$2)+('month 3 only'!$B$2*(G278-1))),IF(N278="WON",((((G278-1)*K278)*'month 3 only'!$B$2)+('month 3 only'!$B$2*(G278-1))),IF(N278="PLACED",((((G278-1)*K278)*'month 3 only'!$B$2)-'month 3 only'!$B$2),IF(K278=0,-'month 3 only'!$B$2,IF(K278=0,-'month 3 only'!$B$2,-('month 3 only'!$B$2*2)))))))*E278</f>
        <v>0</v>
      </c>
    </row>
    <row r="279" spans="9:19" ht="15" x14ac:dyDescent="0.2">
      <c r="I279" s="22"/>
      <c r="J279" s="22"/>
      <c r="K279" s="22"/>
      <c r="N279" s="17"/>
      <c r="O279" s="26">
        <f>((H279-1)*(1-(IF(I279="no",0,'month 3 only'!$B$3)))+1)</f>
        <v>5.0000000000000044E-2</v>
      </c>
      <c r="P279" s="26">
        <f t="shared" si="3"/>
        <v>0</v>
      </c>
      <c r="Q279" s="27">
        <f>(IF(N279="WON-EW",((((O279-1)*K279)*'month 3 only'!$B$2)+('month 3 only'!$B$2*(O279-1))),IF(N279="WON",((((O279-1)*K279)*'month 3 only'!$B$2)+('month 3 only'!$B$2*(O279-1))),IF(N279="PLACED",((((O279-1)*K279)*'month 3 only'!$B$2)-'month 3 only'!$B$2),IF(K279=0,-'month 3 only'!$B$2,IF(K279=0,-'month 3 only'!$B$2,-('month 3 only'!$B$2*2)))))))*E279</f>
        <v>0</v>
      </c>
      <c r="R279" s="27">
        <f>(IF(N279="WON-EW",(((L279-1)*'month 3 only'!$B$2)*(1-$B$3))+(((M279-1)*'month 3 only'!$B$2)*(1-$B$3)),IF(N279="WON",(((L279-1)*'month 3 only'!$B$2)*(1-$B$3)),IF(N279="PLACED",(((M279-1)*'month 3 only'!$B$2)*(1-$B$3))-'month 3 only'!$B$2,IF(K279=0,-'month 3 only'!$B$2,-('month 3 only'!$B$2*2))))))*E279</f>
        <v>0</v>
      </c>
      <c r="S279" s="28">
        <f>(IF(N279="WON-EW",((((G279-1)*K279)*'month 3 only'!$B$2)+('month 3 only'!$B$2*(G279-1))),IF(N279="WON",((((G279-1)*K279)*'month 3 only'!$B$2)+('month 3 only'!$B$2*(G279-1))),IF(N279="PLACED",((((G279-1)*K279)*'month 3 only'!$B$2)-'month 3 only'!$B$2),IF(K279=0,-'month 3 only'!$B$2,IF(K279=0,-'month 3 only'!$B$2,-('month 3 only'!$B$2*2)))))))*E279</f>
        <v>0</v>
      </c>
    </row>
    <row r="280" spans="9:19" ht="15" x14ac:dyDescent="0.2">
      <c r="I280" s="22"/>
      <c r="J280" s="22"/>
      <c r="K280" s="22"/>
      <c r="N280" s="17"/>
      <c r="O280" s="26">
        <f>((H280-1)*(1-(IF(I280="no",0,'month 3 only'!$B$3)))+1)</f>
        <v>5.0000000000000044E-2</v>
      </c>
      <c r="P280" s="26">
        <f t="shared" si="3"/>
        <v>0</v>
      </c>
      <c r="Q280" s="27">
        <f>(IF(N280="WON-EW",((((O280-1)*K280)*'month 3 only'!$B$2)+('month 3 only'!$B$2*(O280-1))),IF(N280="WON",((((O280-1)*K280)*'month 3 only'!$B$2)+('month 3 only'!$B$2*(O280-1))),IF(N280="PLACED",((((O280-1)*K280)*'month 3 only'!$B$2)-'month 3 only'!$B$2),IF(K280=0,-'month 3 only'!$B$2,IF(K280=0,-'month 3 only'!$B$2,-('month 3 only'!$B$2*2)))))))*E280</f>
        <v>0</v>
      </c>
      <c r="R280" s="27">
        <f>(IF(N280="WON-EW",(((L280-1)*'month 3 only'!$B$2)*(1-$B$3))+(((M280-1)*'month 3 only'!$B$2)*(1-$B$3)),IF(N280="WON",(((L280-1)*'month 3 only'!$B$2)*(1-$B$3)),IF(N280="PLACED",(((M280-1)*'month 3 only'!$B$2)*(1-$B$3))-'month 3 only'!$B$2,IF(K280=0,-'month 3 only'!$B$2,-('month 3 only'!$B$2*2))))))*E280</f>
        <v>0</v>
      </c>
      <c r="S280" s="28">
        <f>(IF(N280="WON-EW",((((G280-1)*K280)*'month 3 only'!$B$2)+('month 3 only'!$B$2*(G280-1))),IF(N280="WON",((((G280-1)*K280)*'month 3 only'!$B$2)+('month 3 only'!$B$2*(G280-1))),IF(N280="PLACED",((((G280-1)*K280)*'month 3 only'!$B$2)-'month 3 only'!$B$2),IF(K280=0,-'month 3 only'!$B$2,IF(K280=0,-'month 3 only'!$B$2,-('month 3 only'!$B$2*2)))))))*E280</f>
        <v>0</v>
      </c>
    </row>
    <row r="281" spans="9:19" ht="15" x14ac:dyDescent="0.2">
      <c r="I281" s="22"/>
      <c r="J281" s="22"/>
      <c r="K281" s="22"/>
      <c r="N281" s="17"/>
      <c r="O281" s="26">
        <f>((H281-1)*(1-(IF(I281="no",0,'month 3 only'!$B$3)))+1)</f>
        <v>5.0000000000000044E-2</v>
      </c>
      <c r="P281" s="26">
        <f t="shared" si="3"/>
        <v>0</v>
      </c>
      <c r="Q281" s="27">
        <f>(IF(N281="WON-EW",((((O281-1)*K281)*'month 3 only'!$B$2)+('month 3 only'!$B$2*(O281-1))),IF(N281="WON",((((O281-1)*K281)*'month 3 only'!$B$2)+('month 3 only'!$B$2*(O281-1))),IF(N281="PLACED",((((O281-1)*K281)*'month 3 only'!$B$2)-'month 3 only'!$B$2),IF(K281=0,-'month 3 only'!$B$2,IF(K281=0,-'month 3 only'!$B$2,-('month 3 only'!$B$2*2)))))))*E281</f>
        <v>0</v>
      </c>
      <c r="R281" s="27">
        <f>(IF(N281="WON-EW",(((L281-1)*'month 3 only'!$B$2)*(1-$B$3))+(((M281-1)*'month 3 only'!$B$2)*(1-$B$3)),IF(N281="WON",(((L281-1)*'month 3 only'!$B$2)*(1-$B$3)),IF(N281="PLACED",(((M281-1)*'month 3 only'!$B$2)*(1-$B$3))-'month 3 only'!$B$2,IF(K281=0,-'month 3 only'!$B$2,-('month 3 only'!$B$2*2))))))*E281</f>
        <v>0</v>
      </c>
      <c r="S281" s="28">
        <f>(IF(N281="WON-EW",((((G281-1)*K281)*'month 3 only'!$B$2)+('month 3 only'!$B$2*(G281-1))),IF(N281="WON",((((G281-1)*K281)*'month 3 only'!$B$2)+('month 3 only'!$B$2*(G281-1))),IF(N281="PLACED",((((G281-1)*K281)*'month 3 only'!$B$2)-'month 3 only'!$B$2),IF(K281=0,-'month 3 only'!$B$2,IF(K281=0,-'month 3 only'!$B$2,-('month 3 only'!$B$2*2)))))))*E281</f>
        <v>0</v>
      </c>
    </row>
    <row r="282" spans="9:19" ht="15" x14ac:dyDescent="0.2">
      <c r="I282" s="22"/>
      <c r="J282" s="22"/>
      <c r="K282" s="22"/>
      <c r="N282" s="17"/>
      <c r="O282" s="26">
        <f>((H282-1)*(1-(IF(I282="no",0,'month 3 only'!$B$3)))+1)</f>
        <v>5.0000000000000044E-2</v>
      </c>
      <c r="P282" s="26">
        <f t="shared" si="3"/>
        <v>0</v>
      </c>
      <c r="Q282" s="27">
        <f>(IF(N282="WON-EW",((((O282-1)*K282)*'month 3 only'!$B$2)+('month 3 only'!$B$2*(O282-1))),IF(N282="WON",((((O282-1)*K282)*'month 3 only'!$B$2)+('month 3 only'!$B$2*(O282-1))),IF(N282="PLACED",((((O282-1)*K282)*'month 3 only'!$B$2)-'month 3 only'!$B$2),IF(K282=0,-'month 3 only'!$B$2,IF(K282=0,-'month 3 only'!$B$2,-('month 3 only'!$B$2*2)))))))*E282</f>
        <v>0</v>
      </c>
      <c r="R282" s="27">
        <f>(IF(N282="WON-EW",(((L282-1)*'month 3 only'!$B$2)*(1-$B$3))+(((M282-1)*'month 3 only'!$B$2)*(1-$B$3)),IF(N282="WON",(((L282-1)*'month 3 only'!$B$2)*(1-$B$3)),IF(N282="PLACED",(((M282-1)*'month 3 only'!$B$2)*(1-$B$3))-'month 3 only'!$B$2,IF(K282=0,-'month 3 only'!$B$2,-('month 3 only'!$B$2*2))))))*E282</f>
        <v>0</v>
      </c>
      <c r="S282" s="28">
        <f>(IF(N282="WON-EW",((((G282-1)*K282)*'month 3 only'!$B$2)+('month 3 only'!$B$2*(G282-1))),IF(N282="WON",((((G282-1)*K282)*'month 3 only'!$B$2)+('month 3 only'!$B$2*(G282-1))),IF(N282="PLACED",((((G282-1)*K282)*'month 3 only'!$B$2)-'month 3 only'!$B$2),IF(K282=0,-'month 3 only'!$B$2,IF(K282=0,-'month 3 only'!$B$2,-('month 3 only'!$B$2*2)))))))*E282</f>
        <v>0</v>
      </c>
    </row>
    <row r="283" spans="9:19" ht="15" x14ac:dyDescent="0.2">
      <c r="I283" s="22"/>
      <c r="J283" s="22"/>
      <c r="K283" s="22"/>
      <c r="N283" s="17"/>
      <c r="O283" s="26">
        <f>((H283-1)*(1-(IF(I283="no",0,'month 3 only'!$B$3)))+1)</f>
        <v>5.0000000000000044E-2</v>
      </c>
      <c r="P283" s="26">
        <f t="shared" si="3"/>
        <v>0</v>
      </c>
      <c r="Q283" s="27">
        <f>(IF(N283="WON-EW",((((O283-1)*K283)*'month 3 only'!$B$2)+('month 3 only'!$B$2*(O283-1))),IF(N283="WON",((((O283-1)*K283)*'month 3 only'!$B$2)+('month 3 only'!$B$2*(O283-1))),IF(N283="PLACED",((((O283-1)*K283)*'month 3 only'!$B$2)-'month 3 only'!$B$2),IF(K283=0,-'month 3 only'!$B$2,IF(K283=0,-'month 3 only'!$B$2,-('month 3 only'!$B$2*2)))))))*E283</f>
        <v>0</v>
      </c>
      <c r="R283" s="27">
        <f>(IF(N283="WON-EW",(((L283-1)*'month 3 only'!$B$2)*(1-$B$3))+(((M283-1)*'month 3 only'!$B$2)*(1-$B$3)),IF(N283="WON",(((L283-1)*'month 3 only'!$B$2)*(1-$B$3)),IF(N283="PLACED",(((M283-1)*'month 3 only'!$B$2)*(1-$B$3))-'month 3 only'!$B$2,IF(K283=0,-'month 3 only'!$B$2,-('month 3 only'!$B$2*2))))))*E283</f>
        <v>0</v>
      </c>
      <c r="S283" s="28">
        <f>(IF(N283="WON-EW",((((G283-1)*K283)*'month 3 only'!$B$2)+('month 3 only'!$B$2*(G283-1))),IF(N283="WON",((((G283-1)*K283)*'month 3 only'!$B$2)+('month 3 only'!$B$2*(G283-1))),IF(N283="PLACED",((((G283-1)*K283)*'month 3 only'!$B$2)-'month 3 only'!$B$2),IF(K283=0,-'month 3 only'!$B$2,IF(K283=0,-'month 3 only'!$B$2,-('month 3 only'!$B$2*2)))))))*E283</f>
        <v>0</v>
      </c>
    </row>
    <row r="284" spans="9:19" ht="15" x14ac:dyDescent="0.2">
      <c r="I284" s="22"/>
      <c r="J284" s="22"/>
      <c r="K284" s="22"/>
      <c r="N284" s="17"/>
      <c r="O284" s="26">
        <f>((H284-1)*(1-(IF(I284="no",0,'month 3 only'!$B$3)))+1)</f>
        <v>5.0000000000000044E-2</v>
      </c>
      <c r="P284" s="26">
        <f t="shared" si="3"/>
        <v>0</v>
      </c>
      <c r="Q284" s="27">
        <f>(IF(N284="WON-EW",((((O284-1)*K284)*'month 3 only'!$B$2)+('month 3 only'!$B$2*(O284-1))),IF(N284="WON",((((O284-1)*K284)*'month 3 only'!$B$2)+('month 3 only'!$B$2*(O284-1))),IF(N284="PLACED",((((O284-1)*K284)*'month 3 only'!$B$2)-'month 3 only'!$B$2),IF(K284=0,-'month 3 only'!$B$2,IF(K284=0,-'month 3 only'!$B$2,-('month 3 only'!$B$2*2)))))))*E284</f>
        <v>0</v>
      </c>
      <c r="R284" s="27">
        <f>(IF(N284="WON-EW",(((L284-1)*'month 3 only'!$B$2)*(1-$B$3))+(((M284-1)*'month 3 only'!$B$2)*(1-$B$3)),IF(N284="WON",(((L284-1)*'month 3 only'!$B$2)*(1-$B$3)),IF(N284="PLACED",(((M284-1)*'month 3 only'!$B$2)*(1-$B$3))-'month 3 only'!$B$2,IF(K284=0,-'month 3 only'!$B$2,-('month 3 only'!$B$2*2))))))*E284</f>
        <v>0</v>
      </c>
      <c r="S284" s="28">
        <f>(IF(N284="WON-EW",((((G284-1)*K284)*'month 3 only'!$B$2)+('month 3 only'!$B$2*(G284-1))),IF(N284="WON",((((G284-1)*K284)*'month 3 only'!$B$2)+('month 3 only'!$B$2*(G284-1))),IF(N284="PLACED",((((G284-1)*K284)*'month 3 only'!$B$2)-'month 3 only'!$B$2),IF(K284=0,-'month 3 only'!$B$2,IF(K284=0,-'month 3 only'!$B$2,-('month 3 only'!$B$2*2)))))))*E284</f>
        <v>0</v>
      </c>
    </row>
    <row r="285" spans="9:19" ht="15" x14ac:dyDescent="0.2">
      <c r="I285" s="22"/>
      <c r="J285" s="22"/>
      <c r="K285" s="22"/>
      <c r="N285" s="17"/>
      <c r="O285" s="26">
        <f>((H285-1)*(1-(IF(I285="no",0,'month 3 only'!$B$3)))+1)</f>
        <v>5.0000000000000044E-2</v>
      </c>
      <c r="P285" s="26">
        <f t="shared" si="3"/>
        <v>0</v>
      </c>
      <c r="Q285" s="27">
        <f>(IF(N285="WON-EW",((((O285-1)*K285)*'month 3 only'!$B$2)+('month 3 only'!$B$2*(O285-1))),IF(N285="WON",((((O285-1)*K285)*'month 3 only'!$B$2)+('month 3 only'!$B$2*(O285-1))),IF(N285="PLACED",((((O285-1)*K285)*'month 3 only'!$B$2)-'month 3 only'!$B$2),IF(K285=0,-'month 3 only'!$B$2,IF(K285=0,-'month 3 only'!$B$2,-('month 3 only'!$B$2*2)))))))*E285</f>
        <v>0</v>
      </c>
      <c r="R285" s="27">
        <f>(IF(N285="WON-EW",(((L285-1)*'month 3 only'!$B$2)*(1-$B$3))+(((M285-1)*'month 3 only'!$B$2)*(1-$B$3)),IF(N285="WON",(((L285-1)*'month 3 only'!$B$2)*(1-$B$3)),IF(N285="PLACED",(((M285-1)*'month 3 only'!$B$2)*(1-$B$3))-'month 3 only'!$B$2,IF(K285=0,-'month 3 only'!$B$2,-('month 3 only'!$B$2*2))))))*E285</f>
        <v>0</v>
      </c>
      <c r="S285" s="28">
        <f>(IF(N285="WON-EW",((((G285-1)*K285)*'month 3 only'!$B$2)+('month 3 only'!$B$2*(G285-1))),IF(N285="WON",((((G285-1)*K285)*'month 3 only'!$B$2)+('month 3 only'!$B$2*(G285-1))),IF(N285="PLACED",((((G285-1)*K285)*'month 3 only'!$B$2)-'month 3 only'!$B$2),IF(K285=0,-'month 3 only'!$B$2,IF(K285=0,-'month 3 only'!$B$2,-('month 3 only'!$B$2*2)))))))*E285</f>
        <v>0</v>
      </c>
    </row>
    <row r="286" spans="9:19" ht="15" x14ac:dyDescent="0.2">
      <c r="I286" s="22"/>
      <c r="J286" s="22"/>
      <c r="K286" s="22"/>
      <c r="N286" s="17"/>
      <c r="O286" s="26">
        <f>((H286-1)*(1-(IF(I286="no",0,'month 3 only'!$B$3)))+1)</f>
        <v>5.0000000000000044E-2</v>
      </c>
      <c r="P286" s="26">
        <f t="shared" si="3"/>
        <v>0</v>
      </c>
      <c r="Q286" s="27">
        <f>(IF(N286="WON-EW",((((O286-1)*K286)*'month 3 only'!$B$2)+('month 3 only'!$B$2*(O286-1))),IF(N286="WON",((((O286-1)*K286)*'month 3 only'!$B$2)+('month 3 only'!$B$2*(O286-1))),IF(N286="PLACED",((((O286-1)*K286)*'month 3 only'!$B$2)-'month 3 only'!$B$2),IF(K286=0,-'month 3 only'!$B$2,IF(K286=0,-'month 3 only'!$B$2,-('month 3 only'!$B$2*2)))))))*E286</f>
        <v>0</v>
      </c>
      <c r="R286" s="27">
        <f>(IF(N286="WON-EW",(((L286-1)*'month 3 only'!$B$2)*(1-$B$3))+(((M286-1)*'month 3 only'!$B$2)*(1-$B$3)),IF(N286="WON",(((L286-1)*'month 3 only'!$B$2)*(1-$B$3)),IF(N286="PLACED",(((M286-1)*'month 3 only'!$B$2)*(1-$B$3))-'month 3 only'!$B$2,IF(K286=0,-'month 3 only'!$B$2,-('month 3 only'!$B$2*2))))))*E286</f>
        <v>0</v>
      </c>
      <c r="S286" s="28">
        <f>(IF(N286="WON-EW",((((G286-1)*K286)*'month 3 only'!$B$2)+('month 3 only'!$B$2*(G286-1))),IF(N286="WON",((((G286-1)*K286)*'month 3 only'!$B$2)+('month 3 only'!$B$2*(G286-1))),IF(N286="PLACED",((((G286-1)*K286)*'month 3 only'!$B$2)-'month 3 only'!$B$2),IF(K286=0,-'month 3 only'!$B$2,IF(K286=0,-'month 3 only'!$B$2,-('month 3 only'!$B$2*2)))))))*E286</f>
        <v>0</v>
      </c>
    </row>
    <row r="287" spans="9:19" ht="15" x14ac:dyDescent="0.2">
      <c r="I287" s="22"/>
      <c r="J287" s="22"/>
      <c r="K287" s="22"/>
      <c r="N287" s="17"/>
      <c r="O287" s="26">
        <f>((H287-1)*(1-(IF(I287="no",0,'month 3 only'!$B$3)))+1)</f>
        <v>5.0000000000000044E-2</v>
      </c>
      <c r="P287" s="26">
        <f t="shared" si="3"/>
        <v>0</v>
      </c>
      <c r="Q287" s="27">
        <f>(IF(N287="WON-EW",((((O287-1)*K287)*'month 3 only'!$B$2)+('month 3 only'!$B$2*(O287-1))),IF(N287="WON",((((O287-1)*K287)*'month 3 only'!$B$2)+('month 3 only'!$B$2*(O287-1))),IF(N287="PLACED",((((O287-1)*K287)*'month 3 only'!$B$2)-'month 3 only'!$B$2),IF(K287=0,-'month 3 only'!$B$2,IF(K287=0,-'month 3 only'!$B$2,-('month 3 only'!$B$2*2)))))))*E287</f>
        <v>0</v>
      </c>
      <c r="R287" s="27">
        <f>(IF(N287="WON-EW",(((L287-1)*'month 3 only'!$B$2)*(1-$B$3))+(((M287-1)*'month 3 only'!$B$2)*(1-$B$3)),IF(N287="WON",(((L287-1)*'month 3 only'!$B$2)*(1-$B$3)),IF(N287="PLACED",(((M287-1)*'month 3 only'!$B$2)*(1-$B$3))-'month 3 only'!$B$2,IF(K287=0,-'month 3 only'!$B$2,-('month 3 only'!$B$2*2))))))*E287</f>
        <v>0</v>
      </c>
      <c r="S287" s="28">
        <f>(IF(N287="WON-EW",((((G287-1)*K287)*'month 3 only'!$B$2)+('month 3 only'!$B$2*(G287-1))),IF(N287="WON",((((G287-1)*K287)*'month 3 only'!$B$2)+('month 3 only'!$B$2*(G287-1))),IF(N287="PLACED",((((G287-1)*K287)*'month 3 only'!$B$2)-'month 3 only'!$B$2),IF(K287=0,-'month 3 only'!$B$2,IF(K287=0,-'month 3 only'!$B$2,-('month 3 only'!$B$2*2)))))))*E287</f>
        <v>0</v>
      </c>
    </row>
    <row r="288" spans="9:19" ht="15" x14ac:dyDescent="0.2">
      <c r="I288" s="22"/>
      <c r="J288" s="22"/>
      <c r="K288" s="22"/>
      <c r="N288" s="17"/>
      <c r="O288" s="26">
        <f>((H288-1)*(1-(IF(I288="no",0,'month 3 only'!$B$3)))+1)</f>
        <v>5.0000000000000044E-2</v>
      </c>
      <c r="P288" s="26">
        <f t="shared" si="3"/>
        <v>0</v>
      </c>
      <c r="Q288" s="27">
        <f>(IF(N288="WON-EW",((((O288-1)*K288)*'month 3 only'!$B$2)+('month 3 only'!$B$2*(O288-1))),IF(N288="WON",((((O288-1)*K288)*'month 3 only'!$B$2)+('month 3 only'!$B$2*(O288-1))),IF(N288="PLACED",((((O288-1)*K288)*'month 3 only'!$B$2)-'month 3 only'!$B$2),IF(K288=0,-'month 3 only'!$B$2,IF(K288=0,-'month 3 only'!$B$2,-('month 3 only'!$B$2*2)))))))*E288</f>
        <v>0</v>
      </c>
      <c r="R288" s="27">
        <f>(IF(N288="WON-EW",(((L288-1)*'month 3 only'!$B$2)*(1-$B$3))+(((M288-1)*'month 3 only'!$B$2)*(1-$B$3)),IF(N288="WON",(((L288-1)*'month 3 only'!$B$2)*(1-$B$3)),IF(N288="PLACED",(((M288-1)*'month 3 only'!$B$2)*(1-$B$3))-'month 3 only'!$B$2,IF(K288=0,-'month 3 only'!$B$2,-('month 3 only'!$B$2*2))))))*E288</f>
        <v>0</v>
      </c>
      <c r="S288" s="28">
        <f>(IF(N288="WON-EW",((((G288-1)*K288)*'month 3 only'!$B$2)+('month 3 only'!$B$2*(G288-1))),IF(N288="WON",((((G288-1)*K288)*'month 3 only'!$B$2)+('month 3 only'!$B$2*(G288-1))),IF(N288="PLACED",((((G288-1)*K288)*'month 3 only'!$B$2)-'month 3 only'!$B$2),IF(K288=0,-'month 3 only'!$B$2,IF(K288=0,-'month 3 only'!$B$2,-('month 3 only'!$B$2*2)))))))*E288</f>
        <v>0</v>
      </c>
    </row>
    <row r="289" spans="9:19" ht="15" x14ac:dyDescent="0.2">
      <c r="I289" s="22"/>
      <c r="J289" s="22"/>
      <c r="K289" s="22"/>
      <c r="N289" s="17"/>
      <c r="O289" s="26">
        <f>((H289-1)*(1-(IF(I289="no",0,'month 3 only'!$B$3)))+1)</f>
        <v>5.0000000000000044E-2</v>
      </c>
      <c r="P289" s="26">
        <f t="shared" si="3"/>
        <v>0</v>
      </c>
      <c r="Q289" s="27">
        <f>(IF(N289="WON-EW",((((O289-1)*K289)*'month 3 only'!$B$2)+('month 3 only'!$B$2*(O289-1))),IF(N289="WON",((((O289-1)*K289)*'month 3 only'!$B$2)+('month 3 only'!$B$2*(O289-1))),IF(N289="PLACED",((((O289-1)*K289)*'month 3 only'!$B$2)-'month 3 only'!$B$2),IF(K289=0,-'month 3 only'!$B$2,IF(K289=0,-'month 3 only'!$B$2,-('month 3 only'!$B$2*2)))))))*E289</f>
        <v>0</v>
      </c>
      <c r="R289" s="27">
        <f>(IF(N289="WON-EW",(((L289-1)*'month 3 only'!$B$2)*(1-$B$3))+(((M289-1)*'month 3 only'!$B$2)*(1-$B$3)),IF(N289="WON",(((L289-1)*'month 3 only'!$B$2)*(1-$B$3)),IF(N289="PLACED",(((M289-1)*'month 3 only'!$B$2)*(1-$B$3))-'month 3 only'!$B$2,IF(K289=0,-'month 3 only'!$B$2,-('month 3 only'!$B$2*2))))))*E289</f>
        <v>0</v>
      </c>
      <c r="S289" s="28">
        <f>(IF(N289="WON-EW",((((G289-1)*K289)*'month 3 only'!$B$2)+('month 3 only'!$B$2*(G289-1))),IF(N289="WON",((((G289-1)*K289)*'month 3 only'!$B$2)+('month 3 only'!$B$2*(G289-1))),IF(N289="PLACED",((((G289-1)*K289)*'month 3 only'!$B$2)-'month 3 only'!$B$2),IF(K289=0,-'month 3 only'!$B$2,IF(K289=0,-'month 3 only'!$B$2,-('month 3 only'!$B$2*2)))))))*E289</f>
        <v>0</v>
      </c>
    </row>
    <row r="290" spans="9:19" ht="15" x14ac:dyDescent="0.2">
      <c r="I290" s="22"/>
      <c r="J290" s="22"/>
      <c r="K290" s="22"/>
      <c r="N290" s="17"/>
      <c r="O290" s="26">
        <f>((H290-1)*(1-(IF(I290="no",0,'month 3 only'!$B$3)))+1)</f>
        <v>5.0000000000000044E-2</v>
      </c>
      <c r="P290" s="26">
        <f t="shared" si="3"/>
        <v>0</v>
      </c>
      <c r="Q290" s="27">
        <f>(IF(N290="WON-EW",((((O290-1)*K290)*'month 3 only'!$B$2)+('month 3 only'!$B$2*(O290-1))),IF(N290="WON",((((O290-1)*K290)*'month 3 only'!$B$2)+('month 3 only'!$B$2*(O290-1))),IF(N290="PLACED",((((O290-1)*K290)*'month 3 only'!$B$2)-'month 3 only'!$B$2),IF(K290=0,-'month 3 only'!$B$2,IF(K290=0,-'month 3 only'!$B$2,-('month 3 only'!$B$2*2)))))))*E290</f>
        <v>0</v>
      </c>
      <c r="R290" s="27">
        <f>(IF(N290="WON-EW",(((L290-1)*'month 3 only'!$B$2)*(1-$B$3))+(((M290-1)*'month 3 only'!$B$2)*(1-$B$3)),IF(N290="WON",(((L290-1)*'month 3 only'!$B$2)*(1-$B$3)),IF(N290="PLACED",(((M290-1)*'month 3 only'!$B$2)*(1-$B$3))-'month 3 only'!$B$2,IF(K290=0,-'month 3 only'!$B$2,-('month 3 only'!$B$2*2))))))*E290</f>
        <v>0</v>
      </c>
      <c r="S290" s="28">
        <f>(IF(N290="WON-EW",((((G290-1)*K290)*'month 3 only'!$B$2)+('month 3 only'!$B$2*(G290-1))),IF(N290="WON",((((G290-1)*K290)*'month 3 only'!$B$2)+('month 3 only'!$B$2*(G290-1))),IF(N290="PLACED",((((G290-1)*K290)*'month 3 only'!$B$2)-'month 3 only'!$B$2),IF(K290=0,-'month 3 only'!$B$2,IF(K290=0,-'month 3 only'!$B$2,-('month 3 only'!$B$2*2)))))))*E290</f>
        <v>0</v>
      </c>
    </row>
    <row r="291" spans="9:19" ht="15" x14ac:dyDescent="0.2">
      <c r="I291" s="22"/>
      <c r="J291" s="22"/>
      <c r="K291" s="22"/>
      <c r="N291" s="17"/>
      <c r="O291" s="26">
        <f>((H291-1)*(1-(IF(I291="no",0,'month 3 only'!$B$3)))+1)</f>
        <v>5.0000000000000044E-2</v>
      </c>
      <c r="P291" s="26">
        <f t="shared" si="3"/>
        <v>0</v>
      </c>
      <c r="Q291" s="27">
        <f>(IF(N291="WON-EW",((((O291-1)*K291)*'month 3 only'!$B$2)+('month 3 only'!$B$2*(O291-1))),IF(N291="WON",((((O291-1)*K291)*'month 3 only'!$B$2)+('month 3 only'!$B$2*(O291-1))),IF(N291="PLACED",((((O291-1)*K291)*'month 3 only'!$B$2)-'month 3 only'!$B$2),IF(K291=0,-'month 3 only'!$B$2,IF(K291=0,-'month 3 only'!$B$2,-('month 3 only'!$B$2*2)))))))*E291</f>
        <v>0</v>
      </c>
      <c r="R291" s="27">
        <f>(IF(N291="WON-EW",(((L291-1)*'month 3 only'!$B$2)*(1-$B$3))+(((M291-1)*'month 3 only'!$B$2)*(1-$B$3)),IF(N291="WON",(((L291-1)*'month 3 only'!$B$2)*(1-$B$3)),IF(N291="PLACED",(((M291-1)*'month 3 only'!$B$2)*(1-$B$3))-'month 3 only'!$B$2,IF(K291=0,-'month 3 only'!$B$2,-('month 3 only'!$B$2*2))))))*E291</f>
        <v>0</v>
      </c>
      <c r="S291" s="28">
        <f>(IF(N291="WON-EW",((((G291-1)*K291)*'month 3 only'!$B$2)+('month 3 only'!$B$2*(G291-1))),IF(N291="WON",((((G291-1)*K291)*'month 3 only'!$B$2)+('month 3 only'!$B$2*(G291-1))),IF(N291="PLACED",((((G291-1)*K291)*'month 3 only'!$B$2)-'month 3 only'!$B$2),IF(K291=0,-'month 3 only'!$B$2,IF(K291=0,-'month 3 only'!$B$2,-('month 3 only'!$B$2*2)))))))*E291</f>
        <v>0</v>
      </c>
    </row>
    <row r="292" spans="9:19" ht="15" x14ac:dyDescent="0.2">
      <c r="I292" s="22"/>
      <c r="J292" s="22"/>
      <c r="K292" s="22"/>
      <c r="N292" s="17"/>
      <c r="O292" s="26">
        <f>((H292-1)*(1-(IF(I292="no",0,'month 3 only'!$B$3)))+1)</f>
        <v>5.0000000000000044E-2</v>
      </c>
      <c r="P292" s="26">
        <f t="shared" si="3"/>
        <v>0</v>
      </c>
      <c r="Q292" s="27">
        <f>(IF(N292="WON-EW",((((O292-1)*K292)*'month 3 only'!$B$2)+('month 3 only'!$B$2*(O292-1))),IF(N292="WON",((((O292-1)*K292)*'month 3 only'!$B$2)+('month 3 only'!$B$2*(O292-1))),IF(N292="PLACED",((((O292-1)*K292)*'month 3 only'!$B$2)-'month 3 only'!$B$2),IF(K292=0,-'month 3 only'!$B$2,IF(K292=0,-'month 3 only'!$B$2,-('month 3 only'!$B$2*2)))))))*E292</f>
        <v>0</v>
      </c>
      <c r="R292" s="27">
        <f>(IF(N292="WON-EW",(((L292-1)*'month 3 only'!$B$2)*(1-$B$3))+(((M292-1)*'month 3 only'!$B$2)*(1-$B$3)),IF(N292="WON",(((L292-1)*'month 3 only'!$B$2)*(1-$B$3)),IF(N292="PLACED",(((M292-1)*'month 3 only'!$B$2)*(1-$B$3))-'month 3 only'!$B$2,IF(K292=0,-'month 3 only'!$B$2,-('month 3 only'!$B$2*2))))))*E292</f>
        <v>0</v>
      </c>
      <c r="S292" s="28">
        <f>(IF(N292="WON-EW",((((G292-1)*K292)*'month 3 only'!$B$2)+('month 3 only'!$B$2*(G292-1))),IF(N292="WON",((((G292-1)*K292)*'month 3 only'!$B$2)+('month 3 only'!$B$2*(G292-1))),IF(N292="PLACED",((((G292-1)*K292)*'month 3 only'!$B$2)-'month 3 only'!$B$2),IF(K292=0,-'month 3 only'!$B$2,IF(K292=0,-'month 3 only'!$B$2,-('month 3 only'!$B$2*2)))))))*E292</f>
        <v>0</v>
      </c>
    </row>
    <row r="293" spans="9:19" ht="15" x14ac:dyDescent="0.2">
      <c r="I293" s="22"/>
      <c r="J293" s="22"/>
      <c r="K293" s="22"/>
      <c r="N293" s="17"/>
      <c r="O293" s="26">
        <f>((H293-1)*(1-(IF(I293="no",0,'month 3 only'!$B$3)))+1)</f>
        <v>5.0000000000000044E-2</v>
      </c>
      <c r="P293" s="26">
        <f t="shared" si="3"/>
        <v>0</v>
      </c>
      <c r="Q293" s="27">
        <f>(IF(N293="WON-EW",((((O293-1)*K293)*'month 3 only'!$B$2)+('month 3 only'!$B$2*(O293-1))),IF(N293="WON",((((O293-1)*K293)*'month 3 only'!$B$2)+('month 3 only'!$B$2*(O293-1))),IF(N293="PLACED",((((O293-1)*K293)*'month 3 only'!$B$2)-'month 3 only'!$B$2),IF(K293=0,-'month 3 only'!$B$2,IF(K293=0,-'month 3 only'!$B$2,-('month 3 only'!$B$2*2)))))))*E293</f>
        <v>0</v>
      </c>
      <c r="R293" s="27">
        <f>(IF(N293="WON-EW",(((L293-1)*'month 3 only'!$B$2)*(1-$B$3))+(((M293-1)*'month 3 only'!$B$2)*(1-$B$3)),IF(N293="WON",(((L293-1)*'month 3 only'!$B$2)*(1-$B$3)),IF(N293="PLACED",(((M293-1)*'month 3 only'!$B$2)*(1-$B$3))-'month 3 only'!$B$2,IF(K293=0,-'month 3 only'!$B$2,-('month 3 only'!$B$2*2))))))*E293</f>
        <v>0</v>
      </c>
      <c r="S293" s="28">
        <f>(IF(N293="WON-EW",((((G293-1)*K293)*'month 3 only'!$B$2)+('month 3 only'!$B$2*(G293-1))),IF(N293="WON",((((G293-1)*K293)*'month 3 only'!$B$2)+('month 3 only'!$B$2*(G293-1))),IF(N293="PLACED",((((G293-1)*K293)*'month 3 only'!$B$2)-'month 3 only'!$B$2),IF(K293=0,-'month 3 only'!$B$2,IF(K293=0,-'month 3 only'!$B$2,-('month 3 only'!$B$2*2)))))))*E293</f>
        <v>0</v>
      </c>
    </row>
    <row r="294" spans="9:19" ht="15" x14ac:dyDescent="0.2">
      <c r="I294" s="22"/>
      <c r="J294" s="22"/>
      <c r="K294" s="22"/>
      <c r="N294" s="17"/>
      <c r="O294" s="26">
        <f>((H294-1)*(1-(IF(I294="no",0,'month 3 only'!$B$3)))+1)</f>
        <v>5.0000000000000044E-2</v>
      </c>
      <c r="P294" s="26">
        <f t="shared" si="3"/>
        <v>0</v>
      </c>
      <c r="Q294" s="27">
        <f>(IF(N294="WON-EW",((((O294-1)*K294)*'month 3 only'!$B$2)+('month 3 only'!$B$2*(O294-1))),IF(N294="WON",((((O294-1)*K294)*'month 3 only'!$B$2)+('month 3 only'!$B$2*(O294-1))),IF(N294="PLACED",((((O294-1)*K294)*'month 3 only'!$B$2)-'month 3 only'!$B$2),IF(K294=0,-'month 3 only'!$B$2,IF(K294=0,-'month 3 only'!$B$2,-('month 3 only'!$B$2*2)))))))*E294</f>
        <v>0</v>
      </c>
      <c r="R294" s="27">
        <f>(IF(N294="WON-EW",(((L294-1)*'month 3 only'!$B$2)*(1-$B$3))+(((M294-1)*'month 3 only'!$B$2)*(1-$B$3)),IF(N294="WON",(((L294-1)*'month 3 only'!$B$2)*(1-$B$3)),IF(N294="PLACED",(((M294-1)*'month 3 only'!$B$2)*(1-$B$3))-'month 3 only'!$B$2,IF(K294=0,-'month 3 only'!$B$2,-('month 3 only'!$B$2*2))))))*E294</f>
        <v>0</v>
      </c>
      <c r="S294" s="28">
        <f>(IF(N294="WON-EW",((((G294-1)*K294)*'month 3 only'!$B$2)+('month 3 only'!$B$2*(G294-1))),IF(N294="WON",((((G294-1)*K294)*'month 3 only'!$B$2)+('month 3 only'!$B$2*(G294-1))),IF(N294="PLACED",((((G294-1)*K294)*'month 3 only'!$B$2)-'month 3 only'!$B$2),IF(K294=0,-'month 3 only'!$B$2,IF(K294=0,-'month 3 only'!$B$2,-('month 3 only'!$B$2*2)))))))*E294</f>
        <v>0</v>
      </c>
    </row>
    <row r="295" spans="9:19" ht="15" x14ac:dyDescent="0.2">
      <c r="I295" s="22"/>
      <c r="J295" s="22"/>
      <c r="K295" s="22"/>
      <c r="N295" s="17"/>
      <c r="O295" s="26">
        <f>((H295-1)*(1-(IF(I295="no",0,'month 3 only'!$B$3)))+1)</f>
        <v>5.0000000000000044E-2</v>
      </c>
      <c r="P295" s="26">
        <f t="shared" si="3"/>
        <v>0</v>
      </c>
      <c r="Q295" s="27">
        <f>(IF(N295="WON-EW",((((O295-1)*K295)*'month 3 only'!$B$2)+('month 3 only'!$B$2*(O295-1))),IF(N295="WON",((((O295-1)*K295)*'month 3 only'!$B$2)+('month 3 only'!$B$2*(O295-1))),IF(N295="PLACED",((((O295-1)*K295)*'month 3 only'!$B$2)-'month 3 only'!$B$2),IF(K295=0,-'month 3 only'!$B$2,IF(K295=0,-'month 3 only'!$B$2,-('month 3 only'!$B$2*2)))))))*E295</f>
        <v>0</v>
      </c>
      <c r="R295" s="27">
        <f>(IF(N295="WON-EW",(((L295-1)*'month 3 only'!$B$2)*(1-$B$3))+(((M295-1)*'month 3 only'!$B$2)*(1-$B$3)),IF(N295="WON",(((L295-1)*'month 3 only'!$B$2)*(1-$B$3)),IF(N295="PLACED",(((M295-1)*'month 3 only'!$B$2)*(1-$B$3))-'month 3 only'!$B$2,IF(K295=0,-'month 3 only'!$B$2,-('month 3 only'!$B$2*2))))))*E295</f>
        <v>0</v>
      </c>
      <c r="S295" s="28">
        <f>(IF(N295="WON-EW",((((G295-1)*K295)*'month 3 only'!$B$2)+('month 3 only'!$B$2*(G295-1))),IF(N295="WON",((((G295-1)*K295)*'month 3 only'!$B$2)+('month 3 only'!$B$2*(G295-1))),IF(N295="PLACED",((((G295-1)*K295)*'month 3 only'!$B$2)-'month 3 only'!$B$2),IF(K295=0,-'month 3 only'!$B$2,IF(K295=0,-'month 3 only'!$B$2,-('month 3 only'!$B$2*2)))))))*E295</f>
        <v>0</v>
      </c>
    </row>
    <row r="296" spans="9:19" ht="15" x14ac:dyDescent="0.2">
      <c r="I296" s="22"/>
      <c r="J296" s="22"/>
      <c r="K296" s="22"/>
      <c r="N296" s="17"/>
      <c r="O296" s="26">
        <f>((H296-1)*(1-(IF(I296="no",0,'month 3 only'!$B$3)))+1)</f>
        <v>5.0000000000000044E-2</v>
      </c>
      <c r="P296" s="26">
        <f t="shared" si="3"/>
        <v>0</v>
      </c>
      <c r="Q296" s="27">
        <f>(IF(N296="WON-EW",((((O296-1)*K296)*'month 3 only'!$B$2)+('month 3 only'!$B$2*(O296-1))),IF(N296="WON",((((O296-1)*K296)*'month 3 only'!$B$2)+('month 3 only'!$B$2*(O296-1))),IF(N296="PLACED",((((O296-1)*K296)*'month 3 only'!$B$2)-'month 3 only'!$B$2),IF(K296=0,-'month 3 only'!$B$2,IF(K296=0,-'month 3 only'!$B$2,-('month 3 only'!$B$2*2)))))))*E296</f>
        <v>0</v>
      </c>
      <c r="R296" s="27">
        <f>(IF(N296="WON-EW",(((L296-1)*'month 3 only'!$B$2)*(1-$B$3))+(((M296-1)*'month 3 only'!$B$2)*(1-$B$3)),IF(N296="WON",(((L296-1)*'month 3 only'!$B$2)*(1-$B$3)),IF(N296="PLACED",(((M296-1)*'month 3 only'!$B$2)*(1-$B$3))-'month 3 only'!$B$2,IF(K296=0,-'month 3 only'!$B$2,-('month 3 only'!$B$2*2))))))*E296</f>
        <v>0</v>
      </c>
      <c r="S296" s="28">
        <f>(IF(N296="WON-EW",((((G296-1)*K296)*'month 3 only'!$B$2)+('month 3 only'!$B$2*(G296-1))),IF(N296="WON",((((G296-1)*K296)*'month 3 only'!$B$2)+('month 3 only'!$B$2*(G296-1))),IF(N296="PLACED",((((G296-1)*K296)*'month 3 only'!$B$2)-'month 3 only'!$B$2),IF(K296=0,-'month 3 only'!$B$2,IF(K296=0,-'month 3 only'!$B$2,-('month 3 only'!$B$2*2)))))))*E296</f>
        <v>0</v>
      </c>
    </row>
    <row r="297" spans="9:19" ht="15" x14ac:dyDescent="0.2">
      <c r="I297" s="22"/>
      <c r="J297" s="22"/>
      <c r="K297" s="22"/>
      <c r="N297" s="17"/>
      <c r="O297" s="26">
        <f>((H297-1)*(1-(IF(I297="no",0,'month 3 only'!$B$3)))+1)</f>
        <v>5.0000000000000044E-2</v>
      </c>
      <c r="P297" s="26">
        <f t="shared" si="3"/>
        <v>0</v>
      </c>
      <c r="Q297" s="27">
        <f>(IF(N297="WON-EW",((((O297-1)*K297)*'month 3 only'!$B$2)+('month 3 only'!$B$2*(O297-1))),IF(N297="WON",((((O297-1)*K297)*'month 3 only'!$B$2)+('month 3 only'!$B$2*(O297-1))),IF(N297="PLACED",((((O297-1)*K297)*'month 3 only'!$B$2)-'month 3 only'!$B$2),IF(K297=0,-'month 3 only'!$B$2,IF(K297=0,-'month 3 only'!$B$2,-('month 3 only'!$B$2*2)))))))*E297</f>
        <v>0</v>
      </c>
      <c r="R297" s="27">
        <f>(IF(N297="WON-EW",(((L297-1)*'month 3 only'!$B$2)*(1-$B$3))+(((M297-1)*'month 3 only'!$B$2)*(1-$B$3)),IF(N297="WON",(((L297-1)*'month 3 only'!$B$2)*(1-$B$3)),IF(N297="PLACED",(((M297-1)*'month 3 only'!$B$2)*(1-$B$3))-'month 3 only'!$B$2,IF(K297=0,-'month 3 only'!$B$2,-('month 3 only'!$B$2*2))))))*E297</f>
        <v>0</v>
      </c>
      <c r="S297" s="28">
        <f>(IF(N297="WON-EW",((((G297-1)*K297)*'month 3 only'!$B$2)+('month 3 only'!$B$2*(G297-1))),IF(N297="WON",((((G297-1)*K297)*'month 3 only'!$B$2)+('month 3 only'!$B$2*(G297-1))),IF(N297="PLACED",((((G297-1)*K297)*'month 3 only'!$B$2)-'month 3 only'!$B$2),IF(K297=0,-'month 3 only'!$B$2,IF(K297=0,-'month 3 only'!$B$2,-('month 3 only'!$B$2*2)))))))*E297</f>
        <v>0</v>
      </c>
    </row>
    <row r="298" spans="9:19" ht="15" x14ac:dyDescent="0.2">
      <c r="I298" s="22"/>
      <c r="J298" s="22"/>
      <c r="K298" s="22"/>
      <c r="N298" s="17"/>
      <c r="O298" s="26">
        <f>((H298-1)*(1-(IF(I298="no",0,'month 3 only'!$B$3)))+1)</f>
        <v>5.0000000000000044E-2</v>
      </c>
      <c r="P298" s="26">
        <f t="shared" si="3"/>
        <v>0</v>
      </c>
      <c r="Q298" s="27">
        <f>(IF(N298="WON-EW",((((O298-1)*K298)*'month 3 only'!$B$2)+('month 3 only'!$B$2*(O298-1))),IF(N298="WON",((((O298-1)*K298)*'month 3 only'!$B$2)+('month 3 only'!$B$2*(O298-1))),IF(N298="PLACED",((((O298-1)*K298)*'month 3 only'!$B$2)-'month 3 only'!$B$2),IF(K298=0,-'month 3 only'!$B$2,IF(K298=0,-'month 3 only'!$B$2,-('month 3 only'!$B$2*2)))))))*E298</f>
        <v>0</v>
      </c>
      <c r="R298" s="27">
        <f>(IF(N298="WON-EW",(((L298-1)*'month 3 only'!$B$2)*(1-$B$3))+(((M298-1)*'month 3 only'!$B$2)*(1-$B$3)),IF(N298="WON",(((L298-1)*'month 3 only'!$B$2)*(1-$B$3)),IF(N298="PLACED",(((M298-1)*'month 3 only'!$B$2)*(1-$B$3))-'month 3 only'!$B$2,IF(K298=0,-'month 3 only'!$B$2,-('month 3 only'!$B$2*2))))))*E298</f>
        <v>0</v>
      </c>
      <c r="S298" s="28">
        <f>(IF(N298="WON-EW",((((G298-1)*K298)*'month 3 only'!$B$2)+('month 3 only'!$B$2*(G298-1))),IF(N298="WON",((((G298-1)*K298)*'month 3 only'!$B$2)+('month 3 only'!$B$2*(G298-1))),IF(N298="PLACED",((((G298-1)*K298)*'month 3 only'!$B$2)-'month 3 only'!$B$2),IF(K298=0,-'month 3 only'!$B$2,IF(K298=0,-'month 3 only'!$B$2,-('month 3 only'!$B$2*2)))))))*E298</f>
        <v>0</v>
      </c>
    </row>
    <row r="299" spans="9:19" ht="15" x14ac:dyDescent="0.2">
      <c r="I299" s="22"/>
      <c r="J299" s="22"/>
      <c r="K299" s="22"/>
      <c r="N299" s="17"/>
      <c r="O299" s="26">
        <f>((H299-1)*(1-(IF(I299="no",0,'month 3 only'!$B$3)))+1)</f>
        <v>5.0000000000000044E-2</v>
      </c>
      <c r="P299" s="26">
        <f t="shared" si="3"/>
        <v>0</v>
      </c>
      <c r="Q299" s="27">
        <f>(IF(N299="WON-EW",((((O299-1)*K299)*'month 3 only'!$B$2)+('month 3 only'!$B$2*(O299-1))),IF(N299="WON",((((O299-1)*K299)*'month 3 only'!$B$2)+('month 3 only'!$B$2*(O299-1))),IF(N299="PLACED",((((O299-1)*K299)*'month 3 only'!$B$2)-'month 3 only'!$B$2),IF(K299=0,-'month 3 only'!$B$2,IF(K299=0,-'month 3 only'!$B$2,-('month 3 only'!$B$2*2)))))))*E299</f>
        <v>0</v>
      </c>
      <c r="R299" s="27">
        <f>(IF(N299="WON-EW",(((L299-1)*'month 3 only'!$B$2)*(1-$B$3))+(((M299-1)*'month 3 only'!$B$2)*(1-$B$3)),IF(N299="WON",(((L299-1)*'month 3 only'!$B$2)*(1-$B$3)),IF(N299="PLACED",(((M299-1)*'month 3 only'!$B$2)*(1-$B$3))-'month 3 only'!$B$2,IF(K299=0,-'month 3 only'!$B$2,-('month 3 only'!$B$2*2))))))*E299</f>
        <v>0</v>
      </c>
      <c r="S299" s="28">
        <f>(IF(N299="WON-EW",((((G299-1)*K299)*'month 3 only'!$B$2)+('month 3 only'!$B$2*(G299-1))),IF(N299="WON",((((G299-1)*K299)*'month 3 only'!$B$2)+('month 3 only'!$B$2*(G299-1))),IF(N299="PLACED",((((G299-1)*K299)*'month 3 only'!$B$2)-'month 3 only'!$B$2),IF(K299=0,-'month 3 only'!$B$2,IF(K299=0,-'month 3 only'!$B$2,-('month 3 only'!$B$2*2)))))))*E299</f>
        <v>0</v>
      </c>
    </row>
    <row r="300" spans="9:19" ht="15" x14ac:dyDescent="0.2">
      <c r="I300" s="22"/>
      <c r="J300" s="22"/>
      <c r="K300" s="22"/>
      <c r="N300" s="17"/>
      <c r="O300" s="26">
        <f>((H300-1)*(1-(IF(I300="no",0,'month 3 only'!$B$3)))+1)</f>
        <v>5.0000000000000044E-2</v>
      </c>
      <c r="P300" s="26">
        <f t="shared" si="3"/>
        <v>0</v>
      </c>
      <c r="Q300" s="27">
        <f>(IF(N300="WON-EW",((((O300-1)*K300)*'month 3 only'!$B$2)+('month 3 only'!$B$2*(O300-1))),IF(N300="WON",((((O300-1)*K300)*'month 3 only'!$B$2)+('month 3 only'!$B$2*(O300-1))),IF(N300="PLACED",((((O300-1)*K300)*'month 3 only'!$B$2)-'month 3 only'!$B$2),IF(K300=0,-'month 3 only'!$B$2,IF(K300=0,-'month 3 only'!$B$2,-('month 3 only'!$B$2*2)))))))*E300</f>
        <v>0</v>
      </c>
      <c r="R300" s="27">
        <f>(IF(N300="WON-EW",(((L300-1)*'month 3 only'!$B$2)*(1-$B$3))+(((M300-1)*'month 3 only'!$B$2)*(1-$B$3)),IF(N300="WON",(((L300-1)*'month 3 only'!$B$2)*(1-$B$3)),IF(N300="PLACED",(((M300-1)*'month 3 only'!$B$2)*(1-$B$3))-'month 3 only'!$B$2,IF(K300=0,-'month 3 only'!$B$2,-('month 3 only'!$B$2*2))))))*E300</f>
        <v>0</v>
      </c>
      <c r="S300" s="28">
        <f>(IF(N300="WON-EW",((((G300-1)*K300)*'month 3 only'!$B$2)+('month 3 only'!$B$2*(G300-1))),IF(N300="WON",((((G300-1)*K300)*'month 3 only'!$B$2)+('month 3 only'!$B$2*(G300-1))),IF(N300="PLACED",((((G300-1)*K300)*'month 3 only'!$B$2)-'month 3 only'!$B$2),IF(K300=0,-'month 3 only'!$B$2,IF(K300=0,-'month 3 only'!$B$2,-('month 3 only'!$B$2*2)))))))*E300</f>
        <v>0</v>
      </c>
    </row>
    <row r="301" spans="9:19" ht="15" x14ac:dyDescent="0.2">
      <c r="I301" s="22"/>
      <c r="J301" s="22"/>
      <c r="K301" s="22"/>
      <c r="N301" s="17"/>
      <c r="O301" s="26">
        <f>((H301-1)*(1-(IF(I301="no",0,'month 3 only'!$B$3)))+1)</f>
        <v>5.0000000000000044E-2</v>
      </c>
      <c r="P301" s="26">
        <f t="shared" si="3"/>
        <v>0</v>
      </c>
      <c r="Q301" s="27">
        <f>(IF(N301="WON-EW",((((O301-1)*K301)*'month 3 only'!$B$2)+('month 3 only'!$B$2*(O301-1))),IF(N301="WON",((((O301-1)*K301)*'month 3 only'!$B$2)+('month 3 only'!$B$2*(O301-1))),IF(N301="PLACED",((((O301-1)*K301)*'month 3 only'!$B$2)-'month 3 only'!$B$2),IF(K301=0,-'month 3 only'!$B$2,IF(K301=0,-'month 3 only'!$B$2,-('month 3 only'!$B$2*2)))))))*E301</f>
        <v>0</v>
      </c>
      <c r="R301" s="27">
        <f>(IF(N301="WON-EW",(((L301-1)*'month 3 only'!$B$2)*(1-$B$3))+(((M301-1)*'month 3 only'!$B$2)*(1-$B$3)),IF(N301="WON",(((L301-1)*'month 3 only'!$B$2)*(1-$B$3)),IF(N301="PLACED",(((M301-1)*'month 3 only'!$B$2)*(1-$B$3))-'month 3 only'!$B$2,IF(K301=0,-'month 3 only'!$B$2,-('month 3 only'!$B$2*2))))))*E301</f>
        <v>0</v>
      </c>
      <c r="S301" s="28">
        <f>(IF(N301="WON-EW",((((G301-1)*K301)*'month 3 only'!$B$2)+('month 3 only'!$B$2*(G301-1))),IF(N301="WON",((((G301-1)*K301)*'month 3 only'!$B$2)+('month 3 only'!$B$2*(G301-1))),IF(N301="PLACED",((((G301-1)*K301)*'month 3 only'!$B$2)-'month 3 only'!$B$2),IF(K301=0,-'month 3 only'!$B$2,IF(K301=0,-'month 3 only'!$B$2,-('month 3 only'!$B$2*2)))))))*E301</f>
        <v>0</v>
      </c>
    </row>
    <row r="302" spans="9:19" ht="15" x14ac:dyDescent="0.2">
      <c r="I302" s="22"/>
      <c r="J302" s="22"/>
      <c r="K302" s="22"/>
      <c r="N302" s="17"/>
      <c r="O302" s="26">
        <f>((H302-1)*(1-(IF(I302="no",0,'month 3 only'!$B$3)))+1)</f>
        <v>5.0000000000000044E-2</v>
      </c>
      <c r="P302" s="26">
        <f t="shared" si="3"/>
        <v>0</v>
      </c>
      <c r="Q302" s="27">
        <f>(IF(N302="WON-EW",((((O302-1)*K302)*'month 3 only'!$B$2)+('month 3 only'!$B$2*(O302-1))),IF(N302="WON",((((O302-1)*K302)*'month 3 only'!$B$2)+('month 3 only'!$B$2*(O302-1))),IF(N302="PLACED",((((O302-1)*K302)*'month 3 only'!$B$2)-'month 3 only'!$B$2),IF(K302=0,-'month 3 only'!$B$2,IF(K302=0,-'month 3 only'!$B$2,-('month 3 only'!$B$2*2)))))))*E302</f>
        <v>0</v>
      </c>
      <c r="R302" s="27">
        <f>(IF(N302="WON-EW",(((L302-1)*'month 3 only'!$B$2)*(1-$B$3))+(((M302-1)*'month 3 only'!$B$2)*(1-$B$3)),IF(N302="WON",(((L302-1)*'month 3 only'!$B$2)*(1-$B$3)),IF(N302="PLACED",(((M302-1)*'month 3 only'!$B$2)*(1-$B$3))-'month 3 only'!$B$2,IF(K302=0,-'month 3 only'!$B$2,-('month 3 only'!$B$2*2))))))*E302</f>
        <v>0</v>
      </c>
      <c r="S302" s="28">
        <f>(IF(N302="WON-EW",((((G302-1)*K302)*'month 3 only'!$B$2)+('month 3 only'!$B$2*(G302-1))),IF(N302="WON",((((G302-1)*K302)*'month 3 only'!$B$2)+('month 3 only'!$B$2*(G302-1))),IF(N302="PLACED",((((G302-1)*K302)*'month 3 only'!$B$2)-'month 3 only'!$B$2),IF(K302=0,-'month 3 only'!$B$2,IF(K302=0,-'month 3 only'!$B$2,-('month 3 only'!$B$2*2)))))))*E302</f>
        <v>0</v>
      </c>
    </row>
    <row r="303" spans="9:19" ht="15" x14ac:dyDescent="0.2">
      <c r="I303" s="22"/>
      <c r="J303" s="22"/>
      <c r="K303" s="22"/>
      <c r="N303" s="17"/>
      <c r="O303" s="26">
        <f>((H303-1)*(1-(IF(I303="no",0,'month 3 only'!$B$3)))+1)</f>
        <v>5.0000000000000044E-2</v>
      </c>
      <c r="P303" s="26">
        <f t="shared" si="3"/>
        <v>0</v>
      </c>
      <c r="Q303" s="27">
        <f>(IF(N303="WON-EW",((((O303-1)*K303)*'month 3 only'!$B$2)+('month 3 only'!$B$2*(O303-1))),IF(N303="WON",((((O303-1)*K303)*'month 3 only'!$B$2)+('month 3 only'!$B$2*(O303-1))),IF(N303="PLACED",((((O303-1)*K303)*'month 3 only'!$B$2)-'month 3 only'!$B$2),IF(K303=0,-'month 3 only'!$B$2,IF(K303=0,-'month 3 only'!$B$2,-('month 3 only'!$B$2*2)))))))*E303</f>
        <v>0</v>
      </c>
      <c r="R303" s="27">
        <f>(IF(N303="WON-EW",(((L303-1)*'month 3 only'!$B$2)*(1-$B$3))+(((M303-1)*'month 3 only'!$B$2)*(1-$B$3)),IF(N303="WON",(((L303-1)*'month 3 only'!$B$2)*(1-$B$3)),IF(N303="PLACED",(((M303-1)*'month 3 only'!$B$2)*(1-$B$3))-'month 3 only'!$B$2,IF(K303=0,-'month 3 only'!$B$2,-('month 3 only'!$B$2*2))))))*E303</f>
        <v>0</v>
      </c>
      <c r="S303" s="28">
        <f>(IF(N303="WON-EW",((((G303-1)*K303)*'month 3 only'!$B$2)+('month 3 only'!$B$2*(G303-1))),IF(N303="WON",((((G303-1)*K303)*'month 3 only'!$B$2)+('month 3 only'!$B$2*(G303-1))),IF(N303="PLACED",((((G303-1)*K303)*'month 3 only'!$B$2)-'month 3 only'!$B$2),IF(K303=0,-'month 3 only'!$B$2,IF(K303=0,-'month 3 only'!$B$2,-('month 3 only'!$B$2*2)))))))*E303</f>
        <v>0</v>
      </c>
    </row>
    <row r="304" spans="9:19" ht="15" x14ac:dyDescent="0.2">
      <c r="I304" s="22"/>
      <c r="J304" s="22"/>
      <c r="K304" s="22"/>
      <c r="N304" s="17"/>
      <c r="O304" s="26">
        <f>((H304-1)*(1-(IF(I304="no",0,'month 3 only'!$B$3)))+1)</f>
        <v>5.0000000000000044E-2</v>
      </c>
      <c r="P304" s="26">
        <f t="shared" si="3"/>
        <v>0</v>
      </c>
      <c r="Q304" s="27">
        <f>(IF(N304="WON-EW",((((O304-1)*K304)*'month 3 only'!$B$2)+('month 3 only'!$B$2*(O304-1))),IF(N304="WON",((((O304-1)*K304)*'month 3 only'!$B$2)+('month 3 only'!$B$2*(O304-1))),IF(N304="PLACED",((((O304-1)*K304)*'month 3 only'!$B$2)-'month 3 only'!$B$2),IF(K304=0,-'month 3 only'!$B$2,IF(K304=0,-'month 3 only'!$B$2,-('month 3 only'!$B$2*2)))))))*E304</f>
        <v>0</v>
      </c>
      <c r="R304" s="27">
        <f>(IF(N304="WON-EW",(((L304-1)*'month 3 only'!$B$2)*(1-$B$3))+(((M304-1)*'month 3 only'!$B$2)*(1-$B$3)),IF(N304="WON",(((L304-1)*'month 3 only'!$B$2)*(1-$B$3)),IF(N304="PLACED",(((M304-1)*'month 3 only'!$B$2)*(1-$B$3))-'month 3 only'!$B$2,IF(K304=0,-'month 3 only'!$B$2,-('month 3 only'!$B$2*2))))))*E304</f>
        <v>0</v>
      </c>
      <c r="S304" s="28">
        <f>(IF(N304="WON-EW",((((G304-1)*K304)*'month 3 only'!$B$2)+('month 3 only'!$B$2*(G304-1))),IF(N304="WON",((((G304-1)*K304)*'month 3 only'!$B$2)+('month 3 only'!$B$2*(G304-1))),IF(N304="PLACED",((((G304-1)*K304)*'month 3 only'!$B$2)-'month 3 only'!$B$2),IF(K304=0,-'month 3 only'!$B$2,IF(K304=0,-'month 3 only'!$B$2,-('month 3 only'!$B$2*2)))))))*E304</f>
        <v>0</v>
      </c>
    </row>
    <row r="305" spans="9:19" ht="15" x14ac:dyDescent="0.2">
      <c r="I305" s="22"/>
      <c r="J305" s="22"/>
      <c r="K305" s="22"/>
      <c r="N305" s="17"/>
      <c r="O305" s="26">
        <f>((H305-1)*(1-(IF(I305="no",0,'month 3 only'!$B$3)))+1)</f>
        <v>5.0000000000000044E-2</v>
      </c>
      <c r="P305" s="26">
        <f t="shared" si="3"/>
        <v>0</v>
      </c>
      <c r="Q305" s="27">
        <f>(IF(N305="WON-EW",((((O305-1)*K305)*'month 3 only'!$B$2)+('month 3 only'!$B$2*(O305-1))),IF(N305="WON",((((O305-1)*K305)*'month 3 only'!$B$2)+('month 3 only'!$B$2*(O305-1))),IF(N305="PLACED",((((O305-1)*K305)*'month 3 only'!$B$2)-'month 3 only'!$B$2),IF(K305=0,-'month 3 only'!$B$2,IF(K305=0,-'month 3 only'!$B$2,-('month 3 only'!$B$2*2)))))))*E305</f>
        <v>0</v>
      </c>
      <c r="R305" s="27">
        <f>(IF(N305="WON-EW",(((L305-1)*'month 3 only'!$B$2)*(1-$B$3))+(((M305-1)*'month 3 only'!$B$2)*(1-$B$3)),IF(N305="WON",(((L305-1)*'month 3 only'!$B$2)*(1-$B$3)),IF(N305="PLACED",(((M305-1)*'month 3 only'!$B$2)*(1-$B$3))-'month 3 only'!$B$2,IF(K305=0,-'month 3 only'!$B$2,-('month 3 only'!$B$2*2))))))*E305</f>
        <v>0</v>
      </c>
      <c r="S305" s="28">
        <f>(IF(N305="WON-EW",((((G305-1)*K305)*'month 3 only'!$B$2)+('month 3 only'!$B$2*(G305-1))),IF(N305="WON",((((G305-1)*K305)*'month 3 only'!$B$2)+('month 3 only'!$B$2*(G305-1))),IF(N305="PLACED",((((G305-1)*K305)*'month 3 only'!$B$2)-'month 3 only'!$B$2),IF(K305=0,-'month 3 only'!$B$2,IF(K305=0,-'month 3 only'!$B$2,-('month 3 only'!$B$2*2)))))))*E305</f>
        <v>0</v>
      </c>
    </row>
    <row r="306" spans="9:19" ht="15" x14ac:dyDescent="0.2">
      <c r="I306" s="22"/>
      <c r="J306" s="22"/>
      <c r="K306" s="22"/>
      <c r="N306" s="17"/>
      <c r="O306" s="26">
        <f>((H306-1)*(1-(IF(I306="no",0,'month 3 only'!$B$3)))+1)</f>
        <v>5.0000000000000044E-2</v>
      </c>
      <c r="P306" s="26">
        <f t="shared" si="3"/>
        <v>0</v>
      </c>
      <c r="Q306" s="27">
        <f>(IF(N306="WON-EW",((((O306-1)*K306)*'month 3 only'!$B$2)+('month 3 only'!$B$2*(O306-1))),IF(N306="WON",((((O306-1)*K306)*'month 3 only'!$B$2)+('month 3 only'!$B$2*(O306-1))),IF(N306="PLACED",((((O306-1)*K306)*'month 3 only'!$B$2)-'month 3 only'!$B$2),IF(K306=0,-'month 3 only'!$B$2,IF(K306=0,-'month 3 only'!$B$2,-('month 3 only'!$B$2*2)))))))*E306</f>
        <v>0</v>
      </c>
      <c r="R306" s="27">
        <f>(IF(N306="WON-EW",(((L306-1)*'month 3 only'!$B$2)*(1-$B$3))+(((M306-1)*'month 3 only'!$B$2)*(1-$B$3)),IF(N306="WON",(((L306-1)*'month 3 only'!$B$2)*(1-$B$3)),IF(N306="PLACED",(((M306-1)*'month 3 only'!$B$2)*(1-$B$3))-'month 3 only'!$B$2,IF(K306=0,-'month 3 only'!$B$2,-('month 3 only'!$B$2*2))))))*E306</f>
        <v>0</v>
      </c>
      <c r="S306" s="28">
        <f>(IF(N306="WON-EW",((((G306-1)*K306)*'month 3 only'!$B$2)+('month 3 only'!$B$2*(G306-1))),IF(N306="WON",((((G306-1)*K306)*'month 3 only'!$B$2)+('month 3 only'!$B$2*(G306-1))),IF(N306="PLACED",((((G306-1)*K306)*'month 3 only'!$B$2)-'month 3 only'!$B$2),IF(K306=0,-'month 3 only'!$B$2,IF(K306=0,-'month 3 only'!$B$2,-('month 3 only'!$B$2*2)))))))*E306</f>
        <v>0</v>
      </c>
    </row>
    <row r="307" spans="9:19" ht="15" x14ac:dyDescent="0.2">
      <c r="I307" s="22"/>
      <c r="J307" s="22"/>
      <c r="K307" s="22"/>
      <c r="N307" s="17"/>
      <c r="O307" s="26">
        <f>((H307-1)*(1-(IF(I307="no",0,'month 3 only'!$B$3)))+1)</f>
        <v>5.0000000000000044E-2</v>
      </c>
      <c r="P307" s="26">
        <f t="shared" si="3"/>
        <v>0</v>
      </c>
      <c r="Q307" s="27">
        <f>(IF(N307="WON-EW",((((O307-1)*K307)*'month 3 only'!$B$2)+('month 3 only'!$B$2*(O307-1))),IF(N307="WON",((((O307-1)*K307)*'month 3 only'!$B$2)+('month 3 only'!$B$2*(O307-1))),IF(N307="PLACED",((((O307-1)*K307)*'month 3 only'!$B$2)-'month 3 only'!$B$2),IF(K307=0,-'month 3 only'!$B$2,IF(K307=0,-'month 3 only'!$B$2,-('month 3 only'!$B$2*2)))))))*E307</f>
        <v>0</v>
      </c>
      <c r="R307" s="27">
        <f>(IF(N307="WON-EW",(((L307-1)*'month 3 only'!$B$2)*(1-$B$3))+(((M307-1)*'month 3 only'!$B$2)*(1-$B$3)),IF(N307="WON",(((L307-1)*'month 3 only'!$B$2)*(1-$B$3)),IF(N307="PLACED",(((M307-1)*'month 3 only'!$B$2)*(1-$B$3))-'month 3 only'!$B$2,IF(K307=0,-'month 3 only'!$B$2,-('month 3 only'!$B$2*2))))))*E307</f>
        <v>0</v>
      </c>
      <c r="S307" s="28">
        <f>(IF(N307="WON-EW",((((G307-1)*K307)*'month 3 only'!$B$2)+('month 3 only'!$B$2*(G307-1))),IF(N307="WON",((((G307-1)*K307)*'month 3 only'!$B$2)+('month 3 only'!$B$2*(G307-1))),IF(N307="PLACED",((((G307-1)*K307)*'month 3 only'!$B$2)-'month 3 only'!$B$2),IF(K307=0,-'month 3 only'!$B$2,IF(K307=0,-'month 3 only'!$B$2,-('month 3 only'!$B$2*2)))))))*E307</f>
        <v>0</v>
      </c>
    </row>
    <row r="308" spans="9:19" ht="15" x14ac:dyDescent="0.2">
      <c r="I308" s="22"/>
      <c r="J308" s="22"/>
      <c r="K308" s="22"/>
      <c r="N308" s="17"/>
      <c r="O308" s="26">
        <f>((H308-1)*(1-(IF(I308="no",0,'month 3 only'!$B$3)))+1)</f>
        <v>5.0000000000000044E-2</v>
      </c>
      <c r="P308" s="26">
        <f t="shared" si="3"/>
        <v>0</v>
      </c>
      <c r="Q308" s="27">
        <f>(IF(N308="WON-EW",((((O308-1)*K308)*'month 3 only'!$B$2)+('month 3 only'!$B$2*(O308-1))),IF(N308="WON",((((O308-1)*K308)*'month 3 only'!$B$2)+('month 3 only'!$B$2*(O308-1))),IF(N308="PLACED",((((O308-1)*K308)*'month 3 only'!$B$2)-'month 3 only'!$B$2),IF(K308=0,-'month 3 only'!$B$2,IF(K308=0,-'month 3 only'!$B$2,-('month 3 only'!$B$2*2)))))))*E308</f>
        <v>0</v>
      </c>
      <c r="R308" s="27">
        <f>(IF(N308="WON-EW",(((L308-1)*'month 3 only'!$B$2)*(1-$B$3))+(((M308-1)*'month 3 only'!$B$2)*(1-$B$3)),IF(N308="WON",(((L308-1)*'month 3 only'!$B$2)*(1-$B$3)),IF(N308="PLACED",(((M308-1)*'month 3 only'!$B$2)*(1-$B$3))-'month 3 only'!$B$2,IF(K308=0,-'month 3 only'!$B$2,-('month 3 only'!$B$2*2))))))*E308</f>
        <v>0</v>
      </c>
      <c r="S308" s="28">
        <f>(IF(N308="WON-EW",((((G308-1)*K308)*'month 3 only'!$B$2)+('month 3 only'!$B$2*(G308-1))),IF(N308="WON",((((G308-1)*K308)*'month 3 only'!$B$2)+('month 3 only'!$B$2*(G308-1))),IF(N308="PLACED",((((G308-1)*K308)*'month 3 only'!$B$2)-'month 3 only'!$B$2),IF(K308=0,-'month 3 only'!$B$2,IF(K308=0,-'month 3 only'!$B$2,-('month 3 only'!$B$2*2)))))))*E308</f>
        <v>0</v>
      </c>
    </row>
    <row r="309" spans="9:19" ht="15" x14ac:dyDescent="0.2">
      <c r="I309" s="22"/>
      <c r="J309" s="22"/>
      <c r="K309" s="22"/>
      <c r="N309" s="17"/>
      <c r="O309" s="26">
        <f>((H309-1)*(1-(IF(I309="no",0,'month 3 only'!$B$3)))+1)</f>
        <v>5.0000000000000044E-2</v>
      </c>
      <c r="P309" s="26">
        <f t="shared" si="3"/>
        <v>0</v>
      </c>
      <c r="Q309" s="27">
        <f>(IF(N309="WON-EW",((((O309-1)*K309)*'month 3 only'!$B$2)+('month 3 only'!$B$2*(O309-1))),IF(N309="WON",((((O309-1)*K309)*'month 3 only'!$B$2)+('month 3 only'!$B$2*(O309-1))),IF(N309="PLACED",((((O309-1)*K309)*'month 3 only'!$B$2)-'month 3 only'!$B$2),IF(K309=0,-'month 3 only'!$B$2,IF(K309=0,-'month 3 only'!$B$2,-('month 3 only'!$B$2*2)))))))*E309</f>
        <v>0</v>
      </c>
      <c r="R309" s="27">
        <f>(IF(N309="WON-EW",(((L309-1)*'month 3 only'!$B$2)*(1-$B$3))+(((M309-1)*'month 3 only'!$B$2)*(1-$B$3)),IF(N309="WON",(((L309-1)*'month 3 only'!$B$2)*(1-$B$3)),IF(N309="PLACED",(((M309-1)*'month 3 only'!$B$2)*(1-$B$3))-'month 3 only'!$B$2,IF(K309=0,-'month 3 only'!$B$2,-('month 3 only'!$B$2*2))))))*E309</f>
        <v>0</v>
      </c>
      <c r="S309" s="28">
        <f>(IF(N309="WON-EW",((((G309-1)*K309)*'month 3 only'!$B$2)+('month 3 only'!$B$2*(G309-1))),IF(N309="WON",((((G309-1)*K309)*'month 3 only'!$B$2)+('month 3 only'!$B$2*(G309-1))),IF(N309="PLACED",((((G309-1)*K309)*'month 3 only'!$B$2)-'month 3 only'!$B$2),IF(K309=0,-'month 3 only'!$B$2,IF(K309=0,-'month 3 only'!$B$2,-('month 3 only'!$B$2*2)))))))*E309</f>
        <v>0</v>
      </c>
    </row>
    <row r="310" spans="9:19" ht="15" x14ac:dyDescent="0.2">
      <c r="I310" s="22"/>
      <c r="J310" s="22"/>
      <c r="K310" s="22"/>
      <c r="N310" s="17"/>
      <c r="O310" s="26">
        <f>((H310-1)*(1-(IF(I310="no",0,'month 3 only'!$B$3)))+1)</f>
        <v>5.0000000000000044E-2</v>
      </c>
      <c r="P310" s="26">
        <f t="shared" si="3"/>
        <v>0</v>
      </c>
      <c r="Q310" s="27">
        <f>(IF(N310="WON-EW",((((O310-1)*K310)*'month 3 only'!$B$2)+('month 3 only'!$B$2*(O310-1))),IF(N310="WON",((((O310-1)*K310)*'month 3 only'!$B$2)+('month 3 only'!$B$2*(O310-1))),IF(N310="PLACED",((((O310-1)*K310)*'month 3 only'!$B$2)-'month 3 only'!$B$2),IF(K310=0,-'month 3 only'!$B$2,IF(K310=0,-'month 3 only'!$B$2,-('month 3 only'!$B$2*2)))))))*E310</f>
        <v>0</v>
      </c>
      <c r="R310" s="27">
        <f>(IF(N310="WON-EW",(((L310-1)*'month 3 only'!$B$2)*(1-$B$3))+(((M310-1)*'month 3 only'!$B$2)*(1-$B$3)),IF(N310="WON",(((L310-1)*'month 3 only'!$B$2)*(1-$B$3)),IF(N310="PLACED",(((M310-1)*'month 3 only'!$B$2)*(1-$B$3))-'month 3 only'!$B$2,IF(K310=0,-'month 3 only'!$B$2,-('month 3 only'!$B$2*2))))))*E310</f>
        <v>0</v>
      </c>
      <c r="S310" s="28">
        <f>(IF(N310="WON-EW",((((G310-1)*K310)*'month 3 only'!$B$2)+('month 3 only'!$B$2*(G310-1))),IF(N310="WON",((((G310-1)*K310)*'month 3 only'!$B$2)+('month 3 only'!$B$2*(G310-1))),IF(N310="PLACED",((((G310-1)*K310)*'month 3 only'!$B$2)-'month 3 only'!$B$2),IF(K310=0,-'month 3 only'!$B$2,IF(K310=0,-'month 3 only'!$B$2,-('month 3 only'!$B$2*2)))))))*E310</f>
        <v>0</v>
      </c>
    </row>
    <row r="311" spans="9:19" ht="15" x14ac:dyDescent="0.2">
      <c r="I311" s="22"/>
      <c r="J311" s="22"/>
      <c r="K311" s="22"/>
      <c r="N311" s="17"/>
      <c r="O311" s="26">
        <f>((H311-1)*(1-(IF(I311="no",0,'month 3 only'!$B$3)))+1)</f>
        <v>5.0000000000000044E-2</v>
      </c>
      <c r="P311" s="26">
        <f t="shared" si="3"/>
        <v>0</v>
      </c>
      <c r="Q311" s="27">
        <f>(IF(N311="WON-EW",((((O311-1)*K311)*'month 3 only'!$B$2)+('month 3 only'!$B$2*(O311-1))),IF(N311="WON",((((O311-1)*K311)*'month 3 only'!$B$2)+('month 3 only'!$B$2*(O311-1))),IF(N311="PLACED",((((O311-1)*K311)*'month 3 only'!$B$2)-'month 3 only'!$B$2),IF(K311=0,-'month 3 only'!$B$2,IF(K311=0,-'month 3 only'!$B$2,-('month 3 only'!$B$2*2)))))))*E311</f>
        <v>0</v>
      </c>
      <c r="R311" s="27">
        <f>(IF(N311="WON-EW",(((L311-1)*'month 3 only'!$B$2)*(1-$B$3))+(((M311-1)*'month 3 only'!$B$2)*(1-$B$3)),IF(N311="WON",(((L311-1)*'month 3 only'!$B$2)*(1-$B$3)),IF(N311="PLACED",(((M311-1)*'month 3 only'!$B$2)*(1-$B$3))-'month 3 only'!$B$2,IF(K311=0,-'month 3 only'!$B$2,-('month 3 only'!$B$2*2))))))*E311</f>
        <v>0</v>
      </c>
      <c r="S311" s="28">
        <f>(IF(N311="WON-EW",((((G311-1)*K311)*'month 3 only'!$B$2)+('month 3 only'!$B$2*(G311-1))),IF(N311="WON",((((G311-1)*K311)*'month 3 only'!$B$2)+('month 3 only'!$B$2*(G311-1))),IF(N311="PLACED",((((G311-1)*K311)*'month 3 only'!$B$2)-'month 3 only'!$B$2),IF(K311=0,-'month 3 only'!$B$2,IF(K311=0,-'month 3 only'!$B$2,-('month 3 only'!$B$2*2)))))))*E311</f>
        <v>0</v>
      </c>
    </row>
    <row r="312" spans="9:19" ht="15" x14ac:dyDescent="0.2">
      <c r="I312" s="22"/>
      <c r="J312" s="22"/>
      <c r="K312" s="22"/>
      <c r="N312" s="17"/>
      <c r="O312" s="26">
        <f>((H312-1)*(1-(IF(I312="no",0,'month 3 only'!$B$3)))+1)</f>
        <v>5.0000000000000044E-2</v>
      </c>
      <c r="P312" s="26">
        <f t="shared" si="3"/>
        <v>0</v>
      </c>
      <c r="Q312" s="27">
        <f>(IF(N312="WON-EW",((((O312-1)*K312)*'month 3 only'!$B$2)+('month 3 only'!$B$2*(O312-1))),IF(N312="WON",((((O312-1)*K312)*'month 3 only'!$B$2)+('month 3 only'!$B$2*(O312-1))),IF(N312="PLACED",((((O312-1)*K312)*'month 3 only'!$B$2)-'month 3 only'!$B$2),IF(K312=0,-'month 3 only'!$B$2,IF(K312=0,-'month 3 only'!$B$2,-('month 3 only'!$B$2*2)))))))*E312</f>
        <v>0</v>
      </c>
      <c r="R312" s="27">
        <f>(IF(N312="WON-EW",(((L312-1)*'month 3 only'!$B$2)*(1-$B$3))+(((M312-1)*'month 3 only'!$B$2)*(1-$B$3)),IF(N312="WON",(((L312-1)*'month 3 only'!$B$2)*(1-$B$3)),IF(N312="PLACED",(((M312-1)*'month 3 only'!$B$2)*(1-$B$3))-'month 3 only'!$B$2,IF(K312=0,-'month 3 only'!$B$2,-('month 3 only'!$B$2*2))))))*E312</f>
        <v>0</v>
      </c>
      <c r="S312" s="28">
        <f>(IF(N312="WON-EW",((((G312-1)*K312)*'month 3 only'!$B$2)+('month 3 only'!$B$2*(G312-1))),IF(N312="WON",((((G312-1)*K312)*'month 3 only'!$B$2)+('month 3 only'!$B$2*(G312-1))),IF(N312="PLACED",((((G312-1)*K312)*'month 3 only'!$B$2)-'month 3 only'!$B$2),IF(K312=0,-'month 3 only'!$B$2,IF(K312=0,-'month 3 only'!$B$2,-('month 3 only'!$B$2*2)))))))*E312</f>
        <v>0</v>
      </c>
    </row>
    <row r="313" spans="9:19" ht="15" x14ac:dyDescent="0.2">
      <c r="I313" s="22"/>
      <c r="J313" s="22"/>
      <c r="K313" s="22"/>
      <c r="N313" s="17"/>
      <c r="O313" s="26">
        <f>((H313-1)*(1-(IF(I313="no",0,'month 3 only'!$B$3)))+1)</f>
        <v>5.0000000000000044E-2</v>
      </c>
      <c r="P313" s="26">
        <f t="shared" si="3"/>
        <v>0</v>
      </c>
      <c r="Q313" s="27">
        <f>(IF(N313="WON-EW",((((O313-1)*K313)*'month 3 only'!$B$2)+('month 3 only'!$B$2*(O313-1))),IF(N313="WON",((((O313-1)*K313)*'month 3 only'!$B$2)+('month 3 only'!$B$2*(O313-1))),IF(N313="PLACED",((((O313-1)*K313)*'month 3 only'!$B$2)-'month 3 only'!$B$2),IF(K313=0,-'month 3 only'!$B$2,IF(K313=0,-'month 3 only'!$B$2,-('month 3 only'!$B$2*2)))))))*E313</f>
        <v>0</v>
      </c>
      <c r="R313" s="27">
        <f>(IF(N313="WON-EW",(((L313-1)*'month 3 only'!$B$2)*(1-$B$3))+(((M313-1)*'month 3 only'!$B$2)*(1-$B$3)),IF(N313="WON",(((L313-1)*'month 3 only'!$B$2)*(1-$B$3)),IF(N313="PLACED",(((M313-1)*'month 3 only'!$B$2)*(1-$B$3))-'month 3 only'!$B$2,IF(K313=0,-'month 3 only'!$B$2,-('month 3 only'!$B$2*2))))))*E313</f>
        <v>0</v>
      </c>
      <c r="S313" s="28">
        <f>(IF(N313="WON-EW",((((G313-1)*K313)*'month 3 only'!$B$2)+('month 3 only'!$B$2*(G313-1))),IF(N313="WON",((((G313-1)*K313)*'month 3 only'!$B$2)+('month 3 only'!$B$2*(G313-1))),IF(N313="PLACED",((((G313-1)*K313)*'month 3 only'!$B$2)-'month 3 only'!$B$2),IF(K313=0,-'month 3 only'!$B$2,IF(K313=0,-'month 3 only'!$B$2,-('month 3 only'!$B$2*2)))))))*E313</f>
        <v>0</v>
      </c>
    </row>
    <row r="314" spans="9:19" ht="15" x14ac:dyDescent="0.2">
      <c r="I314" s="22"/>
      <c r="J314" s="22"/>
      <c r="K314" s="22"/>
      <c r="N314" s="17"/>
      <c r="O314" s="26">
        <f>((H314-1)*(1-(IF(I314="no",0,'month 3 only'!$B$3)))+1)</f>
        <v>5.0000000000000044E-2</v>
      </c>
      <c r="P314" s="26">
        <f t="shared" si="3"/>
        <v>0</v>
      </c>
      <c r="Q314" s="27">
        <f>(IF(N314="WON-EW",((((O314-1)*K314)*'month 3 only'!$B$2)+('month 3 only'!$B$2*(O314-1))),IF(N314="WON",((((O314-1)*K314)*'month 3 only'!$B$2)+('month 3 only'!$B$2*(O314-1))),IF(N314="PLACED",((((O314-1)*K314)*'month 3 only'!$B$2)-'month 3 only'!$B$2),IF(K314=0,-'month 3 only'!$B$2,IF(K314=0,-'month 3 only'!$B$2,-('month 3 only'!$B$2*2)))))))*E314</f>
        <v>0</v>
      </c>
      <c r="R314" s="27">
        <f>(IF(N314="WON-EW",(((L314-1)*'month 3 only'!$B$2)*(1-$B$3))+(((M314-1)*'month 3 only'!$B$2)*(1-$B$3)),IF(N314="WON",(((L314-1)*'month 3 only'!$B$2)*(1-$B$3)),IF(N314="PLACED",(((M314-1)*'month 3 only'!$B$2)*(1-$B$3))-'month 3 only'!$B$2,IF(K314=0,-'month 3 only'!$B$2,-('month 3 only'!$B$2*2))))))*E314</f>
        <v>0</v>
      </c>
      <c r="S314" s="28">
        <f>(IF(N314="WON-EW",((((G314-1)*K314)*'month 3 only'!$B$2)+('month 3 only'!$B$2*(G314-1))),IF(N314="WON",((((G314-1)*K314)*'month 3 only'!$B$2)+('month 3 only'!$B$2*(G314-1))),IF(N314="PLACED",((((G314-1)*K314)*'month 3 only'!$B$2)-'month 3 only'!$B$2),IF(K314=0,-'month 3 only'!$B$2,IF(K314=0,-'month 3 only'!$B$2,-('month 3 only'!$B$2*2)))))))*E314</f>
        <v>0</v>
      </c>
    </row>
    <row r="315" spans="9:19" ht="15" x14ac:dyDescent="0.2">
      <c r="I315" s="22"/>
      <c r="J315" s="22"/>
      <c r="K315" s="22"/>
      <c r="N315" s="17"/>
      <c r="O315" s="26">
        <f>((H315-1)*(1-(IF(I315="no",0,'month 3 only'!$B$3)))+1)</f>
        <v>5.0000000000000044E-2</v>
      </c>
      <c r="P315" s="26">
        <f t="shared" si="3"/>
        <v>0</v>
      </c>
      <c r="Q315" s="27">
        <f>(IF(N315="WON-EW",((((O315-1)*K315)*'month 3 only'!$B$2)+('month 3 only'!$B$2*(O315-1))),IF(N315="WON",((((O315-1)*K315)*'month 3 only'!$B$2)+('month 3 only'!$B$2*(O315-1))),IF(N315="PLACED",((((O315-1)*K315)*'month 3 only'!$B$2)-'month 3 only'!$B$2),IF(K315=0,-'month 3 only'!$B$2,IF(K315=0,-'month 3 only'!$B$2,-('month 3 only'!$B$2*2)))))))*E315</f>
        <v>0</v>
      </c>
      <c r="R315" s="27">
        <f>(IF(N315="WON-EW",(((L315-1)*'month 3 only'!$B$2)*(1-$B$3))+(((M315-1)*'month 3 only'!$B$2)*(1-$B$3)),IF(N315="WON",(((L315-1)*'month 3 only'!$B$2)*(1-$B$3)),IF(N315="PLACED",(((M315-1)*'month 3 only'!$B$2)*(1-$B$3))-'month 3 only'!$B$2,IF(K315=0,-'month 3 only'!$B$2,-('month 3 only'!$B$2*2))))))*E315</f>
        <v>0</v>
      </c>
      <c r="S315" s="28">
        <f>(IF(N315="WON-EW",((((G315-1)*K315)*'month 3 only'!$B$2)+('month 3 only'!$B$2*(G315-1))),IF(N315="WON",((((G315-1)*K315)*'month 3 only'!$B$2)+('month 3 only'!$B$2*(G315-1))),IF(N315="PLACED",((((G315-1)*K315)*'month 3 only'!$B$2)-'month 3 only'!$B$2),IF(K315=0,-'month 3 only'!$B$2,IF(K315=0,-'month 3 only'!$B$2,-('month 3 only'!$B$2*2)))))))*E315</f>
        <v>0</v>
      </c>
    </row>
    <row r="316" spans="9:19" ht="15" x14ac:dyDescent="0.2">
      <c r="I316" s="22"/>
      <c r="J316" s="22"/>
      <c r="K316" s="22"/>
      <c r="N316" s="17"/>
      <c r="O316" s="26">
        <f>((H316-1)*(1-(IF(I316="no",0,'month 3 only'!$B$3)))+1)</f>
        <v>5.0000000000000044E-2</v>
      </c>
      <c r="P316" s="26">
        <f t="shared" si="3"/>
        <v>0</v>
      </c>
      <c r="Q316" s="27">
        <f>(IF(N316="WON-EW",((((O316-1)*K316)*'month 3 only'!$B$2)+('month 3 only'!$B$2*(O316-1))),IF(N316="WON",((((O316-1)*K316)*'month 3 only'!$B$2)+('month 3 only'!$B$2*(O316-1))),IF(N316="PLACED",((((O316-1)*K316)*'month 3 only'!$B$2)-'month 3 only'!$B$2),IF(K316=0,-'month 3 only'!$B$2,IF(K316=0,-'month 3 only'!$B$2,-('month 3 only'!$B$2*2)))))))*E316</f>
        <v>0</v>
      </c>
      <c r="R316" s="27">
        <f>(IF(N316="WON-EW",(((L316-1)*'month 3 only'!$B$2)*(1-$B$3))+(((M316-1)*'month 3 only'!$B$2)*(1-$B$3)),IF(N316="WON",(((L316-1)*'month 3 only'!$B$2)*(1-$B$3)),IF(N316="PLACED",(((M316-1)*'month 3 only'!$B$2)*(1-$B$3))-'month 3 only'!$B$2,IF(K316=0,-'month 3 only'!$B$2,-('month 3 only'!$B$2*2))))))*E316</f>
        <v>0</v>
      </c>
      <c r="S316" s="28">
        <f>(IF(N316="WON-EW",((((G316-1)*K316)*'month 3 only'!$B$2)+('month 3 only'!$B$2*(G316-1))),IF(N316="WON",((((G316-1)*K316)*'month 3 only'!$B$2)+('month 3 only'!$B$2*(G316-1))),IF(N316="PLACED",((((G316-1)*K316)*'month 3 only'!$B$2)-'month 3 only'!$B$2),IF(K316=0,-'month 3 only'!$B$2,IF(K316=0,-'month 3 only'!$B$2,-('month 3 only'!$B$2*2)))))))*E316</f>
        <v>0</v>
      </c>
    </row>
    <row r="317" spans="9:19" ht="15" x14ac:dyDescent="0.2">
      <c r="I317" s="22"/>
      <c r="J317" s="22"/>
      <c r="K317" s="22"/>
      <c r="N317" s="17"/>
      <c r="O317" s="26">
        <f>((H317-1)*(1-(IF(I317="no",0,'month 3 only'!$B$3)))+1)</f>
        <v>5.0000000000000044E-2</v>
      </c>
      <c r="P317" s="26">
        <f t="shared" si="3"/>
        <v>0</v>
      </c>
      <c r="Q317" s="27">
        <f>(IF(N317="WON-EW",((((O317-1)*K317)*'month 3 only'!$B$2)+('month 3 only'!$B$2*(O317-1))),IF(N317="WON",((((O317-1)*K317)*'month 3 only'!$B$2)+('month 3 only'!$B$2*(O317-1))),IF(N317="PLACED",((((O317-1)*K317)*'month 3 only'!$B$2)-'month 3 only'!$B$2),IF(K317=0,-'month 3 only'!$B$2,IF(K317=0,-'month 3 only'!$B$2,-('month 3 only'!$B$2*2)))))))*E317</f>
        <v>0</v>
      </c>
      <c r="R317" s="27">
        <f>(IF(N317="WON-EW",(((L317-1)*'month 3 only'!$B$2)*(1-$B$3))+(((M317-1)*'month 3 only'!$B$2)*(1-$B$3)),IF(N317="WON",(((L317-1)*'month 3 only'!$B$2)*(1-$B$3)),IF(N317="PLACED",(((M317-1)*'month 3 only'!$B$2)*(1-$B$3))-'month 3 only'!$B$2,IF(K317=0,-'month 3 only'!$B$2,-('month 3 only'!$B$2*2))))))*E317</f>
        <v>0</v>
      </c>
      <c r="S317" s="28">
        <f>(IF(N317="WON-EW",((((G317-1)*K317)*'month 3 only'!$B$2)+('month 3 only'!$B$2*(G317-1))),IF(N317="WON",((((G317-1)*K317)*'month 3 only'!$B$2)+('month 3 only'!$B$2*(G317-1))),IF(N317="PLACED",((((G317-1)*K317)*'month 3 only'!$B$2)-'month 3 only'!$B$2),IF(K317=0,-'month 3 only'!$B$2,IF(K317=0,-'month 3 only'!$B$2,-('month 3 only'!$B$2*2)))))))*E317</f>
        <v>0</v>
      </c>
    </row>
    <row r="318" spans="9:19" ht="15" x14ac:dyDescent="0.2">
      <c r="I318" s="22"/>
      <c r="J318" s="22"/>
      <c r="K318" s="22"/>
      <c r="N318" s="17"/>
      <c r="O318" s="26">
        <f>((H318-1)*(1-(IF(I318="no",0,'month 3 only'!$B$3)))+1)</f>
        <v>5.0000000000000044E-2</v>
      </c>
      <c r="P318" s="26">
        <f t="shared" ref="P318:P381" si="4">E318*IF(J318="yes",2,1)</f>
        <v>0</v>
      </c>
      <c r="Q318" s="27">
        <f>(IF(N318="WON-EW",((((O318-1)*K318)*'month 3 only'!$B$2)+('month 3 only'!$B$2*(O318-1))),IF(N318="WON",((((O318-1)*K318)*'month 3 only'!$B$2)+('month 3 only'!$B$2*(O318-1))),IF(N318="PLACED",((((O318-1)*K318)*'month 3 only'!$B$2)-'month 3 only'!$B$2),IF(K318=0,-'month 3 only'!$B$2,IF(K318=0,-'month 3 only'!$B$2,-('month 3 only'!$B$2*2)))))))*E318</f>
        <v>0</v>
      </c>
      <c r="R318" s="27">
        <f>(IF(N318="WON-EW",(((L318-1)*'month 3 only'!$B$2)*(1-$B$3))+(((M318-1)*'month 3 only'!$B$2)*(1-$B$3)),IF(N318="WON",(((L318-1)*'month 3 only'!$B$2)*(1-$B$3)),IF(N318="PLACED",(((M318-1)*'month 3 only'!$B$2)*(1-$B$3))-'month 3 only'!$B$2,IF(K318=0,-'month 3 only'!$B$2,-('month 3 only'!$B$2*2))))))*E318</f>
        <v>0</v>
      </c>
      <c r="S318" s="28">
        <f>(IF(N318="WON-EW",((((G318-1)*K318)*'month 3 only'!$B$2)+('month 3 only'!$B$2*(G318-1))),IF(N318="WON",((((G318-1)*K318)*'month 3 only'!$B$2)+('month 3 only'!$B$2*(G318-1))),IF(N318="PLACED",((((G318-1)*K318)*'month 3 only'!$B$2)-'month 3 only'!$B$2),IF(K318=0,-'month 3 only'!$B$2,IF(K318=0,-'month 3 only'!$B$2,-('month 3 only'!$B$2*2)))))))*E318</f>
        <v>0</v>
      </c>
    </row>
    <row r="319" spans="9:19" ht="15" x14ac:dyDescent="0.2">
      <c r="I319" s="22"/>
      <c r="J319" s="22"/>
      <c r="K319" s="22"/>
      <c r="N319" s="17"/>
      <c r="O319" s="26">
        <f>((H319-1)*(1-(IF(I319="no",0,'month 3 only'!$B$3)))+1)</f>
        <v>5.0000000000000044E-2</v>
      </c>
      <c r="P319" s="26">
        <f t="shared" si="4"/>
        <v>0</v>
      </c>
      <c r="Q319" s="27">
        <f>(IF(N319="WON-EW",((((O319-1)*K319)*'month 3 only'!$B$2)+('month 3 only'!$B$2*(O319-1))),IF(N319="WON",((((O319-1)*K319)*'month 3 only'!$B$2)+('month 3 only'!$B$2*(O319-1))),IF(N319="PLACED",((((O319-1)*K319)*'month 3 only'!$B$2)-'month 3 only'!$B$2),IF(K319=0,-'month 3 only'!$B$2,IF(K319=0,-'month 3 only'!$B$2,-('month 3 only'!$B$2*2)))))))*E319</f>
        <v>0</v>
      </c>
      <c r="R319" s="27">
        <f>(IF(N319="WON-EW",(((L319-1)*'month 3 only'!$B$2)*(1-$B$3))+(((M319-1)*'month 3 only'!$B$2)*(1-$B$3)),IF(N319="WON",(((L319-1)*'month 3 only'!$B$2)*(1-$B$3)),IF(N319="PLACED",(((M319-1)*'month 3 only'!$B$2)*(1-$B$3))-'month 3 only'!$B$2,IF(K319=0,-'month 3 only'!$B$2,-('month 3 only'!$B$2*2))))))*E319</f>
        <v>0</v>
      </c>
      <c r="S319" s="28">
        <f>(IF(N319="WON-EW",((((G319-1)*K319)*'month 3 only'!$B$2)+('month 3 only'!$B$2*(G319-1))),IF(N319="WON",((((G319-1)*K319)*'month 3 only'!$B$2)+('month 3 only'!$B$2*(G319-1))),IF(N319="PLACED",((((G319-1)*K319)*'month 3 only'!$B$2)-'month 3 only'!$B$2),IF(K319=0,-'month 3 only'!$B$2,IF(K319=0,-'month 3 only'!$B$2,-('month 3 only'!$B$2*2)))))))*E319</f>
        <v>0</v>
      </c>
    </row>
    <row r="320" spans="9:19" ht="15" x14ac:dyDescent="0.2">
      <c r="I320" s="22"/>
      <c r="J320" s="22"/>
      <c r="K320" s="22"/>
      <c r="N320" s="17"/>
      <c r="O320" s="26">
        <f>((H320-1)*(1-(IF(I320="no",0,'month 3 only'!$B$3)))+1)</f>
        <v>5.0000000000000044E-2</v>
      </c>
      <c r="P320" s="26">
        <f t="shared" si="4"/>
        <v>0</v>
      </c>
      <c r="Q320" s="27">
        <f>(IF(N320="WON-EW",((((O320-1)*K320)*'month 3 only'!$B$2)+('month 3 only'!$B$2*(O320-1))),IF(N320="WON",((((O320-1)*K320)*'month 3 only'!$B$2)+('month 3 only'!$B$2*(O320-1))),IF(N320="PLACED",((((O320-1)*K320)*'month 3 only'!$B$2)-'month 3 only'!$B$2),IF(K320=0,-'month 3 only'!$B$2,IF(K320=0,-'month 3 only'!$B$2,-('month 3 only'!$B$2*2)))))))*E320</f>
        <v>0</v>
      </c>
      <c r="R320" s="27">
        <f>(IF(N320="WON-EW",(((L320-1)*'month 3 only'!$B$2)*(1-$B$3))+(((M320-1)*'month 3 only'!$B$2)*(1-$B$3)),IF(N320="WON",(((L320-1)*'month 3 only'!$B$2)*(1-$B$3)),IF(N320="PLACED",(((M320-1)*'month 3 only'!$B$2)*(1-$B$3))-'month 3 only'!$B$2,IF(K320=0,-'month 3 only'!$B$2,-('month 3 only'!$B$2*2))))))*E320</f>
        <v>0</v>
      </c>
      <c r="S320" s="28">
        <f>(IF(N320="WON-EW",((((G320-1)*K320)*'month 3 only'!$B$2)+('month 3 only'!$B$2*(G320-1))),IF(N320="WON",((((G320-1)*K320)*'month 3 only'!$B$2)+('month 3 only'!$B$2*(G320-1))),IF(N320="PLACED",((((G320-1)*K320)*'month 3 only'!$B$2)-'month 3 only'!$B$2),IF(K320=0,-'month 3 only'!$B$2,IF(K320=0,-'month 3 only'!$B$2,-('month 3 only'!$B$2*2)))))))*E320</f>
        <v>0</v>
      </c>
    </row>
    <row r="321" spans="9:19" ht="15" x14ac:dyDescent="0.2">
      <c r="I321" s="22"/>
      <c r="J321" s="22"/>
      <c r="K321" s="22"/>
      <c r="N321" s="17"/>
      <c r="O321" s="26">
        <f>((H321-1)*(1-(IF(I321="no",0,'month 3 only'!$B$3)))+1)</f>
        <v>5.0000000000000044E-2</v>
      </c>
      <c r="P321" s="26">
        <f t="shared" si="4"/>
        <v>0</v>
      </c>
      <c r="Q321" s="27">
        <f>(IF(N321="WON-EW",((((O321-1)*K321)*'month 3 only'!$B$2)+('month 3 only'!$B$2*(O321-1))),IF(N321="WON",((((O321-1)*K321)*'month 3 only'!$B$2)+('month 3 only'!$B$2*(O321-1))),IF(N321="PLACED",((((O321-1)*K321)*'month 3 only'!$B$2)-'month 3 only'!$B$2),IF(K321=0,-'month 3 only'!$B$2,IF(K321=0,-'month 3 only'!$B$2,-('month 3 only'!$B$2*2)))))))*E321</f>
        <v>0</v>
      </c>
      <c r="R321" s="27">
        <f>(IF(N321="WON-EW",(((L321-1)*'month 3 only'!$B$2)*(1-$B$3))+(((M321-1)*'month 3 only'!$B$2)*(1-$B$3)),IF(N321="WON",(((L321-1)*'month 3 only'!$B$2)*(1-$B$3)),IF(N321="PLACED",(((M321-1)*'month 3 only'!$B$2)*(1-$B$3))-'month 3 only'!$B$2,IF(K321=0,-'month 3 only'!$B$2,-('month 3 only'!$B$2*2))))))*E321</f>
        <v>0</v>
      </c>
      <c r="S321" s="28">
        <f>(IF(N321="WON-EW",((((G321-1)*K321)*'month 3 only'!$B$2)+('month 3 only'!$B$2*(G321-1))),IF(N321="WON",((((G321-1)*K321)*'month 3 only'!$B$2)+('month 3 only'!$B$2*(G321-1))),IF(N321="PLACED",((((G321-1)*K321)*'month 3 only'!$B$2)-'month 3 only'!$B$2),IF(K321=0,-'month 3 only'!$B$2,IF(K321=0,-'month 3 only'!$B$2,-('month 3 only'!$B$2*2)))))))*E321</f>
        <v>0</v>
      </c>
    </row>
    <row r="322" spans="9:19" ht="15" x14ac:dyDescent="0.2">
      <c r="I322" s="22"/>
      <c r="J322" s="22"/>
      <c r="K322" s="22"/>
      <c r="N322" s="17"/>
      <c r="O322" s="26">
        <f>((H322-1)*(1-(IF(I322="no",0,'month 3 only'!$B$3)))+1)</f>
        <v>5.0000000000000044E-2</v>
      </c>
      <c r="P322" s="26">
        <f t="shared" si="4"/>
        <v>0</v>
      </c>
      <c r="Q322" s="27">
        <f>(IF(N322="WON-EW",((((O322-1)*K322)*'month 3 only'!$B$2)+('month 3 only'!$B$2*(O322-1))),IF(N322="WON",((((O322-1)*K322)*'month 3 only'!$B$2)+('month 3 only'!$B$2*(O322-1))),IF(N322="PLACED",((((O322-1)*K322)*'month 3 only'!$B$2)-'month 3 only'!$B$2),IF(K322=0,-'month 3 only'!$B$2,IF(K322=0,-'month 3 only'!$B$2,-('month 3 only'!$B$2*2)))))))*E322</f>
        <v>0</v>
      </c>
      <c r="R322" s="27">
        <f>(IF(N322="WON-EW",(((L322-1)*'month 3 only'!$B$2)*(1-$B$3))+(((M322-1)*'month 3 only'!$B$2)*(1-$B$3)),IF(N322="WON",(((L322-1)*'month 3 only'!$B$2)*(1-$B$3)),IF(N322="PLACED",(((M322-1)*'month 3 only'!$B$2)*(1-$B$3))-'month 3 only'!$B$2,IF(K322=0,-'month 3 only'!$B$2,-('month 3 only'!$B$2*2))))))*E322</f>
        <v>0</v>
      </c>
      <c r="S322" s="28">
        <f>(IF(N322="WON-EW",((((G322-1)*K322)*'month 3 only'!$B$2)+('month 3 only'!$B$2*(G322-1))),IF(N322="WON",((((G322-1)*K322)*'month 3 only'!$B$2)+('month 3 only'!$B$2*(G322-1))),IF(N322="PLACED",((((G322-1)*K322)*'month 3 only'!$B$2)-'month 3 only'!$B$2),IF(K322=0,-'month 3 only'!$B$2,IF(K322=0,-'month 3 only'!$B$2,-('month 3 only'!$B$2*2)))))))*E322</f>
        <v>0</v>
      </c>
    </row>
    <row r="323" spans="9:19" ht="15" x14ac:dyDescent="0.2">
      <c r="I323" s="22"/>
      <c r="J323" s="22"/>
      <c r="K323" s="22"/>
      <c r="N323" s="17"/>
      <c r="O323" s="26">
        <f>((H323-1)*(1-(IF(I323="no",0,'month 3 only'!$B$3)))+1)</f>
        <v>5.0000000000000044E-2</v>
      </c>
      <c r="P323" s="26">
        <f t="shared" si="4"/>
        <v>0</v>
      </c>
      <c r="Q323" s="27">
        <f>(IF(N323="WON-EW",((((O323-1)*K323)*'month 3 only'!$B$2)+('month 3 only'!$B$2*(O323-1))),IF(N323="WON",((((O323-1)*K323)*'month 3 only'!$B$2)+('month 3 only'!$B$2*(O323-1))),IF(N323="PLACED",((((O323-1)*K323)*'month 3 only'!$B$2)-'month 3 only'!$B$2),IF(K323=0,-'month 3 only'!$B$2,IF(K323=0,-'month 3 only'!$B$2,-('month 3 only'!$B$2*2)))))))*E323</f>
        <v>0</v>
      </c>
      <c r="R323" s="27">
        <f>(IF(N323="WON-EW",(((L323-1)*'month 3 only'!$B$2)*(1-$B$3))+(((M323-1)*'month 3 only'!$B$2)*(1-$B$3)),IF(N323="WON",(((L323-1)*'month 3 only'!$B$2)*(1-$B$3)),IF(N323="PLACED",(((M323-1)*'month 3 only'!$B$2)*(1-$B$3))-'month 3 only'!$B$2,IF(K323=0,-'month 3 only'!$B$2,-('month 3 only'!$B$2*2))))))*E323</f>
        <v>0</v>
      </c>
      <c r="S323" s="28">
        <f>(IF(N323="WON-EW",((((G323-1)*K323)*'month 3 only'!$B$2)+('month 3 only'!$B$2*(G323-1))),IF(N323="WON",((((G323-1)*K323)*'month 3 only'!$B$2)+('month 3 only'!$B$2*(G323-1))),IF(N323="PLACED",((((G323-1)*K323)*'month 3 only'!$B$2)-'month 3 only'!$B$2),IF(K323=0,-'month 3 only'!$B$2,IF(K323=0,-'month 3 only'!$B$2,-('month 3 only'!$B$2*2)))))))*E323</f>
        <v>0</v>
      </c>
    </row>
    <row r="324" spans="9:19" ht="15" x14ac:dyDescent="0.2">
      <c r="I324" s="22"/>
      <c r="J324" s="22"/>
      <c r="K324" s="22"/>
      <c r="N324" s="17"/>
      <c r="O324" s="26">
        <f>((H324-1)*(1-(IF(I324="no",0,'month 3 only'!$B$3)))+1)</f>
        <v>5.0000000000000044E-2</v>
      </c>
      <c r="P324" s="26">
        <f t="shared" si="4"/>
        <v>0</v>
      </c>
      <c r="Q324" s="27">
        <f>(IF(N324="WON-EW",((((O324-1)*K324)*'month 3 only'!$B$2)+('month 3 only'!$B$2*(O324-1))),IF(N324="WON",((((O324-1)*K324)*'month 3 only'!$B$2)+('month 3 only'!$B$2*(O324-1))),IF(N324="PLACED",((((O324-1)*K324)*'month 3 only'!$B$2)-'month 3 only'!$B$2),IF(K324=0,-'month 3 only'!$B$2,IF(K324=0,-'month 3 only'!$B$2,-('month 3 only'!$B$2*2)))))))*E324</f>
        <v>0</v>
      </c>
      <c r="R324" s="27">
        <f>(IF(N324="WON-EW",(((L324-1)*'month 3 only'!$B$2)*(1-$B$3))+(((M324-1)*'month 3 only'!$B$2)*(1-$B$3)),IF(N324="WON",(((L324-1)*'month 3 only'!$B$2)*(1-$B$3)),IF(N324="PLACED",(((M324-1)*'month 3 only'!$B$2)*(1-$B$3))-'month 3 only'!$B$2,IF(K324=0,-'month 3 only'!$B$2,-('month 3 only'!$B$2*2))))))*E324</f>
        <v>0</v>
      </c>
      <c r="S324" s="28">
        <f>(IF(N324="WON-EW",((((G324-1)*K324)*'month 3 only'!$B$2)+('month 3 only'!$B$2*(G324-1))),IF(N324="WON",((((G324-1)*K324)*'month 3 only'!$B$2)+('month 3 only'!$B$2*(G324-1))),IF(N324="PLACED",((((G324-1)*K324)*'month 3 only'!$B$2)-'month 3 only'!$B$2),IF(K324=0,-'month 3 only'!$B$2,IF(K324=0,-'month 3 only'!$B$2,-('month 3 only'!$B$2*2)))))))*E324</f>
        <v>0</v>
      </c>
    </row>
    <row r="325" spans="9:19" ht="15" x14ac:dyDescent="0.2">
      <c r="I325" s="22"/>
      <c r="J325" s="22"/>
      <c r="K325" s="22"/>
      <c r="N325" s="17"/>
      <c r="O325" s="26">
        <f>((H325-1)*(1-(IF(I325="no",0,'month 3 only'!$B$3)))+1)</f>
        <v>5.0000000000000044E-2</v>
      </c>
      <c r="P325" s="26">
        <f t="shared" si="4"/>
        <v>0</v>
      </c>
      <c r="Q325" s="27">
        <f>(IF(N325="WON-EW",((((O325-1)*K325)*'month 3 only'!$B$2)+('month 3 only'!$B$2*(O325-1))),IF(N325="WON",((((O325-1)*K325)*'month 3 only'!$B$2)+('month 3 only'!$B$2*(O325-1))),IF(N325="PLACED",((((O325-1)*K325)*'month 3 only'!$B$2)-'month 3 only'!$B$2),IF(K325=0,-'month 3 only'!$B$2,IF(K325=0,-'month 3 only'!$B$2,-('month 3 only'!$B$2*2)))))))*E325</f>
        <v>0</v>
      </c>
      <c r="R325" s="27">
        <f>(IF(N325="WON-EW",(((L325-1)*'month 3 only'!$B$2)*(1-$B$3))+(((M325-1)*'month 3 only'!$B$2)*(1-$B$3)),IF(N325="WON",(((L325-1)*'month 3 only'!$B$2)*(1-$B$3)),IF(N325="PLACED",(((M325-1)*'month 3 only'!$B$2)*(1-$B$3))-'month 3 only'!$B$2,IF(K325=0,-'month 3 only'!$B$2,-('month 3 only'!$B$2*2))))))*E325</f>
        <v>0</v>
      </c>
      <c r="S325" s="28">
        <f>(IF(N325="WON-EW",((((G325-1)*K325)*'month 3 only'!$B$2)+('month 3 only'!$B$2*(G325-1))),IF(N325="WON",((((G325-1)*K325)*'month 3 only'!$B$2)+('month 3 only'!$B$2*(G325-1))),IF(N325="PLACED",((((G325-1)*K325)*'month 3 only'!$B$2)-'month 3 only'!$B$2),IF(K325=0,-'month 3 only'!$B$2,IF(K325=0,-'month 3 only'!$B$2,-('month 3 only'!$B$2*2)))))))*E325</f>
        <v>0</v>
      </c>
    </row>
    <row r="326" spans="9:19" ht="15" x14ac:dyDescent="0.2">
      <c r="I326" s="22"/>
      <c r="J326" s="22"/>
      <c r="K326" s="22"/>
      <c r="N326" s="17"/>
      <c r="O326" s="26">
        <f>((H326-1)*(1-(IF(I326="no",0,'month 3 only'!$B$3)))+1)</f>
        <v>5.0000000000000044E-2</v>
      </c>
      <c r="P326" s="26">
        <f t="shared" si="4"/>
        <v>0</v>
      </c>
      <c r="Q326" s="27">
        <f>(IF(N326="WON-EW",((((O326-1)*K326)*'month 3 only'!$B$2)+('month 3 only'!$B$2*(O326-1))),IF(N326="WON",((((O326-1)*K326)*'month 3 only'!$B$2)+('month 3 only'!$B$2*(O326-1))),IF(N326="PLACED",((((O326-1)*K326)*'month 3 only'!$B$2)-'month 3 only'!$B$2),IF(K326=0,-'month 3 only'!$B$2,IF(K326=0,-'month 3 only'!$B$2,-('month 3 only'!$B$2*2)))))))*E326</f>
        <v>0</v>
      </c>
      <c r="R326" s="27">
        <f>(IF(N326="WON-EW",(((L326-1)*'month 3 only'!$B$2)*(1-$B$3))+(((M326-1)*'month 3 only'!$B$2)*(1-$B$3)),IF(N326="WON",(((L326-1)*'month 3 only'!$B$2)*(1-$B$3)),IF(N326="PLACED",(((M326-1)*'month 3 only'!$B$2)*(1-$B$3))-'month 3 only'!$B$2,IF(K326=0,-'month 3 only'!$B$2,-('month 3 only'!$B$2*2))))))*E326</f>
        <v>0</v>
      </c>
      <c r="S326" s="28">
        <f>(IF(N326="WON-EW",((((G326-1)*K326)*'month 3 only'!$B$2)+('month 3 only'!$B$2*(G326-1))),IF(N326="WON",((((G326-1)*K326)*'month 3 only'!$B$2)+('month 3 only'!$B$2*(G326-1))),IF(N326="PLACED",((((G326-1)*K326)*'month 3 only'!$B$2)-'month 3 only'!$B$2),IF(K326=0,-'month 3 only'!$B$2,IF(K326=0,-'month 3 only'!$B$2,-('month 3 only'!$B$2*2)))))))*E326</f>
        <v>0</v>
      </c>
    </row>
    <row r="327" spans="9:19" ht="15" x14ac:dyDescent="0.2">
      <c r="I327" s="22"/>
      <c r="J327" s="22"/>
      <c r="K327" s="22"/>
      <c r="N327" s="17"/>
      <c r="O327" s="26">
        <f>((H327-1)*(1-(IF(I327="no",0,'month 3 only'!$B$3)))+1)</f>
        <v>5.0000000000000044E-2</v>
      </c>
      <c r="P327" s="26">
        <f t="shared" si="4"/>
        <v>0</v>
      </c>
      <c r="Q327" s="27">
        <f>(IF(N327="WON-EW",((((O327-1)*K327)*'month 3 only'!$B$2)+('month 3 only'!$B$2*(O327-1))),IF(N327="WON",((((O327-1)*K327)*'month 3 only'!$B$2)+('month 3 only'!$B$2*(O327-1))),IF(N327="PLACED",((((O327-1)*K327)*'month 3 only'!$B$2)-'month 3 only'!$B$2),IF(K327=0,-'month 3 only'!$B$2,IF(K327=0,-'month 3 only'!$B$2,-('month 3 only'!$B$2*2)))))))*E327</f>
        <v>0</v>
      </c>
      <c r="R327" s="27">
        <f>(IF(N327="WON-EW",(((L327-1)*'month 3 only'!$B$2)*(1-$B$3))+(((M327-1)*'month 3 only'!$B$2)*(1-$B$3)),IF(N327="WON",(((L327-1)*'month 3 only'!$B$2)*(1-$B$3)),IF(N327="PLACED",(((M327-1)*'month 3 only'!$B$2)*(1-$B$3))-'month 3 only'!$B$2,IF(K327=0,-'month 3 only'!$B$2,-('month 3 only'!$B$2*2))))))*E327</f>
        <v>0</v>
      </c>
      <c r="S327" s="28">
        <f>(IF(N327="WON-EW",((((G327-1)*K327)*'month 3 only'!$B$2)+('month 3 only'!$B$2*(G327-1))),IF(N327="WON",((((G327-1)*K327)*'month 3 only'!$B$2)+('month 3 only'!$B$2*(G327-1))),IF(N327="PLACED",((((G327-1)*K327)*'month 3 only'!$B$2)-'month 3 only'!$B$2),IF(K327=0,-'month 3 only'!$B$2,IF(K327=0,-'month 3 only'!$B$2,-('month 3 only'!$B$2*2)))))))*E327</f>
        <v>0</v>
      </c>
    </row>
    <row r="328" spans="9:19" ht="15" x14ac:dyDescent="0.2">
      <c r="I328" s="22"/>
      <c r="J328" s="22"/>
      <c r="K328" s="22"/>
      <c r="N328" s="17"/>
      <c r="O328" s="26">
        <f>((H328-1)*(1-(IF(I328="no",0,'month 3 only'!$B$3)))+1)</f>
        <v>5.0000000000000044E-2</v>
      </c>
      <c r="P328" s="26">
        <f t="shared" si="4"/>
        <v>0</v>
      </c>
      <c r="Q328" s="27">
        <f>(IF(N328="WON-EW",((((O328-1)*K328)*'month 3 only'!$B$2)+('month 3 only'!$B$2*(O328-1))),IF(N328="WON",((((O328-1)*K328)*'month 3 only'!$B$2)+('month 3 only'!$B$2*(O328-1))),IF(N328="PLACED",((((O328-1)*K328)*'month 3 only'!$B$2)-'month 3 only'!$B$2),IF(K328=0,-'month 3 only'!$B$2,IF(K328=0,-'month 3 only'!$B$2,-('month 3 only'!$B$2*2)))))))*E328</f>
        <v>0</v>
      </c>
      <c r="R328" s="27">
        <f>(IF(N328="WON-EW",(((L328-1)*'month 3 only'!$B$2)*(1-$B$3))+(((M328-1)*'month 3 only'!$B$2)*(1-$B$3)),IF(N328="WON",(((L328-1)*'month 3 only'!$B$2)*(1-$B$3)),IF(N328="PLACED",(((M328-1)*'month 3 only'!$B$2)*(1-$B$3))-'month 3 only'!$B$2,IF(K328=0,-'month 3 only'!$B$2,-('month 3 only'!$B$2*2))))))*E328</f>
        <v>0</v>
      </c>
      <c r="S328" s="28">
        <f>(IF(N328="WON-EW",((((G328-1)*K328)*'month 3 only'!$B$2)+('month 3 only'!$B$2*(G328-1))),IF(N328="WON",((((G328-1)*K328)*'month 3 only'!$B$2)+('month 3 only'!$B$2*(G328-1))),IF(N328="PLACED",((((G328-1)*K328)*'month 3 only'!$B$2)-'month 3 only'!$B$2),IF(K328=0,-'month 3 only'!$B$2,IF(K328=0,-'month 3 only'!$B$2,-('month 3 only'!$B$2*2)))))))*E328</f>
        <v>0</v>
      </c>
    </row>
    <row r="329" spans="9:19" ht="15" x14ac:dyDescent="0.2">
      <c r="I329" s="22"/>
      <c r="J329" s="22"/>
      <c r="K329" s="22"/>
      <c r="N329" s="17"/>
      <c r="O329" s="26">
        <f>((H329-1)*(1-(IF(I329="no",0,'month 3 only'!$B$3)))+1)</f>
        <v>5.0000000000000044E-2</v>
      </c>
      <c r="P329" s="26">
        <f t="shared" si="4"/>
        <v>0</v>
      </c>
      <c r="Q329" s="27">
        <f>(IF(N329="WON-EW",((((O329-1)*K329)*'month 3 only'!$B$2)+('month 3 only'!$B$2*(O329-1))),IF(N329="WON",((((O329-1)*K329)*'month 3 only'!$B$2)+('month 3 only'!$B$2*(O329-1))),IF(N329="PLACED",((((O329-1)*K329)*'month 3 only'!$B$2)-'month 3 only'!$B$2),IF(K329=0,-'month 3 only'!$B$2,IF(K329=0,-'month 3 only'!$B$2,-('month 3 only'!$B$2*2)))))))*E329</f>
        <v>0</v>
      </c>
      <c r="R329" s="27">
        <f>(IF(N329="WON-EW",(((L329-1)*'month 3 only'!$B$2)*(1-$B$3))+(((M329-1)*'month 3 only'!$B$2)*(1-$B$3)),IF(N329="WON",(((L329-1)*'month 3 only'!$B$2)*(1-$B$3)),IF(N329="PLACED",(((M329-1)*'month 3 only'!$B$2)*(1-$B$3))-'month 3 only'!$B$2,IF(K329=0,-'month 3 only'!$B$2,-('month 3 only'!$B$2*2))))))*E329</f>
        <v>0</v>
      </c>
      <c r="S329" s="28">
        <f>(IF(N329="WON-EW",((((G329-1)*K329)*'month 3 only'!$B$2)+('month 3 only'!$B$2*(G329-1))),IF(N329="WON",((((G329-1)*K329)*'month 3 only'!$B$2)+('month 3 only'!$B$2*(G329-1))),IF(N329="PLACED",((((G329-1)*K329)*'month 3 only'!$B$2)-'month 3 only'!$B$2),IF(K329=0,-'month 3 only'!$B$2,IF(K329=0,-'month 3 only'!$B$2,-('month 3 only'!$B$2*2)))))))*E329</f>
        <v>0</v>
      </c>
    </row>
    <row r="330" spans="9:19" ht="15" x14ac:dyDescent="0.2">
      <c r="I330" s="22"/>
      <c r="J330" s="22"/>
      <c r="K330" s="22"/>
      <c r="N330" s="17"/>
      <c r="O330" s="26">
        <f>((H330-1)*(1-(IF(I330="no",0,'month 3 only'!$B$3)))+1)</f>
        <v>5.0000000000000044E-2</v>
      </c>
      <c r="P330" s="26">
        <f t="shared" si="4"/>
        <v>0</v>
      </c>
      <c r="Q330" s="27">
        <f>(IF(N330="WON-EW",((((O330-1)*K330)*'month 3 only'!$B$2)+('month 3 only'!$B$2*(O330-1))),IF(N330="WON",((((O330-1)*K330)*'month 3 only'!$B$2)+('month 3 only'!$B$2*(O330-1))),IF(N330="PLACED",((((O330-1)*K330)*'month 3 only'!$B$2)-'month 3 only'!$B$2),IF(K330=0,-'month 3 only'!$B$2,IF(K330=0,-'month 3 only'!$B$2,-('month 3 only'!$B$2*2)))))))*E330</f>
        <v>0</v>
      </c>
      <c r="R330" s="27">
        <f>(IF(N330="WON-EW",(((L330-1)*'month 3 only'!$B$2)*(1-$B$3))+(((M330-1)*'month 3 only'!$B$2)*(1-$B$3)),IF(N330="WON",(((L330-1)*'month 3 only'!$B$2)*(1-$B$3)),IF(N330="PLACED",(((M330-1)*'month 3 only'!$B$2)*(1-$B$3))-'month 3 only'!$B$2,IF(K330=0,-'month 3 only'!$B$2,-('month 3 only'!$B$2*2))))))*E330</f>
        <v>0</v>
      </c>
      <c r="S330" s="28">
        <f>(IF(N330="WON-EW",((((G330-1)*K330)*'month 3 only'!$B$2)+('month 3 only'!$B$2*(G330-1))),IF(N330="WON",((((G330-1)*K330)*'month 3 only'!$B$2)+('month 3 only'!$B$2*(G330-1))),IF(N330="PLACED",((((G330-1)*K330)*'month 3 only'!$B$2)-'month 3 only'!$B$2),IF(K330=0,-'month 3 only'!$B$2,IF(K330=0,-'month 3 only'!$B$2,-('month 3 only'!$B$2*2)))))))*E330</f>
        <v>0</v>
      </c>
    </row>
    <row r="331" spans="9:19" ht="15" x14ac:dyDescent="0.2">
      <c r="I331" s="22"/>
      <c r="J331" s="22"/>
      <c r="K331" s="22"/>
      <c r="N331" s="17"/>
      <c r="O331" s="26">
        <f>((H331-1)*(1-(IF(I331="no",0,'month 3 only'!$B$3)))+1)</f>
        <v>5.0000000000000044E-2</v>
      </c>
      <c r="P331" s="26">
        <f t="shared" si="4"/>
        <v>0</v>
      </c>
      <c r="Q331" s="27">
        <f>(IF(N331="WON-EW",((((O331-1)*K331)*'month 3 only'!$B$2)+('month 3 only'!$B$2*(O331-1))),IF(N331="WON",((((O331-1)*K331)*'month 3 only'!$B$2)+('month 3 only'!$B$2*(O331-1))),IF(N331="PLACED",((((O331-1)*K331)*'month 3 only'!$B$2)-'month 3 only'!$B$2),IF(K331=0,-'month 3 only'!$B$2,IF(K331=0,-'month 3 only'!$B$2,-('month 3 only'!$B$2*2)))))))*E331</f>
        <v>0</v>
      </c>
      <c r="R331" s="27">
        <f>(IF(N331="WON-EW",(((L331-1)*'month 3 only'!$B$2)*(1-$B$3))+(((M331-1)*'month 3 only'!$B$2)*(1-$B$3)),IF(N331="WON",(((L331-1)*'month 3 only'!$B$2)*(1-$B$3)),IF(N331="PLACED",(((M331-1)*'month 3 only'!$B$2)*(1-$B$3))-'month 3 only'!$B$2,IF(K331=0,-'month 3 only'!$B$2,-('month 3 only'!$B$2*2))))))*E331</f>
        <v>0</v>
      </c>
      <c r="S331" s="28">
        <f>(IF(N331="WON-EW",((((G331-1)*K331)*'month 3 only'!$B$2)+('month 3 only'!$B$2*(G331-1))),IF(N331="WON",((((G331-1)*K331)*'month 3 only'!$B$2)+('month 3 only'!$B$2*(G331-1))),IF(N331="PLACED",((((G331-1)*K331)*'month 3 only'!$B$2)-'month 3 only'!$B$2),IF(K331=0,-'month 3 only'!$B$2,IF(K331=0,-'month 3 only'!$B$2,-('month 3 only'!$B$2*2)))))))*E331</f>
        <v>0</v>
      </c>
    </row>
    <row r="332" spans="9:19" ht="15" x14ac:dyDescent="0.2">
      <c r="I332" s="22"/>
      <c r="J332" s="22"/>
      <c r="K332" s="22"/>
      <c r="N332" s="17"/>
      <c r="O332" s="26">
        <f>((H332-1)*(1-(IF(I332="no",0,'month 3 only'!$B$3)))+1)</f>
        <v>5.0000000000000044E-2</v>
      </c>
      <c r="P332" s="26">
        <f t="shared" si="4"/>
        <v>0</v>
      </c>
      <c r="Q332" s="27">
        <f>(IF(N332="WON-EW",((((O332-1)*K332)*'month 3 only'!$B$2)+('month 3 only'!$B$2*(O332-1))),IF(N332="WON",((((O332-1)*K332)*'month 3 only'!$B$2)+('month 3 only'!$B$2*(O332-1))),IF(N332="PLACED",((((O332-1)*K332)*'month 3 only'!$B$2)-'month 3 only'!$B$2),IF(K332=0,-'month 3 only'!$B$2,IF(K332=0,-'month 3 only'!$B$2,-('month 3 only'!$B$2*2)))))))*E332</f>
        <v>0</v>
      </c>
      <c r="R332" s="27">
        <f>(IF(N332="WON-EW",(((L332-1)*'month 3 only'!$B$2)*(1-$B$3))+(((M332-1)*'month 3 only'!$B$2)*(1-$B$3)),IF(N332="WON",(((L332-1)*'month 3 only'!$B$2)*(1-$B$3)),IF(N332="PLACED",(((M332-1)*'month 3 only'!$B$2)*(1-$B$3))-'month 3 only'!$B$2,IF(K332=0,-'month 3 only'!$B$2,-('month 3 only'!$B$2*2))))))*E332</f>
        <v>0</v>
      </c>
      <c r="S332" s="28">
        <f>(IF(N332="WON-EW",((((G332-1)*K332)*'month 3 only'!$B$2)+('month 3 only'!$B$2*(G332-1))),IF(N332="WON",((((G332-1)*K332)*'month 3 only'!$B$2)+('month 3 only'!$B$2*(G332-1))),IF(N332="PLACED",((((G332-1)*K332)*'month 3 only'!$B$2)-'month 3 only'!$B$2),IF(K332=0,-'month 3 only'!$B$2,IF(K332=0,-'month 3 only'!$B$2,-('month 3 only'!$B$2*2)))))))*E332</f>
        <v>0</v>
      </c>
    </row>
    <row r="333" spans="9:19" ht="15" x14ac:dyDescent="0.2">
      <c r="I333" s="22"/>
      <c r="J333" s="22"/>
      <c r="K333" s="22"/>
      <c r="N333" s="17"/>
      <c r="O333" s="26">
        <f>((H333-1)*(1-(IF(I333="no",0,'month 3 only'!$B$3)))+1)</f>
        <v>5.0000000000000044E-2</v>
      </c>
      <c r="P333" s="26">
        <f t="shared" si="4"/>
        <v>0</v>
      </c>
      <c r="Q333" s="27">
        <f>(IF(N333="WON-EW",((((O333-1)*K333)*'month 3 only'!$B$2)+('month 3 only'!$B$2*(O333-1))),IF(N333="WON",((((O333-1)*K333)*'month 3 only'!$B$2)+('month 3 only'!$B$2*(O333-1))),IF(N333="PLACED",((((O333-1)*K333)*'month 3 only'!$B$2)-'month 3 only'!$B$2),IF(K333=0,-'month 3 only'!$B$2,IF(K333=0,-'month 3 only'!$B$2,-('month 3 only'!$B$2*2)))))))*E333</f>
        <v>0</v>
      </c>
      <c r="R333" s="27">
        <f>(IF(N333="WON-EW",(((L333-1)*'month 3 only'!$B$2)*(1-$B$3))+(((M333-1)*'month 3 only'!$B$2)*(1-$B$3)),IF(N333="WON",(((L333-1)*'month 3 only'!$B$2)*(1-$B$3)),IF(N333="PLACED",(((M333-1)*'month 3 only'!$B$2)*(1-$B$3))-'month 3 only'!$B$2,IF(K333=0,-'month 3 only'!$B$2,-('month 3 only'!$B$2*2))))))*E333</f>
        <v>0</v>
      </c>
      <c r="S333" s="28">
        <f>(IF(N333="WON-EW",((((G333-1)*K333)*'month 3 only'!$B$2)+('month 3 only'!$B$2*(G333-1))),IF(N333="WON",((((G333-1)*K333)*'month 3 only'!$B$2)+('month 3 only'!$B$2*(G333-1))),IF(N333="PLACED",((((G333-1)*K333)*'month 3 only'!$B$2)-'month 3 only'!$B$2),IF(K333=0,-'month 3 only'!$B$2,IF(K333=0,-'month 3 only'!$B$2,-('month 3 only'!$B$2*2)))))))*E333</f>
        <v>0</v>
      </c>
    </row>
    <row r="334" spans="9:19" ht="15" x14ac:dyDescent="0.2">
      <c r="I334" s="22"/>
      <c r="J334" s="22"/>
      <c r="K334" s="22"/>
      <c r="N334" s="17"/>
      <c r="O334" s="26">
        <f>((H334-1)*(1-(IF(I334="no",0,'month 3 only'!$B$3)))+1)</f>
        <v>5.0000000000000044E-2</v>
      </c>
      <c r="P334" s="26">
        <f t="shared" si="4"/>
        <v>0</v>
      </c>
      <c r="Q334" s="27">
        <f>(IF(N334="WON-EW",((((O334-1)*K334)*'month 3 only'!$B$2)+('month 3 only'!$B$2*(O334-1))),IF(N334="WON",((((O334-1)*K334)*'month 3 only'!$B$2)+('month 3 only'!$B$2*(O334-1))),IF(N334="PLACED",((((O334-1)*K334)*'month 3 only'!$B$2)-'month 3 only'!$B$2),IF(K334=0,-'month 3 only'!$B$2,IF(K334=0,-'month 3 only'!$B$2,-('month 3 only'!$B$2*2)))))))*E334</f>
        <v>0</v>
      </c>
      <c r="R334" s="27">
        <f>(IF(N334="WON-EW",(((L334-1)*'month 3 only'!$B$2)*(1-$B$3))+(((M334-1)*'month 3 only'!$B$2)*(1-$B$3)),IF(N334="WON",(((L334-1)*'month 3 only'!$B$2)*(1-$B$3)),IF(N334="PLACED",(((M334-1)*'month 3 only'!$B$2)*(1-$B$3))-'month 3 only'!$B$2,IF(K334=0,-'month 3 only'!$B$2,-('month 3 only'!$B$2*2))))))*E334</f>
        <v>0</v>
      </c>
      <c r="S334" s="28">
        <f>(IF(N334="WON-EW",((((G334-1)*K334)*'month 3 only'!$B$2)+('month 3 only'!$B$2*(G334-1))),IF(N334="WON",((((G334-1)*K334)*'month 3 only'!$B$2)+('month 3 only'!$B$2*(G334-1))),IF(N334="PLACED",((((G334-1)*K334)*'month 3 only'!$B$2)-'month 3 only'!$B$2),IF(K334=0,-'month 3 only'!$B$2,IF(K334=0,-'month 3 only'!$B$2,-('month 3 only'!$B$2*2)))))))*E334</f>
        <v>0</v>
      </c>
    </row>
    <row r="335" spans="9:19" ht="15" x14ac:dyDescent="0.2">
      <c r="I335" s="22"/>
      <c r="J335" s="22"/>
      <c r="K335" s="22"/>
      <c r="N335" s="17"/>
      <c r="O335" s="26">
        <f>((H335-1)*(1-(IF(I335="no",0,'month 3 only'!$B$3)))+1)</f>
        <v>5.0000000000000044E-2</v>
      </c>
      <c r="P335" s="26">
        <f t="shared" si="4"/>
        <v>0</v>
      </c>
      <c r="Q335" s="27">
        <f>(IF(N335="WON-EW",((((O335-1)*K335)*'month 3 only'!$B$2)+('month 3 only'!$B$2*(O335-1))),IF(N335="WON",((((O335-1)*K335)*'month 3 only'!$B$2)+('month 3 only'!$B$2*(O335-1))),IF(N335="PLACED",((((O335-1)*K335)*'month 3 only'!$B$2)-'month 3 only'!$B$2),IF(K335=0,-'month 3 only'!$B$2,IF(K335=0,-'month 3 only'!$B$2,-('month 3 only'!$B$2*2)))))))*E335</f>
        <v>0</v>
      </c>
      <c r="R335" s="27">
        <f>(IF(N335="WON-EW",(((L335-1)*'month 3 only'!$B$2)*(1-$B$3))+(((M335-1)*'month 3 only'!$B$2)*(1-$B$3)),IF(N335="WON",(((L335-1)*'month 3 only'!$B$2)*(1-$B$3)),IF(N335="PLACED",(((M335-1)*'month 3 only'!$B$2)*(1-$B$3))-'month 3 only'!$B$2,IF(K335=0,-'month 3 only'!$B$2,-('month 3 only'!$B$2*2))))))*E335</f>
        <v>0</v>
      </c>
      <c r="S335" s="28">
        <f>(IF(N335="WON-EW",((((G335-1)*K335)*'month 3 only'!$B$2)+('month 3 only'!$B$2*(G335-1))),IF(N335="WON",((((G335-1)*K335)*'month 3 only'!$B$2)+('month 3 only'!$B$2*(G335-1))),IF(N335="PLACED",((((G335-1)*K335)*'month 3 only'!$B$2)-'month 3 only'!$B$2),IF(K335=0,-'month 3 only'!$B$2,IF(K335=0,-'month 3 only'!$B$2,-('month 3 only'!$B$2*2)))))))*E335</f>
        <v>0</v>
      </c>
    </row>
    <row r="336" spans="9:19" ht="15" x14ac:dyDescent="0.2">
      <c r="I336" s="22"/>
      <c r="J336" s="22"/>
      <c r="K336" s="22"/>
      <c r="N336" s="17"/>
      <c r="O336" s="26">
        <f>((H336-1)*(1-(IF(I336="no",0,'month 3 only'!$B$3)))+1)</f>
        <v>5.0000000000000044E-2</v>
      </c>
      <c r="P336" s="26">
        <f t="shared" si="4"/>
        <v>0</v>
      </c>
      <c r="Q336" s="27">
        <f>(IF(N336="WON-EW",((((O336-1)*K336)*'month 3 only'!$B$2)+('month 3 only'!$B$2*(O336-1))),IF(N336="WON",((((O336-1)*K336)*'month 3 only'!$B$2)+('month 3 only'!$B$2*(O336-1))),IF(N336="PLACED",((((O336-1)*K336)*'month 3 only'!$B$2)-'month 3 only'!$B$2),IF(K336=0,-'month 3 only'!$B$2,IF(K336=0,-'month 3 only'!$B$2,-('month 3 only'!$B$2*2)))))))*E336</f>
        <v>0</v>
      </c>
      <c r="R336" s="27">
        <f>(IF(N336="WON-EW",(((L336-1)*'month 3 only'!$B$2)*(1-$B$3))+(((M336-1)*'month 3 only'!$B$2)*(1-$B$3)),IF(N336="WON",(((L336-1)*'month 3 only'!$B$2)*(1-$B$3)),IF(N336="PLACED",(((M336-1)*'month 3 only'!$B$2)*(1-$B$3))-'month 3 only'!$B$2,IF(K336=0,-'month 3 only'!$B$2,-('month 3 only'!$B$2*2))))))*E336</f>
        <v>0</v>
      </c>
      <c r="S336" s="28">
        <f>(IF(N336="WON-EW",((((G336-1)*K336)*'month 3 only'!$B$2)+('month 3 only'!$B$2*(G336-1))),IF(N336="WON",((((G336-1)*K336)*'month 3 only'!$B$2)+('month 3 only'!$B$2*(G336-1))),IF(N336="PLACED",((((G336-1)*K336)*'month 3 only'!$B$2)-'month 3 only'!$B$2),IF(K336=0,-'month 3 only'!$B$2,IF(K336=0,-'month 3 only'!$B$2,-('month 3 only'!$B$2*2)))))))*E336</f>
        <v>0</v>
      </c>
    </row>
    <row r="337" spans="9:19" ht="15" x14ac:dyDescent="0.2">
      <c r="I337" s="22"/>
      <c r="J337" s="22"/>
      <c r="K337" s="22"/>
      <c r="N337" s="17"/>
      <c r="O337" s="26">
        <f>((H337-1)*(1-(IF(I337="no",0,'month 3 only'!$B$3)))+1)</f>
        <v>5.0000000000000044E-2</v>
      </c>
      <c r="P337" s="26">
        <f t="shared" si="4"/>
        <v>0</v>
      </c>
      <c r="Q337" s="27">
        <f>(IF(N337="WON-EW",((((O337-1)*K337)*'month 3 only'!$B$2)+('month 3 only'!$B$2*(O337-1))),IF(N337="WON",((((O337-1)*K337)*'month 3 only'!$B$2)+('month 3 only'!$B$2*(O337-1))),IF(N337="PLACED",((((O337-1)*K337)*'month 3 only'!$B$2)-'month 3 only'!$B$2),IF(K337=0,-'month 3 only'!$B$2,IF(K337=0,-'month 3 only'!$B$2,-('month 3 only'!$B$2*2)))))))*E337</f>
        <v>0</v>
      </c>
      <c r="R337" s="27">
        <f>(IF(N337="WON-EW",(((L337-1)*'month 3 only'!$B$2)*(1-$B$3))+(((M337-1)*'month 3 only'!$B$2)*(1-$B$3)),IF(N337="WON",(((L337-1)*'month 3 only'!$B$2)*(1-$B$3)),IF(N337="PLACED",(((M337-1)*'month 3 only'!$B$2)*(1-$B$3))-'month 3 only'!$B$2,IF(K337=0,-'month 3 only'!$B$2,-('month 3 only'!$B$2*2))))))*E337</f>
        <v>0</v>
      </c>
      <c r="S337" s="28">
        <f>(IF(N337="WON-EW",((((G337-1)*K337)*'month 3 only'!$B$2)+('month 3 only'!$B$2*(G337-1))),IF(N337="WON",((((G337-1)*K337)*'month 3 only'!$B$2)+('month 3 only'!$B$2*(G337-1))),IF(N337="PLACED",((((G337-1)*K337)*'month 3 only'!$B$2)-'month 3 only'!$B$2),IF(K337=0,-'month 3 only'!$B$2,IF(K337=0,-'month 3 only'!$B$2,-('month 3 only'!$B$2*2)))))))*E337</f>
        <v>0</v>
      </c>
    </row>
    <row r="338" spans="9:19" ht="15" x14ac:dyDescent="0.2">
      <c r="I338" s="22"/>
      <c r="J338" s="22"/>
      <c r="K338" s="22"/>
      <c r="N338" s="17"/>
      <c r="O338" s="26">
        <f>((H338-1)*(1-(IF(I338="no",0,'month 3 only'!$B$3)))+1)</f>
        <v>5.0000000000000044E-2</v>
      </c>
      <c r="P338" s="26">
        <f t="shared" si="4"/>
        <v>0</v>
      </c>
      <c r="Q338" s="27">
        <f>(IF(N338="WON-EW",((((O338-1)*K338)*'month 3 only'!$B$2)+('month 3 only'!$B$2*(O338-1))),IF(N338="WON",((((O338-1)*K338)*'month 3 only'!$B$2)+('month 3 only'!$B$2*(O338-1))),IF(N338="PLACED",((((O338-1)*K338)*'month 3 only'!$B$2)-'month 3 only'!$B$2),IF(K338=0,-'month 3 only'!$B$2,IF(K338=0,-'month 3 only'!$B$2,-('month 3 only'!$B$2*2)))))))*E338</f>
        <v>0</v>
      </c>
      <c r="R338" s="27">
        <f>(IF(N338="WON-EW",(((L338-1)*'month 3 only'!$B$2)*(1-$B$3))+(((M338-1)*'month 3 only'!$B$2)*(1-$B$3)),IF(N338="WON",(((L338-1)*'month 3 only'!$B$2)*(1-$B$3)),IF(N338="PLACED",(((M338-1)*'month 3 only'!$B$2)*(1-$B$3))-'month 3 only'!$B$2,IF(K338=0,-'month 3 only'!$B$2,-('month 3 only'!$B$2*2))))))*E338</f>
        <v>0</v>
      </c>
      <c r="S338" s="28">
        <f>(IF(N338="WON-EW",((((G338-1)*K338)*'month 3 only'!$B$2)+('month 3 only'!$B$2*(G338-1))),IF(N338="WON",((((G338-1)*K338)*'month 3 only'!$B$2)+('month 3 only'!$B$2*(G338-1))),IF(N338="PLACED",((((G338-1)*K338)*'month 3 only'!$B$2)-'month 3 only'!$B$2),IF(K338=0,-'month 3 only'!$B$2,IF(K338=0,-'month 3 only'!$B$2,-('month 3 only'!$B$2*2)))))))*E338</f>
        <v>0</v>
      </c>
    </row>
    <row r="339" spans="9:19" ht="15" x14ac:dyDescent="0.2">
      <c r="I339" s="22"/>
      <c r="J339" s="22"/>
      <c r="K339" s="22"/>
      <c r="N339" s="17"/>
      <c r="O339" s="26">
        <f>((H339-1)*(1-(IF(I339="no",0,'month 3 only'!$B$3)))+1)</f>
        <v>5.0000000000000044E-2</v>
      </c>
      <c r="P339" s="26">
        <f t="shared" si="4"/>
        <v>0</v>
      </c>
      <c r="Q339" s="27">
        <f>(IF(N339="WON-EW",((((O339-1)*K339)*'month 3 only'!$B$2)+('month 3 only'!$B$2*(O339-1))),IF(N339="WON",((((O339-1)*K339)*'month 3 only'!$B$2)+('month 3 only'!$B$2*(O339-1))),IF(N339="PLACED",((((O339-1)*K339)*'month 3 only'!$B$2)-'month 3 only'!$B$2),IF(K339=0,-'month 3 only'!$B$2,IF(K339=0,-'month 3 only'!$B$2,-('month 3 only'!$B$2*2)))))))*E339</f>
        <v>0</v>
      </c>
      <c r="R339" s="27">
        <f>(IF(N339="WON-EW",(((L339-1)*'month 3 only'!$B$2)*(1-$B$3))+(((M339-1)*'month 3 only'!$B$2)*(1-$B$3)),IF(N339="WON",(((L339-1)*'month 3 only'!$B$2)*(1-$B$3)),IF(N339="PLACED",(((M339-1)*'month 3 only'!$B$2)*(1-$B$3))-'month 3 only'!$B$2,IF(K339=0,-'month 3 only'!$B$2,-('month 3 only'!$B$2*2))))))*E339</f>
        <v>0</v>
      </c>
      <c r="S339" s="28">
        <f>(IF(N339="WON-EW",((((G339-1)*K339)*'month 3 only'!$B$2)+('month 3 only'!$B$2*(G339-1))),IF(N339="WON",((((G339-1)*K339)*'month 3 only'!$B$2)+('month 3 only'!$B$2*(G339-1))),IF(N339="PLACED",((((G339-1)*K339)*'month 3 only'!$B$2)-'month 3 only'!$B$2),IF(K339=0,-'month 3 only'!$B$2,IF(K339=0,-'month 3 only'!$B$2,-('month 3 only'!$B$2*2)))))))*E339</f>
        <v>0</v>
      </c>
    </row>
    <row r="340" spans="9:19" ht="15" x14ac:dyDescent="0.2">
      <c r="I340" s="22"/>
      <c r="J340" s="22"/>
      <c r="K340" s="22"/>
      <c r="N340" s="17"/>
      <c r="O340" s="26">
        <f>((H340-1)*(1-(IF(I340="no",0,'month 3 only'!$B$3)))+1)</f>
        <v>5.0000000000000044E-2</v>
      </c>
      <c r="P340" s="26">
        <f t="shared" si="4"/>
        <v>0</v>
      </c>
      <c r="Q340" s="27">
        <f>(IF(N340="WON-EW",((((O340-1)*K340)*'month 3 only'!$B$2)+('month 3 only'!$B$2*(O340-1))),IF(N340="WON",((((O340-1)*K340)*'month 3 only'!$B$2)+('month 3 only'!$B$2*(O340-1))),IF(N340="PLACED",((((O340-1)*K340)*'month 3 only'!$B$2)-'month 3 only'!$B$2),IF(K340=0,-'month 3 only'!$B$2,IF(K340=0,-'month 3 only'!$B$2,-('month 3 only'!$B$2*2)))))))*E340</f>
        <v>0</v>
      </c>
      <c r="R340" s="27">
        <f>(IF(N340="WON-EW",(((L340-1)*'month 3 only'!$B$2)*(1-$B$3))+(((M340-1)*'month 3 only'!$B$2)*(1-$B$3)),IF(N340="WON",(((L340-1)*'month 3 only'!$B$2)*(1-$B$3)),IF(N340="PLACED",(((M340-1)*'month 3 only'!$B$2)*(1-$B$3))-'month 3 only'!$B$2,IF(K340=0,-'month 3 only'!$B$2,-('month 3 only'!$B$2*2))))))*E340</f>
        <v>0</v>
      </c>
      <c r="S340" s="28">
        <f>(IF(N340="WON-EW",((((G340-1)*K340)*'month 3 only'!$B$2)+('month 3 only'!$B$2*(G340-1))),IF(N340="WON",((((G340-1)*K340)*'month 3 only'!$B$2)+('month 3 only'!$B$2*(G340-1))),IF(N340="PLACED",((((G340-1)*K340)*'month 3 only'!$B$2)-'month 3 only'!$B$2),IF(K340=0,-'month 3 only'!$B$2,IF(K340=0,-'month 3 only'!$B$2,-('month 3 only'!$B$2*2)))))))*E340</f>
        <v>0</v>
      </c>
    </row>
    <row r="341" spans="9:19" ht="15" x14ac:dyDescent="0.2">
      <c r="I341" s="22"/>
      <c r="J341" s="22"/>
      <c r="K341" s="22"/>
      <c r="N341" s="17"/>
      <c r="O341" s="26">
        <f>((H341-1)*(1-(IF(I341="no",0,'month 3 only'!$B$3)))+1)</f>
        <v>5.0000000000000044E-2</v>
      </c>
      <c r="P341" s="26">
        <f t="shared" si="4"/>
        <v>0</v>
      </c>
      <c r="Q341" s="27">
        <f>(IF(N341="WON-EW",((((O341-1)*K341)*'month 3 only'!$B$2)+('month 3 only'!$B$2*(O341-1))),IF(N341="WON",((((O341-1)*K341)*'month 3 only'!$B$2)+('month 3 only'!$B$2*(O341-1))),IF(N341="PLACED",((((O341-1)*K341)*'month 3 only'!$B$2)-'month 3 only'!$B$2),IF(K341=0,-'month 3 only'!$B$2,IF(K341=0,-'month 3 only'!$B$2,-('month 3 only'!$B$2*2)))))))*E341</f>
        <v>0</v>
      </c>
      <c r="R341" s="27">
        <f>(IF(N341="WON-EW",(((L341-1)*'month 3 only'!$B$2)*(1-$B$3))+(((M341-1)*'month 3 only'!$B$2)*(1-$B$3)),IF(N341="WON",(((L341-1)*'month 3 only'!$B$2)*(1-$B$3)),IF(N341="PLACED",(((M341-1)*'month 3 only'!$B$2)*(1-$B$3))-'month 3 only'!$B$2,IF(K341=0,-'month 3 only'!$B$2,-('month 3 only'!$B$2*2))))))*E341</f>
        <v>0</v>
      </c>
      <c r="S341" s="28">
        <f>(IF(N341="WON-EW",((((G341-1)*K341)*'month 3 only'!$B$2)+('month 3 only'!$B$2*(G341-1))),IF(N341="WON",((((G341-1)*K341)*'month 3 only'!$B$2)+('month 3 only'!$B$2*(G341-1))),IF(N341="PLACED",((((G341-1)*K341)*'month 3 only'!$B$2)-'month 3 only'!$B$2),IF(K341=0,-'month 3 only'!$B$2,IF(K341=0,-'month 3 only'!$B$2,-('month 3 only'!$B$2*2)))))))*E341</f>
        <v>0</v>
      </c>
    </row>
    <row r="342" spans="9:19" ht="15" x14ac:dyDescent="0.2">
      <c r="I342" s="22"/>
      <c r="J342" s="22"/>
      <c r="K342" s="22"/>
      <c r="N342" s="17"/>
      <c r="O342" s="26">
        <f>((H342-1)*(1-(IF(I342="no",0,'month 3 only'!$B$3)))+1)</f>
        <v>5.0000000000000044E-2</v>
      </c>
      <c r="P342" s="26">
        <f t="shared" si="4"/>
        <v>0</v>
      </c>
      <c r="Q342" s="27">
        <f>(IF(N342="WON-EW",((((O342-1)*K342)*'month 3 only'!$B$2)+('month 3 only'!$B$2*(O342-1))),IF(N342="WON",((((O342-1)*K342)*'month 3 only'!$B$2)+('month 3 only'!$B$2*(O342-1))),IF(N342="PLACED",((((O342-1)*K342)*'month 3 only'!$B$2)-'month 3 only'!$B$2),IF(K342=0,-'month 3 only'!$B$2,IF(K342=0,-'month 3 only'!$B$2,-('month 3 only'!$B$2*2)))))))*E342</f>
        <v>0</v>
      </c>
      <c r="R342" s="27">
        <f>(IF(N342="WON-EW",(((L342-1)*'month 3 only'!$B$2)*(1-$B$3))+(((M342-1)*'month 3 only'!$B$2)*(1-$B$3)),IF(N342="WON",(((L342-1)*'month 3 only'!$B$2)*(1-$B$3)),IF(N342="PLACED",(((M342-1)*'month 3 only'!$B$2)*(1-$B$3))-'month 3 only'!$B$2,IF(K342=0,-'month 3 only'!$B$2,-('month 3 only'!$B$2*2))))))*E342</f>
        <v>0</v>
      </c>
      <c r="S342" s="28">
        <f>(IF(N342="WON-EW",((((G342-1)*K342)*'month 3 only'!$B$2)+('month 3 only'!$B$2*(G342-1))),IF(N342="WON",((((G342-1)*K342)*'month 3 only'!$B$2)+('month 3 only'!$B$2*(G342-1))),IF(N342="PLACED",((((G342-1)*K342)*'month 3 only'!$B$2)-'month 3 only'!$B$2),IF(K342=0,-'month 3 only'!$B$2,IF(K342=0,-'month 3 only'!$B$2,-('month 3 only'!$B$2*2)))))))*E342</f>
        <v>0</v>
      </c>
    </row>
    <row r="343" spans="9:19" ht="15" x14ac:dyDescent="0.2">
      <c r="I343" s="22"/>
      <c r="J343" s="22"/>
      <c r="K343" s="22"/>
      <c r="N343" s="17"/>
      <c r="O343" s="26">
        <f>((H343-1)*(1-(IF(I343="no",0,'month 3 only'!$B$3)))+1)</f>
        <v>5.0000000000000044E-2</v>
      </c>
      <c r="P343" s="26">
        <f t="shared" si="4"/>
        <v>0</v>
      </c>
      <c r="Q343" s="27">
        <f>(IF(N343="WON-EW",((((O343-1)*K343)*'month 3 only'!$B$2)+('month 3 only'!$B$2*(O343-1))),IF(N343="WON",((((O343-1)*K343)*'month 3 only'!$B$2)+('month 3 only'!$B$2*(O343-1))),IF(N343="PLACED",((((O343-1)*K343)*'month 3 only'!$B$2)-'month 3 only'!$B$2),IF(K343=0,-'month 3 only'!$B$2,IF(K343=0,-'month 3 only'!$B$2,-('month 3 only'!$B$2*2)))))))*E343</f>
        <v>0</v>
      </c>
      <c r="R343" s="27">
        <f>(IF(N343="WON-EW",(((L343-1)*'month 3 only'!$B$2)*(1-$B$3))+(((M343-1)*'month 3 only'!$B$2)*(1-$B$3)),IF(N343="WON",(((L343-1)*'month 3 only'!$B$2)*(1-$B$3)),IF(N343="PLACED",(((M343-1)*'month 3 only'!$B$2)*(1-$B$3))-'month 3 only'!$B$2,IF(K343=0,-'month 3 only'!$B$2,-('month 3 only'!$B$2*2))))))*E343</f>
        <v>0</v>
      </c>
      <c r="S343" s="28">
        <f>(IF(N343="WON-EW",((((G343-1)*K343)*'month 3 only'!$B$2)+('month 3 only'!$B$2*(G343-1))),IF(N343="WON",((((G343-1)*K343)*'month 3 only'!$B$2)+('month 3 only'!$B$2*(G343-1))),IF(N343="PLACED",((((G343-1)*K343)*'month 3 only'!$B$2)-'month 3 only'!$B$2),IF(K343=0,-'month 3 only'!$B$2,IF(K343=0,-'month 3 only'!$B$2,-('month 3 only'!$B$2*2)))))))*E343</f>
        <v>0</v>
      </c>
    </row>
    <row r="344" spans="9:19" ht="15" x14ac:dyDescent="0.2">
      <c r="I344" s="22"/>
      <c r="J344" s="22"/>
      <c r="K344" s="22"/>
      <c r="N344" s="17"/>
      <c r="O344" s="26">
        <f>((H344-1)*(1-(IF(I344="no",0,'month 3 only'!$B$3)))+1)</f>
        <v>5.0000000000000044E-2</v>
      </c>
      <c r="P344" s="26">
        <f t="shared" si="4"/>
        <v>0</v>
      </c>
      <c r="Q344" s="27">
        <f>(IF(N344="WON-EW",((((O344-1)*K344)*'month 3 only'!$B$2)+('month 3 only'!$B$2*(O344-1))),IF(N344="WON",((((O344-1)*K344)*'month 3 only'!$B$2)+('month 3 only'!$B$2*(O344-1))),IF(N344="PLACED",((((O344-1)*K344)*'month 3 only'!$B$2)-'month 3 only'!$B$2),IF(K344=0,-'month 3 only'!$B$2,IF(K344=0,-'month 3 only'!$B$2,-('month 3 only'!$B$2*2)))))))*E344</f>
        <v>0</v>
      </c>
      <c r="R344" s="27">
        <f>(IF(N344="WON-EW",(((L344-1)*'month 3 only'!$B$2)*(1-$B$3))+(((M344-1)*'month 3 only'!$B$2)*(1-$B$3)),IF(N344="WON",(((L344-1)*'month 3 only'!$B$2)*(1-$B$3)),IF(N344="PLACED",(((M344-1)*'month 3 only'!$B$2)*(1-$B$3))-'month 3 only'!$B$2,IF(K344=0,-'month 3 only'!$B$2,-('month 3 only'!$B$2*2))))))*E344</f>
        <v>0</v>
      </c>
      <c r="S344" s="28">
        <f>(IF(N344="WON-EW",((((G344-1)*K344)*'month 3 only'!$B$2)+('month 3 only'!$B$2*(G344-1))),IF(N344="WON",((((G344-1)*K344)*'month 3 only'!$B$2)+('month 3 only'!$B$2*(G344-1))),IF(N344="PLACED",((((G344-1)*K344)*'month 3 only'!$B$2)-'month 3 only'!$B$2),IF(K344=0,-'month 3 only'!$B$2,IF(K344=0,-'month 3 only'!$B$2,-('month 3 only'!$B$2*2)))))))*E344</f>
        <v>0</v>
      </c>
    </row>
    <row r="345" spans="9:19" ht="15" x14ac:dyDescent="0.2">
      <c r="I345" s="22"/>
      <c r="J345" s="22"/>
      <c r="K345" s="22"/>
      <c r="N345" s="17"/>
      <c r="O345" s="26">
        <f>((H345-1)*(1-(IF(I345="no",0,'month 3 only'!$B$3)))+1)</f>
        <v>5.0000000000000044E-2</v>
      </c>
      <c r="P345" s="26">
        <f t="shared" si="4"/>
        <v>0</v>
      </c>
      <c r="Q345" s="27">
        <f>(IF(N345="WON-EW",((((O345-1)*K345)*'month 3 only'!$B$2)+('month 3 only'!$B$2*(O345-1))),IF(N345="WON",((((O345-1)*K345)*'month 3 only'!$B$2)+('month 3 only'!$B$2*(O345-1))),IF(N345="PLACED",((((O345-1)*K345)*'month 3 only'!$B$2)-'month 3 only'!$B$2),IF(K345=0,-'month 3 only'!$B$2,IF(K345=0,-'month 3 only'!$B$2,-('month 3 only'!$B$2*2)))))))*E345</f>
        <v>0</v>
      </c>
      <c r="R345" s="27">
        <f>(IF(N345="WON-EW",(((L345-1)*'month 3 only'!$B$2)*(1-$B$3))+(((M345-1)*'month 3 only'!$B$2)*(1-$B$3)),IF(N345="WON",(((L345-1)*'month 3 only'!$B$2)*(1-$B$3)),IF(N345="PLACED",(((M345-1)*'month 3 only'!$B$2)*(1-$B$3))-'month 3 only'!$B$2,IF(K345=0,-'month 3 only'!$B$2,-('month 3 only'!$B$2*2))))))*E345</f>
        <v>0</v>
      </c>
      <c r="S345" s="28">
        <f>(IF(N345="WON-EW",((((G345-1)*K345)*'month 3 only'!$B$2)+('month 3 only'!$B$2*(G345-1))),IF(N345="WON",((((G345-1)*K345)*'month 3 only'!$B$2)+('month 3 only'!$B$2*(G345-1))),IF(N345="PLACED",((((G345-1)*K345)*'month 3 only'!$B$2)-'month 3 only'!$B$2),IF(K345=0,-'month 3 only'!$B$2,IF(K345=0,-'month 3 only'!$B$2,-('month 3 only'!$B$2*2)))))))*E345</f>
        <v>0</v>
      </c>
    </row>
    <row r="346" spans="9:19" ht="15" x14ac:dyDescent="0.2">
      <c r="I346" s="22"/>
      <c r="J346" s="22"/>
      <c r="K346" s="22"/>
      <c r="N346" s="17"/>
      <c r="O346" s="26">
        <f>((H346-1)*(1-(IF(I346="no",0,'month 3 only'!$B$3)))+1)</f>
        <v>5.0000000000000044E-2</v>
      </c>
      <c r="P346" s="26">
        <f t="shared" si="4"/>
        <v>0</v>
      </c>
      <c r="Q346" s="27">
        <f>(IF(N346="WON-EW",((((O346-1)*K346)*'month 3 only'!$B$2)+('month 3 only'!$B$2*(O346-1))),IF(N346="WON",((((O346-1)*K346)*'month 3 only'!$B$2)+('month 3 only'!$B$2*(O346-1))),IF(N346="PLACED",((((O346-1)*K346)*'month 3 only'!$B$2)-'month 3 only'!$B$2),IF(K346=0,-'month 3 only'!$B$2,IF(K346=0,-'month 3 only'!$B$2,-('month 3 only'!$B$2*2)))))))*E346</f>
        <v>0</v>
      </c>
      <c r="R346" s="27">
        <f>(IF(N346="WON-EW",(((L346-1)*'month 3 only'!$B$2)*(1-$B$3))+(((M346-1)*'month 3 only'!$B$2)*(1-$B$3)),IF(N346="WON",(((L346-1)*'month 3 only'!$B$2)*(1-$B$3)),IF(N346="PLACED",(((M346-1)*'month 3 only'!$B$2)*(1-$B$3))-'month 3 only'!$B$2,IF(K346=0,-'month 3 only'!$B$2,-('month 3 only'!$B$2*2))))))*E346</f>
        <v>0</v>
      </c>
      <c r="S346" s="28">
        <f>(IF(N346="WON-EW",((((G346-1)*K346)*'month 3 only'!$B$2)+('month 3 only'!$B$2*(G346-1))),IF(N346="WON",((((G346-1)*K346)*'month 3 only'!$B$2)+('month 3 only'!$B$2*(G346-1))),IF(N346="PLACED",((((G346-1)*K346)*'month 3 only'!$B$2)-'month 3 only'!$B$2),IF(K346=0,-'month 3 only'!$B$2,IF(K346=0,-'month 3 only'!$B$2,-('month 3 only'!$B$2*2)))))))*E346</f>
        <v>0</v>
      </c>
    </row>
    <row r="347" spans="9:19" ht="15" x14ac:dyDescent="0.2">
      <c r="I347" s="22"/>
      <c r="J347" s="22"/>
      <c r="K347" s="22"/>
      <c r="N347" s="17"/>
      <c r="O347" s="26">
        <f>((H347-1)*(1-(IF(I347="no",0,'month 3 only'!$B$3)))+1)</f>
        <v>5.0000000000000044E-2</v>
      </c>
      <c r="P347" s="26">
        <f t="shared" si="4"/>
        <v>0</v>
      </c>
      <c r="Q347" s="27">
        <f>(IF(N347="WON-EW",((((O347-1)*K347)*'month 3 only'!$B$2)+('month 3 only'!$B$2*(O347-1))),IF(N347="WON",((((O347-1)*K347)*'month 3 only'!$B$2)+('month 3 only'!$B$2*(O347-1))),IF(N347="PLACED",((((O347-1)*K347)*'month 3 only'!$B$2)-'month 3 only'!$B$2),IF(K347=0,-'month 3 only'!$B$2,IF(K347=0,-'month 3 only'!$B$2,-('month 3 only'!$B$2*2)))))))*E347</f>
        <v>0</v>
      </c>
      <c r="R347" s="27">
        <f>(IF(N347="WON-EW",(((L347-1)*'month 3 only'!$B$2)*(1-$B$3))+(((M347-1)*'month 3 only'!$B$2)*(1-$B$3)),IF(N347="WON",(((L347-1)*'month 3 only'!$B$2)*(1-$B$3)),IF(N347="PLACED",(((M347-1)*'month 3 only'!$B$2)*(1-$B$3))-'month 3 only'!$B$2,IF(K347=0,-'month 3 only'!$B$2,-('month 3 only'!$B$2*2))))))*E347</f>
        <v>0</v>
      </c>
      <c r="S347" s="28">
        <f>(IF(N347="WON-EW",((((G347-1)*K347)*'month 3 only'!$B$2)+('month 3 only'!$B$2*(G347-1))),IF(N347="WON",((((G347-1)*K347)*'month 3 only'!$B$2)+('month 3 only'!$B$2*(G347-1))),IF(N347="PLACED",((((G347-1)*K347)*'month 3 only'!$B$2)-'month 3 only'!$B$2),IF(K347=0,-'month 3 only'!$B$2,IF(K347=0,-'month 3 only'!$B$2,-('month 3 only'!$B$2*2)))))))*E347</f>
        <v>0</v>
      </c>
    </row>
    <row r="348" spans="9:19" ht="15" x14ac:dyDescent="0.2">
      <c r="I348" s="22"/>
      <c r="J348" s="22"/>
      <c r="K348" s="22"/>
      <c r="N348" s="17"/>
      <c r="O348" s="26">
        <f>((H348-1)*(1-(IF(I348="no",0,'month 3 only'!$B$3)))+1)</f>
        <v>5.0000000000000044E-2</v>
      </c>
      <c r="P348" s="26">
        <f t="shared" si="4"/>
        <v>0</v>
      </c>
      <c r="Q348" s="27">
        <f>(IF(N348="WON-EW",((((O348-1)*K348)*'month 3 only'!$B$2)+('month 3 only'!$B$2*(O348-1))),IF(N348="WON",((((O348-1)*K348)*'month 3 only'!$B$2)+('month 3 only'!$B$2*(O348-1))),IF(N348="PLACED",((((O348-1)*K348)*'month 3 only'!$B$2)-'month 3 only'!$B$2),IF(K348=0,-'month 3 only'!$B$2,IF(K348=0,-'month 3 only'!$B$2,-('month 3 only'!$B$2*2)))))))*E348</f>
        <v>0</v>
      </c>
      <c r="R348" s="27">
        <f>(IF(N348="WON-EW",(((L348-1)*'month 3 only'!$B$2)*(1-$B$3))+(((M348-1)*'month 3 only'!$B$2)*(1-$B$3)),IF(N348="WON",(((L348-1)*'month 3 only'!$B$2)*(1-$B$3)),IF(N348="PLACED",(((M348-1)*'month 3 only'!$B$2)*(1-$B$3))-'month 3 only'!$B$2,IF(K348=0,-'month 3 only'!$B$2,-('month 3 only'!$B$2*2))))))*E348</f>
        <v>0</v>
      </c>
      <c r="S348" s="28">
        <f>(IF(N348="WON-EW",((((G348-1)*K348)*'month 3 only'!$B$2)+('month 3 only'!$B$2*(G348-1))),IF(N348="WON",((((G348-1)*K348)*'month 3 only'!$B$2)+('month 3 only'!$B$2*(G348-1))),IF(N348="PLACED",((((G348-1)*K348)*'month 3 only'!$B$2)-'month 3 only'!$B$2),IF(K348=0,-'month 3 only'!$B$2,IF(K348=0,-'month 3 only'!$B$2,-('month 3 only'!$B$2*2)))))))*E348</f>
        <v>0</v>
      </c>
    </row>
    <row r="349" spans="9:19" ht="15" x14ac:dyDescent="0.2">
      <c r="I349" s="22"/>
      <c r="J349" s="22"/>
      <c r="K349" s="22"/>
      <c r="N349" s="17"/>
      <c r="O349" s="26">
        <f>((H349-1)*(1-(IF(I349="no",0,'month 3 only'!$B$3)))+1)</f>
        <v>5.0000000000000044E-2</v>
      </c>
      <c r="P349" s="26">
        <f t="shared" si="4"/>
        <v>0</v>
      </c>
      <c r="Q349" s="27">
        <f>(IF(N349="WON-EW",((((O349-1)*K349)*'month 3 only'!$B$2)+('month 3 only'!$B$2*(O349-1))),IF(N349="WON",((((O349-1)*K349)*'month 3 only'!$B$2)+('month 3 only'!$B$2*(O349-1))),IF(N349="PLACED",((((O349-1)*K349)*'month 3 only'!$B$2)-'month 3 only'!$B$2),IF(K349=0,-'month 3 only'!$B$2,IF(K349=0,-'month 3 only'!$B$2,-('month 3 only'!$B$2*2)))))))*E349</f>
        <v>0</v>
      </c>
      <c r="R349" s="27">
        <f>(IF(N349="WON-EW",(((L349-1)*'month 3 only'!$B$2)*(1-$B$3))+(((M349-1)*'month 3 only'!$B$2)*(1-$B$3)),IF(N349="WON",(((L349-1)*'month 3 only'!$B$2)*(1-$B$3)),IF(N349="PLACED",(((M349-1)*'month 3 only'!$B$2)*(1-$B$3))-'month 3 only'!$B$2,IF(K349=0,-'month 3 only'!$B$2,-('month 3 only'!$B$2*2))))))*E349</f>
        <v>0</v>
      </c>
      <c r="S349" s="28">
        <f>(IF(N349="WON-EW",((((G349-1)*K349)*'month 3 only'!$B$2)+('month 3 only'!$B$2*(G349-1))),IF(N349="WON",((((G349-1)*K349)*'month 3 only'!$B$2)+('month 3 only'!$B$2*(G349-1))),IF(N349="PLACED",((((G349-1)*K349)*'month 3 only'!$B$2)-'month 3 only'!$B$2),IF(K349=0,-'month 3 only'!$B$2,IF(K349=0,-'month 3 only'!$B$2,-('month 3 only'!$B$2*2)))))))*E349</f>
        <v>0</v>
      </c>
    </row>
    <row r="350" spans="9:19" ht="15" x14ac:dyDescent="0.2">
      <c r="I350" s="22"/>
      <c r="J350" s="22"/>
      <c r="K350" s="22"/>
      <c r="N350" s="17"/>
      <c r="O350" s="26">
        <f>((H350-1)*(1-(IF(I350="no",0,'month 3 only'!$B$3)))+1)</f>
        <v>5.0000000000000044E-2</v>
      </c>
      <c r="P350" s="26">
        <f t="shared" si="4"/>
        <v>0</v>
      </c>
      <c r="Q350" s="27">
        <f>(IF(N350="WON-EW",((((O350-1)*K350)*'month 3 only'!$B$2)+('month 3 only'!$B$2*(O350-1))),IF(N350="WON",((((O350-1)*K350)*'month 3 only'!$B$2)+('month 3 only'!$B$2*(O350-1))),IF(N350="PLACED",((((O350-1)*K350)*'month 3 only'!$B$2)-'month 3 only'!$B$2),IF(K350=0,-'month 3 only'!$B$2,IF(K350=0,-'month 3 only'!$B$2,-('month 3 only'!$B$2*2)))))))*E350</f>
        <v>0</v>
      </c>
      <c r="R350" s="27">
        <f>(IF(N350="WON-EW",(((L350-1)*'month 3 only'!$B$2)*(1-$B$3))+(((M350-1)*'month 3 only'!$B$2)*(1-$B$3)),IF(N350="WON",(((L350-1)*'month 3 only'!$B$2)*(1-$B$3)),IF(N350="PLACED",(((M350-1)*'month 3 only'!$B$2)*(1-$B$3))-'month 3 only'!$B$2,IF(K350=0,-'month 3 only'!$B$2,-('month 3 only'!$B$2*2))))))*E350</f>
        <v>0</v>
      </c>
      <c r="S350" s="28">
        <f>(IF(N350="WON-EW",((((G350-1)*K350)*'month 3 only'!$B$2)+('month 3 only'!$B$2*(G350-1))),IF(N350="WON",((((G350-1)*K350)*'month 3 only'!$B$2)+('month 3 only'!$B$2*(G350-1))),IF(N350="PLACED",((((G350-1)*K350)*'month 3 only'!$B$2)-'month 3 only'!$B$2),IF(K350=0,-'month 3 only'!$B$2,IF(K350=0,-'month 3 only'!$B$2,-('month 3 only'!$B$2*2)))))))*E350</f>
        <v>0</v>
      </c>
    </row>
    <row r="351" spans="9:19" ht="15" x14ac:dyDescent="0.2">
      <c r="I351" s="22"/>
      <c r="J351" s="22"/>
      <c r="K351" s="22"/>
      <c r="N351" s="17"/>
      <c r="O351" s="26">
        <f>((H351-1)*(1-(IF(I351="no",0,'month 3 only'!$B$3)))+1)</f>
        <v>5.0000000000000044E-2</v>
      </c>
      <c r="P351" s="26">
        <f t="shared" si="4"/>
        <v>0</v>
      </c>
      <c r="Q351" s="27">
        <f>(IF(N351="WON-EW",((((O351-1)*K351)*'month 3 only'!$B$2)+('month 3 only'!$B$2*(O351-1))),IF(N351="WON",((((O351-1)*K351)*'month 3 only'!$B$2)+('month 3 only'!$B$2*(O351-1))),IF(N351="PLACED",((((O351-1)*K351)*'month 3 only'!$B$2)-'month 3 only'!$B$2),IF(K351=0,-'month 3 only'!$B$2,IF(K351=0,-'month 3 only'!$B$2,-('month 3 only'!$B$2*2)))))))*E351</f>
        <v>0</v>
      </c>
      <c r="R351" s="27">
        <f>(IF(N351="WON-EW",(((L351-1)*'month 3 only'!$B$2)*(1-$B$3))+(((M351-1)*'month 3 only'!$B$2)*(1-$B$3)),IF(N351="WON",(((L351-1)*'month 3 only'!$B$2)*(1-$B$3)),IF(N351="PLACED",(((M351-1)*'month 3 only'!$B$2)*(1-$B$3))-'month 3 only'!$B$2,IF(K351=0,-'month 3 only'!$B$2,-('month 3 only'!$B$2*2))))))*E351</f>
        <v>0</v>
      </c>
      <c r="S351" s="28">
        <f>(IF(N351="WON-EW",((((G351-1)*K351)*'month 3 only'!$B$2)+('month 3 only'!$B$2*(G351-1))),IF(N351="WON",((((G351-1)*K351)*'month 3 only'!$B$2)+('month 3 only'!$B$2*(G351-1))),IF(N351="PLACED",((((G351-1)*K351)*'month 3 only'!$B$2)-'month 3 only'!$B$2),IF(K351=0,-'month 3 only'!$B$2,IF(K351=0,-'month 3 only'!$B$2,-('month 3 only'!$B$2*2)))))))*E351</f>
        <v>0</v>
      </c>
    </row>
    <row r="352" spans="9:19" ht="15" x14ac:dyDescent="0.2">
      <c r="I352" s="22"/>
      <c r="J352" s="22"/>
      <c r="K352" s="22"/>
      <c r="N352" s="17"/>
      <c r="O352" s="26">
        <f>((H352-1)*(1-(IF(I352="no",0,'month 3 only'!$B$3)))+1)</f>
        <v>5.0000000000000044E-2</v>
      </c>
      <c r="P352" s="26">
        <f t="shared" si="4"/>
        <v>0</v>
      </c>
      <c r="Q352" s="27">
        <f>(IF(N352="WON-EW",((((O352-1)*K352)*'month 3 only'!$B$2)+('month 3 only'!$B$2*(O352-1))),IF(N352="WON",((((O352-1)*K352)*'month 3 only'!$B$2)+('month 3 only'!$B$2*(O352-1))),IF(N352="PLACED",((((O352-1)*K352)*'month 3 only'!$B$2)-'month 3 only'!$B$2),IF(K352=0,-'month 3 only'!$B$2,IF(K352=0,-'month 3 only'!$B$2,-('month 3 only'!$B$2*2)))))))*E352</f>
        <v>0</v>
      </c>
      <c r="R352" s="27">
        <f>(IF(N352="WON-EW",(((L352-1)*'month 3 only'!$B$2)*(1-$B$3))+(((M352-1)*'month 3 only'!$B$2)*(1-$B$3)),IF(N352="WON",(((L352-1)*'month 3 only'!$B$2)*(1-$B$3)),IF(N352="PLACED",(((M352-1)*'month 3 only'!$B$2)*(1-$B$3))-'month 3 only'!$B$2,IF(K352=0,-'month 3 only'!$B$2,-('month 3 only'!$B$2*2))))))*E352</f>
        <v>0</v>
      </c>
      <c r="S352" s="28">
        <f>(IF(N352="WON-EW",((((G352-1)*K352)*'month 3 only'!$B$2)+('month 3 only'!$B$2*(G352-1))),IF(N352="WON",((((G352-1)*K352)*'month 3 only'!$B$2)+('month 3 only'!$B$2*(G352-1))),IF(N352="PLACED",((((G352-1)*K352)*'month 3 only'!$B$2)-'month 3 only'!$B$2),IF(K352=0,-'month 3 only'!$B$2,IF(K352=0,-'month 3 only'!$B$2,-('month 3 only'!$B$2*2)))))))*E352</f>
        <v>0</v>
      </c>
    </row>
    <row r="353" spans="9:19" ht="15" x14ac:dyDescent="0.2">
      <c r="I353" s="22"/>
      <c r="J353" s="22"/>
      <c r="K353" s="22"/>
      <c r="N353" s="17"/>
      <c r="O353" s="26">
        <f>((H353-1)*(1-(IF(I353="no",0,'month 3 only'!$B$3)))+1)</f>
        <v>5.0000000000000044E-2</v>
      </c>
      <c r="P353" s="26">
        <f t="shared" si="4"/>
        <v>0</v>
      </c>
      <c r="Q353" s="27">
        <f>(IF(N353="WON-EW",((((O353-1)*K353)*'month 3 only'!$B$2)+('month 3 only'!$B$2*(O353-1))),IF(N353="WON",((((O353-1)*K353)*'month 3 only'!$B$2)+('month 3 only'!$B$2*(O353-1))),IF(N353="PLACED",((((O353-1)*K353)*'month 3 only'!$B$2)-'month 3 only'!$B$2),IF(K353=0,-'month 3 only'!$B$2,IF(K353=0,-'month 3 only'!$B$2,-('month 3 only'!$B$2*2)))))))*E353</f>
        <v>0</v>
      </c>
      <c r="R353" s="27">
        <f>(IF(N353="WON-EW",(((L353-1)*'month 3 only'!$B$2)*(1-$B$3))+(((M353-1)*'month 3 only'!$B$2)*(1-$B$3)),IF(N353="WON",(((L353-1)*'month 3 only'!$B$2)*(1-$B$3)),IF(N353="PLACED",(((M353-1)*'month 3 only'!$B$2)*(1-$B$3))-'month 3 only'!$B$2,IF(K353=0,-'month 3 only'!$B$2,-('month 3 only'!$B$2*2))))))*E353</f>
        <v>0</v>
      </c>
      <c r="S353" s="28">
        <f>(IF(N353="WON-EW",((((G353-1)*K353)*'month 3 only'!$B$2)+('month 3 only'!$B$2*(G353-1))),IF(N353="WON",((((G353-1)*K353)*'month 3 only'!$B$2)+('month 3 only'!$B$2*(G353-1))),IF(N353="PLACED",((((G353-1)*K353)*'month 3 only'!$B$2)-'month 3 only'!$B$2),IF(K353=0,-'month 3 only'!$B$2,IF(K353=0,-'month 3 only'!$B$2,-('month 3 only'!$B$2*2)))))))*E353</f>
        <v>0</v>
      </c>
    </row>
    <row r="354" spans="9:19" ht="15" x14ac:dyDescent="0.2">
      <c r="I354" s="22"/>
      <c r="J354" s="22"/>
      <c r="K354" s="22"/>
      <c r="N354" s="17"/>
      <c r="O354" s="26">
        <f>((H354-1)*(1-(IF(I354="no",0,'month 3 only'!$B$3)))+1)</f>
        <v>5.0000000000000044E-2</v>
      </c>
      <c r="P354" s="26">
        <f t="shared" si="4"/>
        <v>0</v>
      </c>
      <c r="Q354" s="27">
        <f>(IF(N354="WON-EW",((((O354-1)*K354)*'month 3 only'!$B$2)+('month 3 only'!$B$2*(O354-1))),IF(N354="WON",((((O354-1)*K354)*'month 3 only'!$B$2)+('month 3 only'!$B$2*(O354-1))),IF(N354="PLACED",((((O354-1)*K354)*'month 3 only'!$B$2)-'month 3 only'!$B$2),IF(K354=0,-'month 3 only'!$B$2,IF(K354=0,-'month 3 only'!$B$2,-('month 3 only'!$B$2*2)))))))*E354</f>
        <v>0</v>
      </c>
      <c r="R354" s="27">
        <f>(IF(N354="WON-EW",(((L354-1)*'month 3 only'!$B$2)*(1-$B$3))+(((M354-1)*'month 3 only'!$B$2)*(1-$B$3)),IF(N354="WON",(((L354-1)*'month 3 only'!$B$2)*(1-$B$3)),IF(N354="PLACED",(((M354-1)*'month 3 only'!$B$2)*(1-$B$3))-'month 3 only'!$B$2,IF(K354=0,-'month 3 only'!$B$2,-('month 3 only'!$B$2*2))))))*E354</f>
        <v>0</v>
      </c>
      <c r="S354" s="28">
        <f>(IF(N354="WON-EW",((((G354-1)*K354)*'month 3 only'!$B$2)+('month 3 only'!$B$2*(G354-1))),IF(N354="WON",((((G354-1)*K354)*'month 3 only'!$B$2)+('month 3 only'!$B$2*(G354-1))),IF(N354="PLACED",((((G354-1)*K354)*'month 3 only'!$B$2)-'month 3 only'!$B$2),IF(K354=0,-'month 3 only'!$B$2,IF(K354=0,-'month 3 only'!$B$2,-('month 3 only'!$B$2*2)))))))*E354</f>
        <v>0</v>
      </c>
    </row>
    <row r="355" spans="9:19" ht="15" x14ac:dyDescent="0.2">
      <c r="I355" s="22"/>
      <c r="J355" s="22"/>
      <c r="K355" s="22"/>
      <c r="N355" s="17"/>
      <c r="O355" s="26">
        <f>((H355-1)*(1-(IF(I355="no",0,'month 3 only'!$B$3)))+1)</f>
        <v>5.0000000000000044E-2</v>
      </c>
      <c r="P355" s="26">
        <f t="shared" si="4"/>
        <v>0</v>
      </c>
      <c r="Q355" s="27">
        <f>(IF(N355="WON-EW",((((O355-1)*K355)*'month 3 only'!$B$2)+('month 3 only'!$B$2*(O355-1))),IF(N355="WON",((((O355-1)*K355)*'month 3 only'!$B$2)+('month 3 only'!$B$2*(O355-1))),IF(N355="PLACED",((((O355-1)*K355)*'month 3 only'!$B$2)-'month 3 only'!$B$2),IF(K355=0,-'month 3 only'!$B$2,IF(K355=0,-'month 3 only'!$B$2,-('month 3 only'!$B$2*2)))))))*E355</f>
        <v>0</v>
      </c>
      <c r="R355" s="27">
        <f>(IF(N355="WON-EW",(((L355-1)*'month 3 only'!$B$2)*(1-$B$3))+(((M355-1)*'month 3 only'!$B$2)*(1-$B$3)),IF(N355="WON",(((L355-1)*'month 3 only'!$B$2)*(1-$B$3)),IF(N355="PLACED",(((M355-1)*'month 3 only'!$B$2)*(1-$B$3))-'month 3 only'!$B$2,IF(K355=0,-'month 3 only'!$B$2,-('month 3 only'!$B$2*2))))))*E355</f>
        <v>0</v>
      </c>
      <c r="S355" s="28">
        <f>(IF(N355="WON-EW",((((G355-1)*K355)*'month 3 only'!$B$2)+('month 3 only'!$B$2*(G355-1))),IF(N355="WON",((((G355-1)*K355)*'month 3 only'!$B$2)+('month 3 only'!$B$2*(G355-1))),IF(N355="PLACED",((((G355-1)*K355)*'month 3 only'!$B$2)-'month 3 only'!$B$2),IF(K355=0,-'month 3 only'!$B$2,IF(K355=0,-'month 3 only'!$B$2,-('month 3 only'!$B$2*2)))))))*E355</f>
        <v>0</v>
      </c>
    </row>
    <row r="356" spans="9:19" ht="15" x14ac:dyDescent="0.2">
      <c r="I356" s="22"/>
      <c r="J356" s="22"/>
      <c r="K356" s="22"/>
      <c r="N356" s="17"/>
      <c r="O356" s="26">
        <f>((H356-1)*(1-(IF(I356="no",0,'month 3 only'!$B$3)))+1)</f>
        <v>5.0000000000000044E-2</v>
      </c>
      <c r="P356" s="26">
        <f t="shared" si="4"/>
        <v>0</v>
      </c>
      <c r="Q356" s="27">
        <f>(IF(N356="WON-EW",((((O356-1)*K356)*'month 3 only'!$B$2)+('month 3 only'!$B$2*(O356-1))),IF(N356="WON",((((O356-1)*K356)*'month 3 only'!$B$2)+('month 3 only'!$B$2*(O356-1))),IF(N356="PLACED",((((O356-1)*K356)*'month 3 only'!$B$2)-'month 3 only'!$B$2),IF(K356=0,-'month 3 only'!$B$2,IF(K356=0,-'month 3 only'!$B$2,-('month 3 only'!$B$2*2)))))))*E356</f>
        <v>0</v>
      </c>
      <c r="R356" s="27">
        <f>(IF(N356="WON-EW",(((L356-1)*'month 3 only'!$B$2)*(1-$B$3))+(((M356-1)*'month 3 only'!$B$2)*(1-$B$3)),IF(N356="WON",(((L356-1)*'month 3 only'!$B$2)*(1-$B$3)),IF(N356="PLACED",(((M356-1)*'month 3 only'!$B$2)*(1-$B$3))-'month 3 only'!$B$2,IF(K356=0,-'month 3 only'!$B$2,-('month 3 only'!$B$2*2))))))*E356</f>
        <v>0</v>
      </c>
      <c r="S356" s="28">
        <f>(IF(N356="WON-EW",((((G356-1)*K356)*'month 3 only'!$B$2)+('month 3 only'!$B$2*(G356-1))),IF(N356="WON",((((G356-1)*K356)*'month 3 only'!$B$2)+('month 3 only'!$B$2*(G356-1))),IF(N356="PLACED",((((G356-1)*K356)*'month 3 only'!$B$2)-'month 3 only'!$B$2),IF(K356=0,-'month 3 only'!$B$2,IF(K356=0,-'month 3 only'!$B$2,-('month 3 only'!$B$2*2)))))))*E356</f>
        <v>0</v>
      </c>
    </row>
    <row r="357" spans="9:19" ht="15" x14ac:dyDescent="0.2">
      <c r="I357" s="22"/>
      <c r="J357" s="22"/>
      <c r="K357" s="22"/>
      <c r="N357" s="17"/>
      <c r="O357" s="26">
        <f>((H357-1)*(1-(IF(I357="no",0,'month 3 only'!$B$3)))+1)</f>
        <v>5.0000000000000044E-2</v>
      </c>
      <c r="P357" s="26">
        <f t="shared" si="4"/>
        <v>0</v>
      </c>
      <c r="Q357" s="27">
        <f>(IF(N357="WON-EW",((((O357-1)*K357)*'month 3 only'!$B$2)+('month 3 only'!$B$2*(O357-1))),IF(N357="WON",((((O357-1)*K357)*'month 3 only'!$B$2)+('month 3 only'!$B$2*(O357-1))),IF(N357="PLACED",((((O357-1)*K357)*'month 3 only'!$B$2)-'month 3 only'!$B$2),IF(K357=0,-'month 3 only'!$B$2,IF(K357=0,-'month 3 only'!$B$2,-('month 3 only'!$B$2*2)))))))*E357</f>
        <v>0</v>
      </c>
      <c r="R357" s="27">
        <f>(IF(N357="WON-EW",(((L357-1)*'month 3 only'!$B$2)*(1-$B$3))+(((M357-1)*'month 3 only'!$B$2)*(1-$B$3)),IF(N357="WON",(((L357-1)*'month 3 only'!$B$2)*(1-$B$3)),IF(N357="PLACED",(((M357-1)*'month 3 only'!$B$2)*(1-$B$3))-'month 3 only'!$B$2,IF(K357=0,-'month 3 only'!$B$2,-('month 3 only'!$B$2*2))))))*E357</f>
        <v>0</v>
      </c>
      <c r="S357" s="28">
        <f>(IF(N357="WON-EW",((((G357-1)*K357)*'month 3 only'!$B$2)+('month 3 only'!$B$2*(G357-1))),IF(N357="WON",((((G357-1)*K357)*'month 3 only'!$B$2)+('month 3 only'!$B$2*(G357-1))),IF(N357="PLACED",((((G357-1)*K357)*'month 3 only'!$B$2)-'month 3 only'!$B$2),IF(K357=0,-'month 3 only'!$B$2,IF(K357=0,-'month 3 only'!$B$2,-('month 3 only'!$B$2*2)))))))*E357</f>
        <v>0</v>
      </c>
    </row>
    <row r="358" spans="9:19" ht="15" x14ac:dyDescent="0.2">
      <c r="I358" s="22"/>
      <c r="J358" s="22"/>
      <c r="K358" s="22"/>
      <c r="N358" s="17"/>
      <c r="O358" s="26">
        <f>((H358-1)*(1-(IF(I358="no",0,'month 3 only'!$B$3)))+1)</f>
        <v>5.0000000000000044E-2</v>
      </c>
      <c r="P358" s="26">
        <f t="shared" si="4"/>
        <v>0</v>
      </c>
      <c r="Q358" s="27">
        <f>(IF(N358="WON-EW",((((O358-1)*K358)*'month 3 only'!$B$2)+('month 3 only'!$B$2*(O358-1))),IF(N358="WON",((((O358-1)*K358)*'month 3 only'!$B$2)+('month 3 only'!$B$2*(O358-1))),IF(N358="PLACED",((((O358-1)*K358)*'month 3 only'!$B$2)-'month 3 only'!$B$2),IF(K358=0,-'month 3 only'!$B$2,IF(K358=0,-'month 3 only'!$B$2,-('month 3 only'!$B$2*2)))))))*E358</f>
        <v>0</v>
      </c>
      <c r="R358" s="27">
        <f>(IF(N358="WON-EW",(((L358-1)*'month 3 only'!$B$2)*(1-$B$3))+(((M358-1)*'month 3 only'!$B$2)*(1-$B$3)),IF(N358="WON",(((L358-1)*'month 3 only'!$B$2)*(1-$B$3)),IF(N358="PLACED",(((M358-1)*'month 3 only'!$B$2)*(1-$B$3))-'month 3 only'!$B$2,IF(K358=0,-'month 3 only'!$B$2,-('month 3 only'!$B$2*2))))))*E358</f>
        <v>0</v>
      </c>
      <c r="S358" s="28">
        <f>(IF(N358="WON-EW",((((G358-1)*K358)*'month 3 only'!$B$2)+('month 3 only'!$B$2*(G358-1))),IF(N358="WON",((((G358-1)*K358)*'month 3 only'!$B$2)+('month 3 only'!$B$2*(G358-1))),IF(N358="PLACED",((((G358-1)*K358)*'month 3 only'!$B$2)-'month 3 only'!$B$2),IF(K358=0,-'month 3 only'!$B$2,IF(K358=0,-'month 3 only'!$B$2,-('month 3 only'!$B$2*2)))))))*E358</f>
        <v>0</v>
      </c>
    </row>
    <row r="359" spans="9:19" ht="15" x14ac:dyDescent="0.2">
      <c r="I359" s="22"/>
      <c r="J359" s="22"/>
      <c r="K359" s="22"/>
      <c r="N359" s="17"/>
      <c r="O359" s="26">
        <f>((H359-1)*(1-(IF(I359="no",0,'month 3 only'!$B$3)))+1)</f>
        <v>5.0000000000000044E-2</v>
      </c>
      <c r="P359" s="26">
        <f t="shared" si="4"/>
        <v>0</v>
      </c>
      <c r="Q359" s="27">
        <f>(IF(N359="WON-EW",((((O359-1)*K359)*'month 3 only'!$B$2)+('month 3 only'!$B$2*(O359-1))),IF(N359="WON",((((O359-1)*K359)*'month 3 only'!$B$2)+('month 3 only'!$B$2*(O359-1))),IF(N359="PLACED",((((O359-1)*K359)*'month 3 only'!$B$2)-'month 3 only'!$B$2),IF(K359=0,-'month 3 only'!$B$2,IF(K359=0,-'month 3 only'!$B$2,-('month 3 only'!$B$2*2)))))))*E359</f>
        <v>0</v>
      </c>
      <c r="R359" s="27">
        <f>(IF(N359="WON-EW",(((L359-1)*'month 3 only'!$B$2)*(1-$B$3))+(((M359-1)*'month 3 only'!$B$2)*(1-$B$3)),IF(N359="WON",(((L359-1)*'month 3 only'!$B$2)*(1-$B$3)),IF(N359="PLACED",(((M359-1)*'month 3 only'!$B$2)*(1-$B$3))-'month 3 only'!$B$2,IF(K359=0,-'month 3 only'!$B$2,-('month 3 only'!$B$2*2))))))*E359</f>
        <v>0</v>
      </c>
      <c r="S359" s="28">
        <f>(IF(N359="WON-EW",((((G359-1)*K359)*'month 3 only'!$B$2)+('month 3 only'!$B$2*(G359-1))),IF(N359="WON",((((G359-1)*K359)*'month 3 only'!$B$2)+('month 3 only'!$B$2*(G359-1))),IF(N359="PLACED",((((G359-1)*K359)*'month 3 only'!$B$2)-'month 3 only'!$B$2),IF(K359=0,-'month 3 only'!$B$2,IF(K359=0,-'month 3 only'!$B$2,-('month 3 only'!$B$2*2)))))))*E359</f>
        <v>0</v>
      </c>
    </row>
    <row r="360" spans="9:19" ht="15" x14ac:dyDescent="0.2">
      <c r="I360" s="22"/>
      <c r="J360" s="22"/>
      <c r="K360" s="22"/>
      <c r="N360" s="17"/>
      <c r="O360" s="26">
        <f>((H360-1)*(1-(IF(I360="no",0,'month 3 only'!$B$3)))+1)</f>
        <v>5.0000000000000044E-2</v>
      </c>
      <c r="P360" s="26">
        <f t="shared" si="4"/>
        <v>0</v>
      </c>
      <c r="Q360" s="27">
        <f>(IF(N360="WON-EW",((((O360-1)*K360)*'month 3 only'!$B$2)+('month 3 only'!$B$2*(O360-1))),IF(N360="WON",((((O360-1)*K360)*'month 3 only'!$B$2)+('month 3 only'!$B$2*(O360-1))),IF(N360="PLACED",((((O360-1)*K360)*'month 3 only'!$B$2)-'month 3 only'!$B$2),IF(K360=0,-'month 3 only'!$B$2,IF(K360=0,-'month 3 only'!$B$2,-('month 3 only'!$B$2*2)))))))*E360</f>
        <v>0</v>
      </c>
      <c r="R360" s="27">
        <f>(IF(N360="WON-EW",(((L360-1)*'month 3 only'!$B$2)*(1-$B$3))+(((M360-1)*'month 3 only'!$B$2)*(1-$B$3)),IF(N360="WON",(((L360-1)*'month 3 only'!$B$2)*(1-$B$3)),IF(N360="PLACED",(((M360-1)*'month 3 only'!$B$2)*(1-$B$3))-'month 3 only'!$B$2,IF(K360=0,-'month 3 only'!$B$2,-('month 3 only'!$B$2*2))))))*E360</f>
        <v>0</v>
      </c>
      <c r="S360" s="28">
        <f>(IF(N360="WON-EW",((((G360-1)*K360)*'month 3 only'!$B$2)+('month 3 only'!$B$2*(G360-1))),IF(N360="WON",((((G360-1)*K360)*'month 3 only'!$B$2)+('month 3 only'!$B$2*(G360-1))),IF(N360="PLACED",((((G360-1)*K360)*'month 3 only'!$B$2)-'month 3 only'!$B$2),IF(K360=0,-'month 3 only'!$B$2,IF(K360=0,-'month 3 only'!$B$2,-('month 3 only'!$B$2*2)))))))*E360</f>
        <v>0</v>
      </c>
    </row>
    <row r="361" spans="9:19" ht="15" x14ac:dyDescent="0.2">
      <c r="I361" s="22"/>
      <c r="J361" s="22"/>
      <c r="K361" s="22"/>
      <c r="N361" s="17"/>
      <c r="O361" s="26">
        <f>((H361-1)*(1-(IF(I361="no",0,'month 3 only'!$B$3)))+1)</f>
        <v>5.0000000000000044E-2</v>
      </c>
      <c r="P361" s="26">
        <f t="shared" si="4"/>
        <v>0</v>
      </c>
      <c r="Q361" s="27">
        <f>(IF(N361="WON-EW",((((O361-1)*K361)*'month 3 only'!$B$2)+('month 3 only'!$B$2*(O361-1))),IF(N361="WON",((((O361-1)*K361)*'month 3 only'!$B$2)+('month 3 only'!$B$2*(O361-1))),IF(N361="PLACED",((((O361-1)*K361)*'month 3 only'!$B$2)-'month 3 only'!$B$2),IF(K361=0,-'month 3 only'!$B$2,IF(K361=0,-'month 3 only'!$B$2,-('month 3 only'!$B$2*2)))))))*E361</f>
        <v>0</v>
      </c>
      <c r="R361" s="27">
        <f>(IF(N361="WON-EW",(((L361-1)*'month 3 only'!$B$2)*(1-$B$3))+(((M361-1)*'month 3 only'!$B$2)*(1-$B$3)),IF(N361="WON",(((L361-1)*'month 3 only'!$B$2)*(1-$B$3)),IF(N361="PLACED",(((M361-1)*'month 3 only'!$B$2)*(1-$B$3))-'month 3 only'!$B$2,IF(K361=0,-'month 3 only'!$B$2,-('month 3 only'!$B$2*2))))))*E361</f>
        <v>0</v>
      </c>
      <c r="S361" s="28">
        <f>(IF(N361="WON-EW",((((G361-1)*K361)*'month 3 only'!$B$2)+('month 3 only'!$B$2*(G361-1))),IF(N361="WON",((((G361-1)*K361)*'month 3 only'!$B$2)+('month 3 only'!$B$2*(G361-1))),IF(N361="PLACED",((((G361-1)*K361)*'month 3 only'!$B$2)-'month 3 only'!$B$2),IF(K361=0,-'month 3 only'!$B$2,IF(K361=0,-'month 3 only'!$B$2,-('month 3 only'!$B$2*2)))))))*E361</f>
        <v>0</v>
      </c>
    </row>
    <row r="362" spans="9:19" ht="15" x14ac:dyDescent="0.2">
      <c r="I362" s="22"/>
      <c r="J362" s="22"/>
      <c r="K362" s="22"/>
      <c r="N362" s="17"/>
      <c r="O362" s="26">
        <f>((H362-1)*(1-(IF(I362="no",0,'month 3 only'!$B$3)))+1)</f>
        <v>5.0000000000000044E-2</v>
      </c>
      <c r="P362" s="26">
        <f t="shared" si="4"/>
        <v>0</v>
      </c>
      <c r="Q362" s="27">
        <f>(IF(N362="WON-EW",((((O362-1)*K362)*'month 3 only'!$B$2)+('month 3 only'!$B$2*(O362-1))),IF(N362="WON",((((O362-1)*K362)*'month 3 only'!$B$2)+('month 3 only'!$B$2*(O362-1))),IF(N362="PLACED",((((O362-1)*K362)*'month 3 only'!$B$2)-'month 3 only'!$B$2),IF(K362=0,-'month 3 only'!$B$2,IF(K362=0,-'month 3 only'!$B$2,-('month 3 only'!$B$2*2)))))))*E362</f>
        <v>0</v>
      </c>
      <c r="R362" s="27">
        <f>(IF(N362="WON-EW",(((L362-1)*'month 3 only'!$B$2)*(1-$B$3))+(((M362-1)*'month 3 only'!$B$2)*(1-$B$3)),IF(N362="WON",(((L362-1)*'month 3 only'!$B$2)*(1-$B$3)),IF(N362="PLACED",(((M362-1)*'month 3 only'!$B$2)*(1-$B$3))-'month 3 only'!$B$2,IF(K362=0,-'month 3 only'!$B$2,-('month 3 only'!$B$2*2))))))*E362</f>
        <v>0</v>
      </c>
      <c r="S362" s="28">
        <f>(IF(N362="WON-EW",((((G362-1)*K362)*'month 3 only'!$B$2)+('month 3 only'!$B$2*(G362-1))),IF(N362="WON",((((G362-1)*K362)*'month 3 only'!$B$2)+('month 3 only'!$B$2*(G362-1))),IF(N362="PLACED",((((G362-1)*K362)*'month 3 only'!$B$2)-'month 3 only'!$B$2),IF(K362=0,-'month 3 only'!$B$2,IF(K362=0,-'month 3 only'!$B$2,-('month 3 only'!$B$2*2)))))))*E362</f>
        <v>0</v>
      </c>
    </row>
    <row r="363" spans="9:19" ht="15" x14ac:dyDescent="0.2">
      <c r="I363" s="22"/>
      <c r="J363" s="22"/>
      <c r="K363" s="22"/>
      <c r="N363" s="17"/>
      <c r="O363" s="26">
        <f>((H363-1)*(1-(IF(I363="no",0,'month 3 only'!$B$3)))+1)</f>
        <v>5.0000000000000044E-2</v>
      </c>
      <c r="P363" s="26">
        <f t="shared" si="4"/>
        <v>0</v>
      </c>
      <c r="Q363" s="27">
        <f>(IF(N363="WON-EW",((((O363-1)*K363)*'month 3 only'!$B$2)+('month 3 only'!$B$2*(O363-1))),IF(N363="WON",((((O363-1)*K363)*'month 3 only'!$B$2)+('month 3 only'!$B$2*(O363-1))),IF(N363="PLACED",((((O363-1)*K363)*'month 3 only'!$B$2)-'month 3 only'!$B$2),IF(K363=0,-'month 3 only'!$B$2,IF(K363=0,-'month 3 only'!$B$2,-('month 3 only'!$B$2*2)))))))*E363</f>
        <v>0</v>
      </c>
      <c r="R363" s="27">
        <f>(IF(N363="WON-EW",(((L363-1)*'month 3 only'!$B$2)*(1-$B$3))+(((M363-1)*'month 3 only'!$B$2)*(1-$B$3)),IF(N363="WON",(((L363-1)*'month 3 only'!$B$2)*(1-$B$3)),IF(N363="PLACED",(((M363-1)*'month 3 only'!$B$2)*(1-$B$3))-'month 3 only'!$B$2,IF(K363=0,-'month 3 only'!$B$2,-('month 3 only'!$B$2*2))))))*E363</f>
        <v>0</v>
      </c>
      <c r="S363" s="28">
        <f>(IF(N363="WON-EW",((((G363-1)*K363)*'month 3 only'!$B$2)+('month 3 only'!$B$2*(G363-1))),IF(N363="WON",((((G363-1)*K363)*'month 3 only'!$B$2)+('month 3 only'!$B$2*(G363-1))),IF(N363="PLACED",((((G363-1)*K363)*'month 3 only'!$B$2)-'month 3 only'!$B$2),IF(K363=0,-'month 3 only'!$B$2,IF(K363=0,-'month 3 only'!$B$2,-('month 3 only'!$B$2*2)))))))*E363</f>
        <v>0</v>
      </c>
    </row>
    <row r="364" spans="9:19" ht="15" x14ac:dyDescent="0.2">
      <c r="I364" s="22"/>
      <c r="J364" s="22"/>
      <c r="K364" s="22"/>
      <c r="N364" s="17"/>
      <c r="O364" s="26">
        <f>((H364-1)*(1-(IF(I364="no",0,'month 3 only'!$B$3)))+1)</f>
        <v>5.0000000000000044E-2</v>
      </c>
      <c r="P364" s="26">
        <f t="shared" si="4"/>
        <v>0</v>
      </c>
      <c r="Q364" s="27">
        <f>(IF(N364="WON-EW",((((O364-1)*K364)*'month 3 only'!$B$2)+('month 3 only'!$B$2*(O364-1))),IF(N364="WON",((((O364-1)*K364)*'month 3 only'!$B$2)+('month 3 only'!$B$2*(O364-1))),IF(N364="PLACED",((((O364-1)*K364)*'month 3 only'!$B$2)-'month 3 only'!$B$2),IF(K364=0,-'month 3 only'!$B$2,IF(K364=0,-'month 3 only'!$B$2,-('month 3 only'!$B$2*2)))))))*E364</f>
        <v>0</v>
      </c>
      <c r="R364" s="27">
        <f>(IF(N364="WON-EW",(((L364-1)*'month 3 only'!$B$2)*(1-$B$3))+(((M364-1)*'month 3 only'!$B$2)*(1-$B$3)),IF(N364="WON",(((L364-1)*'month 3 only'!$B$2)*(1-$B$3)),IF(N364="PLACED",(((M364-1)*'month 3 only'!$B$2)*(1-$B$3))-'month 3 only'!$B$2,IF(K364=0,-'month 3 only'!$B$2,-('month 3 only'!$B$2*2))))))*E364</f>
        <v>0</v>
      </c>
      <c r="S364" s="28">
        <f>(IF(N364="WON-EW",((((G364-1)*K364)*'month 3 only'!$B$2)+('month 3 only'!$B$2*(G364-1))),IF(N364="WON",((((G364-1)*K364)*'month 3 only'!$B$2)+('month 3 only'!$B$2*(G364-1))),IF(N364="PLACED",((((G364-1)*K364)*'month 3 only'!$B$2)-'month 3 only'!$B$2),IF(K364=0,-'month 3 only'!$B$2,IF(K364=0,-'month 3 only'!$B$2,-('month 3 only'!$B$2*2)))))))*E364</f>
        <v>0</v>
      </c>
    </row>
    <row r="365" spans="9:19" ht="15" x14ac:dyDescent="0.2">
      <c r="I365" s="22"/>
      <c r="J365" s="22"/>
      <c r="K365" s="22"/>
      <c r="N365" s="17"/>
      <c r="O365" s="26">
        <f>((H365-1)*(1-(IF(I365="no",0,'month 3 only'!$B$3)))+1)</f>
        <v>5.0000000000000044E-2</v>
      </c>
      <c r="P365" s="26">
        <f t="shared" si="4"/>
        <v>0</v>
      </c>
      <c r="Q365" s="27">
        <f>(IF(N365="WON-EW",((((O365-1)*K365)*'month 3 only'!$B$2)+('month 3 only'!$B$2*(O365-1))),IF(N365="WON",((((O365-1)*K365)*'month 3 only'!$B$2)+('month 3 only'!$B$2*(O365-1))),IF(N365="PLACED",((((O365-1)*K365)*'month 3 only'!$B$2)-'month 3 only'!$B$2),IF(K365=0,-'month 3 only'!$B$2,IF(K365=0,-'month 3 only'!$B$2,-('month 3 only'!$B$2*2)))))))*E365</f>
        <v>0</v>
      </c>
      <c r="R365" s="27">
        <f>(IF(N365="WON-EW",(((L365-1)*'month 3 only'!$B$2)*(1-$B$3))+(((M365-1)*'month 3 only'!$B$2)*(1-$B$3)),IF(N365="WON",(((L365-1)*'month 3 only'!$B$2)*(1-$B$3)),IF(N365="PLACED",(((M365-1)*'month 3 only'!$B$2)*(1-$B$3))-'month 3 only'!$B$2,IF(K365=0,-'month 3 only'!$B$2,-('month 3 only'!$B$2*2))))))*E365</f>
        <v>0</v>
      </c>
      <c r="S365" s="28">
        <f>(IF(N365="WON-EW",((((G365-1)*K365)*'month 3 only'!$B$2)+('month 3 only'!$B$2*(G365-1))),IF(N365="WON",((((G365-1)*K365)*'month 3 only'!$B$2)+('month 3 only'!$B$2*(G365-1))),IF(N365="PLACED",((((G365-1)*K365)*'month 3 only'!$B$2)-'month 3 only'!$B$2),IF(K365=0,-'month 3 only'!$B$2,IF(K365=0,-'month 3 only'!$B$2,-('month 3 only'!$B$2*2)))))))*E365</f>
        <v>0</v>
      </c>
    </row>
    <row r="366" spans="9:19" ht="15" x14ac:dyDescent="0.2">
      <c r="I366" s="22"/>
      <c r="J366" s="22"/>
      <c r="K366" s="22"/>
      <c r="N366" s="17"/>
      <c r="O366" s="26">
        <f>((H366-1)*(1-(IF(I366="no",0,'month 3 only'!$B$3)))+1)</f>
        <v>5.0000000000000044E-2</v>
      </c>
      <c r="P366" s="26">
        <f t="shared" si="4"/>
        <v>0</v>
      </c>
      <c r="Q366" s="27">
        <f>(IF(N366="WON-EW",((((O366-1)*K366)*'month 3 only'!$B$2)+('month 3 only'!$B$2*(O366-1))),IF(N366="WON",((((O366-1)*K366)*'month 3 only'!$B$2)+('month 3 only'!$B$2*(O366-1))),IF(N366="PLACED",((((O366-1)*K366)*'month 3 only'!$B$2)-'month 3 only'!$B$2),IF(K366=0,-'month 3 only'!$B$2,IF(K366=0,-'month 3 only'!$B$2,-('month 3 only'!$B$2*2)))))))*E366</f>
        <v>0</v>
      </c>
      <c r="R366" s="27">
        <f>(IF(N366="WON-EW",(((L366-1)*'month 3 only'!$B$2)*(1-$B$3))+(((M366-1)*'month 3 only'!$B$2)*(1-$B$3)),IF(N366="WON",(((L366-1)*'month 3 only'!$B$2)*(1-$B$3)),IF(N366="PLACED",(((M366-1)*'month 3 only'!$B$2)*(1-$B$3))-'month 3 only'!$B$2,IF(K366=0,-'month 3 only'!$B$2,-('month 3 only'!$B$2*2))))))*E366</f>
        <v>0</v>
      </c>
      <c r="S366" s="28">
        <f>(IF(N366="WON-EW",((((G366-1)*K366)*'month 3 only'!$B$2)+('month 3 only'!$B$2*(G366-1))),IF(N366="WON",((((G366-1)*K366)*'month 3 only'!$B$2)+('month 3 only'!$B$2*(G366-1))),IF(N366="PLACED",((((G366-1)*K366)*'month 3 only'!$B$2)-'month 3 only'!$B$2),IF(K366=0,-'month 3 only'!$B$2,IF(K366=0,-'month 3 only'!$B$2,-('month 3 only'!$B$2*2)))))))*E366</f>
        <v>0</v>
      </c>
    </row>
    <row r="367" spans="9:19" ht="15" x14ac:dyDescent="0.2">
      <c r="I367" s="22"/>
      <c r="J367" s="22"/>
      <c r="K367" s="22"/>
      <c r="N367" s="17"/>
      <c r="O367" s="26">
        <f>((H367-1)*(1-(IF(I367="no",0,'month 3 only'!$B$3)))+1)</f>
        <v>5.0000000000000044E-2</v>
      </c>
      <c r="P367" s="26">
        <f t="shared" si="4"/>
        <v>0</v>
      </c>
      <c r="Q367" s="27">
        <f>(IF(N367="WON-EW",((((O367-1)*K367)*'month 3 only'!$B$2)+('month 3 only'!$B$2*(O367-1))),IF(N367="WON",((((O367-1)*K367)*'month 3 only'!$B$2)+('month 3 only'!$B$2*(O367-1))),IF(N367="PLACED",((((O367-1)*K367)*'month 3 only'!$B$2)-'month 3 only'!$B$2),IF(K367=0,-'month 3 only'!$B$2,IF(K367=0,-'month 3 only'!$B$2,-('month 3 only'!$B$2*2)))))))*E367</f>
        <v>0</v>
      </c>
      <c r="R367" s="27">
        <f>(IF(N367="WON-EW",(((L367-1)*'month 3 only'!$B$2)*(1-$B$3))+(((M367-1)*'month 3 only'!$B$2)*(1-$B$3)),IF(N367="WON",(((L367-1)*'month 3 only'!$B$2)*(1-$B$3)),IF(N367="PLACED",(((M367-1)*'month 3 only'!$B$2)*(1-$B$3))-'month 3 only'!$B$2,IF(K367=0,-'month 3 only'!$B$2,-('month 3 only'!$B$2*2))))))*E367</f>
        <v>0</v>
      </c>
      <c r="S367" s="28">
        <f>(IF(N367="WON-EW",((((G367-1)*K367)*'month 3 only'!$B$2)+('month 3 only'!$B$2*(G367-1))),IF(N367="WON",((((G367-1)*K367)*'month 3 only'!$B$2)+('month 3 only'!$B$2*(G367-1))),IF(N367="PLACED",((((G367-1)*K367)*'month 3 only'!$B$2)-'month 3 only'!$B$2),IF(K367=0,-'month 3 only'!$B$2,IF(K367=0,-'month 3 only'!$B$2,-('month 3 only'!$B$2*2)))))))*E367</f>
        <v>0</v>
      </c>
    </row>
    <row r="368" spans="9:19" ht="15" x14ac:dyDescent="0.2">
      <c r="I368" s="22"/>
      <c r="J368" s="22"/>
      <c r="K368" s="22"/>
      <c r="N368" s="17"/>
      <c r="O368" s="26">
        <f>((H368-1)*(1-(IF(I368="no",0,'month 3 only'!$B$3)))+1)</f>
        <v>5.0000000000000044E-2</v>
      </c>
      <c r="P368" s="26">
        <f t="shared" si="4"/>
        <v>0</v>
      </c>
      <c r="Q368" s="27">
        <f>(IF(N368="WON-EW",((((O368-1)*K368)*'month 3 only'!$B$2)+('month 3 only'!$B$2*(O368-1))),IF(N368="WON",((((O368-1)*K368)*'month 3 only'!$B$2)+('month 3 only'!$B$2*(O368-1))),IF(N368="PLACED",((((O368-1)*K368)*'month 3 only'!$B$2)-'month 3 only'!$B$2),IF(K368=0,-'month 3 only'!$B$2,IF(K368=0,-'month 3 only'!$B$2,-('month 3 only'!$B$2*2)))))))*E368</f>
        <v>0</v>
      </c>
      <c r="R368" s="27">
        <f>(IF(N368="WON-EW",(((L368-1)*'month 3 only'!$B$2)*(1-$B$3))+(((M368-1)*'month 3 only'!$B$2)*(1-$B$3)),IF(N368="WON",(((L368-1)*'month 3 only'!$B$2)*(1-$B$3)),IF(N368="PLACED",(((M368-1)*'month 3 only'!$B$2)*(1-$B$3))-'month 3 only'!$B$2,IF(K368=0,-'month 3 only'!$B$2,-('month 3 only'!$B$2*2))))))*E368</f>
        <v>0</v>
      </c>
      <c r="S368" s="28">
        <f>(IF(N368="WON-EW",((((G368-1)*K368)*'month 3 only'!$B$2)+('month 3 only'!$B$2*(G368-1))),IF(N368="WON",((((G368-1)*K368)*'month 3 only'!$B$2)+('month 3 only'!$B$2*(G368-1))),IF(N368="PLACED",((((G368-1)*K368)*'month 3 only'!$B$2)-'month 3 only'!$B$2),IF(K368=0,-'month 3 only'!$B$2,IF(K368=0,-'month 3 only'!$B$2,-('month 3 only'!$B$2*2)))))))*E368</f>
        <v>0</v>
      </c>
    </row>
    <row r="369" spans="9:19" ht="15" x14ac:dyDescent="0.2">
      <c r="I369" s="22"/>
      <c r="J369" s="22"/>
      <c r="K369" s="22"/>
      <c r="N369" s="17"/>
      <c r="O369" s="26">
        <f>((H369-1)*(1-(IF(I369="no",0,'month 3 only'!$B$3)))+1)</f>
        <v>5.0000000000000044E-2</v>
      </c>
      <c r="P369" s="26">
        <f t="shared" si="4"/>
        <v>0</v>
      </c>
      <c r="Q369" s="27">
        <f>(IF(N369="WON-EW",((((O369-1)*K369)*'month 3 only'!$B$2)+('month 3 only'!$B$2*(O369-1))),IF(N369="WON",((((O369-1)*K369)*'month 3 only'!$B$2)+('month 3 only'!$B$2*(O369-1))),IF(N369="PLACED",((((O369-1)*K369)*'month 3 only'!$B$2)-'month 3 only'!$B$2),IF(K369=0,-'month 3 only'!$B$2,IF(K369=0,-'month 3 only'!$B$2,-('month 3 only'!$B$2*2)))))))*E369</f>
        <v>0</v>
      </c>
      <c r="R369" s="27">
        <f>(IF(N369="WON-EW",(((L369-1)*'month 3 only'!$B$2)*(1-$B$3))+(((M369-1)*'month 3 only'!$B$2)*(1-$B$3)),IF(N369="WON",(((L369-1)*'month 3 only'!$B$2)*(1-$B$3)),IF(N369="PLACED",(((M369-1)*'month 3 only'!$B$2)*(1-$B$3))-'month 3 only'!$B$2,IF(K369=0,-'month 3 only'!$B$2,-('month 3 only'!$B$2*2))))))*E369</f>
        <v>0</v>
      </c>
      <c r="S369" s="28">
        <f>(IF(N369="WON-EW",((((G369-1)*K369)*'month 3 only'!$B$2)+('month 3 only'!$B$2*(G369-1))),IF(N369="WON",((((G369-1)*K369)*'month 3 only'!$B$2)+('month 3 only'!$B$2*(G369-1))),IF(N369="PLACED",((((G369-1)*K369)*'month 3 only'!$B$2)-'month 3 only'!$B$2),IF(K369=0,-'month 3 only'!$B$2,IF(K369=0,-'month 3 only'!$B$2,-('month 3 only'!$B$2*2)))))))*E369</f>
        <v>0</v>
      </c>
    </row>
    <row r="370" spans="9:19" ht="15" x14ac:dyDescent="0.2">
      <c r="I370" s="22"/>
      <c r="J370" s="22"/>
      <c r="K370" s="22"/>
      <c r="N370" s="17"/>
      <c r="O370" s="26">
        <f>((H370-1)*(1-(IF(I370="no",0,'month 3 only'!$B$3)))+1)</f>
        <v>5.0000000000000044E-2</v>
      </c>
      <c r="P370" s="26">
        <f t="shared" si="4"/>
        <v>0</v>
      </c>
      <c r="Q370" s="27">
        <f>(IF(N370="WON-EW",((((O370-1)*K370)*'month 3 only'!$B$2)+('month 3 only'!$B$2*(O370-1))),IF(N370="WON",((((O370-1)*K370)*'month 3 only'!$B$2)+('month 3 only'!$B$2*(O370-1))),IF(N370="PLACED",((((O370-1)*K370)*'month 3 only'!$B$2)-'month 3 only'!$B$2),IF(K370=0,-'month 3 only'!$B$2,IF(K370=0,-'month 3 only'!$B$2,-('month 3 only'!$B$2*2)))))))*E370</f>
        <v>0</v>
      </c>
      <c r="R370" s="27">
        <f>(IF(N370="WON-EW",(((L370-1)*'month 3 only'!$B$2)*(1-$B$3))+(((M370-1)*'month 3 only'!$B$2)*(1-$B$3)),IF(N370="WON",(((L370-1)*'month 3 only'!$B$2)*(1-$B$3)),IF(N370="PLACED",(((M370-1)*'month 3 only'!$B$2)*(1-$B$3))-'month 3 only'!$B$2,IF(K370=0,-'month 3 only'!$B$2,-('month 3 only'!$B$2*2))))))*E370</f>
        <v>0</v>
      </c>
      <c r="S370" s="28">
        <f>(IF(N370="WON-EW",((((G370-1)*K370)*'month 3 only'!$B$2)+('month 3 only'!$B$2*(G370-1))),IF(N370="WON",((((G370-1)*K370)*'month 3 only'!$B$2)+('month 3 only'!$B$2*(G370-1))),IF(N370="PLACED",((((G370-1)*K370)*'month 3 only'!$B$2)-'month 3 only'!$B$2),IF(K370=0,-'month 3 only'!$B$2,IF(K370=0,-'month 3 only'!$B$2,-('month 3 only'!$B$2*2)))))))*E370</f>
        <v>0</v>
      </c>
    </row>
    <row r="371" spans="9:19" ht="15" x14ac:dyDescent="0.2">
      <c r="I371" s="22"/>
      <c r="J371" s="22"/>
      <c r="K371" s="22"/>
      <c r="N371" s="17"/>
      <c r="O371" s="26">
        <f>((H371-1)*(1-(IF(I371="no",0,'month 3 only'!$B$3)))+1)</f>
        <v>5.0000000000000044E-2</v>
      </c>
      <c r="P371" s="26">
        <f t="shared" si="4"/>
        <v>0</v>
      </c>
      <c r="Q371" s="27">
        <f>(IF(N371="WON-EW",((((O371-1)*K371)*'month 3 only'!$B$2)+('month 3 only'!$B$2*(O371-1))),IF(N371="WON",((((O371-1)*K371)*'month 3 only'!$B$2)+('month 3 only'!$B$2*(O371-1))),IF(N371="PLACED",((((O371-1)*K371)*'month 3 only'!$B$2)-'month 3 only'!$B$2),IF(K371=0,-'month 3 only'!$B$2,IF(K371=0,-'month 3 only'!$B$2,-('month 3 only'!$B$2*2)))))))*E371</f>
        <v>0</v>
      </c>
      <c r="R371" s="27">
        <f>(IF(N371="WON-EW",(((L371-1)*'month 3 only'!$B$2)*(1-$B$3))+(((M371-1)*'month 3 only'!$B$2)*(1-$B$3)),IF(N371="WON",(((L371-1)*'month 3 only'!$B$2)*(1-$B$3)),IF(N371="PLACED",(((M371-1)*'month 3 only'!$B$2)*(1-$B$3))-'month 3 only'!$B$2,IF(K371=0,-'month 3 only'!$B$2,-('month 3 only'!$B$2*2))))))*E371</f>
        <v>0</v>
      </c>
      <c r="S371" s="28">
        <f>(IF(N371="WON-EW",((((G371-1)*K371)*'month 3 only'!$B$2)+('month 3 only'!$B$2*(G371-1))),IF(N371="WON",((((G371-1)*K371)*'month 3 only'!$B$2)+('month 3 only'!$B$2*(G371-1))),IF(N371="PLACED",((((G371-1)*K371)*'month 3 only'!$B$2)-'month 3 only'!$B$2),IF(K371=0,-'month 3 only'!$B$2,IF(K371=0,-'month 3 only'!$B$2,-('month 3 only'!$B$2*2)))))))*E371</f>
        <v>0</v>
      </c>
    </row>
    <row r="372" spans="9:19" ht="15" x14ac:dyDescent="0.2">
      <c r="I372" s="22"/>
      <c r="J372" s="22"/>
      <c r="K372" s="22"/>
      <c r="N372" s="17"/>
      <c r="O372" s="26">
        <f>((H372-1)*(1-(IF(I372="no",0,'month 3 only'!$B$3)))+1)</f>
        <v>5.0000000000000044E-2</v>
      </c>
      <c r="P372" s="26">
        <f t="shared" si="4"/>
        <v>0</v>
      </c>
      <c r="Q372" s="27">
        <f>(IF(N372="WON-EW",((((O372-1)*K372)*'month 3 only'!$B$2)+('month 3 only'!$B$2*(O372-1))),IF(N372="WON",((((O372-1)*K372)*'month 3 only'!$B$2)+('month 3 only'!$B$2*(O372-1))),IF(N372="PLACED",((((O372-1)*K372)*'month 3 only'!$B$2)-'month 3 only'!$B$2),IF(K372=0,-'month 3 only'!$B$2,IF(K372=0,-'month 3 only'!$B$2,-('month 3 only'!$B$2*2)))))))*E372</f>
        <v>0</v>
      </c>
      <c r="R372" s="27">
        <f>(IF(N372="WON-EW",(((L372-1)*'month 3 only'!$B$2)*(1-$B$3))+(((M372-1)*'month 3 only'!$B$2)*(1-$B$3)),IF(N372="WON",(((L372-1)*'month 3 only'!$B$2)*(1-$B$3)),IF(N372="PLACED",(((M372-1)*'month 3 only'!$B$2)*(1-$B$3))-'month 3 only'!$B$2,IF(K372=0,-'month 3 only'!$B$2,-('month 3 only'!$B$2*2))))))*E372</f>
        <v>0</v>
      </c>
      <c r="S372" s="28">
        <f>(IF(N372="WON-EW",((((G372-1)*K372)*'month 3 only'!$B$2)+('month 3 only'!$B$2*(G372-1))),IF(N372="WON",((((G372-1)*K372)*'month 3 only'!$B$2)+('month 3 only'!$B$2*(G372-1))),IF(N372="PLACED",((((G372-1)*K372)*'month 3 only'!$B$2)-'month 3 only'!$B$2),IF(K372=0,-'month 3 only'!$B$2,IF(K372=0,-'month 3 only'!$B$2,-('month 3 only'!$B$2*2)))))))*E372</f>
        <v>0</v>
      </c>
    </row>
    <row r="373" spans="9:19" ht="15" x14ac:dyDescent="0.2">
      <c r="I373" s="22"/>
      <c r="J373" s="22"/>
      <c r="K373" s="22"/>
      <c r="N373" s="17"/>
      <c r="O373" s="26">
        <f>((H373-1)*(1-(IF(I373="no",0,'month 3 only'!$B$3)))+1)</f>
        <v>5.0000000000000044E-2</v>
      </c>
      <c r="P373" s="26">
        <f t="shared" si="4"/>
        <v>0</v>
      </c>
      <c r="Q373" s="27">
        <f>(IF(N373="WON-EW",((((O373-1)*K373)*'month 3 only'!$B$2)+('month 3 only'!$B$2*(O373-1))),IF(N373="WON",((((O373-1)*K373)*'month 3 only'!$B$2)+('month 3 only'!$B$2*(O373-1))),IF(N373="PLACED",((((O373-1)*K373)*'month 3 only'!$B$2)-'month 3 only'!$B$2),IF(K373=0,-'month 3 only'!$B$2,IF(K373=0,-'month 3 only'!$B$2,-('month 3 only'!$B$2*2)))))))*E373</f>
        <v>0</v>
      </c>
      <c r="R373" s="27">
        <f>(IF(N373="WON-EW",(((L373-1)*'month 3 only'!$B$2)*(1-$B$3))+(((M373-1)*'month 3 only'!$B$2)*(1-$B$3)),IF(N373="WON",(((L373-1)*'month 3 only'!$B$2)*(1-$B$3)),IF(N373="PLACED",(((M373-1)*'month 3 only'!$B$2)*(1-$B$3))-'month 3 only'!$B$2,IF(K373=0,-'month 3 only'!$B$2,-('month 3 only'!$B$2*2))))))*E373</f>
        <v>0</v>
      </c>
      <c r="S373" s="28">
        <f>(IF(N373="WON-EW",((((G373-1)*K373)*'month 3 only'!$B$2)+('month 3 only'!$B$2*(G373-1))),IF(N373="WON",((((G373-1)*K373)*'month 3 only'!$B$2)+('month 3 only'!$B$2*(G373-1))),IF(N373="PLACED",((((G373-1)*K373)*'month 3 only'!$B$2)-'month 3 only'!$B$2),IF(K373=0,-'month 3 only'!$B$2,IF(K373=0,-'month 3 only'!$B$2,-('month 3 only'!$B$2*2)))))))*E373</f>
        <v>0</v>
      </c>
    </row>
    <row r="374" spans="9:19" ht="15" x14ac:dyDescent="0.2">
      <c r="I374" s="22"/>
      <c r="J374" s="22"/>
      <c r="K374" s="22"/>
      <c r="N374" s="17"/>
      <c r="O374" s="26">
        <f>((H374-1)*(1-(IF(I374="no",0,'month 3 only'!$B$3)))+1)</f>
        <v>5.0000000000000044E-2</v>
      </c>
      <c r="P374" s="26">
        <f t="shared" si="4"/>
        <v>0</v>
      </c>
      <c r="Q374" s="27">
        <f>(IF(N374="WON-EW",((((O374-1)*K374)*'month 3 only'!$B$2)+('month 3 only'!$B$2*(O374-1))),IF(N374="WON",((((O374-1)*K374)*'month 3 only'!$B$2)+('month 3 only'!$B$2*(O374-1))),IF(N374="PLACED",((((O374-1)*K374)*'month 3 only'!$B$2)-'month 3 only'!$B$2),IF(K374=0,-'month 3 only'!$B$2,IF(K374=0,-'month 3 only'!$B$2,-('month 3 only'!$B$2*2)))))))*E374</f>
        <v>0</v>
      </c>
      <c r="R374" s="27">
        <f>(IF(N374="WON-EW",(((L374-1)*'month 3 only'!$B$2)*(1-$B$3))+(((M374-1)*'month 3 only'!$B$2)*(1-$B$3)),IF(N374="WON",(((L374-1)*'month 3 only'!$B$2)*(1-$B$3)),IF(N374="PLACED",(((M374-1)*'month 3 only'!$B$2)*(1-$B$3))-'month 3 only'!$B$2,IF(K374=0,-'month 3 only'!$B$2,-('month 3 only'!$B$2*2))))))*E374</f>
        <v>0</v>
      </c>
      <c r="S374" s="28">
        <f>(IF(N374="WON-EW",((((G374-1)*K374)*'month 3 only'!$B$2)+('month 3 only'!$B$2*(G374-1))),IF(N374="WON",((((G374-1)*K374)*'month 3 only'!$B$2)+('month 3 only'!$B$2*(G374-1))),IF(N374="PLACED",((((G374-1)*K374)*'month 3 only'!$B$2)-'month 3 only'!$B$2),IF(K374=0,-'month 3 only'!$B$2,IF(K374=0,-'month 3 only'!$B$2,-('month 3 only'!$B$2*2)))))))*E374</f>
        <v>0</v>
      </c>
    </row>
    <row r="375" spans="9:19" ht="15" x14ac:dyDescent="0.2">
      <c r="I375" s="22"/>
      <c r="J375" s="22"/>
      <c r="K375" s="22"/>
      <c r="N375" s="17"/>
      <c r="O375" s="26">
        <f>((H375-1)*(1-(IF(I375="no",0,'month 3 only'!$B$3)))+1)</f>
        <v>5.0000000000000044E-2</v>
      </c>
      <c r="P375" s="26">
        <f t="shared" si="4"/>
        <v>0</v>
      </c>
      <c r="Q375" s="27">
        <f>(IF(N375="WON-EW",((((O375-1)*K375)*'month 3 only'!$B$2)+('month 3 only'!$B$2*(O375-1))),IF(N375="WON",((((O375-1)*K375)*'month 3 only'!$B$2)+('month 3 only'!$B$2*(O375-1))),IF(N375="PLACED",((((O375-1)*K375)*'month 3 only'!$B$2)-'month 3 only'!$B$2),IF(K375=0,-'month 3 only'!$B$2,IF(K375=0,-'month 3 only'!$B$2,-('month 3 only'!$B$2*2)))))))*E375</f>
        <v>0</v>
      </c>
      <c r="R375" s="27">
        <f>(IF(N375="WON-EW",(((L375-1)*'month 3 only'!$B$2)*(1-$B$3))+(((M375-1)*'month 3 only'!$B$2)*(1-$B$3)),IF(N375="WON",(((L375-1)*'month 3 only'!$B$2)*(1-$B$3)),IF(N375="PLACED",(((M375-1)*'month 3 only'!$B$2)*(1-$B$3))-'month 3 only'!$B$2,IF(K375=0,-'month 3 only'!$B$2,-('month 3 only'!$B$2*2))))))*E375</f>
        <v>0</v>
      </c>
      <c r="S375" s="28">
        <f>(IF(N375="WON-EW",((((G375-1)*K375)*'month 3 only'!$B$2)+('month 3 only'!$B$2*(G375-1))),IF(N375="WON",((((G375-1)*K375)*'month 3 only'!$B$2)+('month 3 only'!$B$2*(G375-1))),IF(N375="PLACED",((((G375-1)*K375)*'month 3 only'!$B$2)-'month 3 only'!$B$2),IF(K375=0,-'month 3 only'!$B$2,IF(K375=0,-'month 3 only'!$B$2,-('month 3 only'!$B$2*2)))))))*E375</f>
        <v>0</v>
      </c>
    </row>
    <row r="376" spans="9:19" ht="15" x14ac:dyDescent="0.2">
      <c r="I376" s="22"/>
      <c r="J376" s="22"/>
      <c r="K376" s="22"/>
      <c r="N376" s="17"/>
      <c r="O376" s="26">
        <f>((H376-1)*(1-(IF(I376="no",0,'month 3 only'!$B$3)))+1)</f>
        <v>5.0000000000000044E-2</v>
      </c>
      <c r="P376" s="26">
        <f t="shared" si="4"/>
        <v>0</v>
      </c>
      <c r="Q376" s="27">
        <f>(IF(N376="WON-EW",((((O376-1)*K376)*'month 3 only'!$B$2)+('month 3 only'!$B$2*(O376-1))),IF(N376="WON",((((O376-1)*K376)*'month 3 only'!$B$2)+('month 3 only'!$B$2*(O376-1))),IF(N376="PLACED",((((O376-1)*K376)*'month 3 only'!$B$2)-'month 3 only'!$B$2),IF(K376=0,-'month 3 only'!$B$2,IF(K376=0,-'month 3 only'!$B$2,-('month 3 only'!$B$2*2)))))))*E376</f>
        <v>0</v>
      </c>
      <c r="R376" s="27">
        <f>(IF(N376="WON-EW",(((L376-1)*'month 3 only'!$B$2)*(1-$B$3))+(((M376-1)*'month 3 only'!$B$2)*(1-$B$3)),IF(N376="WON",(((L376-1)*'month 3 only'!$B$2)*(1-$B$3)),IF(N376="PLACED",(((M376-1)*'month 3 only'!$B$2)*(1-$B$3))-'month 3 only'!$B$2,IF(K376=0,-'month 3 only'!$B$2,-('month 3 only'!$B$2*2))))))*E376</f>
        <v>0</v>
      </c>
      <c r="S376" s="28">
        <f>(IF(N376="WON-EW",((((G376-1)*K376)*'month 3 only'!$B$2)+('month 3 only'!$B$2*(G376-1))),IF(N376="WON",((((G376-1)*K376)*'month 3 only'!$B$2)+('month 3 only'!$B$2*(G376-1))),IF(N376="PLACED",((((G376-1)*K376)*'month 3 only'!$B$2)-'month 3 only'!$B$2),IF(K376=0,-'month 3 only'!$B$2,IF(K376=0,-'month 3 only'!$B$2,-('month 3 only'!$B$2*2)))))))*E376</f>
        <v>0</v>
      </c>
    </row>
    <row r="377" spans="9:19" ht="15" x14ac:dyDescent="0.2">
      <c r="I377" s="22"/>
      <c r="J377" s="22"/>
      <c r="K377" s="22"/>
      <c r="N377" s="17"/>
      <c r="O377" s="26">
        <f>((H377-1)*(1-(IF(I377="no",0,'month 3 only'!$B$3)))+1)</f>
        <v>5.0000000000000044E-2</v>
      </c>
      <c r="P377" s="26">
        <f t="shared" si="4"/>
        <v>0</v>
      </c>
      <c r="Q377" s="27">
        <f>(IF(N377="WON-EW",((((O377-1)*K377)*'month 3 only'!$B$2)+('month 3 only'!$B$2*(O377-1))),IF(N377="WON",((((O377-1)*K377)*'month 3 only'!$B$2)+('month 3 only'!$B$2*(O377-1))),IF(N377="PLACED",((((O377-1)*K377)*'month 3 only'!$B$2)-'month 3 only'!$B$2),IF(K377=0,-'month 3 only'!$B$2,IF(K377=0,-'month 3 only'!$B$2,-('month 3 only'!$B$2*2)))))))*E377</f>
        <v>0</v>
      </c>
      <c r="R377" s="27">
        <f>(IF(N377="WON-EW",(((L377-1)*'month 3 only'!$B$2)*(1-$B$3))+(((M377-1)*'month 3 only'!$B$2)*(1-$B$3)),IF(N377="WON",(((L377-1)*'month 3 only'!$B$2)*(1-$B$3)),IF(N377="PLACED",(((M377-1)*'month 3 only'!$B$2)*(1-$B$3))-'month 3 only'!$B$2,IF(K377=0,-'month 3 only'!$B$2,-('month 3 only'!$B$2*2))))))*E377</f>
        <v>0</v>
      </c>
      <c r="S377" s="28">
        <f>(IF(N377="WON-EW",((((G377-1)*K377)*'month 3 only'!$B$2)+('month 3 only'!$B$2*(G377-1))),IF(N377="WON",((((G377-1)*K377)*'month 3 only'!$B$2)+('month 3 only'!$B$2*(G377-1))),IF(N377="PLACED",((((G377-1)*K377)*'month 3 only'!$B$2)-'month 3 only'!$B$2),IF(K377=0,-'month 3 only'!$B$2,IF(K377=0,-'month 3 only'!$B$2,-('month 3 only'!$B$2*2)))))))*E377</f>
        <v>0</v>
      </c>
    </row>
    <row r="378" spans="9:19" ht="15" x14ac:dyDescent="0.2">
      <c r="I378" s="22"/>
      <c r="J378" s="22"/>
      <c r="K378" s="22"/>
      <c r="N378" s="17"/>
      <c r="O378" s="26">
        <f>((H378-1)*(1-(IF(I378="no",0,'month 3 only'!$B$3)))+1)</f>
        <v>5.0000000000000044E-2</v>
      </c>
      <c r="P378" s="26">
        <f t="shared" si="4"/>
        <v>0</v>
      </c>
      <c r="Q378" s="27">
        <f>(IF(N378="WON-EW",((((O378-1)*K378)*'month 3 only'!$B$2)+('month 3 only'!$B$2*(O378-1))),IF(N378="WON",((((O378-1)*K378)*'month 3 only'!$B$2)+('month 3 only'!$B$2*(O378-1))),IF(N378="PLACED",((((O378-1)*K378)*'month 3 only'!$B$2)-'month 3 only'!$B$2),IF(K378=0,-'month 3 only'!$B$2,IF(K378=0,-'month 3 only'!$B$2,-('month 3 only'!$B$2*2)))))))*E378</f>
        <v>0</v>
      </c>
      <c r="R378" s="27">
        <f>(IF(N378="WON-EW",(((L378-1)*'month 3 only'!$B$2)*(1-$B$3))+(((M378-1)*'month 3 only'!$B$2)*(1-$B$3)),IF(N378="WON",(((L378-1)*'month 3 only'!$B$2)*(1-$B$3)),IF(N378="PLACED",(((M378-1)*'month 3 only'!$B$2)*(1-$B$3))-'month 3 only'!$B$2,IF(K378=0,-'month 3 only'!$B$2,-('month 3 only'!$B$2*2))))))*E378</f>
        <v>0</v>
      </c>
      <c r="S378" s="28">
        <f>(IF(N378="WON-EW",((((G378-1)*K378)*'month 3 only'!$B$2)+('month 3 only'!$B$2*(G378-1))),IF(N378="WON",((((G378-1)*K378)*'month 3 only'!$B$2)+('month 3 only'!$B$2*(G378-1))),IF(N378="PLACED",((((G378-1)*K378)*'month 3 only'!$B$2)-'month 3 only'!$B$2),IF(K378=0,-'month 3 only'!$B$2,IF(K378=0,-'month 3 only'!$B$2,-('month 3 only'!$B$2*2)))))))*E378</f>
        <v>0</v>
      </c>
    </row>
    <row r="379" spans="9:19" ht="15" x14ac:dyDescent="0.2">
      <c r="I379" s="22"/>
      <c r="J379" s="22"/>
      <c r="K379" s="22"/>
      <c r="N379" s="17"/>
      <c r="O379" s="26">
        <f>((H379-1)*(1-(IF(I379="no",0,'month 3 only'!$B$3)))+1)</f>
        <v>5.0000000000000044E-2</v>
      </c>
      <c r="P379" s="26">
        <f t="shared" si="4"/>
        <v>0</v>
      </c>
      <c r="Q379" s="27">
        <f>(IF(N379="WON-EW",((((O379-1)*K379)*'month 3 only'!$B$2)+('month 3 only'!$B$2*(O379-1))),IF(N379="WON",((((O379-1)*K379)*'month 3 only'!$B$2)+('month 3 only'!$B$2*(O379-1))),IF(N379="PLACED",((((O379-1)*K379)*'month 3 only'!$B$2)-'month 3 only'!$B$2),IF(K379=0,-'month 3 only'!$B$2,IF(K379=0,-'month 3 only'!$B$2,-('month 3 only'!$B$2*2)))))))*E379</f>
        <v>0</v>
      </c>
      <c r="R379" s="27">
        <f>(IF(N379="WON-EW",(((L379-1)*'month 3 only'!$B$2)*(1-$B$3))+(((M379-1)*'month 3 only'!$B$2)*(1-$B$3)),IF(N379="WON",(((L379-1)*'month 3 only'!$B$2)*(1-$B$3)),IF(N379="PLACED",(((M379-1)*'month 3 only'!$B$2)*(1-$B$3))-'month 3 only'!$B$2,IF(K379=0,-'month 3 only'!$B$2,-('month 3 only'!$B$2*2))))))*E379</f>
        <v>0</v>
      </c>
      <c r="S379" s="28">
        <f>(IF(N379="WON-EW",((((G379-1)*K379)*'month 3 only'!$B$2)+('month 3 only'!$B$2*(G379-1))),IF(N379="WON",((((G379-1)*K379)*'month 3 only'!$B$2)+('month 3 only'!$B$2*(G379-1))),IF(N379="PLACED",((((G379-1)*K379)*'month 3 only'!$B$2)-'month 3 only'!$B$2),IF(K379=0,-'month 3 only'!$B$2,IF(K379=0,-'month 3 only'!$B$2,-('month 3 only'!$B$2*2)))))))*E379</f>
        <v>0</v>
      </c>
    </row>
    <row r="380" spans="9:19" ht="15" x14ac:dyDescent="0.2">
      <c r="I380" s="22"/>
      <c r="J380" s="22"/>
      <c r="K380" s="22"/>
      <c r="N380" s="17"/>
      <c r="O380" s="26">
        <f>((H380-1)*(1-(IF(I380="no",0,'month 3 only'!$B$3)))+1)</f>
        <v>5.0000000000000044E-2</v>
      </c>
      <c r="P380" s="26">
        <f t="shared" si="4"/>
        <v>0</v>
      </c>
      <c r="Q380" s="27">
        <f>(IF(N380="WON-EW",((((O380-1)*K380)*'month 3 only'!$B$2)+('month 3 only'!$B$2*(O380-1))),IF(N380="WON",((((O380-1)*K380)*'month 3 only'!$B$2)+('month 3 only'!$B$2*(O380-1))),IF(N380="PLACED",((((O380-1)*K380)*'month 3 only'!$B$2)-'month 3 only'!$B$2),IF(K380=0,-'month 3 only'!$B$2,IF(K380=0,-'month 3 only'!$B$2,-('month 3 only'!$B$2*2)))))))*E380</f>
        <v>0</v>
      </c>
      <c r="R380" s="27">
        <f>(IF(N380="WON-EW",(((L380-1)*'month 3 only'!$B$2)*(1-$B$3))+(((M380-1)*'month 3 only'!$B$2)*(1-$B$3)),IF(N380="WON",(((L380-1)*'month 3 only'!$B$2)*(1-$B$3)),IF(N380="PLACED",(((M380-1)*'month 3 only'!$B$2)*(1-$B$3))-'month 3 only'!$B$2,IF(K380=0,-'month 3 only'!$B$2,-('month 3 only'!$B$2*2))))))*E380</f>
        <v>0</v>
      </c>
      <c r="S380" s="28">
        <f>(IF(N380="WON-EW",((((G380-1)*K380)*'month 3 only'!$B$2)+('month 3 only'!$B$2*(G380-1))),IF(N380="WON",((((G380-1)*K380)*'month 3 only'!$B$2)+('month 3 only'!$B$2*(G380-1))),IF(N380="PLACED",((((G380-1)*K380)*'month 3 only'!$B$2)-'month 3 only'!$B$2),IF(K380=0,-'month 3 only'!$B$2,IF(K380=0,-'month 3 only'!$B$2,-('month 3 only'!$B$2*2)))))))*E380</f>
        <v>0</v>
      </c>
    </row>
    <row r="381" spans="9:19" ht="15" x14ac:dyDescent="0.2">
      <c r="I381" s="22"/>
      <c r="J381" s="22"/>
      <c r="K381" s="22"/>
      <c r="N381" s="17"/>
      <c r="O381" s="26">
        <f>((H381-1)*(1-(IF(I381="no",0,'month 3 only'!$B$3)))+1)</f>
        <v>5.0000000000000044E-2</v>
      </c>
      <c r="P381" s="26">
        <f t="shared" si="4"/>
        <v>0</v>
      </c>
      <c r="Q381" s="27">
        <f>(IF(N381="WON-EW",((((O381-1)*K381)*'month 3 only'!$B$2)+('month 3 only'!$B$2*(O381-1))),IF(N381="WON",((((O381-1)*K381)*'month 3 only'!$B$2)+('month 3 only'!$B$2*(O381-1))),IF(N381="PLACED",((((O381-1)*K381)*'month 3 only'!$B$2)-'month 3 only'!$B$2),IF(K381=0,-'month 3 only'!$B$2,IF(K381=0,-'month 3 only'!$B$2,-('month 3 only'!$B$2*2)))))))*E381</f>
        <v>0</v>
      </c>
      <c r="R381" s="27">
        <f>(IF(N381="WON-EW",(((L381-1)*'month 3 only'!$B$2)*(1-$B$3))+(((M381-1)*'month 3 only'!$B$2)*(1-$B$3)),IF(N381="WON",(((L381-1)*'month 3 only'!$B$2)*(1-$B$3)),IF(N381="PLACED",(((M381-1)*'month 3 only'!$B$2)*(1-$B$3))-'month 3 only'!$B$2,IF(K381=0,-'month 3 only'!$B$2,-('month 3 only'!$B$2*2))))))*E381</f>
        <v>0</v>
      </c>
      <c r="S381" s="28">
        <f>(IF(N381="WON-EW",((((G381-1)*K381)*'month 3 only'!$B$2)+('month 3 only'!$B$2*(G381-1))),IF(N381="WON",((((G381-1)*K381)*'month 3 only'!$B$2)+('month 3 only'!$B$2*(G381-1))),IF(N381="PLACED",((((G381-1)*K381)*'month 3 only'!$B$2)-'month 3 only'!$B$2),IF(K381=0,-'month 3 only'!$B$2,IF(K381=0,-'month 3 only'!$B$2,-('month 3 only'!$B$2*2)))))))*E381</f>
        <v>0</v>
      </c>
    </row>
    <row r="382" spans="9:19" ht="15" x14ac:dyDescent="0.2">
      <c r="I382" s="22"/>
      <c r="J382" s="22"/>
      <c r="K382" s="22"/>
      <c r="N382" s="17"/>
      <c r="O382" s="26">
        <f>((H382-1)*(1-(IF(I382="no",0,'month 3 only'!$B$3)))+1)</f>
        <v>5.0000000000000044E-2</v>
      </c>
      <c r="P382" s="26">
        <f t="shared" ref="P382:P445" si="5">E382*IF(J382="yes",2,1)</f>
        <v>0</v>
      </c>
      <c r="Q382" s="27">
        <f>(IF(N382="WON-EW",((((O382-1)*K382)*'month 3 only'!$B$2)+('month 3 only'!$B$2*(O382-1))),IF(N382="WON",((((O382-1)*K382)*'month 3 only'!$B$2)+('month 3 only'!$B$2*(O382-1))),IF(N382="PLACED",((((O382-1)*K382)*'month 3 only'!$B$2)-'month 3 only'!$B$2),IF(K382=0,-'month 3 only'!$B$2,IF(K382=0,-'month 3 only'!$B$2,-('month 3 only'!$B$2*2)))))))*E382</f>
        <v>0</v>
      </c>
      <c r="R382" s="27">
        <f>(IF(N382="WON-EW",(((L382-1)*'month 3 only'!$B$2)*(1-$B$3))+(((M382-1)*'month 3 only'!$B$2)*(1-$B$3)),IF(N382="WON",(((L382-1)*'month 3 only'!$B$2)*(1-$B$3)),IF(N382="PLACED",(((M382-1)*'month 3 only'!$B$2)*(1-$B$3))-'month 3 only'!$B$2,IF(K382=0,-'month 3 only'!$B$2,-('month 3 only'!$B$2*2))))))*E382</f>
        <v>0</v>
      </c>
      <c r="S382" s="28">
        <f>(IF(N382="WON-EW",((((G382-1)*K382)*'month 3 only'!$B$2)+('month 3 only'!$B$2*(G382-1))),IF(N382="WON",((((G382-1)*K382)*'month 3 only'!$B$2)+('month 3 only'!$B$2*(G382-1))),IF(N382="PLACED",((((G382-1)*K382)*'month 3 only'!$B$2)-'month 3 only'!$B$2),IF(K382=0,-'month 3 only'!$B$2,IF(K382=0,-'month 3 only'!$B$2,-('month 3 only'!$B$2*2)))))))*E382</f>
        <v>0</v>
      </c>
    </row>
    <row r="383" spans="9:19" ht="15" x14ac:dyDescent="0.2">
      <c r="I383" s="22"/>
      <c r="J383" s="22"/>
      <c r="K383" s="22"/>
      <c r="N383" s="17"/>
      <c r="O383" s="26">
        <f>((H383-1)*(1-(IF(I383="no",0,'month 3 only'!$B$3)))+1)</f>
        <v>5.0000000000000044E-2</v>
      </c>
      <c r="P383" s="26">
        <f t="shared" si="5"/>
        <v>0</v>
      </c>
      <c r="Q383" s="27">
        <f>(IF(N383="WON-EW",((((O383-1)*K383)*'month 3 only'!$B$2)+('month 3 only'!$B$2*(O383-1))),IF(N383="WON",((((O383-1)*K383)*'month 3 only'!$B$2)+('month 3 only'!$B$2*(O383-1))),IF(N383="PLACED",((((O383-1)*K383)*'month 3 only'!$B$2)-'month 3 only'!$B$2),IF(K383=0,-'month 3 only'!$B$2,IF(K383=0,-'month 3 only'!$B$2,-('month 3 only'!$B$2*2)))))))*E383</f>
        <v>0</v>
      </c>
      <c r="R383" s="27">
        <f>(IF(N383="WON-EW",(((L383-1)*'month 3 only'!$B$2)*(1-$B$3))+(((M383-1)*'month 3 only'!$B$2)*(1-$B$3)),IF(N383="WON",(((L383-1)*'month 3 only'!$B$2)*(1-$B$3)),IF(N383="PLACED",(((M383-1)*'month 3 only'!$B$2)*(1-$B$3))-'month 3 only'!$B$2,IF(K383=0,-'month 3 only'!$B$2,-('month 3 only'!$B$2*2))))))*E383</f>
        <v>0</v>
      </c>
      <c r="S383" s="28">
        <f>(IF(N383="WON-EW",((((G383-1)*K383)*'month 3 only'!$B$2)+('month 3 only'!$B$2*(G383-1))),IF(N383="WON",((((G383-1)*K383)*'month 3 only'!$B$2)+('month 3 only'!$B$2*(G383-1))),IF(N383="PLACED",((((G383-1)*K383)*'month 3 only'!$B$2)-'month 3 only'!$B$2),IF(K383=0,-'month 3 only'!$B$2,IF(K383=0,-'month 3 only'!$B$2,-('month 3 only'!$B$2*2)))))))*E383</f>
        <v>0</v>
      </c>
    </row>
    <row r="384" spans="9:19" ht="15" x14ac:dyDescent="0.2">
      <c r="I384" s="22"/>
      <c r="J384" s="22"/>
      <c r="K384" s="22"/>
      <c r="N384" s="17"/>
      <c r="O384" s="26">
        <f>((H384-1)*(1-(IF(I384="no",0,'month 3 only'!$B$3)))+1)</f>
        <v>5.0000000000000044E-2</v>
      </c>
      <c r="P384" s="26">
        <f t="shared" si="5"/>
        <v>0</v>
      </c>
      <c r="Q384" s="27">
        <f>(IF(N384="WON-EW",((((O384-1)*K384)*'month 3 only'!$B$2)+('month 3 only'!$B$2*(O384-1))),IF(N384="WON",((((O384-1)*K384)*'month 3 only'!$B$2)+('month 3 only'!$B$2*(O384-1))),IF(N384="PLACED",((((O384-1)*K384)*'month 3 only'!$B$2)-'month 3 only'!$B$2),IF(K384=0,-'month 3 only'!$B$2,IF(K384=0,-'month 3 only'!$B$2,-('month 3 only'!$B$2*2)))))))*E384</f>
        <v>0</v>
      </c>
      <c r="R384" s="27">
        <f>(IF(N384="WON-EW",(((L384-1)*'month 3 only'!$B$2)*(1-$B$3))+(((M384-1)*'month 3 only'!$B$2)*(1-$B$3)),IF(N384="WON",(((L384-1)*'month 3 only'!$B$2)*(1-$B$3)),IF(N384="PLACED",(((M384-1)*'month 3 only'!$B$2)*(1-$B$3))-'month 3 only'!$B$2,IF(K384=0,-'month 3 only'!$B$2,-('month 3 only'!$B$2*2))))))*E384</f>
        <v>0</v>
      </c>
      <c r="S384" s="28">
        <f>(IF(N384="WON-EW",((((G384-1)*K384)*'month 3 only'!$B$2)+('month 3 only'!$B$2*(G384-1))),IF(N384="WON",((((G384-1)*K384)*'month 3 only'!$B$2)+('month 3 only'!$B$2*(G384-1))),IF(N384="PLACED",((((G384-1)*K384)*'month 3 only'!$B$2)-'month 3 only'!$B$2),IF(K384=0,-'month 3 only'!$B$2,IF(K384=0,-'month 3 only'!$B$2,-('month 3 only'!$B$2*2)))))))*E384</f>
        <v>0</v>
      </c>
    </row>
    <row r="385" spans="9:19" ht="15" x14ac:dyDescent="0.2">
      <c r="I385" s="22"/>
      <c r="J385" s="22"/>
      <c r="K385" s="22"/>
      <c r="N385" s="17"/>
      <c r="O385" s="26">
        <f>((H385-1)*(1-(IF(I385="no",0,'month 3 only'!$B$3)))+1)</f>
        <v>5.0000000000000044E-2</v>
      </c>
      <c r="P385" s="26">
        <f t="shared" si="5"/>
        <v>0</v>
      </c>
      <c r="Q385" s="27">
        <f>(IF(N385="WON-EW",((((O385-1)*K385)*'month 3 only'!$B$2)+('month 3 only'!$B$2*(O385-1))),IF(N385="WON",((((O385-1)*K385)*'month 3 only'!$B$2)+('month 3 only'!$B$2*(O385-1))),IF(N385="PLACED",((((O385-1)*K385)*'month 3 only'!$B$2)-'month 3 only'!$B$2),IF(K385=0,-'month 3 only'!$B$2,IF(K385=0,-'month 3 only'!$B$2,-('month 3 only'!$B$2*2)))))))*E385</f>
        <v>0</v>
      </c>
      <c r="R385" s="27">
        <f>(IF(N385="WON-EW",(((L385-1)*'month 3 only'!$B$2)*(1-$B$3))+(((M385-1)*'month 3 only'!$B$2)*(1-$B$3)),IF(N385="WON",(((L385-1)*'month 3 only'!$B$2)*(1-$B$3)),IF(N385="PLACED",(((M385-1)*'month 3 only'!$B$2)*(1-$B$3))-'month 3 only'!$B$2,IF(K385=0,-'month 3 only'!$B$2,-('month 3 only'!$B$2*2))))))*E385</f>
        <v>0</v>
      </c>
      <c r="S385" s="28">
        <f>(IF(N385="WON-EW",((((G385-1)*K385)*'month 3 only'!$B$2)+('month 3 only'!$B$2*(G385-1))),IF(N385="WON",((((G385-1)*K385)*'month 3 only'!$B$2)+('month 3 only'!$B$2*(G385-1))),IF(N385="PLACED",((((G385-1)*K385)*'month 3 only'!$B$2)-'month 3 only'!$B$2),IF(K385=0,-'month 3 only'!$B$2,IF(K385=0,-'month 3 only'!$B$2,-('month 3 only'!$B$2*2)))))))*E385</f>
        <v>0</v>
      </c>
    </row>
    <row r="386" spans="9:19" ht="15" x14ac:dyDescent="0.2">
      <c r="I386" s="22"/>
      <c r="J386" s="22"/>
      <c r="K386" s="22"/>
      <c r="N386" s="17"/>
      <c r="O386" s="26">
        <f>((H386-1)*(1-(IF(I386="no",0,'month 3 only'!$B$3)))+1)</f>
        <v>5.0000000000000044E-2</v>
      </c>
      <c r="P386" s="26">
        <f t="shared" si="5"/>
        <v>0</v>
      </c>
      <c r="Q386" s="27">
        <f>(IF(N386="WON-EW",((((O386-1)*K386)*'month 3 only'!$B$2)+('month 3 only'!$B$2*(O386-1))),IF(N386="WON",((((O386-1)*K386)*'month 3 only'!$B$2)+('month 3 only'!$B$2*(O386-1))),IF(N386="PLACED",((((O386-1)*K386)*'month 3 only'!$B$2)-'month 3 only'!$B$2),IF(K386=0,-'month 3 only'!$B$2,IF(K386=0,-'month 3 only'!$B$2,-('month 3 only'!$B$2*2)))))))*E386</f>
        <v>0</v>
      </c>
      <c r="R386" s="27">
        <f>(IF(N386="WON-EW",(((L386-1)*'month 3 only'!$B$2)*(1-$B$3))+(((M386-1)*'month 3 only'!$B$2)*(1-$B$3)),IF(N386="WON",(((L386-1)*'month 3 only'!$B$2)*(1-$B$3)),IF(N386="PLACED",(((M386-1)*'month 3 only'!$B$2)*(1-$B$3))-'month 3 only'!$B$2,IF(K386=0,-'month 3 only'!$B$2,-('month 3 only'!$B$2*2))))))*E386</f>
        <v>0</v>
      </c>
      <c r="S386" s="28">
        <f>(IF(N386="WON-EW",((((G386-1)*K386)*'month 3 only'!$B$2)+('month 3 only'!$B$2*(G386-1))),IF(N386="WON",((((G386-1)*K386)*'month 3 only'!$B$2)+('month 3 only'!$B$2*(G386-1))),IF(N386="PLACED",((((G386-1)*K386)*'month 3 only'!$B$2)-'month 3 only'!$B$2),IF(K386=0,-'month 3 only'!$B$2,IF(K386=0,-'month 3 only'!$B$2,-('month 3 only'!$B$2*2)))))))*E386</f>
        <v>0</v>
      </c>
    </row>
    <row r="387" spans="9:19" ht="15" x14ac:dyDescent="0.2">
      <c r="I387" s="22"/>
      <c r="J387" s="22"/>
      <c r="K387" s="22"/>
      <c r="N387" s="17"/>
      <c r="O387" s="26">
        <f>((H387-1)*(1-(IF(I387="no",0,'month 3 only'!$B$3)))+1)</f>
        <v>5.0000000000000044E-2</v>
      </c>
      <c r="P387" s="26">
        <f t="shared" si="5"/>
        <v>0</v>
      </c>
      <c r="Q387" s="27">
        <f>(IF(N387="WON-EW",((((O387-1)*K387)*'month 3 only'!$B$2)+('month 3 only'!$B$2*(O387-1))),IF(N387="WON",((((O387-1)*K387)*'month 3 only'!$B$2)+('month 3 only'!$B$2*(O387-1))),IF(N387="PLACED",((((O387-1)*K387)*'month 3 only'!$B$2)-'month 3 only'!$B$2),IF(K387=0,-'month 3 only'!$B$2,IF(K387=0,-'month 3 only'!$B$2,-('month 3 only'!$B$2*2)))))))*E387</f>
        <v>0</v>
      </c>
      <c r="R387" s="27">
        <f>(IF(N387="WON-EW",(((L387-1)*'month 3 only'!$B$2)*(1-$B$3))+(((M387-1)*'month 3 only'!$B$2)*(1-$B$3)),IF(N387="WON",(((L387-1)*'month 3 only'!$B$2)*(1-$B$3)),IF(N387="PLACED",(((M387-1)*'month 3 only'!$B$2)*(1-$B$3))-'month 3 only'!$B$2,IF(K387=0,-'month 3 only'!$B$2,-('month 3 only'!$B$2*2))))))*E387</f>
        <v>0</v>
      </c>
      <c r="S387" s="28">
        <f>(IF(N387="WON-EW",((((G387-1)*K387)*'month 3 only'!$B$2)+('month 3 only'!$B$2*(G387-1))),IF(N387="WON",((((G387-1)*K387)*'month 3 only'!$B$2)+('month 3 only'!$B$2*(G387-1))),IF(N387="PLACED",((((G387-1)*K387)*'month 3 only'!$B$2)-'month 3 only'!$B$2),IF(K387=0,-'month 3 only'!$B$2,IF(K387=0,-'month 3 only'!$B$2,-('month 3 only'!$B$2*2)))))))*E387</f>
        <v>0</v>
      </c>
    </row>
    <row r="388" spans="9:19" ht="15" x14ac:dyDescent="0.2">
      <c r="I388" s="22"/>
      <c r="J388" s="22"/>
      <c r="K388" s="22"/>
      <c r="N388" s="17"/>
      <c r="O388" s="26">
        <f>((H388-1)*(1-(IF(I388="no",0,'month 3 only'!$B$3)))+1)</f>
        <v>5.0000000000000044E-2</v>
      </c>
      <c r="P388" s="26">
        <f t="shared" si="5"/>
        <v>0</v>
      </c>
      <c r="Q388" s="27">
        <f>(IF(N388="WON-EW",((((O388-1)*K388)*'month 3 only'!$B$2)+('month 3 only'!$B$2*(O388-1))),IF(N388="WON",((((O388-1)*K388)*'month 3 only'!$B$2)+('month 3 only'!$B$2*(O388-1))),IF(N388="PLACED",((((O388-1)*K388)*'month 3 only'!$B$2)-'month 3 only'!$B$2),IF(K388=0,-'month 3 only'!$B$2,IF(K388=0,-'month 3 only'!$B$2,-('month 3 only'!$B$2*2)))))))*E388</f>
        <v>0</v>
      </c>
      <c r="R388" s="27">
        <f>(IF(N388="WON-EW",(((L388-1)*'month 3 only'!$B$2)*(1-$B$3))+(((M388-1)*'month 3 only'!$B$2)*(1-$B$3)),IF(N388="WON",(((L388-1)*'month 3 only'!$B$2)*(1-$B$3)),IF(N388="PLACED",(((M388-1)*'month 3 only'!$B$2)*(1-$B$3))-'month 3 only'!$B$2,IF(K388=0,-'month 3 only'!$B$2,-('month 3 only'!$B$2*2))))))*E388</f>
        <v>0</v>
      </c>
      <c r="S388" s="28">
        <f>(IF(N388="WON-EW",((((G388-1)*K388)*'month 3 only'!$B$2)+('month 3 only'!$B$2*(G388-1))),IF(N388="WON",((((G388-1)*K388)*'month 3 only'!$B$2)+('month 3 only'!$B$2*(G388-1))),IF(N388="PLACED",((((G388-1)*K388)*'month 3 only'!$B$2)-'month 3 only'!$B$2),IF(K388=0,-'month 3 only'!$B$2,IF(K388=0,-'month 3 only'!$B$2,-('month 3 only'!$B$2*2)))))))*E388</f>
        <v>0</v>
      </c>
    </row>
    <row r="389" spans="9:19" ht="15" x14ac:dyDescent="0.2">
      <c r="I389" s="22"/>
      <c r="J389" s="22"/>
      <c r="K389" s="22"/>
      <c r="N389" s="17"/>
      <c r="O389" s="26">
        <f>((H389-1)*(1-(IF(I389="no",0,'month 3 only'!$B$3)))+1)</f>
        <v>5.0000000000000044E-2</v>
      </c>
      <c r="P389" s="26">
        <f t="shared" si="5"/>
        <v>0</v>
      </c>
      <c r="Q389" s="27">
        <f>(IF(N389="WON-EW",((((O389-1)*K389)*'month 3 only'!$B$2)+('month 3 only'!$B$2*(O389-1))),IF(N389="WON",((((O389-1)*K389)*'month 3 only'!$B$2)+('month 3 only'!$B$2*(O389-1))),IF(N389="PLACED",((((O389-1)*K389)*'month 3 only'!$B$2)-'month 3 only'!$B$2),IF(K389=0,-'month 3 only'!$B$2,IF(K389=0,-'month 3 only'!$B$2,-('month 3 only'!$B$2*2)))))))*E389</f>
        <v>0</v>
      </c>
      <c r="R389" s="27">
        <f>(IF(N389="WON-EW",(((L389-1)*'month 3 only'!$B$2)*(1-$B$3))+(((M389-1)*'month 3 only'!$B$2)*(1-$B$3)),IF(N389="WON",(((L389-1)*'month 3 only'!$B$2)*(1-$B$3)),IF(N389="PLACED",(((M389-1)*'month 3 only'!$B$2)*(1-$B$3))-'month 3 only'!$B$2,IF(K389=0,-'month 3 only'!$B$2,-('month 3 only'!$B$2*2))))))*E389</f>
        <v>0</v>
      </c>
      <c r="S389" s="28">
        <f>(IF(N389="WON-EW",((((G389-1)*K389)*'month 3 only'!$B$2)+('month 3 only'!$B$2*(G389-1))),IF(N389="WON",((((G389-1)*K389)*'month 3 only'!$B$2)+('month 3 only'!$B$2*(G389-1))),IF(N389="PLACED",((((G389-1)*K389)*'month 3 only'!$B$2)-'month 3 only'!$B$2),IF(K389=0,-'month 3 only'!$B$2,IF(K389=0,-'month 3 only'!$B$2,-('month 3 only'!$B$2*2)))))))*E389</f>
        <v>0</v>
      </c>
    </row>
    <row r="390" spans="9:19" ht="15" x14ac:dyDescent="0.2">
      <c r="I390" s="22"/>
      <c r="J390" s="22"/>
      <c r="K390" s="22"/>
      <c r="N390" s="17"/>
      <c r="O390" s="26">
        <f>((H390-1)*(1-(IF(I390="no",0,'month 3 only'!$B$3)))+1)</f>
        <v>5.0000000000000044E-2</v>
      </c>
      <c r="P390" s="26">
        <f t="shared" si="5"/>
        <v>0</v>
      </c>
      <c r="Q390" s="27">
        <f>(IF(N390="WON-EW",((((O390-1)*K390)*'month 3 only'!$B$2)+('month 3 only'!$B$2*(O390-1))),IF(N390="WON",((((O390-1)*K390)*'month 3 only'!$B$2)+('month 3 only'!$B$2*(O390-1))),IF(N390="PLACED",((((O390-1)*K390)*'month 3 only'!$B$2)-'month 3 only'!$B$2),IF(K390=0,-'month 3 only'!$B$2,IF(K390=0,-'month 3 only'!$B$2,-('month 3 only'!$B$2*2)))))))*E390</f>
        <v>0</v>
      </c>
      <c r="R390" s="27">
        <f>(IF(N390="WON-EW",(((L390-1)*'month 3 only'!$B$2)*(1-$B$3))+(((M390-1)*'month 3 only'!$B$2)*(1-$B$3)),IF(N390="WON",(((L390-1)*'month 3 only'!$B$2)*(1-$B$3)),IF(N390="PLACED",(((M390-1)*'month 3 only'!$B$2)*(1-$B$3))-'month 3 only'!$B$2,IF(K390=0,-'month 3 only'!$B$2,-('month 3 only'!$B$2*2))))))*E390</f>
        <v>0</v>
      </c>
      <c r="S390" s="28">
        <f>(IF(N390="WON-EW",((((G390-1)*K390)*'month 3 only'!$B$2)+('month 3 only'!$B$2*(G390-1))),IF(N390="WON",((((G390-1)*K390)*'month 3 only'!$B$2)+('month 3 only'!$B$2*(G390-1))),IF(N390="PLACED",((((G390-1)*K390)*'month 3 only'!$B$2)-'month 3 only'!$B$2),IF(K390=0,-'month 3 only'!$B$2,IF(K390=0,-'month 3 only'!$B$2,-('month 3 only'!$B$2*2)))))))*E390</f>
        <v>0</v>
      </c>
    </row>
    <row r="391" spans="9:19" ht="15" x14ac:dyDescent="0.2">
      <c r="I391" s="22"/>
      <c r="J391" s="22"/>
      <c r="K391" s="22"/>
      <c r="N391" s="17"/>
      <c r="O391" s="26">
        <f>((H391-1)*(1-(IF(I391="no",0,'month 3 only'!$B$3)))+1)</f>
        <v>5.0000000000000044E-2</v>
      </c>
      <c r="P391" s="26">
        <f t="shared" si="5"/>
        <v>0</v>
      </c>
      <c r="Q391" s="27">
        <f>(IF(N391="WON-EW",((((O391-1)*K391)*'month 3 only'!$B$2)+('month 3 only'!$B$2*(O391-1))),IF(N391="WON",((((O391-1)*K391)*'month 3 only'!$B$2)+('month 3 only'!$B$2*(O391-1))),IF(N391="PLACED",((((O391-1)*K391)*'month 3 only'!$B$2)-'month 3 only'!$B$2),IF(K391=0,-'month 3 only'!$B$2,IF(K391=0,-'month 3 only'!$B$2,-('month 3 only'!$B$2*2)))))))*E391</f>
        <v>0</v>
      </c>
      <c r="R391" s="27">
        <f>(IF(N391="WON-EW",(((L391-1)*'month 3 only'!$B$2)*(1-$B$3))+(((M391-1)*'month 3 only'!$B$2)*(1-$B$3)),IF(N391="WON",(((L391-1)*'month 3 only'!$B$2)*(1-$B$3)),IF(N391="PLACED",(((M391-1)*'month 3 only'!$B$2)*(1-$B$3))-'month 3 only'!$B$2,IF(K391=0,-'month 3 only'!$B$2,-('month 3 only'!$B$2*2))))))*E391</f>
        <v>0</v>
      </c>
      <c r="S391" s="28">
        <f>(IF(N391="WON-EW",((((G391-1)*K391)*'month 3 only'!$B$2)+('month 3 only'!$B$2*(G391-1))),IF(N391="WON",((((G391-1)*K391)*'month 3 only'!$B$2)+('month 3 only'!$B$2*(G391-1))),IF(N391="PLACED",((((G391-1)*K391)*'month 3 only'!$B$2)-'month 3 only'!$B$2),IF(K391=0,-'month 3 only'!$B$2,IF(K391=0,-'month 3 only'!$B$2,-('month 3 only'!$B$2*2)))))))*E391</f>
        <v>0</v>
      </c>
    </row>
    <row r="392" spans="9:19" ht="15" x14ac:dyDescent="0.2">
      <c r="I392" s="22"/>
      <c r="J392" s="22"/>
      <c r="K392" s="22"/>
      <c r="N392" s="17"/>
      <c r="O392" s="26">
        <f>((H392-1)*(1-(IF(I392="no",0,'month 3 only'!$B$3)))+1)</f>
        <v>5.0000000000000044E-2</v>
      </c>
      <c r="P392" s="26">
        <f t="shared" si="5"/>
        <v>0</v>
      </c>
      <c r="Q392" s="27">
        <f>(IF(N392="WON-EW",((((O392-1)*K392)*'month 3 only'!$B$2)+('month 3 only'!$B$2*(O392-1))),IF(N392="WON",((((O392-1)*K392)*'month 3 only'!$B$2)+('month 3 only'!$B$2*(O392-1))),IF(N392="PLACED",((((O392-1)*K392)*'month 3 only'!$B$2)-'month 3 only'!$B$2),IF(K392=0,-'month 3 only'!$B$2,IF(K392=0,-'month 3 only'!$B$2,-('month 3 only'!$B$2*2)))))))*E392</f>
        <v>0</v>
      </c>
      <c r="R392" s="27">
        <f>(IF(N392="WON-EW",(((L392-1)*'month 3 only'!$B$2)*(1-$B$3))+(((M392-1)*'month 3 only'!$B$2)*(1-$B$3)),IF(N392="WON",(((L392-1)*'month 3 only'!$B$2)*(1-$B$3)),IF(N392="PLACED",(((M392-1)*'month 3 only'!$B$2)*(1-$B$3))-'month 3 only'!$B$2,IF(K392=0,-'month 3 only'!$B$2,-('month 3 only'!$B$2*2))))))*E392</f>
        <v>0</v>
      </c>
      <c r="S392" s="28">
        <f>(IF(N392="WON-EW",((((G392-1)*K392)*'month 3 only'!$B$2)+('month 3 only'!$B$2*(G392-1))),IF(N392="WON",((((G392-1)*K392)*'month 3 only'!$B$2)+('month 3 only'!$B$2*(G392-1))),IF(N392="PLACED",((((G392-1)*K392)*'month 3 only'!$B$2)-'month 3 only'!$B$2),IF(K392=0,-'month 3 only'!$B$2,IF(K392=0,-'month 3 only'!$B$2,-('month 3 only'!$B$2*2)))))))*E392</f>
        <v>0</v>
      </c>
    </row>
    <row r="393" spans="9:19" ht="15" x14ac:dyDescent="0.2">
      <c r="I393" s="22"/>
      <c r="J393" s="22"/>
      <c r="K393" s="22"/>
      <c r="N393" s="17"/>
      <c r="O393" s="26">
        <f>((H393-1)*(1-(IF(I393="no",0,'month 3 only'!$B$3)))+1)</f>
        <v>5.0000000000000044E-2</v>
      </c>
      <c r="P393" s="26">
        <f t="shared" si="5"/>
        <v>0</v>
      </c>
      <c r="Q393" s="27">
        <f>(IF(N393="WON-EW",((((O393-1)*K393)*'month 3 only'!$B$2)+('month 3 only'!$B$2*(O393-1))),IF(N393="WON",((((O393-1)*K393)*'month 3 only'!$B$2)+('month 3 only'!$B$2*(O393-1))),IF(N393="PLACED",((((O393-1)*K393)*'month 3 only'!$B$2)-'month 3 only'!$B$2),IF(K393=0,-'month 3 only'!$B$2,IF(K393=0,-'month 3 only'!$B$2,-('month 3 only'!$B$2*2)))))))*E393</f>
        <v>0</v>
      </c>
      <c r="R393" s="27">
        <f>(IF(N393="WON-EW",(((L393-1)*'month 3 only'!$B$2)*(1-$B$3))+(((M393-1)*'month 3 only'!$B$2)*(1-$B$3)),IF(N393="WON",(((L393-1)*'month 3 only'!$B$2)*(1-$B$3)),IF(N393="PLACED",(((M393-1)*'month 3 only'!$B$2)*(1-$B$3))-'month 3 only'!$B$2,IF(K393=0,-'month 3 only'!$B$2,-('month 3 only'!$B$2*2))))))*E393</f>
        <v>0</v>
      </c>
      <c r="S393" s="28">
        <f>(IF(N393="WON-EW",((((G393-1)*K393)*'month 3 only'!$B$2)+('month 3 only'!$B$2*(G393-1))),IF(N393="WON",((((G393-1)*K393)*'month 3 only'!$B$2)+('month 3 only'!$B$2*(G393-1))),IF(N393="PLACED",((((G393-1)*K393)*'month 3 only'!$B$2)-'month 3 only'!$B$2),IF(K393=0,-'month 3 only'!$B$2,IF(K393=0,-'month 3 only'!$B$2,-('month 3 only'!$B$2*2)))))))*E393</f>
        <v>0</v>
      </c>
    </row>
    <row r="394" spans="9:19" ht="15" x14ac:dyDescent="0.2">
      <c r="I394" s="22"/>
      <c r="J394" s="22"/>
      <c r="K394" s="22"/>
      <c r="N394" s="17"/>
      <c r="O394" s="26">
        <f>((H394-1)*(1-(IF(I394="no",0,'month 3 only'!$B$3)))+1)</f>
        <v>5.0000000000000044E-2</v>
      </c>
      <c r="P394" s="26">
        <f t="shared" si="5"/>
        <v>0</v>
      </c>
      <c r="Q394" s="27">
        <f>(IF(N394="WON-EW",((((O394-1)*K394)*'month 3 only'!$B$2)+('month 3 only'!$B$2*(O394-1))),IF(N394="WON",((((O394-1)*K394)*'month 3 only'!$B$2)+('month 3 only'!$B$2*(O394-1))),IF(N394="PLACED",((((O394-1)*K394)*'month 3 only'!$B$2)-'month 3 only'!$B$2),IF(K394=0,-'month 3 only'!$B$2,IF(K394=0,-'month 3 only'!$B$2,-('month 3 only'!$B$2*2)))))))*E394</f>
        <v>0</v>
      </c>
      <c r="R394" s="27">
        <f>(IF(N394="WON-EW",(((L394-1)*'month 3 only'!$B$2)*(1-$B$3))+(((M394-1)*'month 3 only'!$B$2)*(1-$B$3)),IF(N394="WON",(((L394-1)*'month 3 only'!$B$2)*(1-$B$3)),IF(N394="PLACED",(((M394-1)*'month 3 only'!$B$2)*(1-$B$3))-'month 3 only'!$B$2,IF(K394=0,-'month 3 only'!$B$2,-('month 3 only'!$B$2*2))))))*E394</f>
        <v>0</v>
      </c>
      <c r="S394" s="28">
        <f>(IF(N394="WON-EW",((((G394-1)*K394)*'month 3 only'!$B$2)+('month 3 only'!$B$2*(G394-1))),IF(N394="WON",((((G394-1)*K394)*'month 3 only'!$B$2)+('month 3 only'!$B$2*(G394-1))),IF(N394="PLACED",((((G394-1)*K394)*'month 3 only'!$B$2)-'month 3 only'!$B$2),IF(K394=0,-'month 3 only'!$B$2,IF(K394=0,-'month 3 only'!$B$2,-('month 3 only'!$B$2*2)))))))*E394</f>
        <v>0</v>
      </c>
    </row>
    <row r="395" spans="9:19" ht="15" x14ac:dyDescent="0.2">
      <c r="I395" s="22"/>
      <c r="J395" s="22"/>
      <c r="K395" s="22"/>
      <c r="N395" s="17"/>
      <c r="O395" s="26">
        <f>((H395-1)*(1-(IF(I395="no",0,'month 3 only'!$B$3)))+1)</f>
        <v>5.0000000000000044E-2</v>
      </c>
      <c r="P395" s="26">
        <f t="shared" si="5"/>
        <v>0</v>
      </c>
      <c r="Q395" s="27">
        <f>(IF(N395="WON-EW",((((O395-1)*K395)*'month 3 only'!$B$2)+('month 3 only'!$B$2*(O395-1))),IF(N395="WON",((((O395-1)*K395)*'month 3 only'!$B$2)+('month 3 only'!$B$2*(O395-1))),IF(N395="PLACED",((((O395-1)*K395)*'month 3 only'!$B$2)-'month 3 only'!$B$2),IF(K395=0,-'month 3 only'!$B$2,IF(K395=0,-'month 3 only'!$B$2,-('month 3 only'!$B$2*2)))))))*E395</f>
        <v>0</v>
      </c>
      <c r="R395" s="27">
        <f>(IF(N395="WON-EW",(((L395-1)*'month 3 only'!$B$2)*(1-$B$3))+(((M395-1)*'month 3 only'!$B$2)*(1-$B$3)),IF(N395="WON",(((L395-1)*'month 3 only'!$B$2)*(1-$B$3)),IF(N395="PLACED",(((M395-1)*'month 3 only'!$B$2)*(1-$B$3))-'month 3 only'!$B$2,IF(K395=0,-'month 3 only'!$B$2,-('month 3 only'!$B$2*2))))))*E395</f>
        <v>0</v>
      </c>
      <c r="S395" s="28">
        <f>(IF(N395="WON-EW",((((G395-1)*K395)*'month 3 only'!$B$2)+('month 3 only'!$B$2*(G395-1))),IF(N395="WON",((((G395-1)*K395)*'month 3 only'!$B$2)+('month 3 only'!$B$2*(G395-1))),IF(N395="PLACED",((((G395-1)*K395)*'month 3 only'!$B$2)-'month 3 only'!$B$2),IF(K395=0,-'month 3 only'!$B$2,IF(K395=0,-'month 3 only'!$B$2,-('month 3 only'!$B$2*2)))))))*E395</f>
        <v>0</v>
      </c>
    </row>
    <row r="396" spans="9:19" ht="15" x14ac:dyDescent="0.2">
      <c r="I396" s="22"/>
      <c r="J396" s="22"/>
      <c r="K396" s="22"/>
      <c r="N396" s="17"/>
      <c r="O396" s="26">
        <f>((H396-1)*(1-(IF(I396="no",0,'month 3 only'!$B$3)))+1)</f>
        <v>5.0000000000000044E-2</v>
      </c>
      <c r="P396" s="26">
        <f t="shared" si="5"/>
        <v>0</v>
      </c>
      <c r="Q396" s="27">
        <f>(IF(N396="WON-EW",((((O396-1)*K396)*'month 3 only'!$B$2)+('month 3 only'!$B$2*(O396-1))),IF(N396="WON",((((O396-1)*K396)*'month 3 only'!$B$2)+('month 3 only'!$B$2*(O396-1))),IF(N396="PLACED",((((O396-1)*K396)*'month 3 only'!$B$2)-'month 3 only'!$B$2),IF(K396=0,-'month 3 only'!$B$2,IF(K396=0,-'month 3 only'!$B$2,-('month 3 only'!$B$2*2)))))))*E396</f>
        <v>0</v>
      </c>
      <c r="R396" s="27">
        <f>(IF(N396="WON-EW",(((L396-1)*'month 3 only'!$B$2)*(1-$B$3))+(((M396-1)*'month 3 only'!$B$2)*(1-$B$3)),IF(N396="WON",(((L396-1)*'month 3 only'!$B$2)*(1-$B$3)),IF(N396="PLACED",(((M396-1)*'month 3 only'!$B$2)*(1-$B$3))-'month 3 only'!$B$2,IF(K396=0,-'month 3 only'!$B$2,-('month 3 only'!$B$2*2))))))*E396</f>
        <v>0</v>
      </c>
      <c r="S396" s="28">
        <f>(IF(N396="WON-EW",((((G396-1)*K396)*'month 3 only'!$B$2)+('month 3 only'!$B$2*(G396-1))),IF(N396="WON",((((G396-1)*K396)*'month 3 only'!$B$2)+('month 3 only'!$B$2*(G396-1))),IF(N396="PLACED",((((G396-1)*K396)*'month 3 only'!$B$2)-'month 3 only'!$B$2),IF(K396=0,-'month 3 only'!$B$2,IF(K396=0,-'month 3 only'!$B$2,-('month 3 only'!$B$2*2)))))))*E396</f>
        <v>0</v>
      </c>
    </row>
    <row r="397" spans="9:19" ht="15" x14ac:dyDescent="0.2">
      <c r="I397" s="22"/>
      <c r="J397" s="22"/>
      <c r="K397" s="22"/>
      <c r="N397" s="17"/>
      <c r="O397" s="26">
        <f>((H397-1)*(1-(IF(I397="no",0,'month 3 only'!$B$3)))+1)</f>
        <v>5.0000000000000044E-2</v>
      </c>
      <c r="P397" s="26">
        <f t="shared" si="5"/>
        <v>0</v>
      </c>
      <c r="Q397" s="27">
        <f>(IF(N397="WON-EW",((((O397-1)*K397)*'month 3 only'!$B$2)+('month 3 only'!$B$2*(O397-1))),IF(N397="WON",((((O397-1)*K397)*'month 3 only'!$B$2)+('month 3 only'!$B$2*(O397-1))),IF(N397="PLACED",((((O397-1)*K397)*'month 3 only'!$B$2)-'month 3 only'!$B$2),IF(K397=0,-'month 3 only'!$B$2,IF(K397=0,-'month 3 only'!$B$2,-('month 3 only'!$B$2*2)))))))*E397</f>
        <v>0</v>
      </c>
      <c r="R397" s="27">
        <f>(IF(N397="WON-EW",(((L397-1)*'month 3 only'!$B$2)*(1-$B$3))+(((M397-1)*'month 3 only'!$B$2)*(1-$B$3)),IF(N397="WON",(((L397-1)*'month 3 only'!$B$2)*(1-$B$3)),IF(N397="PLACED",(((M397-1)*'month 3 only'!$B$2)*(1-$B$3))-'month 3 only'!$B$2,IF(K397=0,-'month 3 only'!$B$2,-('month 3 only'!$B$2*2))))))*E397</f>
        <v>0</v>
      </c>
      <c r="S397" s="28">
        <f>(IF(N397="WON-EW",((((G397-1)*K397)*'month 3 only'!$B$2)+('month 3 only'!$B$2*(G397-1))),IF(N397="WON",((((G397-1)*K397)*'month 3 only'!$B$2)+('month 3 only'!$B$2*(G397-1))),IF(N397="PLACED",((((G397-1)*K397)*'month 3 only'!$B$2)-'month 3 only'!$B$2),IF(K397=0,-'month 3 only'!$B$2,IF(K397=0,-'month 3 only'!$B$2,-('month 3 only'!$B$2*2)))))))*E397</f>
        <v>0</v>
      </c>
    </row>
    <row r="398" spans="9:19" ht="15" x14ac:dyDescent="0.2">
      <c r="I398" s="22"/>
      <c r="J398" s="22"/>
      <c r="K398" s="22"/>
      <c r="N398" s="17"/>
      <c r="O398" s="26">
        <f>((H398-1)*(1-(IF(I398="no",0,'month 3 only'!$B$3)))+1)</f>
        <v>5.0000000000000044E-2</v>
      </c>
      <c r="P398" s="26">
        <f t="shared" si="5"/>
        <v>0</v>
      </c>
      <c r="Q398" s="27">
        <f>(IF(N398="WON-EW",((((O398-1)*K398)*'month 3 only'!$B$2)+('month 3 only'!$B$2*(O398-1))),IF(N398="WON",((((O398-1)*K398)*'month 3 only'!$B$2)+('month 3 only'!$B$2*(O398-1))),IF(N398="PLACED",((((O398-1)*K398)*'month 3 only'!$B$2)-'month 3 only'!$B$2),IF(K398=0,-'month 3 only'!$B$2,IF(K398=0,-'month 3 only'!$B$2,-('month 3 only'!$B$2*2)))))))*E398</f>
        <v>0</v>
      </c>
      <c r="R398" s="27">
        <f>(IF(N398="WON-EW",(((L398-1)*'month 3 only'!$B$2)*(1-$B$3))+(((M398-1)*'month 3 only'!$B$2)*(1-$B$3)),IF(N398="WON",(((L398-1)*'month 3 only'!$B$2)*(1-$B$3)),IF(N398="PLACED",(((M398-1)*'month 3 only'!$B$2)*(1-$B$3))-'month 3 only'!$B$2,IF(K398=0,-'month 3 only'!$B$2,-('month 3 only'!$B$2*2))))))*E398</f>
        <v>0</v>
      </c>
      <c r="S398" s="28">
        <f>(IF(N398="WON-EW",((((G398-1)*K398)*'month 3 only'!$B$2)+('month 3 only'!$B$2*(G398-1))),IF(N398="WON",((((G398-1)*K398)*'month 3 only'!$B$2)+('month 3 only'!$B$2*(G398-1))),IF(N398="PLACED",((((G398-1)*K398)*'month 3 only'!$B$2)-'month 3 only'!$B$2),IF(K398=0,-'month 3 only'!$B$2,IF(K398=0,-'month 3 only'!$B$2,-('month 3 only'!$B$2*2)))))))*E398</f>
        <v>0</v>
      </c>
    </row>
    <row r="399" spans="9:19" ht="15" x14ac:dyDescent="0.2">
      <c r="I399" s="22"/>
      <c r="J399" s="22"/>
      <c r="K399" s="22"/>
      <c r="N399" s="17"/>
      <c r="O399" s="26">
        <f>((H399-1)*(1-(IF(I399="no",0,'month 3 only'!$B$3)))+1)</f>
        <v>5.0000000000000044E-2</v>
      </c>
      <c r="P399" s="26">
        <f t="shared" si="5"/>
        <v>0</v>
      </c>
      <c r="Q399" s="27">
        <f>(IF(N399="WON-EW",((((O399-1)*K399)*'month 3 only'!$B$2)+('month 3 only'!$B$2*(O399-1))),IF(N399="WON",((((O399-1)*K399)*'month 3 only'!$B$2)+('month 3 only'!$B$2*(O399-1))),IF(N399="PLACED",((((O399-1)*K399)*'month 3 only'!$B$2)-'month 3 only'!$B$2),IF(K399=0,-'month 3 only'!$B$2,IF(K399=0,-'month 3 only'!$B$2,-('month 3 only'!$B$2*2)))))))*E399</f>
        <v>0</v>
      </c>
      <c r="R399" s="27">
        <f>(IF(N399="WON-EW",(((L399-1)*'month 3 only'!$B$2)*(1-$B$3))+(((M399-1)*'month 3 only'!$B$2)*(1-$B$3)),IF(N399="WON",(((L399-1)*'month 3 only'!$B$2)*(1-$B$3)),IF(N399="PLACED",(((M399-1)*'month 3 only'!$B$2)*(1-$B$3))-'month 3 only'!$B$2,IF(K399=0,-'month 3 only'!$B$2,-('month 3 only'!$B$2*2))))))*E399</f>
        <v>0</v>
      </c>
      <c r="S399" s="28">
        <f>(IF(N399="WON-EW",((((G399-1)*K399)*'month 3 only'!$B$2)+('month 3 only'!$B$2*(G399-1))),IF(N399="WON",((((G399-1)*K399)*'month 3 only'!$B$2)+('month 3 only'!$B$2*(G399-1))),IF(N399="PLACED",((((G399-1)*K399)*'month 3 only'!$B$2)-'month 3 only'!$B$2),IF(K399=0,-'month 3 only'!$B$2,IF(K399=0,-'month 3 only'!$B$2,-('month 3 only'!$B$2*2)))))))*E399</f>
        <v>0</v>
      </c>
    </row>
    <row r="400" spans="9:19" ht="15" x14ac:dyDescent="0.2">
      <c r="I400" s="22"/>
      <c r="J400" s="22"/>
      <c r="K400" s="22"/>
      <c r="N400" s="17"/>
      <c r="O400" s="26">
        <f>((H400-1)*(1-(IF(I400="no",0,'month 3 only'!$B$3)))+1)</f>
        <v>5.0000000000000044E-2</v>
      </c>
      <c r="P400" s="26">
        <f t="shared" si="5"/>
        <v>0</v>
      </c>
      <c r="Q400" s="27">
        <f>(IF(N400="WON-EW",((((O400-1)*K400)*'month 3 only'!$B$2)+('month 3 only'!$B$2*(O400-1))),IF(N400="WON",((((O400-1)*K400)*'month 3 only'!$B$2)+('month 3 only'!$B$2*(O400-1))),IF(N400="PLACED",((((O400-1)*K400)*'month 3 only'!$B$2)-'month 3 only'!$B$2),IF(K400=0,-'month 3 only'!$B$2,IF(K400=0,-'month 3 only'!$B$2,-('month 3 only'!$B$2*2)))))))*E400</f>
        <v>0</v>
      </c>
      <c r="R400" s="27">
        <f>(IF(N400="WON-EW",(((L400-1)*'month 3 only'!$B$2)*(1-$B$3))+(((M400-1)*'month 3 only'!$B$2)*(1-$B$3)),IF(N400="WON",(((L400-1)*'month 3 only'!$B$2)*(1-$B$3)),IF(N400="PLACED",(((M400-1)*'month 3 only'!$B$2)*(1-$B$3))-'month 3 only'!$B$2,IF(K400=0,-'month 3 only'!$B$2,-('month 3 only'!$B$2*2))))))*E400</f>
        <v>0</v>
      </c>
      <c r="S400" s="28">
        <f>(IF(N400="WON-EW",((((G400-1)*K400)*'month 3 only'!$B$2)+('month 3 only'!$B$2*(G400-1))),IF(N400="WON",((((G400-1)*K400)*'month 3 only'!$B$2)+('month 3 only'!$B$2*(G400-1))),IF(N400="PLACED",((((G400-1)*K400)*'month 3 only'!$B$2)-'month 3 only'!$B$2),IF(K400=0,-'month 3 only'!$B$2,IF(K400=0,-'month 3 only'!$B$2,-('month 3 only'!$B$2*2)))))))*E400</f>
        <v>0</v>
      </c>
    </row>
    <row r="401" spans="9:19" ht="15" x14ac:dyDescent="0.2">
      <c r="I401" s="22"/>
      <c r="J401" s="22"/>
      <c r="K401" s="22"/>
      <c r="N401" s="17"/>
      <c r="O401" s="26">
        <f>((H401-1)*(1-(IF(I401="no",0,'month 3 only'!$B$3)))+1)</f>
        <v>5.0000000000000044E-2</v>
      </c>
      <c r="P401" s="26">
        <f t="shared" si="5"/>
        <v>0</v>
      </c>
      <c r="Q401" s="27">
        <f>(IF(N401="WON-EW",((((O401-1)*K401)*'month 3 only'!$B$2)+('month 3 only'!$B$2*(O401-1))),IF(N401="WON",((((O401-1)*K401)*'month 3 only'!$B$2)+('month 3 only'!$B$2*(O401-1))),IF(N401="PLACED",((((O401-1)*K401)*'month 3 only'!$B$2)-'month 3 only'!$B$2),IF(K401=0,-'month 3 only'!$B$2,IF(K401=0,-'month 3 only'!$B$2,-('month 3 only'!$B$2*2)))))))*E401</f>
        <v>0</v>
      </c>
      <c r="R401" s="27">
        <f>(IF(N401="WON-EW",(((L401-1)*'month 3 only'!$B$2)*(1-$B$3))+(((M401-1)*'month 3 only'!$B$2)*(1-$B$3)),IF(N401="WON",(((L401-1)*'month 3 only'!$B$2)*(1-$B$3)),IF(N401="PLACED",(((M401-1)*'month 3 only'!$B$2)*(1-$B$3))-'month 3 only'!$B$2,IF(K401=0,-'month 3 only'!$B$2,-('month 3 only'!$B$2*2))))))*E401</f>
        <v>0</v>
      </c>
      <c r="S401" s="28">
        <f>(IF(N401="WON-EW",((((G401-1)*K401)*'month 3 only'!$B$2)+('month 3 only'!$B$2*(G401-1))),IF(N401="WON",((((G401-1)*K401)*'month 3 only'!$B$2)+('month 3 only'!$B$2*(G401-1))),IF(N401="PLACED",((((G401-1)*K401)*'month 3 only'!$B$2)-'month 3 only'!$B$2),IF(K401=0,-'month 3 only'!$B$2,IF(K401=0,-'month 3 only'!$B$2,-('month 3 only'!$B$2*2)))))))*E401</f>
        <v>0</v>
      </c>
    </row>
    <row r="402" spans="9:19" ht="15" x14ac:dyDescent="0.2">
      <c r="I402" s="22"/>
      <c r="J402" s="22"/>
      <c r="K402" s="22"/>
      <c r="N402" s="17"/>
      <c r="O402" s="26">
        <f>((H402-1)*(1-(IF(I402="no",0,'month 3 only'!$B$3)))+1)</f>
        <v>5.0000000000000044E-2</v>
      </c>
      <c r="P402" s="26">
        <f t="shared" si="5"/>
        <v>0</v>
      </c>
      <c r="Q402" s="27">
        <f>(IF(N402="WON-EW",((((O402-1)*K402)*'month 3 only'!$B$2)+('month 3 only'!$B$2*(O402-1))),IF(N402="WON",((((O402-1)*K402)*'month 3 only'!$B$2)+('month 3 only'!$B$2*(O402-1))),IF(N402="PLACED",((((O402-1)*K402)*'month 3 only'!$B$2)-'month 3 only'!$B$2),IF(K402=0,-'month 3 only'!$B$2,IF(K402=0,-'month 3 only'!$B$2,-('month 3 only'!$B$2*2)))))))*E402</f>
        <v>0</v>
      </c>
      <c r="R402" s="27">
        <f>(IF(N402="WON-EW",(((L402-1)*'month 3 only'!$B$2)*(1-$B$3))+(((M402-1)*'month 3 only'!$B$2)*(1-$B$3)),IF(N402="WON",(((L402-1)*'month 3 only'!$B$2)*(1-$B$3)),IF(N402="PLACED",(((M402-1)*'month 3 only'!$B$2)*(1-$B$3))-'month 3 only'!$B$2,IF(K402=0,-'month 3 only'!$B$2,-('month 3 only'!$B$2*2))))))*E402</f>
        <v>0</v>
      </c>
      <c r="S402" s="28">
        <f>(IF(N402="WON-EW",((((G402-1)*K402)*'month 3 only'!$B$2)+('month 3 only'!$B$2*(G402-1))),IF(N402="WON",((((G402-1)*K402)*'month 3 only'!$B$2)+('month 3 only'!$B$2*(G402-1))),IF(N402="PLACED",((((G402-1)*K402)*'month 3 only'!$B$2)-'month 3 only'!$B$2),IF(K402=0,-'month 3 only'!$B$2,IF(K402=0,-'month 3 only'!$B$2,-('month 3 only'!$B$2*2)))))))*E402</f>
        <v>0</v>
      </c>
    </row>
    <row r="403" spans="9:19" ht="15" x14ac:dyDescent="0.2">
      <c r="I403" s="22"/>
      <c r="J403" s="22"/>
      <c r="K403" s="22"/>
      <c r="N403" s="17"/>
      <c r="O403" s="26">
        <f>((H403-1)*(1-(IF(I403="no",0,'month 3 only'!$B$3)))+1)</f>
        <v>5.0000000000000044E-2</v>
      </c>
      <c r="P403" s="26">
        <f t="shared" si="5"/>
        <v>0</v>
      </c>
      <c r="Q403" s="27">
        <f>(IF(N403="WON-EW",((((O403-1)*K403)*'month 3 only'!$B$2)+('month 3 only'!$B$2*(O403-1))),IF(N403="WON",((((O403-1)*K403)*'month 3 only'!$B$2)+('month 3 only'!$B$2*(O403-1))),IF(N403="PLACED",((((O403-1)*K403)*'month 3 only'!$B$2)-'month 3 only'!$B$2),IF(K403=0,-'month 3 only'!$B$2,IF(K403=0,-'month 3 only'!$B$2,-('month 3 only'!$B$2*2)))))))*E403</f>
        <v>0</v>
      </c>
      <c r="R403" s="27">
        <f>(IF(N403="WON-EW",(((L403-1)*'month 3 only'!$B$2)*(1-$B$3))+(((M403-1)*'month 3 only'!$B$2)*(1-$B$3)),IF(N403="WON",(((L403-1)*'month 3 only'!$B$2)*(1-$B$3)),IF(N403="PLACED",(((M403-1)*'month 3 only'!$B$2)*(1-$B$3))-'month 3 only'!$B$2,IF(K403=0,-'month 3 only'!$B$2,-('month 3 only'!$B$2*2))))))*E403</f>
        <v>0</v>
      </c>
      <c r="S403" s="28">
        <f>(IF(N403="WON-EW",((((G403-1)*K403)*'month 3 only'!$B$2)+('month 3 only'!$B$2*(G403-1))),IF(N403="WON",((((G403-1)*K403)*'month 3 only'!$B$2)+('month 3 only'!$B$2*(G403-1))),IF(N403="PLACED",((((G403-1)*K403)*'month 3 only'!$B$2)-'month 3 only'!$B$2),IF(K403=0,-'month 3 only'!$B$2,IF(K403=0,-'month 3 only'!$B$2,-('month 3 only'!$B$2*2)))))))*E403</f>
        <v>0</v>
      </c>
    </row>
    <row r="404" spans="9:19" ht="15" x14ac:dyDescent="0.2">
      <c r="I404" s="22"/>
      <c r="J404" s="22"/>
      <c r="K404" s="22"/>
      <c r="N404" s="17"/>
      <c r="O404" s="26">
        <f>((H404-1)*(1-(IF(I404="no",0,'month 3 only'!$B$3)))+1)</f>
        <v>5.0000000000000044E-2</v>
      </c>
      <c r="P404" s="26">
        <f t="shared" si="5"/>
        <v>0</v>
      </c>
      <c r="Q404" s="27">
        <f>(IF(N404="WON-EW",((((O404-1)*K404)*'month 3 only'!$B$2)+('month 3 only'!$B$2*(O404-1))),IF(N404="WON",((((O404-1)*K404)*'month 3 only'!$B$2)+('month 3 only'!$B$2*(O404-1))),IF(N404="PLACED",((((O404-1)*K404)*'month 3 only'!$B$2)-'month 3 only'!$B$2),IF(K404=0,-'month 3 only'!$B$2,IF(K404=0,-'month 3 only'!$B$2,-('month 3 only'!$B$2*2)))))))*E404</f>
        <v>0</v>
      </c>
      <c r="R404" s="27">
        <f>(IF(N404="WON-EW",(((L404-1)*'month 3 only'!$B$2)*(1-$B$3))+(((M404-1)*'month 3 only'!$B$2)*(1-$B$3)),IF(N404="WON",(((L404-1)*'month 3 only'!$B$2)*(1-$B$3)),IF(N404="PLACED",(((M404-1)*'month 3 only'!$B$2)*(1-$B$3))-'month 3 only'!$B$2,IF(K404=0,-'month 3 only'!$B$2,-('month 3 only'!$B$2*2))))))*E404</f>
        <v>0</v>
      </c>
      <c r="S404" s="28">
        <f>(IF(N404="WON-EW",((((G404-1)*K404)*'month 3 only'!$B$2)+('month 3 only'!$B$2*(G404-1))),IF(N404="WON",((((G404-1)*K404)*'month 3 only'!$B$2)+('month 3 only'!$B$2*(G404-1))),IF(N404="PLACED",((((G404-1)*K404)*'month 3 only'!$B$2)-'month 3 only'!$B$2),IF(K404=0,-'month 3 only'!$B$2,IF(K404=0,-'month 3 only'!$B$2,-('month 3 only'!$B$2*2)))))))*E404</f>
        <v>0</v>
      </c>
    </row>
    <row r="405" spans="9:19" ht="15" x14ac:dyDescent="0.2">
      <c r="I405" s="22"/>
      <c r="J405" s="22"/>
      <c r="K405" s="22"/>
      <c r="N405" s="17"/>
      <c r="O405" s="26">
        <f>((H405-1)*(1-(IF(I405="no",0,'month 3 only'!$B$3)))+1)</f>
        <v>5.0000000000000044E-2</v>
      </c>
      <c r="P405" s="26">
        <f t="shared" si="5"/>
        <v>0</v>
      </c>
      <c r="Q405" s="27">
        <f>(IF(N405="WON-EW",((((O405-1)*K405)*'month 3 only'!$B$2)+('month 3 only'!$B$2*(O405-1))),IF(N405="WON",((((O405-1)*K405)*'month 3 only'!$B$2)+('month 3 only'!$B$2*(O405-1))),IF(N405="PLACED",((((O405-1)*K405)*'month 3 only'!$B$2)-'month 3 only'!$B$2),IF(K405=0,-'month 3 only'!$B$2,IF(K405=0,-'month 3 only'!$B$2,-('month 3 only'!$B$2*2)))))))*E405</f>
        <v>0</v>
      </c>
      <c r="R405" s="27">
        <f>(IF(N405="WON-EW",(((L405-1)*'month 3 only'!$B$2)*(1-$B$3))+(((M405-1)*'month 3 only'!$B$2)*(1-$B$3)),IF(N405="WON",(((L405-1)*'month 3 only'!$B$2)*(1-$B$3)),IF(N405="PLACED",(((M405-1)*'month 3 only'!$B$2)*(1-$B$3))-'month 3 only'!$B$2,IF(K405=0,-'month 3 only'!$B$2,-('month 3 only'!$B$2*2))))))*E405</f>
        <v>0</v>
      </c>
      <c r="S405" s="28">
        <f>(IF(N405="WON-EW",((((G405-1)*K405)*'month 3 only'!$B$2)+('month 3 only'!$B$2*(G405-1))),IF(N405="WON",((((G405-1)*K405)*'month 3 only'!$B$2)+('month 3 only'!$B$2*(G405-1))),IF(N405="PLACED",((((G405-1)*K405)*'month 3 only'!$B$2)-'month 3 only'!$B$2),IF(K405=0,-'month 3 only'!$B$2,IF(K405=0,-'month 3 only'!$B$2,-('month 3 only'!$B$2*2)))))))*E405</f>
        <v>0</v>
      </c>
    </row>
    <row r="406" spans="9:19" ht="15" x14ac:dyDescent="0.2">
      <c r="I406" s="22"/>
      <c r="J406" s="22"/>
      <c r="K406" s="22"/>
      <c r="N406" s="17"/>
      <c r="O406" s="26">
        <f>((H406-1)*(1-(IF(I406="no",0,'month 3 only'!$B$3)))+1)</f>
        <v>5.0000000000000044E-2</v>
      </c>
      <c r="P406" s="26">
        <f t="shared" si="5"/>
        <v>0</v>
      </c>
      <c r="Q406" s="27">
        <f>(IF(N406="WON-EW",((((O406-1)*K406)*'month 3 only'!$B$2)+('month 3 only'!$B$2*(O406-1))),IF(N406="WON",((((O406-1)*K406)*'month 3 only'!$B$2)+('month 3 only'!$B$2*(O406-1))),IF(N406="PLACED",((((O406-1)*K406)*'month 3 only'!$B$2)-'month 3 only'!$B$2),IF(K406=0,-'month 3 only'!$B$2,IF(K406=0,-'month 3 only'!$B$2,-('month 3 only'!$B$2*2)))))))*E406</f>
        <v>0</v>
      </c>
      <c r="R406" s="27">
        <f>(IF(N406="WON-EW",(((L406-1)*'month 3 only'!$B$2)*(1-$B$3))+(((M406-1)*'month 3 only'!$B$2)*(1-$B$3)),IF(N406="WON",(((L406-1)*'month 3 only'!$B$2)*(1-$B$3)),IF(N406="PLACED",(((M406-1)*'month 3 only'!$B$2)*(1-$B$3))-'month 3 only'!$B$2,IF(K406=0,-'month 3 only'!$B$2,-('month 3 only'!$B$2*2))))))*E406</f>
        <v>0</v>
      </c>
      <c r="S406" s="28">
        <f>(IF(N406="WON-EW",((((G406-1)*K406)*'month 3 only'!$B$2)+('month 3 only'!$B$2*(G406-1))),IF(N406="WON",((((G406-1)*K406)*'month 3 only'!$B$2)+('month 3 only'!$B$2*(G406-1))),IF(N406="PLACED",((((G406-1)*K406)*'month 3 only'!$B$2)-'month 3 only'!$B$2),IF(K406=0,-'month 3 only'!$B$2,IF(K406=0,-'month 3 only'!$B$2,-('month 3 only'!$B$2*2)))))))*E406</f>
        <v>0</v>
      </c>
    </row>
    <row r="407" spans="9:19" ht="15" x14ac:dyDescent="0.2">
      <c r="I407" s="22"/>
      <c r="J407" s="22"/>
      <c r="K407" s="22"/>
      <c r="N407" s="17"/>
      <c r="O407" s="26">
        <f>((H407-1)*(1-(IF(I407="no",0,'month 3 only'!$B$3)))+1)</f>
        <v>5.0000000000000044E-2</v>
      </c>
      <c r="P407" s="26">
        <f t="shared" si="5"/>
        <v>0</v>
      </c>
      <c r="Q407" s="27">
        <f>(IF(N407="WON-EW",((((O407-1)*K407)*'month 3 only'!$B$2)+('month 3 only'!$B$2*(O407-1))),IF(N407="WON",((((O407-1)*K407)*'month 3 only'!$B$2)+('month 3 only'!$B$2*(O407-1))),IF(N407="PLACED",((((O407-1)*K407)*'month 3 only'!$B$2)-'month 3 only'!$B$2),IF(K407=0,-'month 3 only'!$B$2,IF(K407=0,-'month 3 only'!$B$2,-('month 3 only'!$B$2*2)))))))*E407</f>
        <v>0</v>
      </c>
      <c r="R407" s="27">
        <f>(IF(N407="WON-EW",(((L407-1)*'month 3 only'!$B$2)*(1-$B$3))+(((M407-1)*'month 3 only'!$B$2)*(1-$B$3)),IF(N407="WON",(((L407-1)*'month 3 only'!$B$2)*(1-$B$3)),IF(N407="PLACED",(((M407-1)*'month 3 only'!$B$2)*(1-$B$3))-'month 3 only'!$B$2,IF(K407=0,-'month 3 only'!$B$2,-('month 3 only'!$B$2*2))))))*E407</f>
        <v>0</v>
      </c>
      <c r="S407" s="28">
        <f>(IF(N407="WON-EW",((((G407-1)*K407)*'month 3 only'!$B$2)+('month 3 only'!$B$2*(G407-1))),IF(N407="WON",((((G407-1)*K407)*'month 3 only'!$B$2)+('month 3 only'!$B$2*(G407-1))),IF(N407="PLACED",((((G407-1)*K407)*'month 3 only'!$B$2)-'month 3 only'!$B$2),IF(K407=0,-'month 3 only'!$B$2,IF(K407=0,-'month 3 only'!$B$2,-('month 3 only'!$B$2*2)))))))*E407</f>
        <v>0</v>
      </c>
    </row>
    <row r="408" spans="9:19" ht="15" x14ac:dyDescent="0.2">
      <c r="I408" s="22"/>
      <c r="J408" s="22"/>
      <c r="K408" s="22"/>
      <c r="N408" s="17"/>
      <c r="O408" s="26">
        <f>((H408-1)*(1-(IF(I408="no",0,'month 3 only'!$B$3)))+1)</f>
        <v>5.0000000000000044E-2</v>
      </c>
      <c r="P408" s="26">
        <f t="shared" si="5"/>
        <v>0</v>
      </c>
      <c r="Q408" s="27">
        <f>(IF(N408="WON-EW",((((O408-1)*K408)*'month 3 only'!$B$2)+('month 3 only'!$B$2*(O408-1))),IF(N408="WON",((((O408-1)*K408)*'month 3 only'!$B$2)+('month 3 only'!$B$2*(O408-1))),IF(N408="PLACED",((((O408-1)*K408)*'month 3 only'!$B$2)-'month 3 only'!$B$2),IF(K408=0,-'month 3 only'!$B$2,IF(K408=0,-'month 3 only'!$B$2,-('month 3 only'!$B$2*2)))))))*E408</f>
        <v>0</v>
      </c>
      <c r="R408" s="27">
        <f>(IF(N408="WON-EW",(((L408-1)*'month 3 only'!$B$2)*(1-$B$3))+(((M408-1)*'month 3 only'!$B$2)*(1-$B$3)),IF(N408="WON",(((L408-1)*'month 3 only'!$B$2)*(1-$B$3)),IF(N408="PLACED",(((M408-1)*'month 3 only'!$B$2)*(1-$B$3))-'month 3 only'!$B$2,IF(K408=0,-'month 3 only'!$B$2,-('month 3 only'!$B$2*2))))))*E408</f>
        <v>0</v>
      </c>
      <c r="S408" s="28">
        <f>(IF(N408="WON-EW",((((G408-1)*K408)*'month 3 only'!$B$2)+('month 3 only'!$B$2*(G408-1))),IF(N408="WON",((((G408-1)*K408)*'month 3 only'!$B$2)+('month 3 only'!$B$2*(G408-1))),IF(N408="PLACED",((((G408-1)*K408)*'month 3 only'!$B$2)-'month 3 only'!$B$2),IF(K408=0,-'month 3 only'!$B$2,IF(K408=0,-'month 3 only'!$B$2,-('month 3 only'!$B$2*2)))))))*E408</f>
        <v>0</v>
      </c>
    </row>
    <row r="409" spans="9:19" ht="15" x14ac:dyDescent="0.2">
      <c r="I409" s="22"/>
      <c r="J409" s="22"/>
      <c r="K409" s="22"/>
      <c r="N409" s="17"/>
      <c r="O409" s="26">
        <f>((H409-1)*(1-(IF(I409="no",0,'month 3 only'!$B$3)))+1)</f>
        <v>5.0000000000000044E-2</v>
      </c>
      <c r="P409" s="26">
        <f t="shared" si="5"/>
        <v>0</v>
      </c>
      <c r="Q409" s="27">
        <f>(IF(N409="WON-EW",((((O409-1)*K409)*'month 3 only'!$B$2)+('month 3 only'!$B$2*(O409-1))),IF(N409="WON",((((O409-1)*K409)*'month 3 only'!$B$2)+('month 3 only'!$B$2*(O409-1))),IF(N409="PLACED",((((O409-1)*K409)*'month 3 only'!$B$2)-'month 3 only'!$B$2),IF(K409=0,-'month 3 only'!$B$2,IF(K409=0,-'month 3 only'!$B$2,-('month 3 only'!$B$2*2)))))))*E409</f>
        <v>0</v>
      </c>
      <c r="R409" s="27">
        <f>(IF(N409="WON-EW",(((L409-1)*'month 3 only'!$B$2)*(1-$B$3))+(((M409-1)*'month 3 only'!$B$2)*(1-$B$3)),IF(N409="WON",(((L409-1)*'month 3 only'!$B$2)*(1-$B$3)),IF(N409="PLACED",(((M409-1)*'month 3 only'!$B$2)*(1-$B$3))-'month 3 only'!$B$2,IF(K409=0,-'month 3 only'!$B$2,-('month 3 only'!$B$2*2))))))*E409</f>
        <v>0</v>
      </c>
      <c r="S409" s="28">
        <f>(IF(N409="WON-EW",((((G409-1)*K409)*'month 3 only'!$B$2)+('month 3 only'!$B$2*(G409-1))),IF(N409="WON",((((G409-1)*K409)*'month 3 only'!$B$2)+('month 3 only'!$B$2*(G409-1))),IF(N409="PLACED",((((G409-1)*K409)*'month 3 only'!$B$2)-'month 3 only'!$B$2),IF(K409=0,-'month 3 only'!$B$2,IF(K409=0,-'month 3 only'!$B$2,-('month 3 only'!$B$2*2)))))))*E409</f>
        <v>0</v>
      </c>
    </row>
    <row r="410" spans="9:19" ht="15" x14ac:dyDescent="0.2">
      <c r="I410" s="22"/>
      <c r="J410" s="22"/>
      <c r="K410" s="22"/>
      <c r="N410" s="17"/>
      <c r="O410" s="26">
        <f>((H410-1)*(1-(IF(I410="no",0,'month 3 only'!$B$3)))+1)</f>
        <v>5.0000000000000044E-2</v>
      </c>
      <c r="P410" s="26">
        <f t="shared" si="5"/>
        <v>0</v>
      </c>
      <c r="Q410" s="27">
        <f>(IF(N410="WON-EW",((((O410-1)*K410)*'month 3 only'!$B$2)+('month 3 only'!$B$2*(O410-1))),IF(N410="WON",((((O410-1)*K410)*'month 3 only'!$B$2)+('month 3 only'!$B$2*(O410-1))),IF(N410="PLACED",((((O410-1)*K410)*'month 3 only'!$B$2)-'month 3 only'!$B$2),IF(K410=0,-'month 3 only'!$B$2,IF(K410=0,-'month 3 only'!$B$2,-('month 3 only'!$B$2*2)))))))*E410</f>
        <v>0</v>
      </c>
      <c r="R410" s="27">
        <f>(IF(N410="WON-EW",(((L410-1)*'month 3 only'!$B$2)*(1-$B$3))+(((M410-1)*'month 3 only'!$B$2)*(1-$B$3)),IF(N410="WON",(((L410-1)*'month 3 only'!$B$2)*(1-$B$3)),IF(N410="PLACED",(((M410-1)*'month 3 only'!$B$2)*(1-$B$3))-'month 3 only'!$B$2,IF(K410=0,-'month 3 only'!$B$2,-('month 3 only'!$B$2*2))))))*E410</f>
        <v>0</v>
      </c>
      <c r="S410" s="28">
        <f>(IF(N410="WON-EW",((((G410-1)*K410)*'month 3 only'!$B$2)+('month 3 only'!$B$2*(G410-1))),IF(N410="WON",((((G410-1)*K410)*'month 3 only'!$B$2)+('month 3 only'!$B$2*(G410-1))),IF(N410="PLACED",((((G410-1)*K410)*'month 3 only'!$B$2)-'month 3 only'!$B$2),IF(K410=0,-'month 3 only'!$B$2,IF(K410=0,-'month 3 only'!$B$2,-('month 3 only'!$B$2*2)))))))*E410</f>
        <v>0</v>
      </c>
    </row>
    <row r="411" spans="9:19" ht="15" x14ac:dyDescent="0.2">
      <c r="I411" s="22"/>
      <c r="J411" s="22"/>
      <c r="K411" s="22"/>
      <c r="N411" s="17"/>
      <c r="O411" s="26">
        <f>((H411-1)*(1-(IF(I411="no",0,'month 3 only'!$B$3)))+1)</f>
        <v>5.0000000000000044E-2</v>
      </c>
      <c r="P411" s="26">
        <f t="shared" si="5"/>
        <v>0</v>
      </c>
      <c r="Q411" s="27">
        <f>(IF(N411="WON-EW",((((O411-1)*K411)*'month 3 only'!$B$2)+('month 3 only'!$B$2*(O411-1))),IF(N411="WON",((((O411-1)*K411)*'month 3 only'!$B$2)+('month 3 only'!$B$2*(O411-1))),IF(N411="PLACED",((((O411-1)*K411)*'month 3 only'!$B$2)-'month 3 only'!$B$2),IF(K411=0,-'month 3 only'!$B$2,IF(K411=0,-'month 3 only'!$B$2,-('month 3 only'!$B$2*2)))))))*E411</f>
        <v>0</v>
      </c>
      <c r="R411" s="27">
        <f>(IF(N411="WON-EW",(((L411-1)*'month 3 only'!$B$2)*(1-$B$3))+(((M411-1)*'month 3 only'!$B$2)*(1-$B$3)),IF(N411="WON",(((L411-1)*'month 3 only'!$B$2)*(1-$B$3)),IF(N411="PLACED",(((M411-1)*'month 3 only'!$B$2)*(1-$B$3))-'month 3 only'!$B$2,IF(K411=0,-'month 3 only'!$B$2,-('month 3 only'!$B$2*2))))))*E411</f>
        <v>0</v>
      </c>
      <c r="S411" s="28">
        <f>(IF(N411="WON-EW",((((G411-1)*K411)*'month 3 only'!$B$2)+('month 3 only'!$B$2*(G411-1))),IF(N411="WON",((((G411-1)*K411)*'month 3 only'!$B$2)+('month 3 only'!$B$2*(G411-1))),IF(N411="PLACED",((((G411-1)*K411)*'month 3 only'!$B$2)-'month 3 only'!$B$2),IF(K411=0,-'month 3 only'!$B$2,IF(K411=0,-'month 3 only'!$B$2,-('month 3 only'!$B$2*2)))))))*E411</f>
        <v>0</v>
      </c>
    </row>
    <row r="412" spans="9:19" ht="15" x14ac:dyDescent="0.2">
      <c r="I412" s="22"/>
      <c r="J412" s="22"/>
      <c r="K412" s="22"/>
      <c r="N412" s="17"/>
      <c r="O412" s="26">
        <f>((H412-1)*(1-(IF(I412="no",0,'month 3 only'!$B$3)))+1)</f>
        <v>5.0000000000000044E-2</v>
      </c>
      <c r="P412" s="26">
        <f t="shared" si="5"/>
        <v>0</v>
      </c>
      <c r="Q412" s="27">
        <f>(IF(N412="WON-EW",((((O412-1)*K412)*'month 3 only'!$B$2)+('month 3 only'!$B$2*(O412-1))),IF(N412="WON",((((O412-1)*K412)*'month 3 only'!$B$2)+('month 3 only'!$B$2*(O412-1))),IF(N412="PLACED",((((O412-1)*K412)*'month 3 only'!$B$2)-'month 3 only'!$B$2),IF(K412=0,-'month 3 only'!$B$2,IF(K412=0,-'month 3 only'!$B$2,-('month 3 only'!$B$2*2)))))))*E412</f>
        <v>0</v>
      </c>
      <c r="R412" s="27">
        <f>(IF(N412="WON-EW",(((L412-1)*'month 3 only'!$B$2)*(1-$B$3))+(((M412-1)*'month 3 only'!$B$2)*(1-$B$3)),IF(N412="WON",(((L412-1)*'month 3 only'!$B$2)*(1-$B$3)),IF(N412="PLACED",(((M412-1)*'month 3 only'!$B$2)*(1-$B$3))-'month 3 only'!$B$2,IF(K412=0,-'month 3 only'!$B$2,-('month 3 only'!$B$2*2))))))*E412</f>
        <v>0</v>
      </c>
      <c r="S412" s="28">
        <f>(IF(N412="WON-EW",((((G412-1)*K412)*'month 3 only'!$B$2)+('month 3 only'!$B$2*(G412-1))),IF(N412="WON",((((G412-1)*K412)*'month 3 only'!$B$2)+('month 3 only'!$B$2*(G412-1))),IF(N412="PLACED",((((G412-1)*K412)*'month 3 only'!$B$2)-'month 3 only'!$B$2),IF(K412=0,-'month 3 only'!$B$2,IF(K412=0,-'month 3 only'!$B$2,-('month 3 only'!$B$2*2)))))))*E412</f>
        <v>0</v>
      </c>
    </row>
    <row r="413" spans="9:19" ht="15" x14ac:dyDescent="0.2">
      <c r="I413" s="22"/>
      <c r="J413" s="22"/>
      <c r="K413" s="22"/>
      <c r="N413" s="17"/>
      <c r="O413" s="26">
        <f>((H413-1)*(1-(IF(I413="no",0,'month 3 only'!$B$3)))+1)</f>
        <v>5.0000000000000044E-2</v>
      </c>
      <c r="P413" s="26">
        <f t="shared" si="5"/>
        <v>0</v>
      </c>
      <c r="Q413" s="27">
        <f>(IF(N413="WON-EW",((((O413-1)*K413)*'month 3 only'!$B$2)+('month 3 only'!$B$2*(O413-1))),IF(N413="WON",((((O413-1)*K413)*'month 3 only'!$B$2)+('month 3 only'!$B$2*(O413-1))),IF(N413="PLACED",((((O413-1)*K413)*'month 3 only'!$B$2)-'month 3 only'!$B$2),IF(K413=0,-'month 3 only'!$B$2,IF(K413=0,-'month 3 only'!$B$2,-('month 3 only'!$B$2*2)))))))*E413</f>
        <v>0</v>
      </c>
      <c r="R413" s="27">
        <f>(IF(N413="WON-EW",(((L413-1)*'month 3 only'!$B$2)*(1-$B$3))+(((M413-1)*'month 3 only'!$B$2)*(1-$B$3)),IF(N413="WON",(((L413-1)*'month 3 only'!$B$2)*(1-$B$3)),IF(N413="PLACED",(((M413-1)*'month 3 only'!$B$2)*(1-$B$3))-'month 3 only'!$B$2,IF(K413=0,-'month 3 only'!$B$2,-('month 3 only'!$B$2*2))))))*E413</f>
        <v>0</v>
      </c>
      <c r="S413" s="28">
        <f>(IF(N413="WON-EW",((((G413-1)*K413)*'month 3 only'!$B$2)+('month 3 only'!$B$2*(G413-1))),IF(N413="WON",((((G413-1)*K413)*'month 3 only'!$B$2)+('month 3 only'!$B$2*(G413-1))),IF(N413="PLACED",((((G413-1)*K413)*'month 3 only'!$B$2)-'month 3 only'!$B$2),IF(K413=0,-'month 3 only'!$B$2,IF(K413=0,-'month 3 only'!$B$2,-('month 3 only'!$B$2*2)))))))*E413</f>
        <v>0</v>
      </c>
    </row>
    <row r="414" spans="9:19" ht="15" x14ac:dyDescent="0.2">
      <c r="I414" s="22"/>
      <c r="J414" s="22"/>
      <c r="K414" s="22"/>
      <c r="N414" s="17"/>
      <c r="O414" s="26">
        <f>((H414-1)*(1-(IF(I414="no",0,'month 3 only'!$B$3)))+1)</f>
        <v>5.0000000000000044E-2</v>
      </c>
      <c r="P414" s="26">
        <f t="shared" si="5"/>
        <v>0</v>
      </c>
      <c r="Q414" s="27">
        <f>(IF(N414="WON-EW",((((O414-1)*K414)*'month 3 only'!$B$2)+('month 3 only'!$B$2*(O414-1))),IF(N414="WON",((((O414-1)*K414)*'month 3 only'!$B$2)+('month 3 only'!$B$2*(O414-1))),IF(N414="PLACED",((((O414-1)*K414)*'month 3 only'!$B$2)-'month 3 only'!$B$2),IF(K414=0,-'month 3 only'!$B$2,IF(K414=0,-'month 3 only'!$B$2,-('month 3 only'!$B$2*2)))))))*E414</f>
        <v>0</v>
      </c>
      <c r="R414" s="27">
        <f>(IF(N414="WON-EW",(((L414-1)*'month 3 only'!$B$2)*(1-$B$3))+(((M414-1)*'month 3 only'!$B$2)*(1-$B$3)),IF(N414="WON",(((L414-1)*'month 3 only'!$B$2)*(1-$B$3)),IF(N414="PLACED",(((M414-1)*'month 3 only'!$B$2)*(1-$B$3))-'month 3 only'!$B$2,IF(K414=0,-'month 3 only'!$B$2,-('month 3 only'!$B$2*2))))))*E414</f>
        <v>0</v>
      </c>
      <c r="S414" s="28">
        <f>(IF(N414="WON-EW",((((G414-1)*K414)*'month 3 only'!$B$2)+('month 3 only'!$B$2*(G414-1))),IF(N414="WON",((((G414-1)*K414)*'month 3 only'!$B$2)+('month 3 only'!$B$2*(G414-1))),IF(N414="PLACED",((((G414-1)*K414)*'month 3 only'!$B$2)-'month 3 only'!$B$2),IF(K414=0,-'month 3 only'!$B$2,IF(K414=0,-'month 3 only'!$B$2,-('month 3 only'!$B$2*2)))))))*E414</f>
        <v>0</v>
      </c>
    </row>
    <row r="415" spans="9:19" ht="15" x14ac:dyDescent="0.2">
      <c r="I415" s="22"/>
      <c r="J415" s="22"/>
      <c r="K415" s="22"/>
      <c r="N415" s="17"/>
      <c r="O415" s="26">
        <f>((H415-1)*(1-(IF(I415="no",0,'month 3 only'!$B$3)))+1)</f>
        <v>5.0000000000000044E-2</v>
      </c>
      <c r="P415" s="26">
        <f t="shared" si="5"/>
        <v>0</v>
      </c>
      <c r="Q415" s="27">
        <f>(IF(N415="WON-EW",((((O415-1)*K415)*'month 3 only'!$B$2)+('month 3 only'!$B$2*(O415-1))),IF(N415="WON",((((O415-1)*K415)*'month 3 only'!$B$2)+('month 3 only'!$B$2*(O415-1))),IF(N415="PLACED",((((O415-1)*K415)*'month 3 only'!$B$2)-'month 3 only'!$B$2),IF(K415=0,-'month 3 only'!$B$2,IF(K415=0,-'month 3 only'!$B$2,-('month 3 only'!$B$2*2)))))))*E415</f>
        <v>0</v>
      </c>
      <c r="R415" s="27">
        <f>(IF(N415="WON-EW",(((L415-1)*'month 3 only'!$B$2)*(1-$B$3))+(((M415-1)*'month 3 only'!$B$2)*(1-$B$3)),IF(N415="WON",(((L415-1)*'month 3 only'!$B$2)*(1-$B$3)),IF(N415="PLACED",(((M415-1)*'month 3 only'!$B$2)*(1-$B$3))-'month 3 only'!$B$2,IF(K415=0,-'month 3 only'!$B$2,-('month 3 only'!$B$2*2))))))*E415</f>
        <v>0</v>
      </c>
      <c r="S415" s="28">
        <f>(IF(N415="WON-EW",((((G415-1)*K415)*'month 3 only'!$B$2)+('month 3 only'!$B$2*(G415-1))),IF(N415="WON",((((G415-1)*K415)*'month 3 only'!$B$2)+('month 3 only'!$B$2*(G415-1))),IF(N415="PLACED",((((G415-1)*K415)*'month 3 only'!$B$2)-'month 3 only'!$B$2),IF(K415=0,-'month 3 only'!$B$2,IF(K415=0,-'month 3 only'!$B$2,-('month 3 only'!$B$2*2)))))))*E415</f>
        <v>0</v>
      </c>
    </row>
    <row r="416" spans="9:19" ht="15" x14ac:dyDescent="0.2">
      <c r="I416" s="22"/>
      <c r="J416" s="22"/>
      <c r="K416" s="22"/>
      <c r="N416" s="17"/>
      <c r="O416" s="26">
        <f>((H416-1)*(1-(IF(I416="no",0,'month 3 only'!$B$3)))+1)</f>
        <v>5.0000000000000044E-2</v>
      </c>
      <c r="P416" s="26">
        <f t="shared" si="5"/>
        <v>0</v>
      </c>
      <c r="Q416" s="27">
        <f>(IF(N416="WON-EW",((((O416-1)*K416)*'month 3 only'!$B$2)+('month 3 only'!$B$2*(O416-1))),IF(N416="WON",((((O416-1)*K416)*'month 3 only'!$B$2)+('month 3 only'!$B$2*(O416-1))),IF(N416="PLACED",((((O416-1)*K416)*'month 3 only'!$B$2)-'month 3 only'!$B$2),IF(K416=0,-'month 3 only'!$B$2,IF(K416=0,-'month 3 only'!$B$2,-('month 3 only'!$B$2*2)))))))*E416</f>
        <v>0</v>
      </c>
      <c r="R416" s="27">
        <f>(IF(N416="WON-EW",(((L416-1)*'month 3 only'!$B$2)*(1-$B$3))+(((M416-1)*'month 3 only'!$B$2)*(1-$B$3)),IF(N416="WON",(((L416-1)*'month 3 only'!$B$2)*(1-$B$3)),IF(N416="PLACED",(((M416-1)*'month 3 only'!$B$2)*(1-$B$3))-'month 3 only'!$B$2,IF(K416=0,-'month 3 only'!$B$2,-('month 3 only'!$B$2*2))))))*E416</f>
        <v>0</v>
      </c>
      <c r="S416" s="28">
        <f>(IF(N416="WON-EW",((((G416-1)*K416)*'month 3 only'!$B$2)+('month 3 only'!$B$2*(G416-1))),IF(N416="WON",((((G416-1)*K416)*'month 3 only'!$B$2)+('month 3 only'!$B$2*(G416-1))),IF(N416="PLACED",((((G416-1)*K416)*'month 3 only'!$B$2)-'month 3 only'!$B$2),IF(K416=0,-'month 3 only'!$B$2,IF(K416=0,-'month 3 only'!$B$2,-('month 3 only'!$B$2*2)))))))*E416</f>
        <v>0</v>
      </c>
    </row>
    <row r="417" spans="9:19" ht="15" x14ac:dyDescent="0.2">
      <c r="I417" s="22"/>
      <c r="J417" s="22"/>
      <c r="K417" s="22"/>
      <c r="N417" s="17"/>
      <c r="O417" s="26">
        <f>((H417-1)*(1-(IF(I417="no",0,'month 3 only'!$B$3)))+1)</f>
        <v>5.0000000000000044E-2</v>
      </c>
      <c r="P417" s="26">
        <f t="shared" si="5"/>
        <v>0</v>
      </c>
      <c r="Q417" s="27">
        <f>(IF(N417="WON-EW",((((O417-1)*K417)*'month 3 only'!$B$2)+('month 3 only'!$B$2*(O417-1))),IF(N417="WON",((((O417-1)*K417)*'month 3 only'!$B$2)+('month 3 only'!$B$2*(O417-1))),IF(N417="PLACED",((((O417-1)*K417)*'month 3 only'!$B$2)-'month 3 only'!$B$2),IF(K417=0,-'month 3 only'!$B$2,IF(K417=0,-'month 3 only'!$B$2,-('month 3 only'!$B$2*2)))))))*E417</f>
        <v>0</v>
      </c>
      <c r="R417" s="27">
        <f>(IF(N417="WON-EW",(((L417-1)*'month 3 only'!$B$2)*(1-$B$3))+(((M417-1)*'month 3 only'!$B$2)*(1-$B$3)),IF(N417="WON",(((L417-1)*'month 3 only'!$B$2)*(1-$B$3)),IF(N417="PLACED",(((M417-1)*'month 3 only'!$B$2)*(1-$B$3))-'month 3 only'!$B$2,IF(K417=0,-'month 3 only'!$B$2,-('month 3 only'!$B$2*2))))))*E417</f>
        <v>0</v>
      </c>
      <c r="S417" s="28">
        <f>(IF(N417="WON-EW",((((G417-1)*K417)*'month 3 only'!$B$2)+('month 3 only'!$B$2*(G417-1))),IF(N417="WON",((((G417-1)*K417)*'month 3 only'!$B$2)+('month 3 only'!$B$2*(G417-1))),IF(N417="PLACED",((((G417-1)*K417)*'month 3 only'!$B$2)-'month 3 only'!$B$2),IF(K417=0,-'month 3 only'!$B$2,IF(K417=0,-'month 3 only'!$B$2,-('month 3 only'!$B$2*2)))))))*E417</f>
        <v>0</v>
      </c>
    </row>
    <row r="418" spans="9:19" ht="15" x14ac:dyDescent="0.2">
      <c r="I418" s="22"/>
      <c r="J418" s="22"/>
      <c r="K418" s="22"/>
      <c r="N418" s="17"/>
      <c r="O418" s="26">
        <f>((H418-1)*(1-(IF(I418="no",0,'month 3 only'!$B$3)))+1)</f>
        <v>5.0000000000000044E-2</v>
      </c>
      <c r="P418" s="26">
        <f t="shared" si="5"/>
        <v>0</v>
      </c>
      <c r="Q418" s="27">
        <f>(IF(N418="WON-EW",((((O418-1)*K418)*'month 3 only'!$B$2)+('month 3 only'!$B$2*(O418-1))),IF(N418="WON",((((O418-1)*K418)*'month 3 only'!$B$2)+('month 3 only'!$B$2*(O418-1))),IF(N418="PLACED",((((O418-1)*K418)*'month 3 only'!$B$2)-'month 3 only'!$B$2),IF(K418=0,-'month 3 only'!$B$2,IF(K418=0,-'month 3 only'!$B$2,-('month 3 only'!$B$2*2)))))))*E418</f>
        <v>0</v>
      </c>
      <c r="R418" s="27">
        <f>(IF(N418="WON-EW",(((L418-1)*'month 3 only'!$B$2)*(1-$B$3))+(((M418-1)*'month 3 only'!$B$2)*(1-$B$3)),IF(N418="WON",(((L418-1)*'month 3 only'!$B$2)*(1-$B$3)),IF(N418="PLACED",(((M418-1)*'month 3 only'!$B$2)*(1-$B$3))-'month 3 only'!$B$2,IF(K418=0,-'month 3 only'!$B$2,-('month 3 only'!$B$2*2))))))*E418</f>
        <v>0</v>
      </c>
      <c r="S418" s="28">
        <f>(IF(N418="WON-EW",((((G418-1)*K418)*'month 3 only'!$B$2)+('month 3 only'!$B$2*(G418-1))),IF(N418="WON",((((G418-1)*K418)*'month 3 only'!$B$2)+('month 3 only'!$B$2*(G418-1))),IF(N418="PLACED",((((G418-1)*K418)*'month 3 only'!$B$2)-'month 3 only'!$B$2),IF(K418=0,-'month 3 only'!$B$2,IF(K418=0,-'month 3 only'!$B$2,-('month 3 only'!$B$2*2)))))))*E418</f>
        <v>0</v>
      </c>
    </row>
    <row r="419" spans="9:19" ht="15" x14ac:dyDescent="0.2">
      <c r="I419" s="22"/>
      <c r="J419" s="22"/>
      <c r="K419" s="22"/>
      <c r="N419" s="17"/>
      <c r="O419" s="26">
        <f>((H419-1)*(1-(IF(I419="no",0,'month 3 only'!$B$3)))+1)</f>
        <v>5.0000000000000044E-2</v>
      </c>
      <c r="P419" s="26">
        <f t="shared" si="5"/>
        <v>0</v>
      </c>
      <c r="Q419" s="27">
        <f>(IF(N419="WON-EW",((((O419-1)*K419)*'month 3 only'!$B$2)+('month 3 only'!$B$2*(O419-1))),IF(N419="WON",((((O419-1)*K419)*'month 3 only'!$B$2)+('month 3 only'!$B$2*(O419-1))),IF(N419="PLACED",((((O419-1)*K419)*'month 3 only'!$B$2)-'month 3 only'!$B$2),IF(K419=0,-'month 3 only'!$B$2,IF(K419=0,-'month 3 only'!$B$2,-('month 3 only'!$B$2*2)))))))*E419</f>
        <v>0</v>
      </c>
      <c r="R419" s="27">
        <f>(IF(N419="WON-EW",(((L419-1)*'month 3 only'!$B$2)*(1-$B$3))+(((M419-1)*'month 3 only'!$B$2)*(1-$B$3)),IF(N419="WON",(((L419-1)*'month 3 only'!$B$2)*(1-$B$3)),IF(N419="PLACED",(((M419-1)*'month 3 only'!$B$2)*(1-$B$3))-'month 3 only'!$B$2,IF(K419=0,-'month 3 only'!$B$2,-('month 3 only'!$B$2*2))))))*E419</f>
        <v>0</v>
      </c>
      <c r="S419" s="28">
        <f>(IF(N419="WON-EW",((((G419-1)*K419)*'month 3 only'!$B$2)+('month 3 only'!$B$2*(G419-1))),IF(N419="WON",((((G419-1)*K419)*'month 3 only'!$B$2)+('month 3 only'!$B$2*(G419-1))),IF(N419="PLACED",((((G419-1)*K419)*'month 3 only'!$B$2)-'month 3 only'!$B$2),IF(K419=0,-'month 3 only'!$B$2,IF(K419=0,-'month 3 only'!$B$2,-('month 3 only'!$B$2*2)))))))*E419</f>
        <v>0</v>
      </c>
    </row>
    <row r="420" spans="9:19" ht="15" x14ac:dyDescent="0.2">
      <c r="I420" s="22"/>
      <c r="J420" s="22"/>
      <c r="K420" s="22"/>
      <c r="N420" s="17"/>
      <c r="O420" s="26">
        <f>((H420-1)*(1-(IF(I420="no",0,'month 3 only'!$B$3)))+1)</f>
        <v>5.0000000000000044E-2</v>
      </c>
      <c r="P420" s="26">
        <f t="shared" si="5"/>
        <v>0</v>
      </c>
      <c r="Q420" s="27">
        <f>(IF(N420="WON-EW",((((O420-1)*K420)*'month 3 only'!$B$2)+('month 3 only'!$B$2*(O420-1))),IF(N420="WON",((((O420-1)*K420)*'month 3 only'!$B$2)+('month 3 only'!$B$2*(O420-1))),IF(N420="PLACED",((((O420-1)*K420)*'month 3 only'!$B$2)-'month 3 only'!$B$2),IF(K420=0,-'month 3 only'!$B$2,IF(K420=0,-'month 3 only'!$B$2,-('month 3 only'!$B$2*2)))))))*E420</f>
        <v>0</v>
      </c>
      <c r="R420" s="27">
        <f>(IF(N420="WON-EW",(((L420-1)*'month 3 only'!$B$2)*(1-$B$3))+(((M420-1)*'month 3 only'!$B$2)*(1-$B$3)),IF(N420="WON",(((L420-1)*'month 3 only'!$B$2)*(1-$B$3)),IF(N420="PLACED",(((M420-1)*'month 3 only'!$B$2)*(1-$B$3))-'month 3 only'!$B$2,IF(K420=0,-'month 3 only'!$B$2,-('month 3 only'!$B$2*2))))))*E420</f>
        <v>0</v>
      </c>
      <c r="S420" s="28">
        <f>(IF(N420="WON-EW",((((G420-1)*K420)*'month 3 only'!$B$2)+('month 3 only'!$B$2*(G420-1))),IF(N420="WON",((((G420-1)*K420)*'month 3 only'!$B$2)+('month 3 only'!$B$2*(G420-1))),IF(N420="PLACED",((((G420-1)*K420)*'month 3 only'!$B$2)-'month 3 only'!$B$2),IF(K420=0,-'month 3 only'!$B$2,IF(K420=0,-'month 3 only'!$B$2,-('month 3 only'!$B$2*2)))))))*E420</f>
        <v>0</v>
      </c>
    </row>
    <row r="421" spans="9:19" ht="15" x14ac:dyDescent="0.2">
      <c r="I421" s="22"/>
      <c r="J421" s="22"/>
      <c r="K421" s="22"/>
      <c r="N421" s="17"/>
      <c r="O421" s="26">
        <f>((H421-1)*(1-(IF(I421="no",0,'month 3 only'!$B$3)))+1)</f>
        <v>5.0000000000000044E-2</v>
      </c>
      <c r="P421" s="26">
        <f t="shared" si="5"/>
        <v>0</v>
      </c>
      <c r="Q421" s="27">
        <f>(IF(N421="WON-EW",((((O421-1)*K421)*'month 3 only'!$B$2)+('month 3 only'!$B$2*(O421-1))),IF(N421="WON",((((O421-1)*K421)*'month 3 only'!$B$2)+('month 3 only'!$B$2*(O421-1))),IF(N421="PLACED",((((O421-1)*K421)*'month 3 only'!$B$2)-'month 3 only'!$B$2),IF(K421=0,-'month 3 only'!$B$2,IF(K421=0,-'month 3 only'!$B$2,-('month 3 only'!$B$2*2)))))))*E421</f>
        <v>0</v>
      </c>
      <c r="R421" s="27">
        <f>(IF(N421="WON-EW",(((L421-1)*'month 3 only'!$B$2)*(1-$B$3))+(((M421-1)*'month 3 only'!$B$2)*(1-$B$3)),IF(N421="WON",(((L421-1)*'month 3 only'!$B$2)*(1-$B$3)),IF(N421="PLACED",(((M421-1)*'month 3 only'!$B$2)*(1-$B$3))-'month 3 only'!$B$2,IF(K421=0,-'month 3 only'!$B$2,-('month 3 only'!$B$2*2))))))*E421</f>
        <v>0</v>
      </c>
      <c r="S421" s="28">
        <f>(IF(N421="WON-EW",((((G421-1)*K421)*'month 3 only'!$B$2)+('month 3 only'!$B$2*(G421-1))),IF(N421="WON",((((G421-1)*K421)*'month 3 only'!$B$2)+('month 3 only'!$B$2*(G421-1))),IF(N421="PLACED",((((G421-1)*K421)*'month 3 only'!$B$2)-'month 3 only'!$B$2),IF(K421=0,-'month 3 only'!$B$2,IF(K421=0,-'month 3 only'!$B$2,-('month 3 only'!$B$2*2)))))))*E421</f>
        <v>0</v>
      </c>
    </row>
    <row r="422" spans="9:19" ht="15" x14ac:dyDescent="0.2">
      <c r="I422" s="22"/>
      <c r="J422" s="22"/>
      <c r="K422" s="22"/>
      <c r="N422" s="17"/>
      <c r="O422" s="26">
        <f>((H422-1)*(1-(IF(I422="no",0,'month 3 only'!$B$3)))+1)</f>
        <v>5.0000000000000044E-2</v>
      </c>
      <c r="P422" s="26">
        <f t="shared" si="5"/>
        <v>0</v>
      </c>
      <c r="Q422" s="27">
        <f>(IF(N422="WON-EW",((((O422-1)*K422)*'month 3 only'!$B$2)+('month 3 only'!$B$2*(O422-1))),IF(N422="WON",((((O422-1)*K422)*'month 3 only'!$B$2)+('month 3 only'!$B$2*(O422-1))),IF(N422="PLACED",((((O422-1)*K422)*'month 3 only'!$B$2)-'month 3 only'!$B$2),IF(K422=0,-'month 3 only'!$B$2,IF(K422=0,-'month 3 only'!$B$2,-('month 3 only'!$B$2*2)))))))*E422</f>
        <v>0</v>
      </c>
      <c r="R422" s="27">
        <f>(IF(N422="WON-EW",(((L422-1)*'month 3 only'!$B$2)*(1-$B$3))+(((M422-1)*'month 3 only'!$B$2)*(1-$B$3)),IF(N422="WON",(((L422-1)*'month 3 only'!$B$2)*(1-$B$3)),IF(N422="PLACED",(((M422-1)*'month 3 only'!$B$2)*(1-$B$3))-'month 3 only'!$B$2,IF(K422=0,-'month 3 only'!$B$2,-('month 3 only'!$B$2*2))))))*E422</f>
        <v>0</v>
      </c>
      <c r="S422" s="28">
        <f>(IF(N422="WON-EW",((((G422-1)*K422)*'month 3 only'!$B$2)+('month 3 only'!$B$2*(G422-1))),IF(N422="WON",((((G422-1)*K422)*'month 3 only'!$B$2)+('month 3 only'!$B$2*(G422-1))),IF(N422="PLACED",((((G422-1)*K422)*'month 3 only'!$B$2)-'month 3 only'!$B$2),IF(K422=0,-'month 3 only'!$B$2,IF(K422=0,-'month 3 only'!$B$2,-('month 3 only'!$B$2*2)))))))*E422</f>
        <v>0</v>
      </c>
    </row>
    <row r="423" spans="9:19" ht="15" x14ac:dyDescent="0.2">
      <c r="I423" s="22"/>
      <c r="J423" s="22"/>
      <c r="K423" s="22"/>
      <c r="N423" s="17"/>
      <c r="O423" s="26">
        <f>((H423-1)*(1-(IF(I423="no",0,'month 3 only'!$B$3)))+1)</f>
        <v>5.0000000000000044E-2</v>
      </c>
      <c r="P423" s="26">
        <f t="shared" si="5"/>
        <v>0</v>
      </c>
      <c r="Q423" s="27">
        <f>(IF(N423="WON-EW",((((O423-1)*K423)*'month 3 only'!$B$2)+('month 3 only'!$B$2*(O423-1))),IF(N423="WON",((((O423-1)*K423)*'month 3 only'!$B$2)+('month 3 only'!$B$2*(O423-1))),IF(N423="PLACED",((((O423-1)*K423)*'month 3 only'!$B$2)-'month 3 only'!$B$2),IF(K423=0,-'month 3 only'!$B$2,IF(K423=0,-'month 3 only'!$B$2,-('month 3 only'!$B$2*2)))))))*E423</f>
        <v>0</v>
      </c>
      <c r="R423" s="27">
        <f>(IF(N423="WON-EW",(((L423-1)*'month 3 only'!$B$2)*(1-$B$3))+(((M423-1)*'month 3 only'!$B$2)*(1-$B$3)),IF(N423="WON",(((L423-1)*'month 3 only'!$B$2)*(1-$B$3)),IF(N423="PLACED",(((M423-1)*'month 3 only'!$B$2)*(1-$B$3))-'month 3 only'!$B$2,IF(K423=0,-'month 3 only'!$B$2,-('month 3 only'!$B$2*2))))))*E423</f>
        <v>0</v>
      </c>
      <c r="S423" s="28">
        <f>(IF(N423="WON-EW",((((G423-1)*K423)*'month 3 only'!$B$2)+('month 3 only'!$B$2*(G423-1))),IF(N423="WON",((((G423-1)*K423)*'month 3 only'!$B$2)+('month 3 only'!$B$2*(G423-1))),IF(N423="PLACED",((((G423-1)*K423)*'month 3 only'!$B$2)-'month 3 only'!$B$2),IF(K423=0,-'month 3 only'!$B$2,IF(K423=0,-'month 3 only'!$B$2,-('month 3 only'!$B$2*2)))))))*E423</f>
        <v>0</v>
      </c>
    </row>
    <row r="424" spans="9:19" ht="15" x14ac:dyDescent="0.2">
      <c r="I424" s="22"/>
      <c r="J424" s="22"/>
      <c r="K424" s="22"/>
      <c r="N424" s="17"/>
      <c r="O424" s="26">
        <f>((H424-1)*(1-(IF(I424="no",0,'month 3 only'!$B$3)))+1)</f>
        <v>5.0000000000000044E-2</v>
      </c>
      <c r="P424" s="26">
        <f t="shared" si="5"/>
        <v>0</v>
      </c>
      <c r="Q424" s="27">
        <f>(IF(N424="WON-EW",((((O424-1)*K424)*'month 3 only'!$B$2)+('month 3 only'!$B$2*(O424-1))),IF(N424="WON",((((O424-1)*K424)*'month 3 only'!$B$2)+('month 3 only'!$B$2*(O424-1))),IF(N424="PLACED",((((O424-1)*K424)*'month 3 only'!$B$2)-'month 3 only'!$B$2),IF(K424=0,-'month 3 only'!$B$2,IF(K424=0,-'month 3 only'!$B$2,-('month 3 only'!$B$2*2)))))))*E424</f>
        <v>0</v>
      </c>
      <c r="R424" s="27">
        <f>(IF(N424="WON-EW",(((L424-1)*'month 3 only'!$B$2)*(1-$B$3))+(((M424-1)*'month 3 only'!$B$2)*(1-$B$3)),IF(N424="WON",(((L424-1)*'month 3 only'!$B$2)*(1-$B$3)),IF(N424="PLACED",(((M424-1)*'month 3 only'!$B$2)*(1-$B$3))-'month 3 only'!$B$2,IF(K424=0,-'month 3 only'!$B$2,-('month 3 only'!$B$2*2))))))*E424</f>
        <v>0</v>
      </c>
      <c r="S424" s="28">
        <f>(IF(N424="WON-EW",((((G424-1)*K424)*'month 3 only'!$B$2)+('month 3 only'!$B$2*(G424-1))),IF(N424="WON",((((G424-1)*K424)*'month 3 only'!$B$2)+('month 3 only'!$B$2*(G424-1))),IF(N424="PLACED",((((G424-1)*K424)*'month 3 only'!$B$2)-'month 3 only'!$B$2),IF(K424=0,-'month 3 only'!$B$2,IF(K424=0,-'month 3 only'!$B$2,-('month 3 only'!$B$2*2)))))))*E424</f>
        <v>0</v>
      </c>
    </row>
    <row r="425" spans="9:19" ht="15" x14ac:dyDescent="0.2">
      <c r="I425" s="22"/>
      <c r="J425" s="22"/>
      <c r="K425" s="22"/>
      <c r="N425" s="17"/>
      <c r="O425" s="26">
        <f>((H425-1)*(1-(IF(I425="no",0,'month 3 only'!$B$3)))+1)</f>
        <v>5.0000000000000044E-2</v>
      </c>
      <c r="P425" s="26">
        <f t="shared" si="5"/>
        <v>0</v>
      </c>
      <c r="Q425" s="27">
        <f>(IF(N425="WON-EW",((((O425-1)*K425)*'month 3 only'!$B$2)+('month 3 only'!$B$2*(O425-1))),IF(N425="WON",((((O425-1)*K425)*'month 3 only'!$B$2)+('month 3 only'!$B$2*(O425-1))),IF(N425="PLACED",((((O425-1)*K425)*'month 3 only'!$B$2)-'month 3 only'!$B$2),IF(K425=0,-'month 3 only'!$B$2,IF(K425=0,-'month 3 only'!$B$2,-('month 3 only'!$B$2*2)))))))*E425</f>
        <v>0</v>
      </c>
      <c r="R425" s="27">
        <f>(IF(N425="WON-EW",(((L425-1)*'month 3 only'!$B$2)*(1-$B$3))+(((M425-1)*'month 3 only'!$B$2)*(1-$B$3)),IF(N425="WON",(((L425-1)*'month 3 only'!$B$2)*(1-$B$3)),IF(N425="PLACED",(((M425-1)*'month 3 only'!$B$2)*(1-$B$3))-'month 3 only'!$B$2,IF(K425=0,-'month 3 only'!$B$2,-('month 3 only'!$B$2*2))))))*E425</f>
        <v>0</v>
      </c>
      <c r="S425" s="28">
        <f>(IF(N425="WON-EW",((((G425-1)*K425)*'month 3 only'!$B$2)+('month 3 only'!$B$2*(G425-1))),IF(N425="WON",((((G425-1)*K425)*'month 3 only'!$B$2)+('month 3 only'!$B$2*(G425-1))),IF(N425="PLACED",((((G425-1)*K425)*'month 3 only'!$B$2)-'month 3 only'!$B$2),IF(K425=0,-'month 3 only'!$B$2,IF(K425=0,-'month 3 only'!$B$2,-('month 3 only'!$B$2*2)))))))*E425</f>
        <v>0</v>
      </c>
    </row>
    <row r="426" spans="9:19" ht="15" x14ac:dyDescent="0.2">
      <c r="I426" s="22"/>
      <c r="J426" s="22"/>
      <c r="K426" s="22"/>
      <c r="N426" s="17"/>
      <c r="O426" s="26">
        <f>((H426-1)*(1-(IF(I426="no",0,'month 3 only'!$B$3)))+1)</f>
        <v>5.0000000000000044E-2</v>
      </c>
      <c r="P426" s="26">
        <f t="shared" si="5"/>
        <v>0</v>
      </c>
      <c r="Q426" s="27">
        <f>(IF(N426="WON-EW",((((O426-1)*K426)*'month 3 only'!$B$2)+('month 3 only'!$B$2*(O426-1))),IF(N426="WON",((((O426-1)*K426)*'month 3 only'!$B$2)+('month 3 only'!$B$2*(O426-1))),IF(N426="PLACED",((((O426-1)*K426)*'month 3 only'!$B$2)-'month 3 only'!$B$2),IF(K426=0,-'month 3 only'!$B$2,IF(K426=0,-'month 3 only'!$B$2,-('month 3 only'!$B$2*2)))))))*E426</f>
        <v>0</v>
      </c>
      <c r="R426" s="27">
        <f>(IF(N426="WON-EW",(((L426-1)*'month 3 only'!$B$2)*(1-$B$3))+(((M426-1)*'month 3 only'!$B$2)*(1-$B$3)),IF(N426="WON",(((L426-1)*'month 3 only'!$B$2)*(1-$B$3)),IF(N426="PLACED",(((M426-1)*'month 3 only'!$B$2)*(1-$B$3))-'month 3 only'!$B$2,IF(K426=0,-'month 3 only'!$B$2,-('month 3 only'!$B$2*2))))))*E426</f>
        <v>0</v>
      </c>
      <c r="S426" s="28">
        <f>(IF(N426="WON-EW",((((G426-1)*K426)*'month 3 only'!$B$2)+('month 3 only'!$B$2*(G426-1))),IF(N426="WON",((((G426-1)*K426)*'month 3 only'!$B$2)+('month 3 only'!$B$2*(G426-1))),IF(N426="PLACED",((((G426-1)*K426)*'month 3 only'!$B$2)-'month 3 only'!$B$2),IF(K426=0,-'month 3 only'!$B$2,IF(K426=0,-'month 3 only'!$B$2,-('month 3 only'!$B$2*2)))))))*E426</f>
        <v>0</v>
      </c>
    </row>
    <row r="427" spans="9:19" ht="15" x14ac:dyDescent="0.2">
      <c r="I427" s="22"/>
      <c r="J427" s="22"/>
      <c r="K427" s="22"/>
      <c r="N427" s="17"/>
      <c r="O427" s="26">
        <f>((H427-1)*(1-(IF(I427="no",0,'month 3 only'!$B$3)))+1)</f>
        <v>5.0000000000000044E-2</v>
      </c>
      <c r="P427" s="26">
        <f t="shared" si="5"/>
        <v>0</v>
      </c>
      <c r="Q427" s="27">
        <f>(IF(N427="WON-EW",((((O427-1)*K427)*'month 3 only'!$B$2)+('month 3 only'!$B$2*(O427-1))),IF(N427="WON",((((O427-1)*K427)*'month 3 only'!$B$2)+('month 3 only'!$B$2*(O427-1))),IF(N427="PLACED",((((O427-1)*K427)*'month 3 only'!$B$2)-'month 3 only'!$B$2),IF(K427=0,-'month 3 only'!$B$2,IF(K427=0,-'month 3 only'!$B$2,-('month 3 only'!$B$2*2)))))))*E427</f>
        <v>0</v>
      </c>
      <c r="R427" s="27">
        <f>(IF(N427="WON-EW",(((L427-1)*'month 3 only'!$B$2)*(1-$B$3))+(((M427-1)*'month 3 only'!$B$2)*(1-$B$3)),IF(N427="WON",(((L427-1)*'month 3 only'!$B$2)*(1-$B$3)),IF(N427="PLACED",(((M427-1)*'month 3 only'!$B$2)*(1-$B$3))-'month 3 only'!$B$2,IF(K427=0,-'month 3 only'!$B$2,-('month 3 only'!$B$2*2))))))*E427</f>
        <v>0</v>
      </c>
      <c r="S427" s="28">
        <f>(IF(N427="WON-EW",((((G427-1)*K427)*'month 3 only'!$B$2)+('month 3 only'!$B$2*(G427-1))),IF(N427="WON",((((G427-1)*K427)*'month 3 only'!$B$2)+('month 3 only'!$B$2*(G427-1))),IF(N427="PLACED",((((G427-1)*K427)*'month 3 only'!$B$2)-'month 3 only'!$B$2),IF(K427=0,-'month 3 only'!$B$2,IF(K427=0,-'month 3 only'!$B$2,-('month 3 only'!$B$2*2)))))))*E427</f>
        <v>0</v>
      </c>
    </row>
    <row r="428" spans="9:19" ht="15" x14ac:dyDescent="0.2">
      <c r="I428" s="22"/>
      <c r="J428" s="22"/>
      <c r="K428" s="22"/>
      <c r="N428" s="17"/>
      <c r="O428" s="26">
        <f>((H428-1)*(1-(IF(I428="no",0,'month 3 only'!$B$3)))+1)</f>
        <v>5.0000000000000044E-2</v>
      </c>
      <c r="P428" s="26">
        <f t="shared" si="5"/>
        <v>0</v>
      </c>
      <c r="Q428" s="27">
        <f>(IF(N428="WON-EW",((((O428-1)*K428)*'month 3 only'!$B$2)+('month 3 only'!$B$2*(O428-1))),IF(N428="WON",((((O428-1)*K428)*'month 3 only'!$B$2)+('month 3 only'!$B$2*(O428-1))),IF(N428="PLACED",((((O428-1)*K428)*'month 3 only'!$B$2)-'month 3 only'!$B$2),IF(K428=0,-'month 3 only'!$B$2,IF(K428=0,-'month 3 only'!$B$2,-('month 3 only'!$B$2*2)))))))*E428</f>
        <v>0</v>
      </c>
      <c r="R428" s="27">
        <f>(IF(N428="WON-EW",(((L428-1)*'month 3 only'!$B$2)*(1-$B$3))+(((M428-1)*'month 3 only'!$B$2)*(1-$B$3)),IF(N428="WON",(((L428-1)*'month 3 only'!$B$2)*(1-$B$3)),IF(N428="PLACED",(((M428-1)*'month 3 only'!$B$2)*(1-$B$3))-'month 3 only'!$B$2,IF(K428=0,-'month 3 only'!$B$2,-('month 3 only'!$B$2*2))))))*E428</f>
        <v>0</v>
      </c>
      <c r="S428" s="28">
        <f>(IF(N428="WON-EW",((((G428-1)*K428)*'month 3 only'!$B$2)+('month 3 only'!$B$2*(G428-1))),IF(N428="WON",((((G428-1)*K428)*'month 3 only'!$B$2)+('month 3 only'!$B$2*(G428-1))),IF(N428="PLACED",((((G428-1)*K428)*'month 3 only'!$B$2)-'month 3 only'!$B$2),IF(K428=0,-'month 3 only'!$B$2,IF(K428=0,-'month 3 only'!$B$2,-('month 3 only'!$B$2*2)))))))*E428</f>
        <v>0</v>
      </c>
    </row>
    <row r="429" spans="9:19" ht="15" x14ac:dyDescent="0.2">
      <c r="I429" s="22"/>
      <c r="J429" s="22"/>
      <c r="K429" s="22"/>
      <c r="N429" s="17"/>
      <c r="O429" s="26">
        <f>((H429-1)*(1-(IF(I429="no",0,'month 3 only'!$B$3)))+1)</f>
        <v>5.0000000000000044E-2</v>
      </c>
      <c r="P429" s="26">
        <f t="shared" si="5"/>
        <v>0</v>
      </c>
      <c r="Q429" s="27">
        <f>(IF(N429="WON-EW",((((O429-1)*K429)*'month 3 only'!$B$2)+('month 3 only'!$B$2*(O429-1))),IF(N429="WON",((((O429-1)*K429)*'month 3 only'!$B$2)+('month 3 only'!$B$2*(O429-1))),IF(N429="PLACED",((((O429-1)*K429)*'month 3 only'!$B$2)-'month 3 only'!$B$2),IF(K429=0,-'month 3 only'!$B$2,IF(K429=0,-'month 3 only'!$B$2,-('month 3 only'!$B$2*2)))))))*E429</f>
        <v>0</v>
      </c>
      <c r="R429" s="27">
        <f>(IF(N429="WON-EW",(((L429-1)*'month 3 only'!$B$2)*(1-$B$3))+(((M429-1)*'month 3 only'!$B$2)*(1-$B$3)),IF(N429="WON",(((L429-1)*'month 3 only'!$B$2)*(1-$B$3)),IF(N429="PLACED",(((M429-1)*'month 3 only'!$B$2)*(1-$B$3))-'month 3 only'!$B$2,IF(K429=0,-'month 3 only'!$B$2,-('month 3 only'!$B$2*2))))))*E429</f>
        <v>0</v>
      </c>
      <c r="S429" s="28">
        <f>(IF(N429="WON-EW",((((G429-1)*K429)*'month 3 only'!$B$2)+('month 3 only'!$B$2*(G429-1))),IF(N429="WON",((((G429-1)*K429)*'month 3 only'!$B$2)+('month 3 only'!$B$2*(G429-1))),IF(N429="PLACED",((((G429-1)*K429)*'month 3 only'!$B$2)-'month 3 only'!$B$2),IF(K429=0,-'month 3 only'!$B$2,IF(K429=0,-'month 3 only'!$B$2,-('month 3 only'!$B$2*2)))))))*E429</f>
        <v>0</v>
      </c>
    </row>
    <row r="430" spans="9:19" ht="15" x14ac:dyDescent="0.2">
      <c r="I430" s="22"/>
      <c r="J430" s="22"/>
      <c r="K430" s="22"/>
      <c r="N430" s="17"/>
      <c r="O430" s="26">
        <f>((H430-1)*(1-(IF(I430="no",0,'month 3 only'!$B$3)))+1)</f>
        <v>5.0000000000000044E-2</v>
      </c>
      <c r="P430" s="26">
        <f t="shared" si="5"/>
        <v>0</v>
      </c>
      <c r="Q430" s="27">
        <f>(IF(N430="WON-EW",((((O430-1)*K430)*'month 3 only'!$B$2)+('month 3 only'!$B$2*(O430-1))),IF(N430="WON",((((O430-1)*K430)*'month 3 only'!$B$2)+('month 3 only'!$B$2*(O430-1))),IF(N430="PLACED",((((O430-1)*K430)*'month 3 only'!$B$2)-'month 3 only'!$B$2),IF(K430=0,-'month 3 only'!$B$2,IF(K430=0,-'month 3 only'!$B$2,-('month 3 only'!$B$2*2)))))))*E430</f>
        <v>0</v>
      </c>
      <c r="R430" s="27">
        <f>(IF(N430="WON-EW",(((L430-1)*'month 3 only'!$B$2)*(1-$B$3))+(((M430-1)*'month 3 only'!$B$2)*(1-$B$3)),IF(N430="WON",(((L430-1)*'month 3 only'!$B$2)*(1-$B$3)),IF(N430="PLACED",(((M430-1)*'month 3 only'!$B$2)*(1-$B$3))-'month 3 only'!$B$2,IF(K430=0,-'month 3 only'!$B$2,-('month 3 only'!$B$2*2))))))*E430</f>
        <v>0</v>
      </c>
      <c r="S430" s="28">
        <f>(IF(N430="WON-EW",((((G430-1)*K430)*'month 3 only'!$B$2)+('month 3 only'!$B$2*(G430-1))),IF(N430="WON",((((G430-1)*K430)*'month 3 only'!$B$2)+('month 3 only'!$B$2*(G430-1))),IF(N430="PLACED",((((G430-1)*K430)*'month 3 only'!$B$2)-'month 3 only'!$B$2),IF(K430=0,-'month 3 only'!$B$2,IF(K430=0,-'month 3 only'!$B$2,-('month 3 only'!$B$2*2)))))))*E430</f>
        <v>0</v>
      </c>
    </row>
    <row r="431" spans="9:19" ht="15" x14ac:dyDescent="0.2">
      <c r="I431" s="22"/>
      <c r="J431" s="22"/>
      <c r="K431" s="22"/>
      <c r="N431" s="17"/>
      <c r="O431" s="26">
        <f>((H431-1)*(1-(IF(I431="no",0,'month 3 only'!$B$3)))+1)</f>
        <v>5.0000000000000044E-2</v>
      </c>
      <c r="P431" s="26">
        <f t="shared" si="5"/>
        <v>0</v>
      </c>
      <c r="Q431" s="27">
        <f>(IF(N431="WON-EW",((((O431-1)*K431)*'month 3 only'!$B$2)+('month 3 only'!$B$2*(O431-1))),IF(N431="WON",((((O431-1)*K431)*'month 3 only'!$B$2)+('month 3 only'!$B$2*(O431-1))),IF(N431="PLACED",((((O431-1)*K431)*'month 3 only'!$B$2)-'month 3 only'!$B$2),IF(K431=0,-'month 3 only'!$B$2,IF(K431=0,-'month 3 only'!$B$2,-('month 3 only'!$B$2*2)))))))*E431</f>
        <v>0</v>
      </c>
      <c r="R431" s="27">
        <f>(IF(N431="WON-EW",(((L431-1)*'month 3 only'!$B$2)*(1-$B$3))+(((M431-1)*'month 3 only'!$B$2)*(1-$B$3)),IF(N431="WON",(((L431-1)*'month 3 only'!$B$2)*(1-$B$3)),IF(N431="PLACED",(((M431-1)*'month 3 only'!$B$2)*(1-$B$3))-'month 3 only'!$B$2,IF(K431=0,-'month 3 only'!$B$2,-('month 3 only'!$B$2*2))))))*E431</f>
        <v>0</v>
      </c>
      <c r="S431" s="28">
        <f>(IF(N431="WON-EW",((((G431-1)*K431)*'month 3 only'!$B$2)+('month 3 only'!$B$2*(G431-1))),IF(N431="WON",((((G431-1)*K431)*'month 3 only'!$B$2)+('month 3 only'!$B$2*(G431-1))),IF(N431="PLACED",((((G431-1)*K431)*'month 3 only'!$B$2)-'month 3 only'!$B$2),IF(K431=0,-'month 3 only'!$B$2,IF(K431=0,-'month 3 only'!$B$2,-('month 3 only'!$B$2*2)))))))*E431</f>
        <v>0</v>
      </c>
    </row>
    <row r="432" spans="9:19" ht="15" x14ac:dyDescent="0.2">
      <c r="I432" s="22"/>
      <c r="J432" s="22"/>
      <c r="K432" s="22"/>
      <c r="N432" s="17"/>
      <c r="O432" s="26">
        <f>((H432-1)*(1-(IF(I432="no",0,'month 3 only'!$B$3)))+1)</f>
        <v>5.0000000000000044E-2</v>
      </c>
      <c r="P432" s="26">
        <f t="shared" si="5"/>
        <v>0</v>
      </c>
      <c r="Q432" s="27">
        <f>(IF(N432="WON-EW",((((O432-1)*K432)*'month 3 only'!$B$2)+('month 3 only'!$B$2*(O432-1))),IF(N432="WON",((((O432-1)*K432)*'month 3 only'!$B$2)+('month 3 only'!$B$2*(O432-1))),IF(N432="PLACED",((((O432-1)*K432)*'month 3 only'!$B$2)-'month 3 only'!$B$2),IF(K432=0,-'month 3 only'!$B$2,IF(K432=0,-'month 3 only'!$B$2,-('month 3 only'!$B$2*2)))))))*E432</f>
        <v>0</v>
      </c>
      <c r="R432" s="27">
        <f>(IF(N432="WON-EW",(((L432-1)*'month 3 only'!$B$2)*(1-$B$3))+(((M432-1)*'month 3 only'!$B$2)*(1-$B$3)),IF(N432="WON",(((L432-1)*'month 3 only'!$B$2)*(1-$B$3)),IF(N432="PLACED",(((M432-1)*'month 3 only'!$B$2)*(1-$B$3))-'month 3 only'!$B$2,IF(K432=0,-'month 3 only'!$B$2,-('month 3 only'!$B$2*2))))))*E432</f>
        <v>0</v>
      </c>
      <c r="S432" s="28">
        <f>(IF(N432="WON-EW",((((G432-1)*K432)*'month 3 only'!$B$2)+('month 3 only'!$B$2*(G432-1))),IF(N432="WON",((((G432-1)*K432)*'month 3 only'!$B$2)+('month 3 only'!$B$2*(G432-1))),IF(N432="PLACED",((((G432-1)*K432)*'month 3 only'!$B$2)-'month 3 only'!$B$2),IF(K432=0,-'month 3 only'!$B$2,IF(K432=0,-'month 3 only'!$B$2,-('month 3 only'!$B$2*2)))))))*E432</f>
        <v>0</v>
      </c>
    </row>
    <row r="433" spans="9:19" ht="15" x14ac:dyDescent="0.2">
      <c r="I433" s="22"/>
      <c r="J433" s="22"/>
      <c r="K433" s="22"/>
      <c r="N433" s="17"/>
      <c r="O433" s="26">
        <f>((H433-1)*(1-(IF(I433="no",0,'month 3 only'!$B$3)))+1)</f>
        <v>5.0000000000000044E-2</v>
      </c>
      <c r="P433" s="26">
        <f t="shared" si="5"/>
        <v>0</v>
      </c>
      <c r="Q433" s="27">
        <f>(IF(N433="WON-EW",((((O433-1)*K433)*'month 3 only'!$B$2)+('month 3 only'!$B$2*(O433-1))),IF(N433="WON",((((O433-1)*K433)*'month 3 only'!$B$2)+('month 3 only'!$B$2*(O433-1))),IF(N433="PLACED",((((O433-1)*K433)*'month 3 only'!$B$2)-'month 3 only'!$B$2),IF(K433=0,-'month 3 only'!$B$2,IF(K433=0,-'month 3 only'!$B$2,-('month 3 only'!$B$2*2)))))))*E433</f>
        <v>0</v>
      </c>
      <c r="R433" s="27">
        <f>(IF(N433="WON-EW",(((L433-1)*'month 3 only'!$B$2)*(1-$B$3))+(((M433-1)*'month 3 only'!$B$2)*(1-$B$3)),IF(N433="WON",(((L433-1)*'month 3 only'!$B$2)*(1-$B$3)),IF(N433="PLACED",(((M433-1)*'month 3 only'!$B$2)*(1-$B$3))-'month 3 only'!$B$2,IF(K433=0,-'month 3 only'!$B$2,-('month 3 only'!$B$2*2))))))*E433</f>
        <v>0</v>
      </c>
      <c r="S433" s="28">
        <f>(IF(N433="WON-EW",((((G433-1)*K433)*'month 3 only'!$B$2)+('month 3 only'!$B$2*(G433-1))),IF(N433="WON",((((G433-1)*K433)*'month 3 only'!$B$2)+('month 3 only'!$B$2*(G433-1))),IF(N433="PLACED",((((G433-1)*K433)*'month 3 only'!$B$2)-'month 3 only'!$B$2),IF(K433=0,-'month 3 only'!$B$2,IF(K433=0,-'month 3 only'!$B$2,-('month 3 only'!$B$2*2)))))))*E433</f>
        <v>0</v>
      </c>
    </row>
    <row r="434" spans="9:19" ht="15" x14ac:dyDescent="0.2">
      <c r="I434" s="22"/>
      <c r="J434" s="22"/>
      <c r="K434" s="22"/>
      <c r="N434" s="17"/>
      <c r="O434" s="26">
        <f>((H434-1)*(1-(IF(I434="no",0,'month 3 only'!$B$3)))+1)</f>
        <v>5.0000000000000044E-2</v>
      </c>
      <c r="P434" s="26">
        <f t="shared" si="5"/>
        <v>0</v>
      </c>
      <c r="Q434" s="27">
        <f>(IF(N434="WON-EW",((((O434-1)*K434)*'month 3 only'!$B$2)+('month 3 only'!$B$2*(O434-1))),IF(N434="WON",((((O434-1)*K434)*'month 3 only'!$B$2)+('month 3 only'!$B$2*(O434-1))),IF(N434="PLACED",((((O434-1)*K434)*'month 3 only'!$B$2)-'month 3 only'!$B$2),IF(K434=0,-'month 3 only'!$B$2,IF(K434=0,-'month 3 only'!$B$2,-('month 3 only'!$B$2*2)))))))*E434</f>
        <v>0</v>
      </c>
      <c r="R434" s="27">
        <f>(IF(N434="WON-EW",(((L434-1)*'month 3 only'!$B$2)*(1-$B$3))+(((M434-1)*'month 3 only'!$B$2)*(1-$B$3)),IF(N434="WON",(((L434-1)*'month 3 only'!$B$2)*(1-$B$3)),IF(N434="PLACED",(((M434-1)*'month 3 only'!$B$2)*(1-$B$3))-'month 3 only'!$B$2,IF(K434=0,-'month 3 only'!$B$2,-('month 3 only'!$B$2*2))))))*E434</f>
        <v>0</v>
      </c>
      <c r="S434" s="28">
        <f>(IF(N434="WON-EW",((((G434-1)*K434)*'month 3 only'!$B$2)+('month 3 only'!$B$2*(G434-1))),IF(N434="WON",((((G434-1)*K434)*'month 3 only'!$B$2)+('month 3 only'!$B$2*(G434-1))),IF(N434="PLACED",((((G434-1)*K434)*'month 3 only'!$B$2)-'month 3 only'!$B$2),IF(K434=0,-'month 3 only'!$B$2,IF(K434=0,-'month 3 only'!$B$2,-('month 3 only'!$B$2*2)))))))*E434</f>
        <v>0</v>
      </c>
    </row>
    <row r="435" spans="9:19" ht="15" x14ac:dyDescent="0.2">
      <c r="I435" s="22"/>
      <c r="J435" s="22"/>
      <c r="K435" s="22"/>
      <c r="N435" s="17"/>
      <c r="O435" s="26">
        <f>((H435-1)*(1-(IF(I435="no",0,'month 3 only'!$B$3)))+1)</f>
        <v>5.0000000000000044E-2</v>
      </c>
      <c r="P435" s="26">
        <f t="shared" si="5"/>
        <v>0</v>
      </c>
      <c r="Q435" s="27">
        <f>(IF(N435="WON-EW",((((O435-1)*K435)*'month 3 only'!$B$2)+('month 3 only'!$B$2*(O435-1))),IF(N435="WON",((((O435-1)*K435)*'month 3 only'!$B$2)+('month 3 only'!$B$2*(O435-1))),IF(N435="PLACED",((((O435-1)*K435)*'month 3 only'!$B$2)-'month 3 only'!$B$2),IF(K435=0,-'month 3 only'!$B$2,IF(K435=0,-'month 3 only'!$B$2,-('month 3 only'!$B$2*2)))))))*E435</f>
        <v>0</v>
      </c>
      <c r="R435" s="27">
        <f>(IF(N435="WON-EW",(((L435-1)*'month 3 only'!$B$2)*(1-$B$3))+(((M435-1)*'month 3 only'!$B$2)*(1-$B$3)),IF(N435="WON",(((L435-1)*'month 3 only'!$B$2)*(1-$B$3)),IF(N435="PLACED",(((M435-1)*'month 3 only'!$B$2)*(1-$B$3))-'month 3 only'!$B$2,IF(K435=0,-'month 3 only'!$B$2,-('month 3 only'!$B$2*2))))))*E435</f>
        <v>0</v>
      </c>
      <c r="S435" s="28">
        <f>(IF(N435="WON-EW",((((G435-1)*K435)*'month 3 only'!$B$2)+('month 3 only'!$B$2*(G435-1))),IF(N435="WON",((((G435-1)*K435)*'month 3 only'!$B$2)+('month 3 only'!$B$2*(G435-1))),IF(N435="PLACED",((((G435-1)*K435)*'month 3 only'!$B$2)-'month 3 only'!$B$2),IF(K435=0,-'month 3 only'!$B$2,IF(K435=0,-'month 3 only'!$B$2,-('month 3 only'!$B$2*2)))))))*E435</f>
        <v>0</v>
      </c>
    </row>
    <row r="436" spans="9:19" ht="15" x14ac:dyDescent="0.2">
      <c r="I436" s="22"/>
      <c r="J436" s="22"/>
      <c r="K436" s="22"/>
      <c r="N436" s="17"/>
      <c r="O436" s="26">
        <f>((H436-1)*(1-(IF(I436="no",0,'month 3 only'!$B$3)))+1)</f>
        <v>5.0000000000000044E-2</v>
      </c>
      <c r="P436" s="26">
        <f t="shared" si="5"/>
        <v>0</v>
      </c>
      <c r="Q436" s="27">
        <f>(IF(N436="WON-EW",((((O436-1)*K436)*'month 3 only'!$B$2)+('month 3 only'!$B$2*(O436-1))),IF(N436="WON",((((O436-1)*K436)*'month 3 only'!$B$2)+('month 3 only'!$B$2*(O436-1))),IF(N436="PLACED",((((O436-1)*K436)*'month 3 only'!$B$2)-'month 3 only'!$B$2),IF(K436=0,-'month 3 only'!$B$2,IF(K436=0,-'month 3 only'!$B$2,-('month 3 only'!$B$2*2)))))))*E436</f>
        <v>0</v>
      </c>
      <c r="R436" s="27">
        <f>(IF(N436="WON-EW",(((L436-1)*'month 3 only'!$B$2)*(1-$B$3))+(((M436-1)*'month 3 only'!$B$2)*(1-$B$3)),IF(N436="WON",(((L436-1)*'month 3 only'!$B$2)*(1-$B$3)),IF(N436="PLACED",(((M436-1)*'month 3 only'!$B$2)*(1-$B$3))-'month 3 only'!$B$2,IF(K436=0,-'month 3 only'!$B$2,-('month 3 only'!$B$2*2))))))*E436</f>
        <v>0</v>
      </c>
      <c r="S436" s="28">
        <f>(IF(N436="WON-EW",((((G436-1)*K436)*'month 3 only'!$B$2)+('month 3 only'!$B$2*(G436-1))),IF(N436="WON",((((G436-1)*K436)*'month 3 only'!$B$2)+('month 3 only'!$B$2*(G436-1))),IF(N436="PLACED",((((G436-1)*K436)*'month 3 only'!$B$2)-'month 3 only'!$B$2),IF(K436=0,-'month 3 only'!$B$2,IF(K436=0,-'month 3 only'!$B$2,-('month 3 only'!$B$2*2)))))))*E436</f>
        <v>0</v>
      </c>
    </row>
    <row r="437" spans="9:19" ht="15" x14ac:dyDescent="0.2">
      <c r="I437" s="22"/>
      <c r="J437" s="22"/>
      <c r="K437" s="22"/>
      <c r="N437" s="17"/>
      <c r="O437" s="26">
        <f>((H437-1)*(1-(IF(I437="no",0,'month 3 only'!$B$3)))+1)</f>
        <v>5.0000000000000044E-2</v>
      </c>
      <c r="P437" s="26">
        <f t="shared" si="5"/>
        <v>0</v>
      </c>
      <c r="Q437" s="27">
        <f>(IF(N437="WON-EW",((((O437-1)*K437)*'month 3 only'!$B$2)+('month 3 only'!$B$2*(O437-1))),IF(N437="WON",((((O437-1)*K437)*'month 3 only'!$B$2)+('month 3 only'!$B$2*(O437-1))),IF(N437="PLACED",((((O437-1)*K437)*'month 3 only'!$B$2)-'month 3 only'!$B$2),IF(K437=0,-'month 3 only'!$B$2,IF(K437=0,-'month 3 only'!$B$2,-('month 3 only'!$B$2*2)))))))*E437</f>
        <v>0</v>
      </c>
      <c r="R437" s="27">
        <f>(IF(N437="WON-EW",(((L437-1)*'month 3 only'!$B$2)*(1-$B$3))+(((M437-1)*'month 3 only'!$B$2)*(1-$B$3)),IF(N437="WON",(((L437-1)*'month 3 only'!$B$2)*(1-$B$3)),IF(N437="PLACED",(((M437-1)*'month 3 only'!$B$2)*(1-$B$3))-'month 3 only'!$B$2,IF(K437=0,-'month 3 only'!$B$2,-('month 3 only'!$B$2*2))))))*E437</f>
        <v>0</v>
      </c>
      <c r="S437" s="28">
        <f>(IF(N437="WON-EW",((((G437-1)*K437)*'month 3 only'!$B$2)+('month 3 only'!$B$2*(G437-1))),IF(N437="WON",((((G437-1)*K437)*'month 3 only'!$B$2)+('month 3 only'!$B$2*(G437-1))),IF(N437="PLACED",((((G437-1)*K437)*'month 3 only'!$B$2)-'month 3 only'!$B$2),IF(K437=0,-'month 3 only'!$B$2,IF(K437=0,-'month 3 only'!$B$2,-('month 3 only'!$B$2*2)))))))*E437</f>
        <v>0</v>
      </c>
    </row>
    <row r="438" spans="9:19" ht="15" x14ac:dyDescent="0.2">
      <c r="I438" s="22"/>
      <c r="J438" s="22"/>
      <c r="K438" s="22"/>
      <c r="N438" s="17"/>
      <c r="O438" s="26">
        <f>((H438-1)*(1-(IF(I438="no",0,'month 3 only'!$B$3)))+1)</f>
        <v>5.0000000000000044E-2</v>
      </c>
      <c r="P438" s="26">
        <f t="shared" si="5"/>
        <v>0</v>
      </c>
      <c r="Q438" s="27">
        <f>(IF(N438="WON-EW",((((O438-1)*K438)*'month 3 only'!$B$2)+('month 3 only'!$B$2*(O438-1))),IF(N438="WON",((((O438-1)*K438)*'month 3 only'!$B$2)+('month 3 only'!$B$2*(O438-1))),IF(N438="PLACED",((((O438-1)*K438)*'month 3 only'!$B$2)-'month 3 only'!$B$2),IF(K438=0,-'month 3 only'!$B$2,IF(K438=0,-'month 3 only'!$B$2,-('month 3 only'!$B$2*2)))))))*E438</f>
        <v>0</v>
      </c>
      <c r="R438" s="27">
        <f>(IF(N438="WON-EW",(((L438-1)*'month 3 only'!$B$2)*(1-$B$3))+(((M438-1)*'month 3 only'!$B$2)*(1-$B$3)),IF(N438="WON",(((L438-1)*'month 3 only'!$B$2)*(1-$B$3)),IF(N438="PLACED",(((M438-1)*'month 3 only'!$B$2)*(1-$B$3))-'month 3 only'!$B$2,IF(K438=0,-'month 3 only'!$B$2,-('month 3 only'!$B$2*2))))))*E438</f>
        <v>0</v>
      </c>
      <c r="S438" s="28">
        <f>(IF(N438="WON-EW",((((G438-1)*K438)*'month 3 only'!$B$2)+('month 3 only'!$B$2*(G438-1))),IF(N438="WON",((((G438-1)*K438)*'month 3 only'!$B$2)+('month 3 only'!$B$2*(G438-1))),IF(N438="PLACED",((((G438-1)*K438)*'month 3 only'!$B$2)-'month 3 only'!$B$2),IF(K438=0,-'month 3 only'!$B$2,IF(K438=0,-'month 3 only'!$B$2,-('month 3 only'!$B$2*2)))))))*E438</f>
        <v>0</v>
      </c>
    </row>
    <row r="439" spans="9:19" ht="15" x14ac:dyDescent="0.2">
      <c r="I439" s="22"/>
      <c r="J439" s="22"/>
      <c r="K439" s="22"/>
      <c r="N439" s="17"/>
      <c r="O439" s="26">
        <f>((H439-1)*(1-(IF(I439="no",0,'month 3 only'!$B$3)))+1)</f>
        <v>5.0000000000000044E-2</v>
      </c>
      <c r="P439" s="26">
        <f t="shared" si="5"/>
        <v>0</v>
      </c>
      <c r="Q439" s="27">
        <f>(IF(N439="WON-EW",((((O439-1)*K439)*'month 3 only'!$B$2)+('month 3 only'!$B$2*(O439-1))),IF(N439="WON",((((O439-1)*K439)*'month 3 only'!$B$2)+('month 3 only'!$B$2*(O439-1))),IF(N439="PLACED",((((O439-1)*K439)*'month 3 only'!$B$2)-'month 3 only'!$B$2),IF(K439=0,-'month 3 only'!$B$2,IF(K439=0,-'month 3 only'!$B$2,-('month 3 only'!$B$2*2)))))))*E439</f>
        <v>0</v>
      </c>
      <c r="R439" s="27">
        <f>(IF(N439="WON-EW",(((L439-1)*'month 3 only'!$B$2)*(1-$B$3))+(((M439-1)*'month 3 only'!$B$2)*(1-$B$3)),IF(N439="WON",(((L439-1)*'month 3 only'!$B$2)*(1-$B$3)),IF(N439="PLACED",(((M439-1)*'month 3 only'!$B$2)*(1-$B$3))-'month 3 only'!$B$2,IF(K439=0,-'month 3 only'!$B$2,-('month 3 only'!$B$2*2))))))*E439</f>
        <v>0</v>
      </c>
      <c r="S439" s="28">
        <f>(IF(N439="WON-EW",((((G439-1)*K439)*'month 3 only'!$B$2)+('month 3 only'!$B$2*(G439-1))),IF(N439="WON",((((G439-1)*K439)*'month 3 only'!$B$2)+('month 3 only'!$B$2*(G439-1))),IF(N439="PLACED",((((G439-1)*K439)*'month 3 only'!$B$2)-'month 3 only'!$B$2),IF(K439=0,-'month 3 only'!$B$2,IF(K439=0,-'month 3 only'!$B$2,-('month 3 only'!$B$2*2)))))))*E439</f>
        <v>0</v>
      </c>
    </row>
    <row r="440" spans="9:19" ht="15" x14ac:dyDescent="0.2">
      <c r="I440" s="22"/>
      <c r="J440" s="22"/>
      <c r="K440" s="22"/>
      <c r="N440" s="17"/>
      <c r="O440" s="26">
        <f>((H440-1)*(1-(IF(I440="no",0,'month 3 only'!$B$3)))+1)</f>
        <v>5.0000000000000044E-2</v>
      </c>
      <c r="P440" s="26">
        <f t="shared" si="5"/>
        <v>0</v>
      </c>
      <c r="Q440" s="27">
        <f>(IF(N440="WON-EW",((((O440-1)*K440)*'month 3 only'!$B$2)+('month 3 only'!$B$2*(O440-1))),IF(N440="WON",((((O440-1)*K440)*'month 3 only'!$B$2)+('month 3 only'!$B$2*(O440-1))),IF(N440="PLACED",((((O440-1)*K440)*'month 3 only'!$B$2)-'month 3 only'!$B$2),IF(K440=0,-'month 3 only'!$B$2,IF(K440=0,-'month 3 only'!$B$2,-('month 3 only'!$B$2*2)))))))*E440</f>
        <v>0</v>
      </c>
      <c r="R440" s="27">
        <f>(IF(N440="WON-EW",(((L440-1)*'month 3 only'!$B$2)*(1-$B$3))+(((M440-1)*'month 3 only'!$B$2)*(1-$B$3)),IF(N440="WON",(((L440-1)*'month 3 only'!$B$2)*(1-$B$3)),IF(N440="PLACED",(((M440-1)*'month 3 only'!$B$2)*(1-$B$3))-'month 3 only'!$B$2,IF(K440=0,-'month 3 only'!$B$2,-('month 3 only'!$B$2*2))))))*E440</f>
        <v>0</v>
      </c>
      <c r="S440" s="28">
        <f>(IF(N440="WON-EW",((((G440-1)*K440)*'month 3 only'!$B$2)+('month 3 only'!$B$2*(G440-1))),IF(N440="WON",((((G440-1)*K440)*'month 3 only'!$B$2)+('month 3 only'!$B$2*(G440-1))),IF(N440="PLACED",((((G440-1)*K440)*'month 3 only'!$B$2)-'month 3 only'!$B$2),IF(K440=0,-'month 3 only'!$B$2,IF(K440=0,-'month 3 only'!$B$2,-('month 3 only'!$B$2*2)))))))*E440</f>
        <v>0</v>
      </c>
    </row>
    <row r="441" spans="9:19" ht="15" x14ac:dyDescent="0.2">
      <c r="I441" s="22"/>
      <c r="J441" s="22"/>
      <c r="K441" s="22"/>
      <c r="N441" s="17"/>
      <c r="O441" s="26">
        <f>((H441-1)*(1-(IF(I441="no",0,'month 3 only'!$B$3)))+1)</f>
        <v>5.0000000000000044E-2</v>
      </c>
      <c r="P441" s="26">
        <f t="shared" si="5"/>
        <v>0</v>
      </c>
      <c r="Q441" s="27">
        <f>(IF(N441="WON-EW",((((O441-1)*K441)*'month 3 only'!$B$2)+('month 3 only'!$B$2*(O441-1))),IF(N441="WON",((((O441-1)*K441)*'month 3 only'!$B$2)+('month 3 only'!$B$2*(O441-1))),IF(N441="PLACED",((((O441-1)*K441)*'month 3 only'!$B$2)-'month 3 only'!$B$2),IF(K441=0,-'month 3 only'!$B$2,IF(K441=0,-'month 3 only'!$B$2,-('month 3 only'!$B$2*2)))))))*E441</f>
        <v>0</v>
      </c>
      <c r="R441" s="27">
        <f>(IF(N441="WON-EW",(((L441-1)*'month 3 only'!$B$2)*(1-$B$3))+(((M441-1)*'month 3 only'!$B$2)*(1-$B$3)),IF(N441="WON",(((L441-1)*'month 3 only'!$B$2)*(1-$B$3)),IF(N441="PLACED",(((M441-1)*'month 3 only'!$B$2)*(1-$B$3))-'month 3 only'!$B$2,IF(K441=0,-'month 3 only'!$B$2,-('month 3 only'!$B$2*2))))))*E441</f>
        <v>0</v>
      </c>
      <c r="S441" s="28">
        <f>(IF(N441="WON-EW",((((G441-1)*K441)*'month 3 only'!$B$2)+('month 3 only'!$B$2*(G441-1))),IF(N441="WON",((((G441-1)*K441)*'month 3 only'!$B$2)+('month 3 only'!$B$2*(G441-1))),IF(N441="PLACED",((((G441-1)*K441)*'month 3 only'!$B$2)-'month 3 only'!$B$2),IF(K441=0,-'month 3 only'!$B$2,IF(K441=0,-'month 3 only'!$B$2,-('month 3 only'!$B$2*2)))))))*E441</f>
        <v>0</v>
      </c>
    </row>
    <row r="442" spans="9:19" ht="15" x14ac:dyDescent="0.2">
      <c r="I442" s="22"/>
      <c r="J442" s="22"/>
      <c r="K442" s="22"/>
      <c r="N442" s="17"/>
      <c r="O442" s="26">
        <f>((H442-1)*(1-(IF(I442="no",0,'month 3 only'!$B$3)))+1)</f>
        <v>5.0000000000000044E-2</v>
      </c>
      <c r="P442" s="26">
        <f t="shared" si="5"/>
        <v>0</v>
      </c>
      <c r="Q442" s="27">
        <f>(IF(N442="WON-EW",((((O442-1)*K442)*'month 3 only'!$B$2)+('month 3 only'!$B$2*(O442-1))),IF(N442="WON",((((O442-1)*K442)*'month 3 only'!$B$2)+('month 3 only'!$B$2*(O442-1))),IF(N442="PLACED",((((O442-1)*K442)*'month 3 only'!$B$2)-'month 3 only'!$B$2),IF(K442=0,-'month 3 only'!$B$2,IF(K442=0,-'month 3 only'!$B$2,-('month 3 only'!$B$2*2)))))))*E442</f>
        <v>0</v>
      </c>
      <c r="R442" s="27">
        <f>(IF(N442="WON-EW",(((L442-1)*'month 3 only'!$B$2)*(1-$B$3))+(((M442-1)*'month 3 only'!$B$2)*(1-$B$3)),IF(N442="WON",(((L442-1)*'month 3 only'!$B$2)*(1-$B$3)),IF(N442="PLACED",(((M442-1)*'month 3 only'!$B$2)*(1-$B$3))-'month 3 only'!$B$2,IF(K442=0,-'month 3 only'!$B$2,-('month 3 only'!$B$2*2))))))*E442</f>
        <v>0</v>
      </c>
      <c r="S442" s="28">
        <f>(IF(N442="WON-EW",((((G442-1)*K442)*'month 3 only'!$B$2)+('month 3 only'!$B$2*(G442-1))),IF(N442="WON",((((G442-1)*K442)*'month 3 only'!$B$2)+('month 3 only'!$B$2*(G442-1))),IF(N442="PLACED",((((G442-1)*K442)*'month 3 only'!$B$2)-'month 3 only'!$B$2),IF(K442=0,-'month 3 only'!$B$2,IF(K442=0,-'month 3 only'!$B$2,-('month 3 only'!$B$2*2)))))))*E442</f>
        <v>0</v>
      </c>
    </row>
    <row r="443" spans="9:19" ht="15" x14ac:dyDescent="0.2">
      <c r="I443" s="22"/>
      <c r="J443" s="22"/>
      <c r="K443" s="22"/>
      <c r="N443" s="17"/>
      <c r="O443" s="26">
        <f>((H443-1)*(1-(IF(I443="no",0,'month 3 only'!$B$3)))+1)</f>
        <v>5.0000000000000044E-2</v>
      </c>
      <c r="P443" s="26">
        <f t="shared" si="5"/>
        <v>0</v>
      </c>
      <c r="Q443" s="27">
        <f>(IF(N443="WON-EW",((((O443-1)*K443)*'month 3 only'!$B$2)+('month 3 only'!$B$2*(O443-1))),IF(N443="WON",((((O443-1)*K443)*'month 3 only'!$B$2)+('month 3 only'!$B$2*(O443-1))),IF(N443="PLACED",((((O443-1)*K443)*'month 3 only'!$B$2)-'month 3 only'!$B$2),IF(K443=0,-'month 3 only'!$B$2,IF(K443=0,-'month 3 only'!$B$2,-('month 3 only'!$B$2*2)))))))*E443</f>
        <v>0</v>
      </c>
      <c r="R443" s="27">
        <f>(IF(N443="WON-EW",(((L443-1)*'month 3 only'!$B$2)*(1-$B$3))+(((M443-1)*'month 3 only'!$B$2)*(1-$B$3)),IF(N443="WON",(((L443-1)*'month 3 only'!$B$2)*(1-$B$3)),IF(N443="PLACED",(((M443-1)*'month 3 only'!$B$2)*(1-$B$3))-'month 3 only'!$B$2,IF(K443=0,-'month 3 only'!$B$2,-('month 3 only'!$B$2*2))))))*E443</f>
        <v>0</v>
      </c>
      <c r="S443" s="28">
        <f>(IF(N443="WON-EW",((((G443-1)*K443)*'month 3 only'!$B$2)+('month 3 only'!$B$2*(G443-1))),IF(N443="WON",((((G443-1)*K443)*'month 3 only'!$B$2)+('month 3 only'!$B$2*(G443-1))),IF(N443="PLACED",((((G443-1)*K443)*'month 3 only'!$B$2)-'month 3 only'!$B$2),IF(K443=0,-'month 3 only'!$B$2,IF(K443=0,-'month 3 only'!$B$2,-('month 3 only'!$B$2*2)))))))*E443</f>
        <v>0</v>
      </c>
    </row>
    <row r="444" spans="9:19" ht="15" x14ac:dyDescent="0.2">
      <c r="I444" s="22"/>
      <c r="J444" s="22"/>
      <c r="K444" s="22"/>
      <c r="N444" s="17"/>
      <c r="O444" s="26">
        <f>((H444-1)*(1-(IF(I444="no",0,'month 3 only'!$B$3)))+1)</f>
        <v>5.0000000000000044E-2</v>
      </c>
      <c r="P444" s="26">
        <f t="shared" si="5"/>
        <v>0</v>
      </c>
      <c r="Q444" s="27">
        <f>(IF(N444="WON-EW",((((O444-1)*K444)*'month 3 only'!$B$2)+('month 3 only'!$B$2*(O444-1))),IF(N444="WON",((((O444-1)*K444)*'month 3 only'!$B$2)+('month 3 only'!$B$2*(O444-1))),IF(N444="PLACED",((((O444-1)*K444)*'month 3 only'!$B$2)-'month 3 only'!$B$2),IF(K444=0,-'month 3 only'!$B$2,IF(K444=0,-'month 3 only'!$B$2,-('month 3 only'!$B$2*2)))))))*E444</f>
        <v>0</v>
      </c>
      <c r="R444" s="27">
        <f>(IF(N444="WON-EW",(((L444-1)*'month 3 only'!$B$2)*(1-$B$3))+(((M444-1)*'month 3 only'!$B$2)*(1-$B$3)),IF(N444="WON",(((L444-1)*'month 3 only'!$B$2)*(1-$B$3)),IF(N444="PLACED",(((M444-1)*'month 3 only'!$B$2)*(1-$B$3))-'month 3 only'!$B$2,IF(K444=0,-'month 3 only'!$B$2,-('month 3 only'!$B$2*2))))))*E444</f>
        <v>0</v>
      </c>
      <c r="S444" s="28">
        <f>(IF(N444="WON-EW",((((G444-1)*K444)*'month 3 only'!$B$2)+('month 3 only'!$B$2*(G444-1))),IF(N444="WON",((((G444-1)*K444)*'month 3 only'!$B$2)+('month 3 only'!$B$2*(G444-1))),IF(N444="PLACED",((((G444-1)*K444)*'month 3 only'!$B$2)-'month 3 only'!$B$2),IF(K444=0,-'month 3 only'!$B$2,IF(K444=0,-'month 3 only'!$B$2,-('month 3 only'!$B$2*2)))))))*E444</f>
        <v>0</v>
      </c>
    </row>
    <row r="445" spans="9:19" ht="15" x14ac:dyDescent="0.2">
      <c r="I445" s="22"/>
      <c r="J445" s="22"/>
      <c r="K445" s="22"/>
      <c r="N445" s="17"/>
      <c r="O445" s="26">
        <f>((H445-1)*(1-(IF(I445="no",0,'month 3 only'!$B$3)))+1)</f>
        <v>5.0000000000000044E-2</v>
      </c>
      <c r="P445" s="26">
        <f t="shared" si="5"/>
        <v>0</v>
      </c>
      <c r="Q445" s="27">
        <f>(IF(N445="WON-EW",((((O445-1)*K445)*'month 3 only'!$B$2)+('month 3 only'!$B$2*(O445-1))),IF(N445="WON",((((O445-1)*K445)*'month 3 only'!$B$2)+('month 3 only'!$B$2*(O445-1))),IF(N445="PLACED",((((O445-1)*K445)*'month 3 only'!$B$2)-'month 3 only'!$B$2),IF(K445=0,-'month 3 only'!$B$2,IF(K445=0,-'month 3 only'!$B$2,-('month 3 only'!$B$2*2)))))))*E445</f>
        <v>0</v>
      </c>
      <c r="R445" s="27">
        <f>(IF(N445="WON-EW",(((L445-1)*'month 3 only'!$B$2)*(1-$B$3))+(((M445-1)*'month 3 only'!$B$2)*(1-$B$3)),IF(N445="WON",(((L445-1)*'month 3 only'!$B$2)*(1-$B$3)),IF(N445="PLACED",(((M445-1)*'month 3 only'!$B$2)*(1-$B$3))-'month 3 only'!$B$2,IF(K445=0,-'month 3 only'!$B$2,-('month 3 only'!$B$2*2))))))*E445</f>
        <v>0</v>
      </c>
      <c r="S445" s="28">
        <f>(IF(N445="WON-EW",((((G445-1)*K445)*'month 3 only'!$B$2)+('month 3 only'!$B$2*(G445-1))),IF(N445="WON",((((G445-1)*K445)*'month 3 only'!$B$2)+('month 3 only'!$B$2*(G445-1))),IF(N445="PLACED",((((G445-1)*K445)*'month 3 only'!$B$2)-'month 3 only'!$B$2),IF(K445=0,-'month 3 only'!$B$2,IF(K445=0,-'month 3 only'!$B$2,-('month 3 only'!$B$2*2)))))))*E445</f>
        <v>0</v>
      </c>
    </row>
    <row r="446" spans="9:19" ht="15" x14ac:dyDescent="0.2">
      <c r="I446" s="22"/>
      <c r="J446" s="22"/>
      <c r="K446" s="22"/>
      <c r="N446" s="17"/>
      <c r="O446" s="26">
        <f>((H446-1)*(1-(IF(I446="no",0,'month 3 only'!$B$3)))+1)</f>
        <v>5.0000000000000044E-2</v>
      </c>
      <c r="P446" s="26">
        <f t="shared" ref="P446:P509" si="6">E446*IF(J446="yes",2,1)</f>
        <v>0</v>
      </c>
      <c r="Q446" s="27">
        <f>(IF(N446="WON-EW",((((O446-1)*K446)*'month 3 only'!$B$2)+('month 3 only'!$B$2*(O446-1))),IF(N446="WON",((((O446-1)*K446)*'month 3 only'!$B$2)+('month 3 only'!$B$2*(O446-1))),IF(N446="PLACED",((((O446-1)*K446)*'month 3 only'!$B$2)-'month 3 only'!$B$2),IF(K446=0,-'month 3 only'!$B$2,IF(K446=0,-'month 3 only'!$B$2,-('month 3 only'!$B$2*2)))))))*E446</f>
        <v>0</v>
      </c>
      <c r="R446" s="27">
        <f>(IF(N446="WON-EW",(((L446-1)*'month 3 only'!$B$2)*(1-$B$3))+(((M446-1)*'month 3 only'!$B$2)*(1-$B$3)),IF(N446="WON",(((L446-1)*'month 3 only'!$B$2)*(1-$B$3)),IF(N446="PLACED",(((M446-1)*'month 3 only'!$B$2)*(1-$B$3))-'month 3 only'!$B$2,IF(K446=0,-'month 3 only'!$B$2,-('month 3 only'!$B$2*2))))))*E446</f>
        <v>0</v>
      </c>
      <c r="S446" s="28">
        <f>(IF(N446="WON-EW",((((G446-1)*K446)*'month 3 only'!$B$2)+('month 3 only'!$B$2*(G446-1))),IF(N446="WON",((((G446-1)*K446)*'month 3 only'!$B$2)+('month 3 only'!$B$2*(G446-1))),IF(N446="PLACED",((((G446-1)*K446)*'month 3 only'!$B$2)-'month 3 only'!$B$2),IF(K446=0,-'month 3 only'!$B$2,IF(K446=0,-'month 3 only'!$B$2,-('month 3 only'!$B$2*2)))))))*E446</f>
        <v>0</v>
      </c>
    </row>
    <row r="447" spans="9:19" ht="15" x14ac:dyDescent="0.2">
      <c r="I447" s="22"/>
      <c r="J447" s="22"/>
      <c r="K447" s="22"/>
      <c r="N447" s="17"/>
      <c r="O447" s="26">
        <f>((H447-1)*(1-(IF(I447="no",0,'month 3 only'!$B$3)))+1)</f>
        <v>5.0000000000000044E-2</v>
      </c>
      <c r="P447" s="26">
        <f t="shared" si="6"/>
        <v>0</v>
      </c>
      <c r="Q447" s="27">
        <f>(IF(N447="WON-EW",((((O447-1)*K447)*'month 3 only'!$B$2)+('month 3 only'!$B$2*(O447-1))),IF(N447="WON",((((O447-1)*K447)*'month 3 only'!$B$2)+('month 3 only'!$B$2*(O447-1))),IF(N447="PLACED",((((O447-1)*K447)*'month 3 only'!$B$2)-'month 3 only'!$B$2),IF(K447=0,-'month 3 only'!$B$2,IF(K447=0,-'month 3 only'!$B$2,-('month 3 only'!$B$2*2)))))))*E447</f>
        <v>0</v>
      </c>
      <c r="R447" s="27">
        <f>(IF(N447="WON-EW",(((L447-1)*'month 3 only'!$B$2)*(1-$B$3))+(((M447-1)*'month 3 only'!$B$2)*(1-$B$3)),IF(N447="WON",(((L447-1)*'month 3 only'!$B$2)*(1-$B$3)),IF(N447="PLACED",(((M447-1)*'month 3 only'!$B$2)*(1-$B$3))-'month 3 only'!$B$2,IF(K447=0,-'month 3 only'!$B$2,-('month 3 only'!$B$2*2))))))*E447</f>
        <v>0</v>
      </c>
      <c r="S447" s="28">
        <f>(IF(N447="WON-EW",((((G447-1)*K447)*'month 3 only'!$B$2)+('month 3 only'!$B$2*(G447-1))),IF(N447="WON",((((G447-1)*K447)*'month 3 only'!$B$2)+('month 3 only'!$B$2*(G447-1))),IF(N447="PLACED",((((G447-1)*K447)*'month 3 only'!$B$2)-'month 3 only'!$B$2),IF(K447=0,-'month 3 only'!$B$2,IF(K447=0,-'month 3 only'!$B$2,-('month 3 only'!$B$2*2)))))))*E447</f>
        <v>0</v>
      </c>
    </row>
    <row r="448" spans="9:19" ht="15" x14ac:dyDescent="0.2">
      <c r="I448" s="22"/>
      <c r="J448" s="22"/>
      <c r="K448" s="22"/>
      <c r="N448" s="17"/>
      <c r="O448" s="26">
        <f>((H448-1)*(1-(IF(I448="no",0,'month 3 only'!$B$3)))+1)</f>
        <v>5.0000000000000044E-2</v>
      </c>
      <c r="P448" s="26">
        <f t="shared" si="6"/>
        <v>0</v>
      </c>
      <c r="Q448" s="27">
        <f>(IF(N448="WON-EW",((((O448-1)*K448)*'month 3 only'!$B$2)+('month 3 only'!$B$2*(O448-1))),IF(N448="WON",((((O448-1)*K448)*'month 3 only'!$B$2)+('month 3 only'!$B$2*(O448-1))),IF(N448="PLACED",((((O448-1)*K448)*'month 3 only'!$B$2)-'month 3 only'!$B$2),IF(K448=0,-'month 3 only'!$B$2,IF(K448=0,-'month 3 only'!$B$2,-('month 3 only'!$B$2*2)))))))*E448</f>
        <v>0</v>
      </c>
      <c r="R448" s="27">
        <f>(IF(N448="WON-EW",(((L448-1)*'month 3 only'!$B$2)*(1-$B$3))+(((M448-1)*'month 3 only'!$B$2)*(1-$B$3)),IF(N448="WON",(((L448-1)*'month 3 only'!$B$2)*(1-$B$3)),IF(N448="PLACED",(((M448-1)*'month 3 only'!$B$2)*(1-$B$3))-'month 3 only'!$B$2,IF(K448=0,-'month 3 only'!$B$2,-('month 3 only'!$B$2*2))))))*E448</f>
        <v>0</v>
      </c>
      <c r="S448" s="28">
        <f>(IF(N448="WON-EW",((((G448-1)*K448)*'month 3 only'!$B$2)+('month 3 only'!$B$2*(G448-1))),IF(N448="WON",((((G448-1)*K448)*'month 3 only'!$B$2)+('month 3 only'!$B$2*(G448-1))),IF(N448="PLACED",((((G448-1)*K448)*'month 3 only'!$B$2)-'month 3 only'!$B$2),IF(K448=0,-'month 3 only'!$B$2,IF(K448=0,-'month 3 only'!$B$2,-('month 3 only'!$B$2*2)))))))*E448</f>
        <v>0</v>
      </c>
    </row>
    <row r="449" spans="9:19" ht="15" x14ac:dyDescent="0.2">
      <c r="I449" s="22"/>
      <c r="J449" s="22"/>
      <c r="K449" s="22"/>
      <c r="N449" s="17"/>
      <c r="O449" s="26">
        <f>((H449-1)*(1-(IF(I449="no",0,'month 3 only'!$B$3)))+1)</f>
        <v>5.0000000000000044E-2</v>
      </c>
      <c r="P449" s="26">
        <f t="shared" si="6"/>
        <v>0</v>
      </c>
      <c r="Q449" s="27">
        <f>(IF(N449="WON-EW",((((O449-1)*K449)*'month 3 only'!$B$2)+('month 3 only'!$B$2*(O449-1))),IF(N449="WON",((((O449-1)*K449)*'month 3 only'!$B$2)+('month 3 only'!$B$2*(O449-1))),IF(N449="PLACED",((((O449-1)*K449)*'month 3 only'!$B$2)-'month 3 only'!$B$2),IF(K449=0,-'month 3 only'!$B$2,IF(K449=0,-'month 3 only'!$B$2,-('month 3 only'!$B$2*2)))))))*E449</f>
        <v>0</v>
      </c>
      <c r="R449" s="27">
        <f>(IF(N449="WON-EW",(((L449-1)*'month 3 only'!$B$2)*(1-$B$3))+(((M449-1)*'month 3 only'!$B$2)*(1-$B$3)),IF(N449="WON",(((L449-1)*'month 3 only'!$B$2)*(1-$B$3)),IF(N449="PLACED",(((M449-1)*'month 3 only'!$B$2)*(1-$B$3))-'month 3 only'!$B$2,IF(K449=0,-'month 3 only'!$B$2,-('month 3 only'!$B$2*2))))))*E449</f>
        <v>0</v>
      </c>
      <c r="S449" s="28">
        <f>(IF(N449="WON-EW",((((G449-1)*K449)*'month 3 only'!$B$2)+('month 3 only'!$B$2*(G449-1))),IF(N449="WON",((((G449-1)*K449)*'month 3 only'!$B$2)+('month 3 only'!$B$2*(G449-1))),IF(N449="PLACED",((((G449-1)*K449)*'month 3 only'!$B$2)-'month 3 only'!$B$2),IF(K449=0,-'month 3 only'!$B$2,IF(K449=0,-'month 3 only'!$B$2,-('month 3 only'!$B$2*2)))))))*E449</f>
        <v>0</v>
      </c>
    </row>
    <row r="450" spans="9:19" ht="15" x14ac:dyDescent="0.2">
      <c r="I450" s="22"/>
      <c r="J450" s="22"/>
      <c r="K450" s="22"/>
      <c r="N450" s="17"/>
      <c r="O450" s="26">
        <f>((H450-1)*(1-(IF(I450="no",0,'month 3 only'!$B$3)))+1)</f>
        <v>5.0000000000000044E-2</v>
      </c>
      <c r="P450" s="26">
        <f t="shared" si="6"/>
        <v>0</v>
      </c>
      <c r="Q450" s="27">
        <f>(IF(N450="WON-EW",((((O450-1)*K450)*'month 3 only'!$B$2)+('month 3 only'!$B$2*(O450-1))),IF(N450="WON",((((O450-1)*K450)*'month 3 only'!$B$2)+('month 3 only'!$B$2*(O450-1))),IF(N450="PLACED",((((O450-1)*K450)*'month 3 only'!$B$2)-'month 3 only'!$B$2),IF(K450=0,-'month 3 only'!$B$2,IF(K450=0,-'month 3 only'!$B$2,-('month 3 only'!$B$2*2)))))))*E450</f>
        <v>0</v>
      </c>
      <c r="R450" s="27">
        <f>(IF(N450="WON-EW",(((L450-1)*'month 3 only'!$B$2)*(1-$B$3))+(((M450-1)*'month 3 only'!$B$2)*(1-$B$3)),IF(N450="WON",(((L450-1)*'month 3 only'!$B$2)*(1-$B$3)),IF(N450="PLACED",(((M450-1)*'month 3 only'!$B$2)*(1-$B$3))-'month 3 only'!$B$2,IF(K450=0,-'month 3 only'!$B$2,-('month 3 only'!$B$2*2))))))*E450</f>
        <v>0</v>
      </c>
      <c r="S450" s="28">
        <f>(IF(N450="WON-EW",((((G450-1)*K450)*'month 3 only'!$B$2)+('month 3 only'!$B$2*(G450-1))),IF(N450="WON",((((G450-1)*K450)*'month 3 only'!$B$2)+('month 3 only'!$B$2*(G450-1))),IF(N450="PLACED",((((G450-1)*K450)*'month 3 only'!$B$2)-'month 3 only'!$B$2),IF(K450=0,-'month 3 only'!$B$2,IF(K450=0,-'month 3 only'!$B$2,-('month 3 only'!$B$2*2)))))))*E450</f>
        <v>0</v>
      </c>
    </row>
    <row r="451" spans="9:19" ht="15" x14ac:dyDescent="0.2">
      <c r="I451" s="22"/>
      <c r="J451" s="22"/>
      <c r="K451" s="22"/>
      <c r="N451" s="17"/>
      <c r="O451" s="26">
        <f>((H451-1)*(1-(IF(I451="no",0,'month 3 only'!$B$3)))+1)</f>
        <v>5.0000000000000044E-2</v>
      </c>
      <c r="P451" s="26">
        <f t="shared" si="6"/>
        <v>0</v>
      </c>
      <c r="Q451" s="27">
        <f>(IF(N451="WON-EW",((((O451-1)*K451)*'month 3 only'!$B$2)+('month 3 only'!$B$2*(O451-1))),IF(N451="WON",((((O451-1)*K451)*'month 3 only'!$B$2)+('month 3 only'!$B$2*(O451-1))),IF(N451="PLACED",((((O451-1)*K451)*'month 3 only'!$B$2)-'month 3 only'!$B$2),IF(K451=0,-'month 3 only'!$B$2,IF(K451=0,-'month 3 only'!$B$2,-('month 3 only'!$B$2*2)))))))*E451</f>
        <v>0</v>
      </c>
      <c r="R451" s="27">
        <f>(IF(N451="WON-EW",(((L451-1)*'month 3 only'!$B$2)*(1-$B$3))+(((M451-1)*'month 3 only'!$B$2)*(1-$B$3)),IF(N451="WON",(((L451-1)*'month 3 only'!$B$2)*(1-$B$3)),IF(N451="PLACED",(((M451-1)*'month 3 only'!$B$2)*(1-$B$3))-'month 3 only'!$B$2,IF(K451=0,-'month 3 only'!$B$2,-('month 3 only'!$B$2*2))))))*E451</f>
        <v>0</v>
      </c>
      <c r="S451" s="28">
        <f>(IF(N451="WON-EW",((((G451-1)*K451)*'month 3 only'!$B$2)+('month 3 only'!$B$2*(G451-1))),IF(N451="WON",((((G451-1)*K451)*'month 3 only'!$B$2)+('month 3 only'!$B$2*(G451-1))),IF(N451="PLACED",((((G451-1)*K451)*'month 3 only'!$B$2)-'month 3 only'!$B$2),IF(K451=0,-'month 3 only'!$B$2,IF(K451=0,-'month 3 only'!$B$2,-('month 3 only'!$B$2*2)))))))*E451</f>
        <v>0</v>
      </c>
    </row>
    <row r="452" spans="9:19" ht="15" x14ac:dyDescent="0.2">
      <c r="I452" s="22"/>
      <c r="J452" s="22"/>
      <c r="K452" s="22"/>
      <c r="N452" s="17"/>
      <c r="O452" s="26">
        <f>((H452-1)*(1-(IF(I452="no",0,'month 3 only'!$B$3)))+1)</f>
        <v>5.0000000000000044E-2</v>
      </c>
      <c r="P452" s="26">
        <f t="shared" si="6"/>
        <v>0</v>
      </c>
      <c r="Q452" s="27">
        <f>(IF(N452="WON-EW",((((O452-1)*K452)*'month 3 only'!$B$2)+('month 3 only'!$B$2*(O452-1))),IF(N452="WON",((((O452-1)*K452)*'month 3 only'!$B$2)+('month 3 only'!$B$2*(O452-1))),IF(N452="PLACED",((((O452-1)*K452)*'month 3 only'!$B$2)-'month 3 only'!$B$2),IF(K452=0,-'month 3 only'!$B$2,IF(K452=0,-'month 3 only'!$B$2,-('month 3 only'!$B$2*2)))))))*E452</f>
        <v>0</v>
      </c>
      <c r="R452" s="27">
        <f>(IF(N452="WON-EW",(((L452-1)*'month 3 only'!$B$2)*(1-$B$3))+(((M452-1)*'month 3 only'!$B$2)*(1-$B$3)),IF(N452="WON",(((L452-1)*'month 3 only'!$B$2)*(1-$B$3)),IF(N452="PLACED",(((M452-1)*'month 3 only'!$B$2)*(1-$B$3))-'month 3 only'!$B$2,IF(K452=0,-'month 3 only'!$B$2,-('month 3 only'!$B$2*2))))))*E452</f>
        <v>0</v>
      </c>
      <c r="S452" s="28">
        <f>(IF(N452="WON-EW",((((G452-1)*K452)*'month 3 only'!$B$2)+('month 3 only'!$B$2*(G452-1))),IF(N452="WON",((((G452-1)*K452)*'month 3 only'!$B$2)+('month 3 only'!$B$2*(G452-1))),IF(N452="PLACED",((((G452-1)*K452)*'month 3 only'!$B$2)-'month 3 only'!$B$2),IF(K452=0,-'month 3 only'!$B$2,IF(K452=0,-'month 3 only'!$B$2,-('month 3 only'!$B$2*2)))))))*E452</f>
        <v>0</v>
      </c>
    </row>
    <row r="453" spans="9:19" ht="15" x14ac:dyDescent="0.2">
      <c r="I453" s="22"/>
      <c r="J453" s="22"/>
      <c r="K453" s="22"/>
      <c r="N453" s="17"/>
      <c r="O453" s="26">
        <f>((H453-1)*(1-(IF(I453="no",0,'month 3 only'!$B$3)))+1)</f>
        <v>5.0000000000000044E-2</v>
      </c>
      <c r="P453" s="26">
        <f t="shared" si="6"/>
        <v>0</v>
      </c>
      <c r="Q453" s="27">
        <f>(IF(N453="WON-EW",((((O453-1)*K453)*'month 3 only'!$B$2)+('month 3 only'!$B$2*(O453-1))),IF(N453="WON",((((O453-1)*K453)*'month 3 only'!$B$2)+('month 3 only'!$B$2*(O453-1))),IF(N453="PLACED",((((O453-1)*K453)*'month 3 only'!$B$2)-'month 3 only'!$B$2),IF(K453=0,-'month 3 only'!$B$2,IF(K453=0,-'month 3 only'!$B$2,-('month 3 only'!$B$2*2)))))))*E453</f>
        <v>0</v>
      </c>
      <c r="R453" s="27">
        <f>(IF(N453="WON-EW",(((L453-1)*'month 3 only'!$B$2)*(1-$B$3))+(((M453-1)*'month 3 only'!$B$2)*(1-$B$3)),IF(N453="WON",(((L453-1)*'month 3 only'!$B$2)*(1-$B$3)),IF(N453="PLACED",(((M453-1)*'month 3 only'!$B$2)*(1-$B$3))-'month 3 only'!$B$2,IF(K453=0,-'month 3 only'!$B$2,-('month 3 only'!$B$2*2))))))*E453</f>
        <v>0</v>
      </c>
      <c r="S453" s="28">
        <f>(IF(N453="WON-EW",((((G453-1)*K453)*'month 3 only'!$B$2)+('month 3 only'!$B$2*(G453-1))),IF(N453="WON",((((G453-1)*K453)*'month 3 only'!$B$2)+('month 3 only'!$B$2*(G453-1))),IF(N453="PLACED",((((G453-1)*K453)*'month 3 only'!$B$2)-'month 3 only'!$B$2),IF(K453=0,-'month 3 only'!$B$2,IF(K453=0,-'month 3 only'!$B$2,-('month 3 only'!$B$2*2)))))))*E453</f>
        <v>0</v>
      </c>
    </row>
    <row r="454" spans="9:19" ht="15" x14ac:dyDescent="0.2">
      <c r="I454" s="22"/>
      <c r="J454" s="22"/>
      <c r="K454" s="22"/>
      <c r="N454" s="17"/>
      <c r="O454" s="26">
        <f>((H454-1)*(1-(IF(I454="no",0,'month 3 only'!$B$3)))+1)</f>
        <v>5.0000000000000044E-2</v>
      </c>
      <c r="P454" s="26">
        <f t="shared" si="6"/>
        <v>0</v>
      </c>
      <c r="Q454" s="27">
        <f>(IF(N454="WON-EW",((((O454-1)*K454)*'month 3 only'!$B$2)+('month 3 only'!$B$2*(O454-1))),IF(N454="WON",((((O454-1)*K454)*'month 3 only'!$B$2)+('month 3 only'!$B$2*(O454-1))),IF(N454="PLACED",((((O454-1)*K454)*'month 3 only'!$B$2)-'month 3 only'!$B$2),IF(K454=0,-'month 3 only'!$B$2,IF(K454=0,-'month 3 only'!$B$2,-('month 3 only'!$B$2*2)))))))*E454</f>
        <v>0</v>
      </c>
      <c r="R454" s="27">
        <f>(IF(N454="WON-EW",(((L454-1)*'month 3 only'!$B$2)*(1-$B$3))+(((M454-1)*'month 3 only'!$B$2)*(1-$B$3)),IF(N454="WON",(((L454-1)*'month 3 only'!$B$2)*(1-$B$3)),IF(N454="PLACED",(((M454-1)*'month 3 only'!$B$2)*(1-$B$3))-'month 3 only'!$B$2,IF(K454=0,-'month 3 only'!$B$2,-('month 3 only'!$B$2*2))))))*E454</f>
        <v>0</v>
      </c>
      <c r="S454" s="28">
        <f>(IF(N454="WON-EW",((((G454-1)*K454)*'month 3 only'!$B$2)+('month 3 only'!$B$2*(G454-1))),IF(N454="WON",((((G454-1)*K454)*'month 3 only'!$B$2)+('month 3 only'!$B$2*(G454-1))),IF(N454="PLACED",((((G454-1)*K454)*'month 3 only'!$B$2)-'month 3 only'!$B$2),IF(K454=0,-'month 3 only'!$B$2,IF(K454=0,-'month 3 only'!$B$2,-('month 3 only'!$B$2*2)))))))*E454</f>
        <v>0</v>
      </c>
    </row>
    <row r="455" spans="9:19" ht="15" x14ac:dyDescent="0.2">
      <c r="I455" s="22"/>
      <c r="J455" s="22"/>
      <c r="K455" s="22"/>
      <c r="N455" s="17"/>
      <c r="O455" s="26">
        <f>((H455-1)*(1-(IF(I455="no",0,'month 3 only'!$B$3)))+1)</f>
        <v>5.0000000000000044E-2</v>
      </c>
      <c r="P455" s="26">
        <f t="shared" si="6"/>
        <v>0</v>
      </c>
      <c r="Q455" s="27">
        <f>(IF(N455="WON-EW",((((O455-1)*K455)*'month 3 only'!$B$2)+('month 3 only'!$B$2*(O455-1))),IF(N455="WON",((((O455-1)*K455)*'month 3 only'!$B$2)+('month 3 only'!$B$2*(O455-1))),IF(N455="PLACED",((((O455-1)*K455)*'month 3 only'!$B$2)-'month 3 only'!$B$2),IF(K455=0,-'month 3 only'!$B$2,IF(K455=0,-'month 3 only'!$B$2,-('month 3 only'!$B$2*2)))))))*E455</f>
        <v>0</v>
      </c>
      <c r="R455" s="27">
        <f>(IF(N455="WON-EW",(((L455-1)*'month 3 only'!$B$2)*(1-$B$3))+(((M455-1)*'month 3 only'!$B$2)*(1-$B$3)),IF(N455="WON",(((L455-1)*'month 3 only'!$B$2)*(1-$B$3)),IF(N455="PLACED",(((M455-1)*'month 3 only'!$B$2)*(1-$B$3))-'month 3 only'!$B$2,IF(K455=0,-'month 3 only'!$B$2,-('month 3 only'!$B$2*2))))))*E455</f>
        <v>0</v>
      </c>
      <c r="S455" s="28">
        <f>(IF(N455="WON-EW",((((G455-1)*K455)*'month 3 only'!$B$2)+('month 3 only'!$B$2*(G455-1))),IF(N455="WON",((((G455-1)*K455)*'month 3 only'!$B$2)+('month 3 only'!$B$2*(G455-1))),IF(N455="PLACED",((((G455-1)*K455)*'month 3 only'!$B$2)-'month 3 only'!$B$2),IF(K455=0,-'month 3 only'!$B$2,IF(K455=0,-'month 3 only'!$B$2,-('month 3 only'!$B$2*2)))))))*E455</f>
        <v>0</v>
      </c>
    </row>
    <row r="456" spans="9:19" ht="15" x14ac:dyDescent="0.2">
      <c r="I456" s="22"/>
      <c r="J456" s="22"/>
      <c r="K456" s="22"/>
      <c r="N456" s="17"/>
      <c r="O456" s="26">
        <f>((H456-1)*(1-(IF(I456="no",0,'month 3 only'!$B$3)))+1)</f>
        <v>5.0000000000000044E-2</v>
      </c>
      <c r="P456" s="26">
        <f t="shared" si="6"/>
        <v>0</v>
      </c>
      <c r="Q456" s="27">
        <f>(IF(N456="WON-EW",((((O456-1)*K456)*'month 3 only'!$B$2)+('month 3 only'!$B$2*(O456-1))),IF(N456="WON",((((O456-1)*K456)*'month 3 only'!$B$2)+('month 3 only'!$B$2*(O456-1))),IF(N456="PLACED",((((O456-1)*K456)*'month 3 only'!$B$2)-'month 3 only'!$B$2),IF(K456=0,-'month 3 only'!$B$2,IF(K456=0,-'month 3 only'!$B$2,-('month 3 only'!$B$2*2)))))))*E456</f>
        <v>0</v>
      </c>
      <c r="R456" s="27">
        <f>(IF(N456="WON-EW",(((L456-1)*'month 3 only'!$B$2)*(1-$B$3))+(((M456-1)*'month 3 only'!$B$2)*(1-$B$3)),IF(N456="WON",(((L456-1)*'month 3 only'!$B$2)*(1-$B$3)),IF(N456="PLACED",(((M456-1)*'month 3 only'!$B$2)*(1-$B$3))-'month 3 only'!$B$2,IF(K456=0,-'month 3 only'!$B$2,-('month 3 only'!$B$2*2))))))*E456</f>
        <v>0</v>
      </c>
      <c r="S456" s="28">
        <f>(IF(N456="WON-EW",((((G456-1)*K456)*'month 3 only'!$B$2)+('month 3 only'!$B$2*(G456-1))),IF(N456="WON",((((G456-1)*K456)*'month 3 only'!$B$2)+('month 3 only'!$B$2*(G456-1))),IF(N456="PLACED",((((G456-1)*K456)*'month 3 only'!$B$2)-'month 3 only'!$B$2),IF(K456=0,-'month 3 only'!$B$2,IF(K456=0,-'month 3 only'!$B$2,-('month 3 only'!$B$2*2)))))))*E456</f>
        <v>0</v>
      </c>
    </row>
    <row r="457" spans="9:19" ht="15" x14ac:dyDescent="0.2">
      <c r="I457" s="22"/>
      <c r="J457" s="22"/>
      <c r="K457" s="22"/>
      <c r="N457" s="17"/>
      <c r="O457" s="26">
        <f>((H457-1)*(1-(IF(I457="no",0,'month 3 only'!$B$3)))+1)</f>
        <v>5.0000000000000044E-2</v>
      </c>
      <c r="P457" s="26">
        <f t="shared" si="6"/>
        <v>0</v>
      </c>
      <c r="Q457" s="27">
        <f>(IF(N457="WON-EW",((((O457-1)*K457)*'month 3 only'!$B$2)+('month 3 only'!$B$2*(O457-1))),IF(N457="WON",((((O457-1)*K457)*'month 3 only'!$B$2)+('month 3 only'!$B$2*(O457-1))),IF(N457="PLACED",((((O457-1)*K457)*'month 3 only'!$B$2)-'month 3 only'!$B$2),IF(K457=0,-'month 3 only'!$B$2,IF(K457=0,-'month 3 only'!$B$2,-('month 3 only'!$B$2*2)))))))*E457</f>
        <v>0</v>
      </c>
      <c r="R457" s="27">
        <f>(IF(N457="WON-EW",(((L457-1)*'month 3 only'!$B$2)*(1-$B$3))+(((M457-1)*'month 3 only'!$B$2)*(1-$B$3)),IF(N457="WON",(((L457-1)*'month 3 only'!$B$2)*(1-$B$3)),IF(N457="PLACED",(((M457-1)*'month 3 only'!$B$2)*(1-$B$3))-'month 3 only'!$B$2,IF(K457=0,-'month 3 only'!$B$2,-('month 3 only'!$B$2*2))))))*E457</f>
        <v>0</v>
      </c>
      <c r="S457" s="28">
        <f>(IF(N457="WON-EW",((((G457-1)*K457)*'month 3 only'!$B$2)+('month 3 only'!$B$2*(G457-1))),IF(N457="WON",((((G457-1)*K457)*'month 3 only'!$B$2)+('month 3 only'!$B$2*(G457-1))),IF(N457="PLACED",((((G457-1)*K457)*'month 3 only'!$B$2)-'month 3 only'!$B$2),IF(K457=0,-'month 3 only'!$B$2,IF(K457=0,-'month 3 only'!$B$2,-('month 3 only'!$B$2*2)))))))*E457</f>
        <v>0</v>
      </c>
    </row>
    <row r="458" spans="9:19" ht="15" x14ac:dyDescent="0.2">
      <c r="I458" s="22"/>
      <c r="J458" s="22"/>
      <c r="K458" s="22"/>
      <c r="N458" s="17"/>
      <c r="O458" s="26">
        <f>((H458-1)*(1-(IF(I458="no",0,'month 3 only'!$B$3)))+1)</f>
        <v>5.0000000000000044E-2</v>
      </c>
      <c r="P458" s="26">
        <f t="shared" si="6"/>
        <v>0</v>
      </c>
      <c r="Q458" s="27">
        <f>(IF(N458="WON-EW",((((O458-1)*K458)*'month 3 only'!$B$2)+('month 3 only'!$B$2*(O458-1))),IF(N458="WON",((((O458-1)*K458)*'month 3 only'!$B$2)+('month 3 only'!$B$2*(O458-1))),IF(N458="PLACED",((((O458-1)*K458)*'month 3 only'!$B$2)-'month 3 only'!$B$2),IF(K458=0,-'month 3 only'!$B$2,IF(K458=0,-'month 3 only'!$B$2,-('month 3 only'!$B$2*2)))))))*E458</f>
        <v>0</v>
      </c>
      <c r="R458" s="27">
        <f>(IF(N458="WON-EW",(((L458-1)*'month 3 only'!$B$2)*(1-$B$3))+(((M458-1)*'month 3 only'!$B$2)*(1-$B$3)),IF(N458="WON",(((L458-1)*'month 3 only'!$B$2)*(1-$B$3)),IF(N458="PLACED",(((M458-1)*'month 3 only'!$B$2)*(1-$B$3))-'month 3 only'!$B$2,IF(K458=0,-'month 3 only'!$B$2,-('month 3 only'!$B$2*2))))))*E458</f>
        <v>0</v>
      </c>
      <c r="S458" s="28">
        <f>(IF(N458="WON-EW",((((G458-1)*K458)*'month 3 only'!$B$2)+('month 3 only'!$B$2*(G458-1))),IF(N458="WON",((((G458-1)*K458)*'month 3 only'!$B$2)+('month 3 only'!$B$2*(G458-1))),IF(N458="PLACED",((((G458-1)*K458)*'month 3 only'!$B$2)-'month 3 only'!$B$2),IF(K458=0,-'month 3 only'!$B$2,IF(K458=0,-'month 3 only'!$B$2,-('month 3 only'!$B$2*2)))))))*E458</f>
        <v>0</v>
      </c>
    </row>
    <row r="459" spans="9:19" ht="15" x14ac:dyDescent="0.2">
      <c r="I459" s="22"/>
      <c r="J459" s="22"/>
      <c r="K459" s="22"/>
      <c r="N459" s="17"/>
      <c r="O459" s="26">
        <f>((H459-1)*(1-(IF(I459="no",0,'month 3 only'!$B$3)))+1)</f>
        <v>5.0000000000000044E-2</v>
      </c>
      <c r="P459" s="26">
        <f t="shared" si="6"/>
        <v>0</v>
      </c>
      <c r="Q459" s="27">
        <f>(IF(N459="WON-EW",((((O459-1)*K459)*'month 3 only'!$B$2)+('month 3 only'!$B$2*(O459-1))),IF(N459="WON",((((O459-1)*K459)*'month 3 only'!$B$2)+('month 3 only'!$B$2*(O459-1))),IF(N459="PLACED",((((O459-1)*K459)*'month 3 only'!$B$2)-'month 3 only'!$B$2),IF(K459=0,-'month 3 only'!$B$2,IF(K459=0,-'month 3 only'!$B$2,-('month 3 only'!$B$2*2)))))))*E459</f>
        <v>0</v>
      </c>
      <c r="R459" s="27">
        <f>(IF(N459="WON-EW",(((L459-1)*'month 3 only'!$B$2)*(1-$B$3))+(((M459-1)*'month 3 only'!$B$2)*(1-$B$3)),IF(N459="WON",(((L459-1)*'month 3 only'!$B$2)*(1-$B$3)),IF(N459="PLACED",(((M459-1)*'month 3 only'!$B$2)*(1-$B$3))-'month 3 only'!$B$2,IF(K459=0,-'month 3 only'!$B$2,-('month 3 only'!$B$2*2))))))*E459</f>
        <v>0</v>
      </c>
      <c r="S459" s="28">
        <f>(IF(N459="WON-EW",((((G459-1)*K459)*'month 3 only'!$B$2)+('month 3 only'!$B$2*(G459-1))),IF(N459="WON",((((G459-1)*K459)*'month 3 only'!$B$2)+('month 3 only'!$B$2*(G459-1))),IF(N459="PLACED",((((G459-1)*K459)*'month 3 only'!$B$2)-'month 3 only'!$B$2),IF(K459=0,-'month 3 only'!$B$2,IF(K459=0,-'month 3 only'!$B$2,-('month 3 only'!$B$2*2)))))))*E459</f>
        <v>0</v>
      </c>
    </row>
    <row r="460" spans="9:19" ht="15" x14ac:dyDescent="0.2">
      <c r="I460" s="22"/>
      <c r="J460" s="22"/>
      <c r="K460" s="22"/>
      <c r="N460" s="17"/>
      <c r="O460" s="26">
        <f>((H460-1)*(1-(IF(I460="no",0,'month 3 only'!$B$3)))+1)</f>
        <v>5.0000000000000044E-2</v>
      </c>
      <c r="P460" s="26">
        <f t="shared" si="6"/>
        <v>0</v>
      </c>
      <c r="Q460" s="27">
        <f>(IF(N460="WON-EW",((((O460-1)*K460)*'month 3 only'!$B$2)+('month 3 only'!$B$2*(O460-1))),IF(N460="WON",((((O460-1)*K460)*'month 3 only'!$B$2)+('month 3 only'!$B$2*(O460-1))),IF(N460="PLACED",((((O460-1)*K460)*'month 3 only'!$B$2)-'month 3 only'!$B$2),IF(K460=0,-'month 3 only'!$B$2,IF(K460=0,-'month 3 only'!$B$2,-('month 3 only'!$B$2*2)))))))*E460</f>
        <v>0</v>
      </c>
      <c r="R460" s="27">
        <f>(IF(N460="WON-EW",(((L460-1)*'month 3 only'!$B$2)*(1-$B$3))+(((M460-1)*'month 3 only'!$B$2)*(1-$B$3)),IF(N460="WON",(((L460-1)*'month 3 only'!$B$2)*(1-$B$3)),IF(N460="PLACED",(((M460-1)*'month 3 only'!$B$2)*(1-$B$3))-'month 3 only'!$B$2,IF(K460=0,-'month 3 only'!$B$2,-('month 3 only'!$B$2*2))))))*E460</f>
        <v>0</v>
      </c>
      <c r="S460" s="28">
        <f>(IF(N460="WON-EW",((((G460-1)*K460)*'month 3 only'!$B$2)+('month 3 only'!$B$2*(G460-1))),IF(N460="WON",((((G460-1)*K460)*'month 3 only'!$B$2)+('month 3 only'!$B$2*(G460-1))),IF(N460="PLACED",((((G460-1)*K460)*'month 3 only'!$B$2)-'month 3 only'!$B$2),IF(K460=0,-'month 3 only'!$B$2,IF(K460=0,-'month 3 only'!$B$2,-('month 3 only'!$B$2*2)))))))*E460</f>
        <v>0</v>
      </c>
    </row>
    <row r="461" spans="9:19" ht="15" x14ac:dyDescent="0.2">
      <c r="I461" s="22"/>
      <c r="J461" s="22"/>
      <c r="K461" s="22"/>
      <c r="N461" s="17"/>
      <c r="O461" s="26">
        <f>((H461-1)*(1-(IF(I461="no",0,'month 3 only'!$B$3)))+1)</f>
        <v>5.0000000000000044E-2</v>
      </c>
      <c r="P461" s="26">
        <f t="shared" si="6"/>
        <v>0</v>
      </c>
      <c r="Q461" s="27">
        <f>(IF(N461="WON-EW",((((O461-1)*K461)*'month 3 only'!$B$2)+('month 3 only'!$B$2*(O461-1))),IF(N461="WON",((((O461-1)*K461)*'month 3 only'!$B$2)+('month 3 only'!$B$2*(O461-1))),IF(N461="PLACED",((((O461-1)*K461)*'month 3 only'!$B$2)-'month 3 only'!$B$2),IF(K461=0,-'month 3 only'!$B$2,IF(K461=0,-'month 3 only'!$B$2,-('month 3 only'!$B$2*2)))))))*E461</f>
        <v>0</v>
      </c>
      <c r="R461" s="27">
        <f>(IF(N461="WON-EW",(((L461-1)*'month 3 only'!$B$2)*(1-$B$3))+(((M461-1)*'month 3 only'!$B$2)*(1-$B$3)),IF(N461="WON",(((L461-1)*'month 3 only'!$B$2)*(1-$B$3)),IF(N461="PLACED",(((M461-1)*'month 3 only'!$B$2)*(1-$B$3))-'month 3 only'!$B$2,IF(K461=0,-'month 3 only'!$B$2,-('month 3 only'!$B$2*2))))))*E461</f>
        <v>0</v>
      </c>
      <c r="S461" s="28">
        <f>(IF(N461="WON-EW",((((G461-1)*K461)*'month 3 only'!$B$2)+('month 3 only'!$B$2*(G461-1))),IF(N461="WON",((((G461-1)*K461)*'month 3 only'!$B$2)+('month 3 only'!$B$2*(G461-1))),IF(N461="PLACED",((((G461-1)*K461)*'month 3 only'!$B$2)-'month 3 only'!$B$2),IF(K461=0,-'month 3 only'!$B$2,IF(K461=0,-'month 3 only'!$B$2,-('month 3 only'!$B$2*2)))))))*E461</f>
        <v>0</v>
      </c>
    </row>
    <row r="462" spans="9:19" ht="15" x14ac:dyDescent="0.2">
      <c r="I462" s="22"/>
      <c r="J462" s="22"/>
      <c r="K462" s="22"/>
      <c r="N462" s="17"/>
      <c r="O462" s="26">
        <f>((H462-1)*(1-(IF(I462="no",0,'month 3 only'!$B$3)))+1)</f>
        <v>5.0000000000000044E-2</v>
      </c>
      <c r="P462" s="26">
        <f t="shared" si="6"/>
        <v>0</v>
      </c>
      <c r="Q462" s="27">
        <f>(IF(N462="WON-EW",((((O462-1)*K462)*'month 3 only'!$B$2)+('month 3 only'!$B$2*(O462-1))),IF(N462="WON",((((O462-1)*K462)*'month 3 only'!$B$2)+('month 3 only'!$B$2*(O462-1))),IF(N462="PLACED",((((O462-1)*K462)*'month 3 only'!$B$2)-'month 3 only'!$B$2),IF(K462=0,-'month 3 only'!$B$2,IF(K462=0,-'month 3 only'!$B$2,-('month 3 only'!$B$2*2)))))))*E462</f>
        <v>0</v>
      </c>
      <c r="R462" s="27">
        <f>(IF(N462="WON-EW",(((L462-1)*'month 3 only'!$B$2)*(1-$B$3))+(((M462-1)*'month 3 only'!$B$2)*(1-$B$3)),IF(N462="WON",(((L462-1)*'month 3 only'!$B$2)*(1-$B$3)),IF(N462="PLACED",(((M462-1)*'month 3 only'!$B$2)*(1-$B$3))-'month 3 only'!$B$2,IF(K462=0,-'month 3 only'!$B$2,-('month 3 only'!$B$2*2))))))*E462</f>
        <v>0</v>
      </c>
      <c r="S462" s="28">
        <f>(IF(N462="WON-EW",((((G462-1)*K462)*'month 3 only'!$B$2)+('month 3 only'!$B$2*(G462-1))),IF(N462="WON",((((G462-1)*K462)*'month 3 only'!$B$2)+('month 3 only'!$B$2*(G462-1))),IF(N462="PLACED",((((G462-1)*K462)*'month 3 only'!$B$2)-'month 3 only'!$B$2),IF(K462=0,-'month 3 only'!$B$2,IF(K462=0,-'month 3 only'!$B$2,-('month 3 only'!$B$2*2)))))))*E462</f>
        <v>0</v>
      </c>
    </row>
    <row r="463" spans="9:19" ht="15" x14ac:dyDescent="0.2">
      <c r="I463" s="22"/>
      <c r="J463" s="22"/>
      <c r="K463" s="22"/>
      <c r="N463" s="17"/>
      <c r="O463" s="26">
        <f>((H463-1)*(1-(IF(I463="no",0,'month 3 only'!$B$3)))+1)</f>
        <v>5.0000000000000044E-2</v>
      </c>
      <c r="P463" s="26">
        <f t="shared" si="6"/>
        <v>0</v>
      </c>
      <c r="Q463" s="27">
        <f>(IF(N463="WON-EW",((((O463-1)*K463)*'month 3 only'!$B$2)+('month 3 only'!$B$2*(O463-1))),IF(N463="WON",((((O463-1)*K463)*'month 3 only'!$B$2)+('month 3 only'!$B$2*(O463-1))),IF(N463="PLACED",((((O463-1)*K463)*'month 3 only'!$B$2)-'month 3 only'!$B$2),IF(K463=0,-'month 3 only'!$B$2,IF(K463=0,-'month 3 only'!$B$2,-('month 3 only'!$B$2*2)))))))*E463</f>
        <v>0</v>
      </c>
      <c r="R463" s="27">
        <f>(IF(N463="WON-EW",(((L463-1)*'month 3 only'!$B$2)*(1-$B$3))+(((M463-1)*'month 3 only'!$B$2)*(1-$B$3)),IF(N463="WON",(((L463-1)*'month 3 only'!$B$2)*(1-$B$3)),IF(N463="PLACED",(((M463-1)*'month 3 only'!$B$2)*(1-$B$3))-'month 3 only'!$B$2,IF(K463=0,-'month 3 only'!$B$2,-('month 3 only'!$B$2*2))))))*E463</f>
        <v>0</v>
      </c>
      <c r="S463" s="28">
        <f>(IF(N463="WON-EW",((((G463-1)*K463)*'month 3 only'!$B$2)+('month 3 only'!$B$2*(G463-1))),IF(N463="WON",((((G463-1)*K463)*'month 3 only'!$B$2)+('month 3 only'!$B$2*(G463-1))),IF(N463="PLACED",((((G463-1)*K463)*'month 3 only'!$B$2)-'month 3 only'!$B$2),IF(K463=0,-'month 3 only'!$B$2,IF(K463=0,-'month 3 only'!$B$2,-('month 3 only'!$B$2*2)))))))*E463</f>
        <v>0</v>
      </c>
    </row>
    <row r="464" spans="9:19" ht="15" x14ac:dyDescent="0.2">
      <c r="I464" s="22"/>
      <c r="J464" s="22"/>
      <c r="K464" s="22"/>
      <c r="N464" s="17"/>
      <c r="O464" s="26">
        <f>((H464-1)*(1-(IF(I464="no",0,'month 3 only'!$B$3)))+1)</f>
        <v>5.0000000000000044E-2</v>
      </c>
      <c r="P464" s="26">
        <f t="shared" si="6"/>
        <v>0</v>
      </c>
      <c r="Q464" s="27">
        <f>(IF(N464="WON-EW",((((O464-1)*K464)*'month 3 only'!$B$2)+('month 3 only'!$B$2*(O464-1))),IF(N464="WON",((((O464-1)*K464)*'month 3 only'!$B$2)+('month 3 only'!$B$2*(O464-1))),IF(N464="PLACED",((((O464-1)*K464)*'month 3 only'!$B$2)-'month 3 only'!$B$2),IF(K464=0,-'month 3 only'!$B$2,IF(K464=0,-'month 3 only'!$B$2,-('month 3 only'!$B$2*2)))))))*E464</f>
        <v>0</v>
      </c>
      <c r="R464" s="27">
        <f>(IF(N464="WON-EW",(((L464-1)*'month 3 only'!$B$2)*(1-$B$3))+(((M464-1)*'month 3 only'!$B$2)*(1-$B$3)),IF(N464="WON",(((L464-1)*'month 3 only'!$B$2)*(1-$B$3)),IF(N464="PLACED",(((M464-1)*'month 3 only'!$B$2)*(1-$B$3))-'month 3 only'!$B$2,IF(K464=0,-'month 3 only'!$B$2,-('month 3 only'!$B$2*2))))))*E464</f>
        <v>0</v>
      </c>
      <c r="S464" s="28">
        <f>(IF(N464="WON-EW",((((G464-1)*K464)*'month 3 only'!$B$2)+('month 3 only'!$B$2*(G464-1))),IF(N464="WON",((((G464-1)*K464)*'month 3 only'!$B$2)+('month 3 only'!$B$2*(G464-1))),IF(N464="PLACED",((((G464-1)*K464)*'month 3 only'!$B$2)-'month 3 only'!$B$2),IF(K464=0,-'month 3 only'!$B$2,IF(K464=0,-'month 3 only'!$B$2,-('month 3 only'!$B$2*2)))))))*E464</f>
        <v>0</v>
      </c>
    </row>
    <row r="465" spans="9:19" ht="15" x14ac:dyDescent="0.2">
      <c r="I465" s="22"/>
      <c r="J465" s="22"/>
      <c r="K465" s="22"/>
      <c r="N465" s="17"/>
      <c r="O465" s="26">
        <f>((H465-1)*(1-(IF(I465="no",0,'month 3 only'!$B$3)))+1)</f>
        <v>5.0000000000000044E-2</v>
      </c>
      <c r="P465" s="26">
        <f t="shared" si="6"/>
        <v>0</v>
      </c>
      <c r="Q465" s="27">
        <f>(IF(N465="WON-EW",((((O465-1)*K465)*'month 3 only'!$B$2)+('month 3 only'!$B$2*(O465-1))),IF(N465="WON",((((O465-1)*K465)*'month 3 only'!$B$2)+('month 3 only'!$B$2*(O465-1))),IF(N465="PLACED",((((O465-1)*K465)*'month 3 only'!$B$2)-'month 3 only'!$B$2),IF(K465=0,-'month 3 only'!$B$2,IF(K465=0,-'month 3 only'!$B$2,-('month 3 only'!$B$2*2)))))))*E465</f>
        <v>0</v>
      </c>
      <c r="R465" s="27">
        <f>(IF(N465="WON-EW",(((L465-1)*'month 3 only'!$B$2)*(1-$B$3))+(((M465-1)*'month 3 only'!$B$2)*(1-$B$3)),IF(N465="WON",(((L465-1)*'month 3 only'!$B$2)*(1-$B$3)),IF(N465="PLACED",(((M465-1)*'month 3 only'!$B$2)*(1-$B$3))-'month 3 only'!$B$2,IF(K465=0,-'month 3 only'!$B$2,-('month 3 only'!$B$2*2))))))*E465</f>
        <v>0</v>
      </c>
      <c r="S465" s="28">
        <f>(IF(N465="WON-EW",((((G465-1)*K465)*'month 3 only'!$B$2)+('month 3 only'!$B$2*(G465-1))),IF(N465="WON",((((G465-1)*K465)*'month 3 only'!$B$2)+('month 3 only'!$B$2*(G465-1))),IF(N465="PLACED",((((G465-1)*K465)*'month 3 only'!$B$2)-'month 3 only'!$B$2),IF(K465=0,-'month 3 only'!$B$2,IF(K465=0,-'month 3 only'!$B$2,-('month 3 only'!$B$2*2)))))))*E465</f>
        <v>0</v>
      </c>
    </row>
    <row r="466" spans="9:19" ht="15" x14ac:dyDescent="0.2">
      <c r="I466" s="22"/>
      <c r="J466" s="22"/>
      <c r="K466" s="22"/>
      <c r="N466" s="17"/>
      <c r="O466" s="26">
        <f>((H466-1)*(1-(IF(I466="no",0,'month 3 only'!$B$3)))+1)</f>
        <v>5.0000000000000044E-2</v>
      </c>
      <c r="P466" s="26">
        <f t="shared" si="6"/>
        <v>0</v>
      </c>
      <c r="Q466" s="27">
        <f>(IF(N466="WON-EW",((((O466-1)*K466)*'month 3 only'!$B$2)+('month 3 only'!$B$2*(O466-1))),IF(N466="WON",((((O466-1)*K466)*'month 3 only'!$B$2)+('month 3 only'!$B$2*(O466-1))),IF(N466="PLACED",((((O466-1)*K466)*'month 3 only'!$B$2)-'month 3 only'!$B$2),IF(K466=0,-'month 3 only'!$B$2,IF(K466=0,-'month 3 only'!$B$2,-('month 3 only'!$B$2*2)))))))*E466</f>
        <v>0</v>
      </c>
      <c r="R466" s="27">
        <f>(IF(N466="WON-EW",(((L466-1)*'month 3 only'!$B$2)*(1-$B$3))+(((M466-1)*'month 3 only'!$B$2)*(1-$B$3)),IF(N466="WON",(((L466-1)*'month 3 only'!$B$2)*(1-$B$3)),IF(N466="PLACED",(((M466-1)*'month 3 only'!$B$2)*(1-$B$3))-'month 3 only'!$B$2,IF(K466=0,-'month 3 only'!$B$2,-('month 3 only'!$B$2*2))))))*E466</f>
        <v>0</v>
      </c>
      <c r="S466" s="28">
        <f>(IF(N466="WON-EW",((((G466-1)*K466)*'month 3 only'!$B$2)+('month 3 only'!$B$2*(G466-1))),IF(N466="WON",((((G466-1)*K466)*'month 3 only'!$B$2)+('month 3 only'!$B$2*(G466-1))),IF(N466="PLACED",((((G466-1)*K466)*'month 3 only'!$B$2)-'month 3 only'!$B$2),IF(K466=0,-'month 3 only'!$B$2,IF(K466=0,-'month 3 only'!$B$2,-('month 3 only'!$B$2*2)))))))*E466</f>
        <v>0</v>
      </c>
    </row>
    <row r="467" spans="9:19" ht="15" x14ac:dyDescent="0.2">
      <c r="I467" s="22"/>
      <c r="J467" s="22"/>
      <c r="K467" s="22"/>
      <c r="N467" s="17"/>
      <c r="O467" s="26">
        <f>((H467-1)*(1-(IF(I467="no",0,'month 3 only'!$B$3)))+1)</f>
        <v>5.0000000000000044E-2</v>
      </c>
      <c r="P467" s="26">
        <f t="shared" si="6"/>
        <v>0</v>
      </c>
      <c r="Q467" s="27">
        <f>(IF(N467="WON-EW",((((O467-1)*K467)*'month 3 only'!$B$2)+('month 3 only'!$B$2*(O467-1))),IF(N467="WON",((((O467-1)*K467)*'month 3 only'!$B$2)+('month 3 only'!$B$2*(O467-1))),IF(N467="PLACED",((((O467-1)*K467)*'month 3 only'!$B$2)-'month 3 only'!$B$2),IF(K467=0,-'month 3 only'!$B$2,IF(K467=0,-'month 3 only'!$B$2,-('month 3 only'!$B$2*2)))))))*E467</f>
        <v>0</v>
      </c>
      <c r="R467" s="27">
        <f>(IF(N467="WON-EW",(((L467-1)*'month 3 only'!$B$2)*(1-$B$3))+(((M467-1)*'month 3 only'!$B$2)*(1-$B$3)),IF(N467="WON",(((L467-1)*'month 3 only'!$B$2)*(1-$B$3)),IF(N467="PLACED",(((M467-1)*'month 3 only'!$B$2)*(1-$B$3))-'month 3 only'!$B$2,IF(K467=0,-'month 3 only'!$B$2,-('month 3 only'!$B$2*2))))))*E467</f>
        <v>0</v>
      </c>
      <c r="S467" s="28">
        <f>(IF(N467="WON-EW",((((G467-1)*K467)*'month 3 only'!$B$2)+('month 3 only'!$B$2*(G467-1))),IF(N467="WON",((((G467-1)*K467)*'month 3 only'!$B$2)+('month 3 only'!$B$2*(G467-1))),IF(N467="PLACED",((((G467-1)*K467)*'month 3 only'!$B$2)-'month 3 only'!$B$2),IF(K467=0,-'month 3 only'!$B$2,IF(K467=0,-'month 3 only'!$B$2,-('month 3 only'!$B$2*2)))))))*E467</f>
        <v>0</v>
      </c>
    </row>
    <row r="468" spans="9:19" ht="15" x14ac:dyDescent="0.2">
      <c r="I468" s="22"/>
      <c r="J468" s="22"/>
      <c r="K468" s="22"/>
      <c r="N468" s="17"/>
      <c r="O468" s="26">
        <f>((H468-1)*(1-(IF(I468="no",0,'month 3 only'!$B$3)))+1)</f>
        <v>5.0000000000000044E-2</v>
      </c>
      <c r="P468" s="26">
        <f t="shared" si="6"/>
        <v>0</v>
      </c>
      <c r="Q468" s="27">
        <f>(IF(N468="WON-EW",((((O468-1)*K468)*'month 3 only'!$B$2)+('month 3 only'!$B$2*(O468-1))),IF(N468="WON",((((O468-1)*K468)*'month 3 only'!$B$2)+('month 3 only'!$B$2*(O468-1))),IF(N468="PLACED",((((O468-1)*K468)*'month 3 only'!$B$2)-'month 3 only'!$B$2),IF(K468=0,-'month 3 only'!$B$2,IF(K468=0,-'month 3 only'!$B$2,-('month 3 only'!$B$2*2)))))))*E468</f>
        <v>0</v>
      </c>
      <c r="R468" s="27">
        <f>(IF(N468="WON-EW",(((L468-1)*'month 3 only'!$B$2)*(1-$B$3))+(((M468-1)*'month 3 only'!$B$2)*(1-$B$3)),IF(N468="WON",(((L468-1)*'month 3 only'!$B$2)*(1-$B$3)),IF(N468="PLACED",(((M468-1)*'month 3 only'!$B$2)*(1-$B$3))-'month 3 only'!$B$2,IF(K468=0,-'month 3 only'!$B$2,-('month 3 only'!$B$2*2))))))*E468</f>
        <v>0</v>
      </c>
      <c r="S468" s="28">
        <f>(IF(N468="WON-EW",((((G468-1)*K468)*'month 3 only'!$B$2)+('month 3 only'!$B$2*(G468-1))),IF(N468="WON",((((G468-1)*K468)*'month 3 only'!$B$2)+('month 3 only'!$B$2*(G468-1))),IF(N468="PLACED",((((G468-1)*K468)*'month 3 only'!$B$2)-'month 3 only'!$B$2),IF(K468=0,-'month 3 only'!$B$2,IF(K468=0,-'month 3 only'!$B$2,-('month 3 only'!$B$2*2)))))))*E468</f>
        <v>0</v>
      </c>
    </row>
    <row r="469" spans="9:19" ht="15" x14ac:dyDescent="0.2">
      <c r="I469" s="22"/>
      <c r="J469" s="22"/>
      <c r="K469" s="22"/>
      <c r="N469" s="17"/>
      <c r="O469" s="26">
        <f>((H469-1)*(1-(IF(I469="no",0,'month 3 only'!$B$3)))+1)</f>
        <v>5.0000000000000044E-2</v>
      </c>
      <c r="P469" s="26">
        <f t="shared" si="6"/>
        <v>0</v>
      </c>
      <c r="Q469" s="27">
        <f>(IF(N469="WON-EW",((((O469-1)*K469)*'month 3 only'!$B$2)+('month 3 only'!$B$2*(O469-1))),IF(N469="WON",((((O469-1)*K469)*'month 3 only'!$B$2)+('month 3 only'!$B$2*(O469-1))),IF(N469="PLACED",((((O469-1)*K469)*'month 3 only'!$B$2)-'month 3 only'!$B$2),IF(K469=0,-'month 3 only'!$B$2,IF(K469=0,-'month 3 only'!$B$2,-('month 3 only'!$B$2*2)))))))*E469</f>
        <v>0</v>
      </c>
      <c r="R469" s="27">
        <f>(IF(N469="WON-EW",(((L469-1)*'month 3 only'!$B$2)*(1-$B$3))+(((M469-1)*'month 3 only'!$B$2)*(1-$B$3)),IF(N469="WON",(((L469-1)*'month 3 only'!$B$2)*(1-$B$3)),IF(N469="PLACED",(((M469-1)*'month 3 only'!$B$2)*(1-$B$3))-'month 3 only'!$B$2,IF(K469=0,-'month 3 only'!$B$2,-('month 3 only'!$B$2*2))))))*E469</f>
        <v>0</v>
      </c>
      <c r="S469" s="28">
        <f>(IF(N469="WON-EW",((((G469-1)*K469)*'month 3 only'!$B$2)+('month 3 only'!$B$2*(G469-1))),IF(N469="WON",((((G469-1)*K469)*'month 3 only'!$B$2)+('month 3 only'!$B$2*(G469-1))),IF(N469="PLACED",((((G469-1)*K469)*'month 3 only'!$B$2)-'month 3 only'!$B$2),IF(K469=0,-'month 3 only'!$B$2,IF(K469=0,-'month 3 only'!$B$2,-('month 3 only'!$B$2*2)))))))*E469</f>
        <v>0</v>
      </c>
    </row>
    <row r="470" spans="9:19" ht="15" x14ac:dyDescent="0.2">
      <c r="I470" s="22"/>
      <c r="J470" s="22"/>
      <c r="K470" s="22"/>
      <c r="N470" s="17"/>
      <c r="O470" s="26">
        <f>((H470-1)*(1-(IF(I470="no",0,'month 3 only'!$B$3)))+1)</f>
        <v>5.0000000000000044E-2</v>
      </c>
      <c r="P470" s="26">
        <f t="shared" si="6"/>
        <v>0</v>
      </c>
      <c r="Q470" s="27">
        <f>(IF(N470="WON-EW",((((O470-1)*K470)*'month 3 only'!$B$2)+('month 3 only'!$B$2*(O470-1))),IF(N470="WON",((((O470-1)*K470)*'month 3 only'!$B$2)+('month 3 only'!$B$2*(O470-1))),IF(N470="PLACED",((((O470-1)*K470)*'month 3 only'!$B$2)-'month 3 only'!$B$2),IF(K470=0,-'month 3 only'!$B$2,IF(K470=0,-'month 3 only'!$B$2,-('month 3 only'!$B$2*2)))))))*E470</f>
        <v>0</v>
      </c>
      <c r="R470" s="27">
        <f>(IF(N470="WON-EW",(((L470-1)*'month 3 only'!$B$2)*(1-$B$3))+(((M470-1)*'month 3 only'!$B$2)*(1-$B$3)),IF(N470="WON",(((L470-1)*'month 3 only'!$B$2)*(1-$B$3)),IF(N470="PLACED",(((M470-1)*'month 3 only'!$B$2)*(1-$B$3))-'month 3 only'!$B$2,IF(K470=0,-'month 3 only'!$B$2,-('month 3 only'!$B$2*2))))))*E470</f>
        <v>0</v>
      </c>
      <c r="S470" s="28">
        <f>(IF(N470="WON-EW",((((G470-1)*K470)*'month 3 only'!$B$2)+('month 3 only'!$B$2*(G470-1))),IF(N470="WON",((((G470-1)*K470)*'month 3 only'!$B$2)+('month 3 only'!$B$2*(G470-1))),IF(N470="PLACED",((((G470-1)*K470)*'month 3 only'!$B$2)-'month 3 only'!$B$2),IF(K470=0,-'month 3 only'!$B$2,IF(K470=0,-'month 3 only'!$B$2,-('month 3 only'!$B$2*2)))))))*E470</f>
        <v>0</v>
      </c>
    </row>
    <row r="471" spans="9:19" ht="15" x14ac:dyDescent="0.2">
      <c r="I471" s="22"/>
      <c r="J471" s="22"/>
      <c r="K471" s="22"/>
      <c r="N471" s="17"/>
      <c r="O471" s="26">
        <f>((H471-1)*(1-(IF(I471="no",0,'month 3 only'!$B$3)))+1)</f>
        <v>5.0000000000000044E-2</v>
      </c>
      <c r="P471" s="26">
        <f t="shared" si="6"/>
        <v>0</v>
      </c>
      <c r="Q471" s="27">
        <f>(IF(N471="WON-EW",((((O471-1)*K471)*'month 3 only'!$B$2)+('month 3 only'!$B$2*(O471-1))),IF(N471="WON",((((O471-1)*K471)*'month 3 only'!$B$2)+('month 3 only'!$B$2*(O471-1))),IF(N471="PLACED",((((O471-1)*K471)*'month 3 only'!$B$2)-'month 3 only'!$B$2),IF(K471=0,-'month 3 only'!$B$2,IF(K471=0,-'month 3 only'!$B$2,-('month 3 only'!$B$2*2)))))))*E471</f>
        <v>0</v>
      </c>
      <c r="R471" s="27">
        <f>(IF(N471="WON-EW",(((L471-1)*'month 3 only'!$B$2)*(1-$B$3))+(((M471-1)*'month 3 only'!$B$2)*(1-$B$3)),IF(N471="WON",(((L471-1)*'month 3 only'!$B$2)*(1-$B$3)),IF(N471="PLACED",(((M471-1)*'month 3 only'!$B$2)*(1-$B$3))-'month 3 only'!$B$2,IF(K471=0,-'month 3 only'!$B$2,-('month 3 only'!$B$2*2))))))*E471</f>
        <v>0</v>
      </c>
      <c r="S471" s="28">
        <f>(IF(N471="WON-EW",((((G471-1)*K471)*'month 3 only'!$B$2)+('month 3 only'!$B$2*(G471-1))),IF(N471="WON",((((G471-1)*K471)*'month 3 only'!$B$2)+('month 3 only'!$B$2*(G471-1))),IF(N471="PLACED",((((G471-1)*K471)*'month 3 only'!$B$2)-'month 3 only'!$B$2),IF(K471=0,-'month 3 only'!$B$2,IF(K471=0,-'month 3 only'!$B$2,-('month 3 only'!$B$2*2)))))))*E471</f>
        <v>0</v>
      </c>
    </row>
    <row r="472" spans="9:19" ht="15" x14ac:dyDescent="0.2">
      <c r="I472" s="22"/>
      <c r="J472" s="22"/>
      <c r="K472" s="22"/>
      <c r="N472" s="17"/>
      <c r="O472" s="26">
        <f>((H472-1)*(1-(IF(I472="no",0,'month 3 only'!$B$3)))+1)</f>
        <v>5.0000000000000044E-2</v>
      </c>
      <c r="P472" s="26">
        <f t="shared" si="6"/>
        <v>0</v>
      </c>
      <c r="Q472" s="27">
        <f>(IF(N472="WON-EW",((((O472-1)*K472)*'month 3 only'!$B$2)+('month 3 only'!$B$2*(O472-1))),IF(N472="WON",((((O472-1)*K472)*'month 3 only'!$B$2)+('month 3 only'!$B$2*(O472-1))),IF(N472="PLACED",((((O472-1)*K472)*'month 3 only'!$B$2)-'month 3 only'!$B$2),IF(K472=0,-'month 3 only'!$B$2,IF(K472=0,-'month 3 only'!$B$2,-('month 3 only'!$B$2*2)))))))*E472</f>
        <v>0</v>
      </c>
      <c r="R472" s="27">
        <f>(IF(N472="WON-EW",(((L472-1)*'month 3 only'!$B$2)*(1-$B$3))+(((M472-1)*'month 3 only'!$B$2)*(1-$B$3)),IF(N472="WON",(((L472-1)*'month 3 only'!$B$2)*(1-$B$3)),IF(N472="PLACED",(((M472-1)*'month 3 only'!$B$2)*(1-$B$3))-'month 3 only'!$B$2,IF(K472=0,-'month 3 only'!$B$2,-('month 3 only'!$B$2*2))))))*E472</f>
        <v>0</v>
      </c>
      <c r="S472" s="28">
        <f>(IF(N472="WON-EW",((((G472-1)*K472)*'month 3 only'!$B$2)+('month 3 only'!$B$2*(G472-1))),IF(N472="WON",((((G472-1)*K472)*'month 3 only'!$B$2)+('month 3 only'!$B$2*(G472-1))),IF(N472="PLACED",((((G472-1)*K472)*'month 3 only'!$B$2)-'month 3 only'!$B$2),IF(K472=0,-'month 3 only'!$B$2,IF(K472=0,-'month 3 only'!$B$2,-('month 3 only'!$B$2*2)))))))*E472</f>
        <v>0</v>
      </c>
    </row>
    <row r="473" spans="9:19" ht="15" x14ac:dyDescent="0.2">
      <c r="I473" s="22"/>
      <c r="J473" s="22"/>
      <c r="K473" s="22"/>
      <c r="N473" s="17"/>
      <c r="O473" s="26">
        <f>((H473-1)*(1-(IF(I473="no",0,'month 3 only'!$B$3)))+1)</f>
        <v>5.0000000000000044E-2</v>
      </c>
      <c r="P473" s="26">
        <f t="shared" si="6"/>
        <v>0</v>
      </c>
      <c r="Q473" s="27">
        <f>(IF(N473="WON-EW",((((O473-1)*K473)*'month 3 only'!$B$2)+('month 3 only'!$B$2*(O473-1))),IF(N473="WON",((((O473-1)*K473)*'month 3 only'!$B$2)+('month 3 only'!$B$2*(O473-1))),IF(N473="PLACED",((((O473-1)*K473)*'month 3 only'!$B$2)-'month 3 only'!$B$2),IF(K473=0,-'month 3 only'!$B$2,IF(K473=0,-'month 3 only'!$B$2,-('month 3 only'!$B$2*2)))))))*E473</f>
        <v>0</v>
      </c>
      <c r="R473" s="27">
        <f>(IF(N473="WON-EW",(((L473-1)*'month 3 only'!$B$2)*(1-$B$3))+(((M473-1)*'month 3 only'!$B$2)*(1-$B$3)),IF(N473="WON",(((L473-1)*'month 3 only'!$B$2)*(1-$B$3)),IF(N473="PLACED",(((M473-1)*'month 3 only'!$B$2)*(1-$B$3))-'month 3 only'!$B$2,IF(K473=0,-'month 3 only'!$B$2,-('month 3 only'!$B$2*2))))))*E473</f>
        <v>0</v>
      </c>
      <c r="S473" s="28">
        <f>(IF(N473="WON-EW",((((G473-1)*K473)*'month 3 only'!$B$2)+('month 3 only'!$B$2*(G473-1))),IF(N473="WON",((((G473-1)*K473)*'month 3 only'!$B$2)+('month 3 only'!$B$2*(G473-1))),IF(N473="PLACED",((((G473-1)*K473)*'month 3 only'!$B$2)-'month 3 only'!$B$2),IF(K473=0,-'month 3 only'!$B$2,IF(K473=0,-'month 3 only'!$B$2,-('month 3 only'!$B$2*2)))))))*E473</f>
        <v>0</v>
      </c>
    </row>
    <row r="474" spans="9:19" ht="15" x14ac:dyDescent="0.2">
      <c r="I474" s="22"/>
      <c r="J474" s="22"/>
      <c r="K474" s="22"/>
      <c r="N474" s="17"/>
      <c r="O474" s="26">
        <f>((H474-1)*(1-(IF(I474="no",0,'month 3 only'!$B$3)))+1)</f>
        <v>5.0000000000000044E-2</v>
      </c>
      <c r="P474" s="26">
        <f t="shared" si="6"/>
        <v>0</v>
      </c>
      <c r="Q474" s="27">
        <f>(IF(N474="WON-EW",((((O474-1)*K474)*'month 3 only'!$B$2)+('month 3 only'!$B$2*(O474-1))),IF(N474="WON",((((O474-1)*K474)*'month 3 only'!$B$2)+('month 3 only'!$B$2*(O474-1))),IF(N474="PLACED",((((O474-1)*K474)*'month 3 only'!$B$2)-'month 3 only'!$B$2),IF(K474=0,-'month 3 only'!$B$2,IF(K474=0,-'month 3 only'!$B$2,-('month 3 only'!$B$2*2)))))))*E474</f>
        <v>0</v>
      </c>
      <c r="R474" s="27">
        <f>(IF(N474="WON-EW",(((L474-1)*'month 3 only'!$B$2)*(1-$B$3))+(((M474-1)*'month 3 only'!$B$2)*(1-$B$3)),IF(N474="WON",(((L474-1)*'month 3 only'!$B$2)*(1-$B$3)),IF(N474="PLACED",(((M474-1)*'month 3 only'!$B$2)*(1-$B$3))-'month 3 only'!$B$2,IF(K474=0,-'month 3 only'!$B$2,-('month 3 only'!$B$2*2))))))*E474</f>
        <v>0</v>
      </c>
      <c r="S474" s="28">
        <f>(IF(N474="WON-EW",((((G474-1)*K474)*'month 3 only'!$B$2)+('month 3 only'!$B$2*(G474-1))),IF(N474="WON",((((G474-1)*K474)*'month 3 only'!$B$2)+('month 3 only'!$B$2*(G474-1))),IF(N474="PLACED",((((G474-1)*K474)*'month 3 only'!$B$2)-'month 3 only'!$B$2),IF(K474=0,-'month 3 only'!$B$2,IF(K474=0,-'month 3 only'!$B$2,-('month 3 only'!$B$2*2)))))))*E474</f>
        <v>0</v>
      </c>
    </row>
    <row r="475" spans="9:19" ht="15" x14ac:dyDescent="0.2">
      <c r="I475" s="22"/>
      <c r="J475" s="22"/>
      <c r="K475" s="22"/>
      <c r="N475" s="17"/>
      <c r="O475" s="26">
        <f>((H475-1)*(1-(IF(I475="no",0,'month 3 only'!$B$3)))+1)</f>
        <v>5.0000000000000044E-2</v>
      </c>
      <c r="P475" s="26">
        <f t="shared" si="6"/>
        <v>0</v>
      </c>
      <c r="Q475" s="27">
        <f>(IF(N475="WON-EW",((((O475-1)*K475)*'month 3 only'!$B$2)+('month 3 only'!$B$2*(O475-1))),IF(N475="WON",((((O475-1)*K475)*'month 3 only'!$B$2)+('month 3 only'!$B$2*(O475-1))),IF(N475="PLACED",((((O475-1)*K475)*'month 3 only'!$B$2)-'month 3 only'!$B$2),IF(K475=0,-'month 3 only'!$B$2,IF(K475=0,-'month 3 only'!$B$2,-('month 3 only'!$B$2*2)))))))*E475</f>
        <v>0</v>
      </c>
      <c r="R475" s="27">
        <f>(IF(N475="WON-EW",(((L475-1)*'month 3 only'!$B$2)*(1-$B$3))+(((M475-1)*'month 3 only'!$B$2)*(1-$B$3)),IF(N475="WON",(((L475-1)*'month 3 only'!$B$2)*(1-$B$3)),IF(N475="PLACED",(((M475-1)*'month 3 only'!$B$2)*(1-$B$3))-'month 3 only'!$B$2,IF(K475=0,-'month 3 only'!$B$2,-('month 3 only'!$B$2*2))))))*E475</f>
        <v>0</v>
      </c>
      <c r="S475" s="28">
        <f>(IF(N475="WON-EW",((((G475-1)*K475)*'month 3 only'!$B$2)+('month 3 only'!$B$2*(G475-1))),IF(N475="WON",((((G475-1)*K475)*'month 3 only'!$B$2)+('month 3 only'!$B$2*(G475-1))),IF(N475="PLACED",((((G475-1)*K475)*'month 3 only'!$B$2)-'month 3 only'!$B$2),IF(K475=0,-'month 3 only'!$B$2,IF(K475=0,-'month 3 only'!$B$2,-('month 3 only'!$B$2*2)))))))*E475</f>
        <v>0</v>
      </c>
    </row>
    <row r="476" spans="9:19" ht="15" x14ac:dyDescent="0.2">
      <c r="I476" s="22"/>
      <c r="J476" s="22"/>
      <c r="K476" s="22"/>
      <c r="N476" s="17"/>
      <c r="O476" s="26">
        <f>((H476-1)*(1-(IF(I476="no",0,'month 3 only'!$B$3)))+1)</f>
        <v>5.0000000000000044E-2</v>
      </c>
      <c r="P476" s="26">
        <f t="shared" si="6"/>
        <v>0</v>
      </c>
      <c r="Q476" s="27">
        <f>(IF(N476="WON-EW",((((O476-1)*K476)*'month 3 only'!$B$2)+('month 3 only'!$B$2*(O476-1))),IF(N476="WON",((((O476-1)*K476)*'month 3 only'!$B$2)+('month 3 only'!$B$2*(O476-1))),IF(N476="PLACED",((((O476-1)*K476)*'month 3 only'!$B$2)-'month 3 only'!$B$2),IF(K476=0,-'month 3 only'!$B$2,IF(K476=0,-'month 3 only'!$B$2,-('month 3 only'!$B$2*2)))))))*E476</f>
        <v>0</v>
      </c>
      <c r="R476" s="27">
        <f>(IF(N476="WON-EW",(((L476-1)*'month 3 only'!$B$2)*(1-$B$3))+(((M476-1)*'month 3 only'!$B$2)*(1-$B$3)),IF(N476="WON",(((L476-1)*'month 3 only'!$B$2)*(1-$B$3)),IF(N476="PLACED",(((M476-1)*'month 3 only'!$B$2)*(1-$B$3))-'month 3 only'!$B$2,IF(K476=0,-'month 3 only'!$B$2,-('month 3 only'!$B$2*2))))))*E476</f>
        <v>0</v>
      </c>
      <c r="S476" s="28">
        <f>(IF(N476="WON-EW",((((G476-1)*K476)*'month 3 only'!$B$2)+('month 3 only'!$B$2*(G476-1))),IF(N476="WON",((((G476-1)*K476)*'month 3 only'!$B$2)+('month 3 only'!$B$2*(G476-1))),IF(N476="PLACED",((((G476-1)*K476)*'month 3 only'!$B$2)-'month 3 only'!$B$2),IF(K476=0,-'month 3 only'!$B$2,IF(K476=0,-'month 3 only'!$B$2,-('month 3 only'!$B$2*2)))))))*E476</f>
        <v>0</v>
      </c>
    </row>
    <row r="477" spans="9:19" ht="15" x14ac:dyDescent="0.2">
      <c r="I477" s="22"/>
      <c r="J477" s="22"/>
      <c r="K477" s="22"/>
      <c r="N477" s="17"/>
      <c r="O477" s="26">
        <f>((H477-1)*(1-(IF(I477="no",0,'month 3 only'!$B$3)))+1)</f>
        <v>5.0000000000000044E-2</v>
      </c>
      <c r="P477" s="26">
        <f t="shared" si="6"/>
        <v>0</v>
      </c>
      <c r="Q477" s="27">
        <f>(IF(N477="WON-EW",((((O477-1)*K477)*'month 3 only'!$B$2)+('month 3 only'!$B$2*(O477-1))),IF(N477="WON",((((O477-1)*K477)*'month 3 only'!$B$2)+('month 3 only'!$B$2*(O477-1))),IF(N477="PLACED",((((O477-1)*K477)*'month 3 only'!$B$2)-'month 3 only'!$B$2),IF(K477=0,-'month 3 only'!$B$2,IF(K477=0,-'month 3 only'!$B$2,-('month 3 only'!$B$2*2)))))))*E477</f>
        <v>0</v>
      </c>
      <c r="R477" s="27">
        <f>(IF(N477="WON-EW",(((L477-1)*'month 3 only'!$B$2)*(1-$B$3))+(((M477-1)*'month 3 only'!$B$2)*(1-$B$3)),IF(N477="WON",(((L477-1)*'month 3 only'!$B$2)*(1-$B$3)),IF(N477="PLACED",(((M477-1)*'month 3 only'!$B$2)*(1-$B$3))-'month 3 only'!$B$2,IF(K477=0,-'month 3 only'!$B$2,-('month 3 only'!$B$2*2))))))*E477</f>
        <v>0</v>
      </c>
      <c r="S477" s="28">
        <f>(IF(N477="WON-EW",((((G477-1)*K477)*'month 3 only'!$B$2)+('month 3 only'!$B$2*(G477-1))),IF(N477="WON",((((G477-1)*K477)*'month 3 only'!$B$2)+('month 3 only'!$B$2*(G477-1))),IF(N477="PLACED",((((G477-1)*K477)*'month 3 only'!$B$2)-'month 3 only'!$B$2),IF(K477=0,-'month 3 only'!$B$2,IF(K477=0,-'month 3 only'!$B$2,-('month 3 only'!$B$2*2)))))))*E477</f>
        <v>0</v>
      </c>
    </row>
    <row r="478" spans="9:19" ht="15" x14ac:dyDescent="0.2">
      <c r="I478" s="22"/>
      <c r="J478" s="22"/>
      <c r="K478" s="22"/>
      <c r="N478" s="17"/>
      <c r="O478" s="26">
        <f>((H478-1)*(1-(IF(I478="no",0,'month 3 only'!$B$3)))+1)</f>
        <v>5.0000000000000044E-2</v>
      </c>
      <c r="P478" s="26">
        <f t="shared" si="6"/>
        <v>0</v>
      </c>
      <c r="Q478" s="27">
        <f>(IF(N478="WON-EW",((((O478-1)*K478)*'month 3 only'!$B$2)+('month 3 only'!$B$2*(O478-1))),IF(N478="WON",((((O478-1)*K478)*'month 3 only'!$B$2)+('month 3 only'!$B$2*(O478-1))),IF(N478="PLACED",((((O478-1)*K478)*'month 3 only'!$B$2)-'month 3 only'!$B$2),IF(K478=0,-'month 3 only'!$B$2,IF(K478=0,-'month 3 only'!$B$2,-('month 3 only'!$B$2*2)))))))*E478</f>
        <v>0</v>
      </c>
      <c r="R478" s="27">
        <f>(IF(N478="WON-EW",(((L478-1)*'month 3 only'!$B$2)*(1-$B$3))+(((M478-1)*'month 3 only'!$B$2)*(1-$B$3)),IF(N478="WON",(((L478-1)*'month 3 only'!$B$2)*(1-$B$3)),IF(N478="PLACED",(((M478-1)*'month 3 only'!$B$2)*(1-$B$3))-'month 3 only'!$B$2,IF(K478=0,-'month 3 only'!$B$2,-('month 3 only'!$B$2*2))))))*E478</f>
        <v>0</v>
      </c>
      <c r="S478" s="28">
        <f>(IF(N478="WON-EW",((((G478-1)*K478)*'month 3 only'!$B$2)+('month 3 only'!$B$2*(G478-1))),IF(N478="WON",((((G478-1)*K478)*'month 3 only'!$B$2)+('month 3 only'!$B$2*(G478-1))),IF(N478="PLACED",((((G478-1)*K478)*'month 3 only'!$B$2)-'month 3 only'!$B$2),IF(K478=0,-'month 3 only'!$B$2,IF(K478=0,-'month 3 only'!$B$2,-('month 3 only'!$B$2*2)))))))*E478</f>
        <v>0</v>
      </c>
    </row>
    <row r="479" spans="9:19" ht="15" x14ac:dyDescent="0.2">
      <c r="I479" s="22"/>
      <c r="J479" s="22"/>
      <c r="K479" s="22"/>
      <c r="N479" s="17"/>
      <c r="O479" s="26">
        <f>((H479-1)*(1-(IF(I479="no",0,'month 3 only'!$B$3)))+1)</f>
        <v>5.0000000000000044E-2</v>
      </c>
      <c r="P479" s="26">
        <f t="shared" si="6"/>
        <v>0</v>
      </c>
      <c r="Q479" s="27">
        <f>(IF(N479="WON-EW",((((O479-1)*K479)*'month 3 only'!$B$2)+('month 3 only'!$B$2*(O479-1))),IF(N479="WON",((((O479-1)*K479)*'month 3 only'!$B$2)+('month 3 only'!$B$2*(O479-1))),IF(N479="PLACED",((((O479-1)*K479)*'month 3 only'!$B$2)-'month 3 only'!$B$2),IF(K479=0,-'month 3 only'!$B$2,IF(K479=0,-'month 3 only'!$B$2,-('month 3 only'!$B$2*2)))))))*E479</f>
        <v>0</v>
      </c>
      <c r="R479" s="27">
        <f>(IF(N479="WON-EW",(((L479-1)*'month 3 only'!$B$2)*(1-$B$3))+(((M479-1)*'month 3 only'!$B$2)*(1-$B$3)),IF(N479="WON",(((L479-1)*'month 3 only'!$B$2)*(1-$B$3)),IF(N479="PLACED",(((M479-1)*'month 3 only'!$B$2)*(1-$B$3))-'month 3 only'!$B$2,IF(K479=0,-'month 3 only'!$B$2,-('month 3 only'!$B$2*2))))))*E479</f>
        <v>0</v>
      </c>
      <c r="S479" s="28">
        <f>(IF(N479="WON-EW",((((G479-1)*K479)*'month 3 only'!$B$2)+('month 3 only'!$B$2*(G479-1))),IF(N479="WON",((((G479-1)*K479)*'month 3 only'!$B$2)+('month 3 only'!$B$2*(G479-1))),IF(N479="PLACED",((((G479-1)*K479)*'month 3 only'!$B$2)-'month 3 only'!$B$2),IF(K479=0,-'month 3 only'!$B$2,IF(K479=0,-'month 3 only'!$B$2,-('month 3 only'!$B$2*2)))))))*E479</f>
        <v>0</v>
      </c>
    </row>
    <row r="480" spans="9:19" ht="15" x14ac:dyDescent="0.2">
      <c r="I480" s="22"/>
      <c r="J480" s="22"/>
      <c r="K480" s="22"/>
      <c r="N480" s="17"/>
      <c r="O480" s="26">
        <f>((H480-1)*(1-(IF(I480="no",0,'month 3 only'!$B$3)))+1)</f>
        <v>5.0000000000000044E-2</v>
      </c>
      <c r="P480" s="26">
        <f t="shared" si="6"/>
        <v>0</v>
      </c>
      <c r="Q480" s="27">
        <f>(IF(N480="WON-EW",((((O480-1)*K480)*'month 3 only'!$B$2)+('month 3 only'!$B$2*(O480-1))),IF(N480="WON",((((O480-1)*K480)*'month 3 only'!$B$2)+('month 3 only'!$B$2*(O480-1))),IF(N480="PLACED",((((O480-1)*K480)*'month 3 only'!$B$2)-'month 3 only'!$B$2),IF(K480=0,-'month 3 only'!$B$2,IF(K480=0,-'month 3 only'!$B$2,-('month 3 only'!$B$2*2)))))))*E480</f>
        <v>0</v>
      </c>
      <c r="R480" s="27">
        <f>(IF(N480="WON-EW",(((L480-1)*'month 3 only'!$B$2)*(1-$B$3))+(((M480-1)*'month 3 only'!$B$2)*(1-$B$3)),IF(N480="WON",(((L480-1)*'month 3 only'!$B$2)*(1-$B$3)),IF(N480="PLACED",(((M480-1)*'month 3 only'!$B$2)*(1-$B$3))-'month 3 only'!$B$2,IF(K480=0,-'month 3 only'!$B$2,-('month 3 only'!$B$2*2))))))*E480</f>
        <v>0</v>
      </c>
      <c r="S480" s="28">
        <f>(IF(N480="WON-EW",((((G480-1)*K480)*'month 3 only'!$B$2)+('month 3 only'!$B$2*(G480-1))),IF(N480="WON",((((G480-1)*K480)*'month 3 only'!$B$2)+('month 3 only'!$B$2*(G480-1))),IF(N480="PLACED",((((G480-1)*K480)*'month 3 only'!$B$2)-'month 3 only'!$B$2),IF(K480=0,-'month 3 only'!$B$2,IF(K480=0,-'month 3 only'!$B$2,-('month 3 only'!$B$2*2)))))))*E480</f>
        <v>0</v>
      </c>
    </row>
    <row r="481" spans="9:19" ht="15" x14ac:dyDescent="0.2">
      <c r="I481" s="22"/>
      <c r="J481" s="22"/>
      <c r="K481" s="22"/>
      <c r="N481" s="17"/>
      <c r="O481" s="26">
        <f>((H481-1)*(1-(IF(I481="no",0,'month 3 only'!$B$3)))+1)</f>
        <v>5.0000000000000044E-2</v>
      </c>
      <c r="P481" s="26">
        <f t="shared" si="6"/>
        <v>0</v>
      </c>
      <c r="Q481" s="27">
        <f>(IF(N481="WON-EW",((((O481-1)*K481)*'month 3 only'!$B$2)+('month 3 only'!$B$2*(O481-1))),IF(N481="WON",((((O481-1)*K481)*'month 3 only'!$B$2)+('month 3 only'!$B$2*(O481-1))),IF(N481="PLACED",((((O481-1)*K481)*'month 3 only'!$B$2)-'month 3 only'!$B$2),IF(K481=0,-'month 3 only'!$B$2,IF(K481=0,-'month 3 only'!$B$2,-('month 3 only'!$B$2*2)))))))*E481</f>
        <v>0</v>
      </c>
      <c r="R481" s="27">
        <f>(IF(N481="WON-EW",(((L481-1)*'month 3 only'!$B$2)*(1-$B$3))+(((M481-1)*'month 3 only'!$B$2)*(1-$B$3)),IF(N481="WON",(((L481-1)*'month 3 only'!$B$2)*(1-$B$3)),IF(N481="PLACED",(((M481-1)*'month 3 only'!$B$2)*(1-$B$3))-'month 3 only'!$B$2,IF(K481=0,-'month 3 only'!$B$2,-('month 3 only'!$B$2*2))))))*E481</f>
        <v>0</v>
      </c>
      <c r="S481" s="28">
        <f>(IF(N481="WON-EW",((((G481-1)*K481)*'month 3 only'!$B$2)+('month 3 only'!$B$2*(G481-1))),IF(N481="WON",((((G481-1)*K481)*'month 3 only'!$B$2)+('month 3 only'!$B$2*(G481-1))),IF(N481="PLACED",((((G481-1)*K481)*'month 3 only'!$B$2)-'month 3 only'!$B$2),IF(K481=0,-'month 3 only'!$B$2,IF(K481=0,-'month 3 only'!$B$2,-('month 3 only'!$B$2*2)))))))*E481</f>
        <v>0</v>
      </c>
    </row>
    <row r="482" spans="9:19" ht="15" x14ac:dyDescent="0.2">
      <c r="I482" s="22"/>
      <c r="J482" s="22"/>
      <c r="K482" s="22"/>
      <c r="N482" s="17"/>
      <c r="O482" s="26">
        <f>((H482-1)*(1-(IF(I482="no",0,'month 3 only'!$B$3)))+1)</f>
        <v>5.0000000000000044E-2</v>
      </c>
      <c r="P482" s="26">
        <f t="shared" si="6"/>
        <v>0</v>
      </c>
      <c r="Q482" s="27">
        <f>(IF(N482="WON-EW",((((O482-1)*K482)*'month 3 only'!$B$2)+('month 3 only'!$B$2*(O482-1))),IF(N482="WON",((((O482-1)*K482)*'month 3 only'!$B$2)+('month 3 only'!$B$2*(O482-1))),IF(N482="PLACED",((((O482-1)*K482)*'month 3 only'!$B$2)-'month 3 only'!$B$2),IF(K482=0,-'month 3 only'!$B$2,IF(K482=0,-'month 3 only'!$B$2,-('month 3 only'!$B$2*2)))))))*E482</f>
        <v>0</v>
      </c>
      <c r="R482" s="27">
        <f>(IF(N482="WON-EW",(((L482-1)*'month 3 only'!$B$2)*(1-$B$3))+(((M482-1)*'month 3 only'!$B$2)*(1-$B$3)),IF(N482="WON",(((L482-1)*'month 3 only'!$B$2)*(1-$B$3)),IF(N482="PLACED",(((M482-1)*'month 3 only'!$B$2)*(1-$B$3))-'month 3 only'!$B$2,IF(K482=0,-'month 3 only'!$B$2,-('month 3 only'!$B$2*2))))))*E482</f>
        <v>0</v>
      </c>
      <c r="S482" s="28">
        <f>(IF(N482="WON-EW",((((G482-1)*K482)*'month 3 only'!$B$2)+('month 3 only'!$B$2*(G482-1))),IF(N482="WON",((((G482-1)*K482)*'month 3 only'!$B$2)+('month 3 only'!$B$2*(G482-1))),IF(N482="PLACED",((((G482-1)*K482)*'month 3 only'!$B$2)-'month 3 only'!$B$2),IF(K482=0,-'month 3 only'!$B$2,IF(K482=0,-'month 3 only'!$B$2,-('month 3 only'!$B$2*2)))))))*E482</f>
        <v>0</v>
      </c>
    </row>
    <row r="483" spans="9:19" ht="15" x14ac:dyDescent="0.2">
      <c r="I483" s="22"/>
      <c r="J483" s="22"/>
      <c r="K483" s="22"/>
      <c r="N483" s="17"/>
      <c r="O483" s="26">
        <f>((H483-1)*(1-(IF(I483="no",0,'month 3 only'!$B$3)))+1)</f>
        <v>5.0000000000000044E-2</v>
      </c>
      <c r="P483" s="26">
        <f t="shared" si="6"/>
        <v>0</v>
      </c>
      <c r="Q483" s="27">
        <f>(IF(N483="WON-EW",((((O483-1)*K483)*'month 3 only'!$B$2)+('month 3 only'!$B$2*(O483-1))),IF(N483="WON",((((O483-1)*K483)*'month 3 only'!$B$2)+('month 3 only'!$B$2*(O483-1))),IF(N483="PLACED",((((O483-1)*K483)*'month 3 only'!$B$2)-'month 3 only'!$B$2),IF(K483=0,-'month 3 only'!$B$2,IF(K483=0,-'month 3 only'!$B$2,-('month 3 only'!$B$2*2)))))))*E483</f>
        <v>0</v>
      </c>
      <c r="R483" s="27">
        <f>(IF(N483="WON-EW",(((L483-1)*'month 3 only'!$B$2)*(1-$B$3))+(((M483-1)*'month 3 only'!$B$2)*(1-$B$3)),IF(N483="WON",(((L483-1)*'month 3 only'!$B$2)*(1-$B$3)),IF(N483="PLACED",(((M483-1)*'month 3 only'!$B$2)*(1-$B$3))-'month 3 only'!$B$2,IF(K483=0,-'month 3 only'!$B$2,-('month 3 only'!$B$2*2))))))*E483</f>
        <v>0</v>
      </c>
      <c r="S483" s="28">
        <f>(IF(N483="WON-EW",((((G483-1)*K483)*'month 3 only'!$B$2)+('month 3 only'!$B$2*(G483-1))),IF(N483="WON",((((G483-1)*K483)*'month 3 only'!$B$2)+('month 3 only'!$B$2*(G483-1))),IF(N483="PLACED",((((G483-1)*K483)*'month 3 only'!$B$2)-'month 3 only'!$B$2),IF(K483=0,-'month 3 only'!$B$2,IF(K483=0,-'month 3 only'!$B$2,-('month 3 only'!$B$2*2)))))))*E483</f>
        <v>0</v>
      </c>
    </row>
    <row r="484" spans="9:19" ht="15" x14ac:dyDescent="0.2">
      <c r="I484" s="22"/>
      <c r="J484" s="22"/>
      <c r="K484" s="22"/>
      <c r="N484" s="17"/>
      <c r="O484" s="26">
        <f>((H484-1)*(1-(IF(I484="no",0,'month 3 only'!$B$3)))+1)</f>
        <v>5.0000000000000044E-2</v>
      </c>
      <c r="P484" s="26">
        <f t="shared" si="6"/>
        <v>0</v>
      </c>
      <c r="Q484" s="27">
        <f>(IF(N484="WON-EW",((((O484-1)*K484)*'month 3 only'!$B$2)+('month 3 only'!$B$2*(O484-1))),IF(N484="WON",((((O484-1)*K484)*'month 3 only'!$B$2)+('month 3 only'!$B$2*(O484-1))),IF(N484="PLACED",((((O484-1)*K484)*'month 3 only'!$B$2)-'month 3 only'!$B$2),IF(K484=0,-'month 3 only'!$B$2,IF(K484=0,-'month 3 only'!$B$2,-('month 3 only'!$B$2*2)))))))*E484</f>
        <v>0</v>
      </c>
      <c r="R484" s="27">
        <f>(IF(N484="WON-EW",(((L484-1)*'month 3 only'!$B$2)*(1-$B$3))+(((M484-1)*'month 3 only'!$B$2)*(1-$B$3)),IF(N484="WON",(((L484-1)*'month 3 only'!$B$2)*(1-$B$3)),IF(N484="PLACED",(((M484-1)*'month 3 only'!$B$2)*(1-$B$3))-'month 3 only'!$B$2,IF(K484=0,-'month 3 only'!$B$2,-('month 3 only'!$B$2*2))))))*E484</f>
        <v>0</v>
      </c>
      <c r="S484" s="28">
        <f>(IF(N484="WON-EW",((((G484-1)*K484)*'month 3 only'!$B$2)+('month 3 only'!$B$2*(G484-1))),IF(N484="WON",((((G484-1)*K484)*'month 3 only'!$B$2)+('month 3 only'!$B$2*(G484-1))),IF(N484="PLACED",((((G484-1)*K484)*'month 3 only'!$B$2)-'month 3 only'!$B$2),IF(K484=0,-'month 3 only'!$B$2,IF(K484=0,-'month 3 only'!$B$2,-('month 3 only'!$B$2*2)))))))*E484</f>
        <v>0</v>
      </c>
    </row>
    <row r="485" spans="9:19" ht="15" x14ac:dyDescent="0.2">
      <c r="I485" s="22"/>
      <c r="J485" s="22"/>
      <c r="K485" s="22"/>
      <c r="N485" s="17"/>
      <c r="O485" s="26">
        <f>((H485-1)*(1-(IF(I485="no",0,'month 3 only'!$B$3)))+1)</f>
        <v>5.0000000000000044E-2</v>
      </c>
      <c r="P485" s="26">
        <f t="shared" si="6"/>
        <v>0</v>
      </c>
      <c r="Q485" s="27">
        <f>(IF(N485="WON-EW",((((O485-1)*K485)*'month 3 only'!$B$2)+('month 3 only'!$B$2*(O485-1))),IF(N485="WON",((((O485-1)*K485)*'month 3 only'!$B$2)+('month 3 only'!$B$2*(O485-1))),IF(N485="PLACED",((((O485-1)*K485)*'month 3 only'!$B$2)-'month 3 only'!$B$2),IF(K485=0,-'month 3 only'!$B$2,IF(K485=0,-'month 3 only'!$B$2,-('month 3 only'!$B$2*2)))))))*E485</f>
        <v>0</v>
      </c>
      <c r="R485" s="27">
        <f>(IF(N485="WON-EW",(((L485-1)*'month 3 only'!$B$2)*(1-$B$3))+(((M485-1)*'month 3 only'!$B$2)*(1-$B$3)),IF(N485="WON",(((L485-1)*'month 3 only'!$B$2)*(1-$B$3)),IF(N485="PLACED",(((M485-1)*'month 3 only'!$B$2)*(1-$B$3))-'month 3 only'!$B$2,IF(K485=0,-'month 3 only'!$B$2,-('month 3 only'!$B$2*2))))))*E485</f>
        <v>0</v>
      </c>
      <c r="S485" s="28">
        <f>(IF(N485="WON-EW",((((G485-1)*K485)*'month 3 only'!$B$2)+('month 3 only'!$B$2*(G485-1))),IF(N485="WON",((((G485-1)*K485)*'month 3 only'!$B$2)+('month 3 only'!$B$2*(G485-1))),IF(N485="PLACED",((((G485-1)*K485)*'month 3 only'!$B$2)-'month 3 only'!$B$2),IF(K485=0,-'month 3 only'!$B$2,IF(K485=0,-'month 3 only'!$B$2,-('month 3 only'!$B$2*2)))))))*E485</f>
        <v>0</v>
      </c>
    </row>
    <row r="486" spans="9:19" ht="15" x14ac:dyDescent="0.2">
      <c r="I486" s="22"/>
      <c r="J486" s="22"/>
      <c r="K486" s="22"/>
      <c r="N486" s="17"/>
      <c r="O486" s="26">
        <f>((H486-1)*(1-(IF(I486="no",0,'month 3 only'!$B$3)))+1)</f>
        <v>5.0000000000000044E-2</v>
      </c>
      <c r="P486" s="26">
        <f t="shared" si="6"/>
        <v>0</v>
      </c>
      <c r="Q486" s="27">
        <f>(IF(N486="WON-EW",((((O486-1)*K486)*'month 3 only'!$B$2)+('month 3 only'!$B$2*(O486-1))),IF(N486="WON",((((O486-1)*K486)*'month 3 only'!$B$2)+('month 3 only'!$B$2*(O486-1))),IF(N486="PLACED",((((O486-1)*K486)*'month 3 only'!$B$2)-'month 3 only'!$B$2),IF(K486=0,-'month 3 only'!$B$2,IF(K486=0,-'month 3 only'!$B$2,-('month 3 only'!$B$2*2)))))))*E486</f>
        <v>0</v>
      </c>
      <c r="R486" s="27">
        <f>(IF(N486="WON-EW",(((L486-1)*'month 3 only'!$B$2)*(1-$B$3))+(((M486-1)*'month 3 only'!$B$2)*(1-$B$3)),IF(N486="WON",(((L486-1)*'month 3 only'!$B$2)*(1-$B$3)),IF(N486="PLACED",(((M486-1)*'month 3 only'!$B$2)*(1-$B$3))-'month 3 only'!$B$2,IF(K486=0,-'month 3 only'!$B$2,-('month 3 only'!$B$2*2))))))*E486</f>
        <v>0</v>
      </c>
      <c r="S486" s="28">
        <f>(IF(N486="WON-EW",((((G486-1)*K486)*'month 3 only'!$B$2)+('month 3 only'!$B$2*(G486-1))),IF(N486="WON",((((G486-1)*K486)*'month 3 only'!$B$2)+('month 3 only'!$B$2*(G486-1))),IF(N486="PLACED",((((G486-1)*K486)*'month 3 only'!$B$2)-'month 3 only'!$B$2),IF(K486=0,-'month 3 only'!$B$2,IF(K486=0,-'month 3 only'!$B$2,-('month 3 only'!$B$2*2)))))))*E486</f>
        <v>0</v>
      </c>
    </row>
    <row r="487" spans="9:19" ht="15" x14ac:dyDescent="0.2">
      <c r="I487" s="22"/>
      <c r="J487" s="22"/>
      <c r="K487" s="22"/>
      <c r="N487" s="17"/>
      <c r="O487" s="26">
        <f>((H487-1)*(1-(IF(I487="no",0,'month 3 only'!$B$3)))+1)</f>
        <v>5.0000000000000044E-2</v>
      </c>
      <c r="P487" s="26">
        <f t="shared" si="6"/>
        <v>0</v>
      </c>
      <c r="Q487" s="27">
        <f>(IF(N487="WON-EW",((((O487-1)*K487)*'month 3 only'!$B$2)+('month 3 only'!$B$2*(O487-1))),IF(N487="WON",((((O487-1)*K487)*'month 3 only'!$B$2)+('month 3 only'!$B$2*(O487-1))),IF(N487="PLACED",((((O487-1)*K487)*'month 3 only'!$B$2)-'month 3 only'!$B$2),IF(K487=0,-'month 3 only'!$B$2,IF(K487=0,-'month 3 only'!$B$2,-('month 3 only'!$B$2*2)))))))*E487</f>
        <v>0</v>
      </c>
      <c r="R487" s="27">
        <f>(IF(N487="WON-EW",(((L487-1)*'month 3 only'!$B$2)*(1-$B$3))+(((M487-1)*'month 3 only'!$B$2)*(1-$B$3)),IF(N487="WON",(((L487-1)*'month 3 only'!$B$2)*(1-$B$3)),IF(N487="PLACED",(((M487-1)*'month 3 only'!$B$2)*(1-$B$3))-'month 3 only'!$B$2,IF(K487=0,-'month 3 only'!$B$2,-('month 3 only'!$B$2*2))))))*E487</f>
        <v>0</v>
      </c>
      <c r="S487" s="28">
        <f>(IF(N487="WON-EW",((((G487-1)*K487)*'month 3 only'!$B$2)+('month 3 only'!$B$2*(G487-1))),IF(N487="WON",((((G487-1)*K487)*'month 3 only'!$B$2)+('month 3 only'!$B$2*(G487-1))),IF(N487="PLACED",((((G487-1)*K487)*'month 3 only'!$B$2)-'month 3 only'!$B$2),IF(K487=0,-'month 3 only'!$B$2,IF(K487=0,-'month 3 only'!$B$2,-('month 3 only'!$B$2*2)))))))*E487</f>
        <v>0</v>
      </c>
    </row>
    <row r="488" spans="9:19" ht="15" x14ac:dyDescent="0.2">
      <c r="I488" s="22"/>
      <c r="J488" s="22"/>
      <c r="K488" s="22"/>
      <c r="N488" s="17"/>
      <c r="O488" s="26">
        <f>((H488-1)*(1-(IF(I488="no",0,'month 3 only'!$B$3)))+1)</f>
        <v>5.0000000000000044E-2</v>
      </c>
      <c r="P488" s="26">
        <f t="shared" si="6"/>
        <v>0</v>
      </c>
      <c r="Q488" s="27">
        <f>(IF(N488="WON-EW",((((O488-1)*K488)*'month 3 only'!$B$2)+('month 3 only'!$B$2*(O488-1))),IF(N488="WON",((((O488-1)*K488)*'month 3 only'!$B$2)+('month 3 only'!$B$2*(O488-1))),IF(N488="PLACED",((((O488-1)*K488)*'month 3 only'!$B$2)-'month 3 only'!$B$2),IF(K488=0,-'month 3 only'!$B$2,IF(K488=0,-'month 3 only'!$B$2,-('month 3 only'!$B$2*2)))))))*E488</f>
        <v>0</v>
      </c>
      <c r="R488" s="27">
        <f>(IF(N488="WON-EW",(((L488-1)*'month 3 only'!$B$2)*(1-$B$3))+(((M488-1)*'month 3 only'!$B$2)*(1-$B$3)),IF(N488="WON",(((L488-1)*'month 3 only'!$B$2)*(1-$B$3)),IF(N488="PLACED",(((M488-1)*'month 3 only'!$B$2)*(1-$B$3))-'month 3 only'!$B$2,IF(K488=0,-'month 3 only'!$B$2,-('month 3 only'!$B$2*2))))))*E488</f>
        <v>0</v>
      </c>
      <c r="S488" s="28">
        <f>(IF(N488="WON-EW",((((G488-1)*K488)*'month 3 only'!$B$2)+('month 3 only'!$B$2*(G488-1))),IF(N488="WON",((((G488-1)*K488)*'month 3 only'!$B$2)+('month 3 only'!$B$2*(G488-1))),IF(N488="PLACED",((((G488-1)*K488)*'month 3 only'!$B$2)-'month 3 only'!$B$2),IF(K488=0,-'month 3 only'!$B$2,IF(K488=0,-'month 3 only'!$B$2,-('month 3 only'!$B$2*2)))))))*E488</f>
        <v>0</v>
      </c>
    </row>
    <row r="489" spans="9:19" ht="15" x14ac:dyDescent="0.2">
      <c r="I489" s="22"/>
      <c r="J489" s="22"/>
      <c r="K489" s="22"/>
      <c r="N489" s="17"/>
      <c r="O489" s="26">
        <f>((H489-1)*(1-(IF(I489="no",0,'month 3 only'!$B$3)))+1)</f>
        <v>5.0000000000000044E-2</v>
      </c>
      <c r="P489" s="26">
        <f t="shared" si="6"/>
        <v>0</v>
      </c>
      <c r="Q489" s="27">
        <f>(IF(N489="WON-EW",((((O489-1)*K489)*'month 3 only'!$B$2)+('month 3 only'!$B$2*(O489-1))),IF(N489="WON",((((O489-1)*K489)*'month 3 only'!$B$2)+('month 3 only'!$B$2*(O489-1))),IF(N489="PLACED",((((O489-1)*K489)*'month 3 only'!$B$2)-'month 3 only'!$B$2),IF(K489=0,-'month 3 only'!$B$2,IF(K489=0,-'month 3 only'!$B$2,-('month 3 only'!$B$2*2)))))))*E489</f>
        <v>0</v>
      </c>
      <c r="R489" s="27">
        <f>(IF(N489="WON-EW",(((L489-1)*'month 3 only'!$B$2)*(1-$B$3))+(((M489-1)*'month 3 only'!$B$2)*(1-$B$3)),IF(N489="WON",(((L489-1)*'month 3 only'!$B$2)*(1-$B$3)),IF(N489="PLACED",(((M489-1)*'month 3 only'!$B$2)*(1-$B$3))-'month 3 only'!$B$2,IF(K489=0,-'month 3 only'!$B$2,-('month 3 only'!$B$2*2))))))*E489</f>
        <v>0</v>
      </c>
      <c r="S489" s="28">
        <f>(IF(N489="WON-EW",((((G489-1)*K489)*'month 3 only'!$B$2)+('month 3 only'!$B$2*(G489-1))),IF(N489="WON",((((G489-1)*K489)*'month 3 only'!$B$2)+('month 3 only'!$B$2*(G489-1))),IF(N489="PLACED",((((G489-1)*K489)*'month 3 only'!$B$2)-'month 3 only'!$B$2),IF(K489=0,-'month 3 only'!$B$2,IF(K489=0,-'month 3 only'!$B$2,-('month 3 only'!$B$2*2)))))))*E489</f>
        <v>0</v>
      </c>
    </row>
    <row r="490" spans="9:19" ht="15" x14ac:dyDescent="0.2">
      <c r="I490" s="22"/>
      <c r="J490" s="22"/>
      <c r="K490" s="22"/>
      <c r="N490" s="17"/>
      <c r="O490" s="26">
        <f>((H490-1)*(1-(IF(I490="no",0,'month 3 only'!$B$3)))+1)</f>
        <v>5.0000000000000044E-2</v>
      </c>
      <c r="P490" s="26">
        <f t="shared" si="6"/>
        <v>0</v>
      </c>
      <c r="Q490" s="27">
        <f>(IF(N490="WON-EW",((((O490-1)*K490)*'month 3 only'!$B$2)+('month 3 only'!$B$2*(O490-1))),IF(N490="WON",((((O490-1)*K490)*'month 3 only'!$B$2)+('month 3 only'!$B$2*(O490-1))),IF(N490="PLACED",((((O490-1)*K490)*'month 3 only'!$B$2)-'month 3 only'!$B$2),IF(K490=0,-'month 3 only'!$B$2,IF(K490=0,-'month 3 only'!$B$2,-('month 3 only'!$B$2*2)))))))*E490</f>
        <v>0</v>
      </c>
      <c r="R490" s="27">
        <f>(IF(N490="WON-EW",(((L490-1)*'month 3 only'!$B$2)*(1-$B$3))+(((M490-1)*'month 3 only'!$B$2)*(1-$B$3)),IF(N490="WON",(((L490-1)*'month 3 only'!$B$2)*(1-$B$3)),IF(N490="PLACED",(((M490-1)*'month 3 only'!$B$2)*(1-$B$3))-'month 3 only'!$B$2,IF(K490=0,-'month 3 only'!$B$2,-('month 3 only'!$B$2*2))))))*E490</f>
        <v>0</v>
      </c>
      <c r="S490" s="28">
        <f>(IF(N490="WON-EW",((((G490-1)*K490)*'month 3 only'!$B$2)+('month 3 only'!$B$2*(G490-1))),IF(N490="WON",((((G490-1)*K490)*'month 3 only'!$B$2)+('month 3 only'!$B$2*(G490-1))),IF(N490="PLACED",((((G490-1)*K490)*'month 3 only'!$B$2)-'month 3 only'!$B$2),IF(K490=0,-'month 3 only'!$B$2,IF(K490=0,-'month 3 only'!$B$2,-('month 3 only'!$B$2*2)))))))*E490</f>
        <v>0</v>
      </c>
    </row>
    <row r="491" spans="9:19" ht="15" x14ac:dyDescent="0.2">
      <c r="I491" s="22"/>
      <c r="J491" s="22"/>
      <c r="K491" s="22"/>
      <c r="N491" s="17"/>
      <c r="O491" s="26">
        <f>((H491-1)*(1-(IF(I491="no",0,'month 3 only'!$B$3)))+1)</f>
        <v>5.0000000000000044E-2</v>
      </c>
      <c r="P491" s="26">
        <f t="shared" si="6"/>
        <v>0</v>
      </c>
      <c r="Q491" s="27">
        <f>(IF(N491="WON-EW",((((O491-1)*K491)*'month 3 only'!$B$2)+('month 3 only'!$B$2*(O491-1))),IF(N491="WON",((((O491-1)*K491)*'month 3 only'!$B$2)+('month 3 only'!$B$2*(O491-1))),IF(N491="PLACED",((((O491-1)*K491)*'month 3 only'!$B$2)-'month 3 only'!$B$2),IF(K491=0,-'month 3 only'!$B$2,IF(K491=0,-'month 3 only'!$B$2,-('month 3 only'!$B$2*2)))))))*E491</f>
        <v>0</v>
      </c>
      <c r="R491" s="27">
        <f>(IF(N491="WON-EW",(((L491-1)*'month 3 only'!$B$2)*(1-$B$3))+(((M491-1)*'month 3 only'!$B$2)*(1-$B$3)),IF(N491="WON",(((L491-1)*'month 3 only'!$B$2)*(1-$B$3)),IF(N491="PLACED",(((M491-1)*'month 3 only'!$B$2)*(1-$B$3))-'month 3 only'!$B$2,IF(K491=0,-'month 3 only'!$B$2,-('month 3 only'!$B$2*2))))))*E491</f>
        <v>0</v>
      </c>
      <c r="S491" s="28">
        <f>(IF(N491="WON-EW",((((G491-1)*K491)*'month 3 only'!$B$2)+('month 3 only'!$B$2*(G491-1))),IF(N491="WON",((((G491-1)*K491)*'month 3 only'!$B$2)+('month 3 only'!$B$2*(G491-1))),IF(N491="PLACED",((((G491-1)*K491)*'month 3 only'!$B$2)-'month 3 only'!$B$2),IF(K491=0,-'month 3 only'!$B$2,IF(K491=0,-'month 3 only'!$B$2,-('month 3 only'!$B$2*2)))))))*E491</f>
        <v>0</v>
      </c>
    </row>
    <row r="492" spans="9:19" ht="15" x14ac:dyDescent="0.2">
      <c r="I492" s="22"/>
      <c r="J492" s="22"/>
      <c r="K492" s="22"/>
      <c r="N492" s="17"/>
      <c r="O492" s="26">
        <f>((H492-1)*(1-(IF(I492="no",0,'month 3 only'!$B$3)))+1)</f>
        <v>5.0000000000000044E-2</v>
      </c>
      <c r="P492" s="26">
        <f t="shared" si="6"/>
        <v>0</v>
      </c>
      <c r="Q492" s="27">
        <f>(IF(N492="WON-EW",((((O492-1)*K492)*'month 3 only'!$B$2)+('month 3 only'!$B$2*(O492-1))),IF(N492="WON",((((O492-1)*K492)*'month 3 only'!$B$2)+('month 3 only'!$B$2*(O492-1))),IF(N492="PLACED",((((O492-1)*K492)*'month 3 only'!$B$2)-'month 3 only'!$B$2),IF(K492=0,-'month 3 only'!$B$2,IF(K492=0,-'month 3 only'!$B$2,-('month 3 only'!$B$2*2)))))))*E492</f>
        <v>0</v>
      </c>
      <c r="R492" s="27">
        <f>(IF(N492="WON-EW",(((L492-1)*'month 3 only'!$B$2)*(1-$B$3))+(((M492-1)*'month 3 only'!$B$2)*(1-$B$3)),IF(N492="WON",(((L492-1)*'month 3 only'!$B$2)*(1-$B$3)),IF(N492="PLACED",(((M492-1)*'month 3 only'!$B$2)*(1-$B$3))-'month 3 only'!$B$2,IF(K492=0,-'month 3 only'!$B$2,-('month 3 only'!$B$2*2))))))*E492</f>
        <v>0</v>
      </c>
      <c r="S492" s="28">
        <f>(IF(N492="WON-EW",((((G492-1)*K492)*'month 3 only'!$B$2)+('month 3 only'!$B$2*(G492-1))),IF(N492="WON",((((G492-1)*K492)*'month 3 only'!$B$2)+('month 3 only'!$B$2*(G492-1))),IF(N492="PLACED",((((G492-1)*K492)*'month 3 only'!$B$2)-'month 3 only'!$B$2),IF(K492=0,-'month 3 only'!$B$2,IF(K492=0,-'month 3 only'!$B$2,-('month 3 only'!$B$2*2)))))))*E492</f>
        <v>0</v>
      </c>
    </row>
    <row r="493" spans="9:19" ht="15" x14ac:dyDescent="0.2">
      <c r="I493" s="22"/>
      <c r="J493" s="22"/>
      <c r="K493" s="22"/>
      <c r="N493" s="17"/>
      <c r="O493" s="26">
        <f>((H493-1)*(1-(IF(I493="no",0,'month 3 only'!$B$3)))+1)</f>
        <v>5.0000000000000044E-2</v>
      </c>
      <c r="P493" s="26">
        <f t="shared" si="6"/>
        <v>0</v>
      </c>
      <c r="Q493" s="27">
        <f>(IF(N493="WON-EW",((((O493-1)*K493)*'month 3 only'!$B$2)+('month 3 only'!$B$2*(O493-1))),IF(N493="WON",((((O493-1)*K493)*'month 3 only'!$B$2)+('month 3 only'!$B$2*(O493-1))),IF(N493="PLACED",((((O493-1)*K493)*'month 3 only'!$B$2)-'month 3 only'!$B$2),IF(K493=0,-'month 3 only'!$B$2,IF(K493=0,-'month 3 only'!$B$2,-('month 3 only'!$B$2*2)))))))*E493</f>
        <v>0</v>
      </c>
      <c r="R493" s="27">
        <f>(IF(N493="WON-EW",(((L493-1)*'month 3 only'!$B$2)*(1-$B$3))+(((M493-1)*'month 3 only'!$B$2)*(1-$B$3)),IF(N493="WON",(((L493-1)*'month 3 only'!$B$2)*(1-$B$3)),IF(N493="PLACED",(((M493-1)*'month 3 only'!$B$2)*(1-$B$3))-'month 3 only'!$B$2,IF(K493=0,-'month 3 only'!$B$2,-('month 3 only'!$B$2*2))))))*E493</f>
        <v>0</v>
      </c>
      <c r="S493" s="28">
        <f>(IF(N493="WON-EW",((((G493-1)*K493)*'month 3 only'!$B$2)+('month 3 only'!$B$2*(G493-1))),IF(N493="WON",((((G493-1)*K493)*'month 3 only'!$B$2)+('month 3 only'!$B$2*(G493-1))),IF(N493="PLACED",((((G493-1)*K493)*'month 3 only'!$B$2)-'month 3 only'!$B$2),IF(K493=0,-'month 3 only'!$B$2,IF(K493=0,-'month 3 only'!$B$2,-('month 3 only'!$B$2*2)))))))*E493</f>
        <v>0</v>
      </c>
    </row>
    <row r="494" spans="9:19" ht="15" x14ac:dyDescent="0.2">
      <c r="I494" s="22"/>
      <c r="J494" s="22"/>
      <c r="K494" s="22"/>
      <c r="N494" s="17"/>
      <c r="O494" s="26">
        <f>((H494-1)*(1-(IF(I494="no",0,'month 3 only'!$B$3)))+1)</f>
        <v>5.0000000000000044E-2</v>
      </c>
      <c r="P494" s="26">
        <f t="shared" si="6"/>
        <v>0</v>
      </c>
      <c r="Q494" s="27">
        <f>(IF(N494="WON-EW",((((O494-1)*K494)*'month 3 only'!$B$2)+('month 3 only'!$B$2*(O494-1))),IF(N494="WON",((((O494-1)*K494)*'month 3 only'!$B$2)+('month 3 only'!$B$2*(O494-1))),IF(N494="PLACED",((((O494-1)*K494)*'month 3 only'!$B$2)-'month 3 only'!$B$2),IF(K494=0,-'month 3 only'!$B$2,IF(K494=0,-'month 3 only'!$B$2,-('month 3 only'!$B$2*2)))))))*E494</f>
        <v>0</v>
      </c>
      <c r="R494" s="27">
        <f>(IF(N494="WON-EW",(((L494-1)*'month 3 only'!$B$2)*(1-$B$3))+(((M494-1)*'month 3 only'!$B$2)*(1-$B$3)),IF(N494="WON",(((L494-1)*'month 3 only'!$B$2)*(1-$B$3)),IF(N494="PLACED",(((M494-1)*'month 3 only'!$B$2)*(1-$B$3))-'month 3 only'!$B$2,IF(K494=0,-'month 3 only'!$B$2,-('month 3 only'!$B$2*2))))))*E494</f>
        <v>0</v>
      </c>
      <c r="S494" s="28">
        <f>(IF(N494="WON-EW",((((G494-1)*K494)*'month 3 only'!$B$2)+('month 3 only'!$B$2*(G494-1))),IF(N494="WON",((((G494-1)*K494)*'month 3 only'!$B$2)+('month 3 only'!$B$2*(G494-1))),IF(N494="PLACED",((((G494-1)*K494)*'month 3 only'!$B$2)-'month 3 only'!$B$2),IF(K494=0,-'month 3 only'!$B$2,IF(K494=0,-'month 3 only'!$B$2,-('month 3 only'!$B$2*2)))))))*E494</f>
        <v>0</v>
      </c>
    </row>
    <row r="495" spans="9:19" ht="15" x14ac:dyDescent="0.2">
      <c r="I495" s="22"/>
      <c r="J495" s="22"/>
      <c r="K495" s="22"/>
      <c r="N495" s="17"/>
      <c r="O495" s="26">
        <f>((H495-1)*(1-(IF(I495="no",0,'month 3 only'!$B$3)))+1)</f>
        <v>5.0000000000000044E-2</v>
      </c>
      <c r="P495" s="26">
        <f t="shared" si="6"/>
        <v>0</v>
      </c>
      <c r="Q495" s="27">
        <f>(IF(N495="WON-EW",((((O495-1)*K495)*'month 3 only'!$B$2)+('month 3 only'!$B$2*(O495-1))),IF(N495="WON",((((O495-1)*K495)*'month 3 only'!$B$2)+('month 3 only'!$B$2*(O495-1))),IF(N495="PLACED",((((O495-1)*K495)*'month 3 only'!$B$2)-'month 3 only'!$B$2),IF(K495=0,-'month 3 only'!$B$2,IF(K495=0,-'month 3 only'!$B$2,-('month 3 only'!$B$2*2)))))))*E495</f>
        <v>0</v>
      </c>
      <c r="R495" s="27">
        <f>(IF(N495="WON-EW",(((L495-1)*'month 3 only'!$B$2)*(1-$B$3))+(((M495-1)*'month 3 only'!$B$2)*(1-$B$3)),IF(N495="WON",(((L495-1)*'month 3 only'!$B$2)*(1-$B$3)),IF(N495="PLACED",(((M495-1)*'month 3 only'!$B$2)*(1-$B$3))-'month 3 only'!$B$2,IF(K495=0,-'month 3 only'!$B$2,-('month 3 only'!$B$2*2))))))*E495</f>
        <v>0</v>
      </c>
      <c r="S495" s="28">
        <f>(IF(N495="WON-EW",((((G495-1)*K495)*'month 3 only'!$B$2)+('month 3 only'!$B$2*(G495-1))),IF(N495="WON",((((G495-1)*K495)*'month 3 only'!$B$2)+('month 3 only'!$B$2*(G495-1))),IF(N495="PLACED",((((G495-1)*K495)*'month 3 only'!$B$2)-'month 3 only'!$B$2),IF(K495=0,-'month 3 only'!$B$2,IF(K495=0,-'month 3 only'!$B$2,-('month 3 only'!$B$2*2)))))))*E495</f>
        <v>0</v>
      </c>
    </row>
    <row r="496" spans="9:19" ht="15" x14ac:dyDescent="0.2">
      <c r="I496" s="22"/>
      <c r="J496" s="22"/>
      <c r="K496" s="22"/>
      <c r="N496" s="17"/>
      <c r="O496" s="26">
        <f>((H496-1)*(1-(IF(I496="no",0,'month 3 only'!$B$3)))+1)</f>
        <v>5.0000000000000044E-2</v>
      </c>
      <c r="P496" s="26">
        <f t="shared" si="6"/>
        <v>0</v>
      </c>
      <c r="Q496" s="27">
        <f>(IF(N496="WON-EW",((((O496-1)*K496)*'month 3 only'!$B$2)+('month 3 only'!$B$2*(O496-1))),IF(N496="WON",((((O496-1)*K496)*'month 3 only'!$B$2)+('month 3 only'!$B$2*(O496-1))),IF(N496="PLACED",((((O496-1)*K496)*'month 3 only'!$B$2)-'month 3 only'!$B$2),IF(K496=0,-'month 3 only'!$B$2,IF(K496=0,-'month 3 only'!$B$2,-('month 3 only'!$B$2*2)))))))*E496</f>
        <v>0</v>
      </c>
      <c r="R496" s="27">
        <f>(IF(N496="WON-EW",(((L496-1)*'month 3 only'!$B$2)*(1-$B$3))+(((M496-1)*'month 3 only'!$B$2)*(1-$B$3)),IF(N496="WON",(((L496-1)*'month 3 only'!$B$2)*(1-$B$3)),IF(N496="PLACED",(((M496-1)*'month 3 only'!$B$2)*(1-$B$3))-'month 3 only'!$B$2,IF(K496=0,-'month 3 only'!$B$2,-('month 3 only'!$B$2*2))))))*E496</f>
        <v>0</v>
      </c>
      <c r="S496" s="28">
        <f>(IF(N496="WON-EW",((((G496-1)*K496)*'month 3 only'!$B$2)+('month 3 only'!$B$2*(G496-1))),IF(N496="WON",((((G496-1)*K496)*'month 3 only'!$B$2)+('month 3 only'!$B$2*(G496-1))),IF(N496="PLACED",((((G496-1)*K496)*'month 3 only'!$B$2)-'month 3 only'!$B$2),IF(K496=0,-'month 3 only'!$B$2,IF(K496=0,-'month 3 only'!$B$2,-('month 3 only'!$B$2*2)))))))*E496</f>
        <v>0</v>
      </c>
    </row>
    <row r="497" spans="9:19" ht="15" x14ac:dyDescent="0.2">
      <c r="I497" s="22"/>
      <c r="J497" s="22"/>
      <c r="K497" s="22"/>
      <c r="N497" s="17"/>
      <c r="O497" s="26">
        <f>((H497-1)*(1-(IF(I497="no",0,'month 3 only'!$B$3)))+1)</f>
        <v>5.0000000000000044E-2</v>
      </c>
      <c r="P497" s="26">
        <f t="shared" si="6"/>
        <v>0</v>
      </c>
      <c r="Q497" s="27">
        <f>(IF(N497="WON-EW",((((O497-1)*K497)*'month 3 only'!$B$2)+('month 3 only'!$B$2*(O497-1))),IF(N497="WON",((((O497-1)*K497)*'month 3 only'!$B$2)+('month 3 only'!$B$2*(O497-1))),IF(N497="PLACED",((((O497-1)*K497)*'month 3 only'!$B$2)-'month 3 only'!$B$2),IF(K497=0,-'month 3 only'!$B$2,IF(K497=0,-'month 3 only'!$B$2,-('month 3 only'!$B$2*2)))))))*E497</f>
        <v>0</v>
      </c>
      <c r="R497" s="27">
        <f>(IF(N497="WON-EW",(((L497-1)*'month 3 only'!$B$2)*(1-$B$3))+(((M497-1)*'month 3 only'!$B$2)*(1-$B$3)),IF(N497="WON",(((L497-1)*'month 3 only'!$B$2)*(1-$B$3)),IF(N497="PLACED",(((M497-1)*'month 3 only'!$B$2)*(1-$B$3))-'month 3 only'!$B$2,IF(K497=0,-'month 3 only'!$B$2,-('month 3 only'!$B$2*2))))))*E497</f>
        <v>0</v>
      </c>
      <c r="S497" s="28">
        <f>(IF(N497="WON-EW",((((G497-1)*K497)*'month 3 only'!$B$2)+('month 3 only'!$B$2*(G497-1))),IF(N497="WON",((((G497-1)*K497)*'month 3 only'!$B$2)+('month 3 only'!$B$2*(G497-1))),IF(N497="PLACED",((((G497-1)*K497)*'month 3 only'!$B$2)-'month 3 only'!$B$2),IF(K497=0,-'month 3 only'!$B$2,IF(K497=0,-'month 3 only'!$B$2,-('month 3 only'!$B$2*2)))))))*E497</f>
        <v>0</v>
      </c>
    </row>
    <row r="498" spans="9:19" ht="15" x14ac:dyDescent="0.2">
      <c r="I498" s="22"/>
      <c r="J498" s="22"/>
      <c r="K498" s="22"/>
      <c r="N498" s="17"/>
      <c r="O498" s="26">
        <f>((H498-1)*(1-(IF(I498="no",0,'month 3 only'!$B$3)))+1)</f>
        <v>5.0000000000000044E-2</v>
      </c>
      <c r="P498" s="26">
        <f t="shared" si="6"/>
        <v>0</v>
      </c>
      <c r="Q498" s="27">
        <f>(IF(N498="WON-EW",((((O498-1)*K498)*'month 3 only'!$B$2)+('month 3 only'!$B$2*(O498-1))),IF(N498="WON",((((O498-1)*K498)*'month 3 only'!$B$2)+('month 3 only'!$B$2*(O498-1))),IF(N498="PLACED",((((O498-1)*K498)*'month 3 only'!$B$2)-'month 3 only'!$B$2),IF(K498=0,-'month 3 only'!$B$2,IF(K498=0,-'month 3 only'!$B$2,-('month 3 only'!$B$2*2)))))))*E498</f>
        <v>0</v>
      </c>
      <c r="R498" s="27">
        <f>(IF(N498="WON-EW",(((L498-1)*'month 3 only'!$B$2)*(1-$B$3))+(((M498-1)*'month 3 only'!$B$2)*(1-$B$3)),IF(N498="WON",(((L498-1)*'month 3 only'!$B$2)*(1-$B$3)),IF(N498="PLACED",(((M498-1)*'month 3 only'!$B$2)*(1-$B$3))-'month 3 only'!$B$2,IF(K498=0,-'month 3 only'!$B$2,-('month 3 only'!$B$2*2))))))*E498</f>
        <v>0</v>
      </c>
      <c r="S498" s="28">
        <f>(IF(N498="WON-EW",((((G498-1)*K498)*'month 3 only'!$B$2)+('month 3 only'!$B$2*(G498-1))),IF(N498="WON",((((G498-1)*K498)*'month 3 only'!$B$2)+('month 3 only'!$B$2*(G498-1))),IF(N498="PLACED",((((G498-1)*K498)*'month 3 only'!$B$2)-'month 3 only'!$B$2),IF(K498=0,-'month 3 only'!$B$2,IF(K498=0,-'month 3 only'!$B$2,-('month 3 only'!$B$2*2)))))))*E498</f>
        <v>0</v>
      </c>
    </row>
    <row r="499" spans="9:19" ht="15" x14ac:dyDescent="0.2">
      <c r="I499" s="22"/>
      <c r="J499" s="22"/>
      <c r="K499" s="22"/>
      <c r="N499" s="17"/>
      <c r="O499" s="26">
        <f>((H499-1)*(1-(IF(I499="no",0,'month 3 only'!$B$3)))+1)</f>
        <v>5.0000000000000044E-2</v>
      </c>
      <c r="P499" s="26">
        <f t="shared" si="6"/>
        <v>0</v>
      </c>
      <c r="Q499" s="27">
        <f>(IF(N499="WON-EW",((((O499-1)*K499)*'month 3 only'!$B$2)+('month 3 only'!$B$2*(O499-1))),IF(N499="WON",((((O499-1)*K499)*'month 3 only'!$B$2)+('month 3 only'!$B$2*(O499-1))),IF(N499="PLACED",((((O499-1)*K499)*'month 3 only'!$B$2)-'month 3 only'!$B$2),IF(K499=0,-'month 3 only'!$B$2,IF(K499=0,-'month 3 only'!$B$2,-('month 3 only'!$B$2*2)))))))*E499</f>
        <v>0</v>
      </c>
      <c r="R499" s="27">
        <f>(IF(N499="WON-EW",(((L499-1)*'month 3 only'!$B$2)*(1-$B$3))+(((M499-1)*'month 3 only'!$B$2)*(1-$B$3)),IF(N499="WON",(((L499-1)*'month 3 only'!$B$2)*(1-$B$3)),IF(N499="PLACED",(((M499-1)*'month 3 only'!$B$2)*(1-$B$3))-'month 3 only'!$B$2,IF(K499=0,-'month 3 only'!$B$2,-('month 3 only'!$B$2*2))))))*E499</f>
        <v>0</v>
      </c>
      <c r="S499" s="28">
        <f>(IF(N499="WON-EW",((((G499-1)*K499)*'month 3 only'!$B$2)+('month 3 only'!$B$2*(G499-1))),IF(N499="WON",((((G499-1)*K499)*'month 3 only'!$B$2)+('month 3 only'!$B$2*(G499-1))),IF(N499="PLACED",((((G499-1)*K499)*'month 3 only'!$B$2)-'month 3 only'!$B$2),IF(K499=0,-'month 3 only'!$B$2,IF(K499=0,-'month 3 only'!$B$2,-('month 3 only'!$B$2*2)))))))*E499</f>
        <v>0</v>
      </c>
    </row>
    <row r="500" spans="9:19" ht="15" x14ac:dyDescent="0.2">
      <c r="I500" s="22"/>
      <c r="J500" s="22"/>
      <c r="K500" s="22"/>
      <c r="N500" s="17"/>
      <c r="O500" s="26">
        <f>((H500-1)*(1-(IF(I500="no",0,'month 3 only'!$B$3)))+1)</f>
        <v>5.0000000000000044E-2</v>
      </c>
      <c r="P500" s="26">
        <f t="shared" si="6"/>
        <v>0</v>
      </c>
      <c r="Q500" s="27">
        <f>(IF(N500="WON-EW",((((O500-1)*K500)*'month 3 only'!$B$2)+('month 3 only'!$B$2*(O500-1))),IF(N500="WON",((((O500-1)*K500)*'month 3 only'!$B$2)+('month 3 only'!$B$2*(O500-1))),IF(N500="PLACED",((((O500-1)*K500)*'month 3 only'!$B$2)-'month 3 only'!$B$2),IF(K500=0,-'month 3 only'!$B$2,IF(K500=0,-'month 3 only'!$B$2,-('month 3 only'!$B$2*2)))))))*E500</f>
        <v>0</v>
      </c>
      <c r="R500" s="27">
        <f>(IF(N500="WON-EW",(((L500-1)*'month 3 only'!$B$2)*(1-$B$3))+(((M500-1)*'month 3 only'!$B$2)*(1-$B$3)),IF(N500="WON",(((L500-1)*'month 3 only'!$B$2)*(1-$B$3)),IF(N500="PLACED",(((M500-1)*'month 3 only'!$B$2)*(1-$B$3))-'month 3 only'!$B$2,IF(K500=0,-'month 3 only'!$B$2,-('month 3 only'!$B$2*2))))))*E500</f>
        <v>0</v>
      </c>
      <c r="S500" s="28">
        <f>(IF(N500="WON-EW",((((G500-1)*K500)*'month 3 only'!$B$2)+('month 3 only'!$B$2*(G500-1))),IF(N500="WON",((((G500-1)*K500)*'month 3 only'!$B$2)+('month 3 only'!$B$2*(G500-1))),IF(N500="PLACED",((((G500-1)*K500)*'month 3 only'!$B$2)-'month 3 only'!$B$2),IF(K500=0,-'month 3 only'!$B$2,IF(K500=0,-'month 3 only'!$B$2,-('month 3 only'!$B$2*2)))))))*E500</f>
        <v>0</v>
      </c>
    </row>
    <row r="501" spans="9:19" ht="15" x14ac:dyDescent="0.2">
      <c r="I501" s="22"/>
      <c r="J501" s="22"/>
      <c r="K501" s="22"/>
      <c r="N501" s="17"/>
      <c r="O501" s="26">
        <f>((H501-1)*(1-(IF(I501="no",0,'month 3 only'!$B$3)))+1)</f>
        <v>5.0000000000000044E-2</v>
      </c>
      <c r="P501" s="26">
        <f t="shared" si="6"/>
        <v>0</v>
      </c>
      <c r="Q501" s="27">
        <f>(IF(N501="WON-EW",((((O501-1)*K501)*'month 3 only'!$B$2)+('month 3 only'!$B$2*(O501-1))),IF(N501="WON",((((O501-1)*K501)*'month 3 only'!$B$2)+('month 3 only'!$B$2*(O501-1))),IF(N501="PLACED",((((O501-1)*K501)*'month 3 only'!$B$2)-'month 3 only'!$B$2),IF(K501=0,-'month 3 only'!$B$2,IF(K501=0,-'month 3 only'!$B$2,-('month 3 only'!$B$2*2)))))))*E501</f>
        <v>0</v>
      </c>
      <c r="R501" s="27">
        <f>(IF(N501="WON-EW",(((L501-1)*'month 3 only'!$B$2)*(1-$B$3))+(((M501-1)*'month 3 only'!$B$2)*(1-$B$3)),IF(N501="WON",(((L501-1)*'month 3 only'!$B$2)*(1-$B$3)),IF(N501="PLACED",(((M501-1)*'month 3 only'!$B$2)*(1-$B$3))-'month 3 only'!$B$2,IF(K501=0,-'month 3 only'!$B$2,-('month 3 only'!$B$2*2))))))*E501</f>
        <v>0</v>
      </c>
      <c r="S501" s="28">
        <f>(IF(N501="WON-EW",((((G501-1)*K501)*'month 3 only'!$B$2)+('month 3 only'!$B$2*(G501-1))),IF(N501="WON",((((G501-1)*K501)*'month 3 only'!$B$2)+('month 3 only'!$B$2*(G501-1))),IF(N501="PLACED",((((G501-1)*K501)*'month 3 only'!$B$2)-'month 3 only'!$B$2),IF(K501=0,-'month 3 only'!$B$2,IF(K501=0,-'month 3 only'!$B$2,-('month 3 only'!$B$2*2)))))))*E501</f>
        <v>0</v>
      </c>
    </row>
    <row r="502" spans="9:19" ht="15" x14ac:dyDescent="0.2">
      <c r="I502" s="22"/>
      <c r="J502" s="22"/>
      <c r="K502" s="22"/>
      <c r="N502" s="17"/>
      <c r="O502" s="26">
        <f>((H502-1)*(1-(IF(I502="no",0,'month 3 only'!$B$3)))+1)</f>
        <v>5.0000000000000044E-2</v>
      </c>
      <c r="P502" s="26">
        <f t="shared" si="6"/>
        <v>0</v>
      </c>
      <c r="Q502" s="27">
        <f>(IF(N502="WON-EW",((((O502-1)*K502)*'month 3 only'!$B$2)+('month 3 only'!$B$2*(O502-1))),IF(N502="WON",((((O502-1)*K502)*'month 3 only'!$B$2)+('month 3 only'!$B$2*(O502-1))),IF(N502="PLACED",((((O502-1)*K502)*'month 3 only'!$B$2)-'month 3 only'!$B$2),IF(K502=0,-'month 3 only'!$B$2,IF(K502=0,-'month 3 only'!$B$2,-('month 3 only'!$B$2*2)))))))*E502</f>
        <v>0</v>
      </c>
      <c r="R502" s="27">
        <f>(IF(N502="WON-EW",(((L502-1)*'month 3 only'!$B$2)*(1-$B$3))+(((M502-1)*'month 3 only'!$B$2)*(1-$B$3)),IF(N502="WON",(((L502-1)*'month 3 only'!$B$2)*(1-$B$3)),IF(N502="PLACED",(((M502-1)*'month 3 only'!$B$2)*(1-$B$3))-'month 3 only'!$B$2,IF(K502=0,-'month 3 only'!$B$2,-('month 3 only'!$B$2*2))))))*E502</f>
        <v>0</v>
      </c>
      <c r="S502" s="28">
        <f>(IF(N502="WON-EW",((((G502-1)*K502)*'month 3 only'!$B$2)+('month 3 only'!$B$2*(G502-1))),IF(N502="WON",((((G502-1)*K502)*'month 3 only'!$B$2)+('month 3 only'!$B$2*(G502-1))),IF(N502="PLACED",((((G502-1)*K502)*'month 3 only'!$B$2)-'month 3 only'!$B$2),IF(K502=0,-'month 3 only'!$B$2,IF(K502=0,-'month 3 only'!$B$2,-('month 3 only'!$B$2*2)))))))*E502</f>
        <v>0</v>
      </c>
    </row>
    <row r="503" spans="9:19" ht="15" x14ac:dyDescent="0.2">
      <c r="I503" s="22"/>
      <c r="J503" s="22"/>
      <c r="K503" s="22"/>
      <c r="N503" s="17"/>
      <c r="O503" s="26">
        <f>((H503-1)*(1-(IF(I503="no",0,'month 3 only'!$B$3)))+1)</f>
        <v>5.0000000000000044E-2</v>
      </c>
      <c r="P503" s="26">
        <f t="shared" si="6"/>
        <v>0</v>
      </c>
      <c r="Q503" s="27">
        <f>(IF(N503="WON-EW",((((O503-1)*K503)*'month 3 only'!$B$2)+('month 3 only'!$B$2*(O503-1))),IF(N503="WON",((((O503-1)*K503)*'month 3 only'!$B$2)+('month 3 only'!$B$2*(O503-1))),IF(N503="PLACED",((((O503-1)*K503)*'month 3 only'!$B$2)-'month 3 only'!$B$2),IF(K503=0,-'month 3 only'!$B$2,IF(K503=0,-'month 3 only'!$B$2,-('month 3 only'!$B$2*2)))))))*E503</f>
        <v>0</v>
      </c>
      <c r="R503" s="27">
        <f>(IF(N503="WON-EW",(((L503-1)*'month 3 only'!$B$2)*(1-$B$3))+(((M503-1)*'month 3 only'!$B$2)*(1-$B$3)),IF(N503="WON",(((L503-1)*'month 3 only'!$B$2)*(1-$B$3)),IF(N503="PLACED",(((M503-1)*'month 3 only'!$B$2)*(1-$B$3))-'month 3 only'!$B$2,IF(K503=0,-'month 3 only'!$B$2,-('month 3 only'!$B$2*2))))))*E503</f>
        <v>0</v>
      </c>
      <c r="S503" s="28">
        <f>(IF(N503="WON-EW",((((G503-1)*K503)*'month 3 only'!$B$2)+('month 3 only'!$B$2*(G503-1))),IF(N503="WON",((((G503-1)*K503)*'month 3 only'!$B$2)+('month 3 only'!$B$2*(G503-1))),IF(N503="PLACED",((((G503-1)*K503)*'month 3 only'!$B$2)-'month 3 only'!$B$2),IF(K503=0,-'month 3 only'!$B$2,IF(K503=0,-'month 3 only'!$B$2,-('month 3 only'!$B$2*2)))))))*E503</f>
        <v>0</v>
      </c>
    </row>
    <row r="504" spans="9:19" ht="15" x14ac:dyDescent="0.2">
      <c r="I504" s="22"/>
      <c r="J504" s="22"/>
      <c r="K504" s="22"/>
      <c r="N504" s="17"/>
      <c r="O504" s="26">
        <f>((H504-1)*(1-(IF(I504="no",0,'month 3 only'!$B$3)))+1)</f>
        <v>5.0000000000000044E-2</v>
      </c>
      <c r="P504" s="26">
        <f t="shared" si="6"/>
        <v>0</v>
      </c>
      <c r="Q504" s="27">
        <f>(IF(N504="WON-EW",((((O504-1)*K504)*'month 3 only'!$B$2)+('month 3 only'!$B$2*(O504-1))),IF(N504="WON",((((O504-1)*K504)*'month 3 only'!$B$2)+('month 3 only'!$B$2*(O504-1))),IF(N504="PLACED",((((O504-1)*K504)*'month 3 only'!$B$2)-'month 3 only'!$B$2),IF(K504=0,-'month 3 only'!$B$2,IF(K504=0,-'month 3 only'!$B$2,-('month 3 only'!$B$2*2)))))))*E504</f>
        <v>0</v>
      </c>
      <c r="R504" s="27">
        <f>(IF(N504="WON-EW",(((L504-1)*'month 3 only'!$B$2)*(1-$B$3))+(((M504-1)*'month 3 only'!$B$2)*(1-$B$3)),IF(N504="WON",(((L504-1)*'month 3 only'!$B$2)*(1-$B$3)),IF(N504="PLACED",(((M504-1)*'month 3 only'!$B$2)*(1-$B$3))-'month 3 only'!$B$2,IF(K504=0,-'month 3 only'!$B$2,-('month 3 only'!$B$2*2))))))*E504</f>
        <v>0</v>
      </c>
      <c r="S504" s="28">
        <f>(IF(N504="WON-EW",((((G504-1)*K504)*'month 3 only'!$B$2)+('month 3 only'!$B$2*(G504-1))),IF(N504="WON",((((G504-1)*K504)*'month 3 only'!$B$2)+('month 3 only'!$B$2*(G504-1))),IF(N504="PLACED",((((G504-1)*K504)*'month 3 only'!$B$2)-'month 3 only'!$B$2),IF(K504=0,-'month 3 only'!$B$2,IF(K504=0,-'month 3 only'!$B$2,-('month 3 only'!$B$2*2)))))))*E504</f>
        <v>0</v>
      </c>
    </row>
    <row r="505" spans="9:19" ht="15" x14ac:dyDescent="0.2">
      <c r="I505" s="22"/>
      <c r="J505" s="22"/>
      <c r="K505" s="22"/>
      <c r="N505" s="17"/>
      <c r="O505" s="26">
        <f>((H505-1)*(1-(IF(I505="no",0,'month 3 only'!$B$3)))+1)</f>
        <v>5.0000000000000044E-2</v>
      </c>
      <c r="P505" s="26">
        <f t="shared" si="6"/>
        <v>0</v>
      </c>
      <c r="Q505" s="27">
        <f>(IF(N505="WON-EW",((((O505-1)*K505)*'month 3 only'!$B$2)+('month 3 only'!$B$2*(O505-1))),IF(N505="WON",((((O505-1)*K505)*'month 3 only'!$B$2)+('month 3 only'!$B$2*(O505-1))),IF(N505="PLACED",((((O505-1)*K505)*'month 3 only'!$B$2)-'month 3 only'!$B$2),IF(K505=0,-'month 3 only'!$B$2,IF(K505=0,-'month 3 only'!$B$2,-('month 3 only'!$B$2*2)))))))*E505</f>
        <v>0</v>
      </c>
      <c r="R505" s="27">
        <f>(IF(N505="WON-EW",(((L505-1)*'month 3 only'!$B$2)*(1-$B$3))+(((M505-1)*'month 3 only'!$B$2)*(1-$B$3)),IF(N505="WON",(((L505-1)*'month 3 only'!$B$2)*(1-$B$3)),IF(N505="PLACED",(((M505-1)*'month 3 only'!$B$2)*(1-$B$3))-'month 3 only'!$B$2,IF(K505=0,-'month 3 only'!$B$2,-('month 3 only'!$B$2*2))))))*E505</f>
        <v>0</v>
      </c>
      <c r="S505" s="28">
        <f>(IF(N505="WON-EW",((((G505-1)*K505)*'month 3 only'!$B$2)+('month 3 only'!$B$2*(G505-1))),IF(N505="WON",((((G505-1)*K505)*'month 3 only'!$B$2)+('month 3 only'!$B$2*(G505-1))),IF(N505="PLACED",((((G505-1)*K505)*'month 3 only'!$B$2)-'month 3 only'!$B$2),IF(K505=0,-'month 3 only'!$B$2,IF(K505=0,-'month 3 only'!$B$2,-('month 3 only'!$B$2*2)))))))*E505</f>
        <v>0</v>
      </c>
    </row>
    <row r="506" spans="9:19" ht="15" x14ac:dyDescent="0.2">
      <c r="I506" s="22"/>
      <c r="J506" s="22"/>
      <c r="K506" s="22"/>
      <c r="N506" s="17"/>
      <c r="O506" s="26">
        <f>((H506-1)*(1-(IF(I506="no",0,'month 3 only'!$B$3)))+1)</f>
        <v>5.0000000000000044E-2</v>
      </c>
      <c r="P506" s="26">
        <f t="shared" si="6"/>
        <v>0</v>
      </c>
      <c r="Q506" s="27">
        <f>(IF(N506="WON-EW",((((O506-1)*K506)*'month 3 only'!$B$2)+('month 3 only'!$B$2*(O506-1))),IF(N506="WON",((((O506-1)*K506)*'month 3 only'!$B$2)+('month 3 only'!$B$2*(O506-1))),IF(N506="PLACED",((((O506-1)*K506)*'month 3 only'!$B$2)-'month 3 only'!$B$2),IF(K506=0,-'month 3 only'!$B$2,IF(K506=0,-'month 3 only'!$B$2,-('month 3 only'!$B$2*2)))))))*E506</f>
        <v>0</v>
      </c>
      <c r="R506" s="27">
        <f>(IF(N506="WON-EW",(((L506-1)*'month 3 only'!$B$2)*(1-$B$3))+(((M506-1)*'month 3 only'!$B$2)*(1-$B$3)),IF(N506="WON",(((L506-1)*'month 3 only'!$B$2)*(1-$B$3)),IF(N506="PLACED",(((M506-1)*'month 3 only'!$B$2)*(1-$B$3))-'month 3 only'!$B$2,IF(K506=0,-'month 3 only'!$B$2,-('month 3 only'!$B$2*2))))))*E506</f>
        <v>0</v>
      </c>
      <c r="S506" s="28">
        <f>(IF(N506="WON-EW",((((G506-1)*K506)*'month 3 only'!$B$2)+('month 3 only'!$B$2*(G506-1))),IF(N506="WON",((((G506-1)*K506)*'month 3 only'!$B$2)+('month 3 only'!$B$2*(G506-1))),IF(N506="PLACED",((((G506-1)*K506)*'month 3 only'!$B$2)-'month 3 only'!$B$2),IF(K506=0,-'month 3 only'!$B$2,IF(K506=0,-'month 3 only'!$B$2,-('month 3 only'!$B$2*2)))))))*E506</f>
        <v>0</v>
      </c>
    </row>
    <row r="507" spans="9:19" ht="15" x14ac:dyDescent="0.2">
      <c r="I507" s="22"/>
      <c r="J507" s="22"/>
      <c r="K507" s="22"/>
      <c r="N507" s="17"/>
      <c r="O507" s="26">
        <f>((H507-1)*(1-(IF(I507="no",0,'month 3 only'!$B$3)))+1)</f>
        <v>5.0000000000000044E-2</v>
      </c>
      <c r="P507" s="26">
        <f t="shared" si="6"/>
        <v>0</v>
      </c>
      <c r="Q507" s="27">
        <f>(IF(N507="WON-EW",((((O507-1)*K507)*'month 3 only'!$B$2)+('month 3 only'!$B$2*(O507-1))),IF(N507="WON",((((O507-1)*K507)*'month 3 only'!$B$2)+('month 3 only'!$B$2*(O507-1))),IF(N507="PLACED",((((O507-1)*K507)*'month 3 only'!$B$2)-'month 3 only'!$B$2),IF(K507=0,-'month 3 only'!$B$2,IF(K507=0,-'month 3 only'!$B$2,-('month 3 only'!$B$2*2)))))))*E507</f>
        <v>0</v>
      </c>
      <c r="R507" s="27">
        <f>(IF(N507="WON-EW",(((L507-1)*'month 3 only'!$B$2)*(1-$B$3))+(((M507-1)*'month 3 only'!$B$2)*(1-$B$3)),IF(N507="WON",(((L507-1)*'month 3 only'!$B$2)*(1-$B$3)),IF(N507="PLACED",(((M507-1)*'month 3 only'!$B$2)*(1-$B$3))-'month 3 only'!$B$2,IF(K507=0,-'month 3 only'!$B$2,-('month 3 only'!$B$2*2))))))*E507</f>
        <v>0</v>
      </c>
      <c r="S507" s="28">
        <f>(IF(N507="WON-EW",((((G507-1)*K507)*'month 3 only'!$B$2)+('month 3 only'!$B$2*(G507-1))),IF(N507="WON",((((G507-1)*K507)*'month 3 only'!$B$2)+('month 3 only'!$B$2*(G507-1))),IF(N507="PLACED",((((G507-1)*K507)*'month 3 only'!$B$2)-'month 3 only'!$B$2),IF(K507=0,-'month 3 only'!$B$2,IF(K507=0,-'month 3 only'!$B$2,-('month 3 only'!$B$2*2)))))))*E507</f>
        <v>0</v>
      </c>
    </row>
    <row r="508" spans="9:19" ht="15" x14ac:dyDescent="0.2">
      <c r="I508" s="22"/>
      <c r="J508" s="22"/>
      <c r="K508" s="22"/>
      <c r="N508" s="17"/>
      <c r="O508" s="26">
        <f>((H508-1)*(1-(IF(I508="no",0,'month 3 only'!$B$3)))+1)</f>
        <v>5.0000000000000044E-2</v>
      </c>
      <c r="P508" s="26">
        <f t="shared" si="6"/>
        <v>0</v>
      </c>
      <c r="Q508" s="27">
        <f>(IF(N508="WON-EW",((((O508-1)*K508)*'month 3 only'!$B$2)+('month 3 only'!$B$2*(O508-1))),IF(N508="WON",((((O508-1)*K508)*'month 3 only'!$B$2)+('month 3 only'!$B$2*(O508-1))),IF(N508="PLACED",((((O508-1)*K508)*'month 3 only'!$B$2)-'month 3 only'!$B$2),IF(K508=0,-'month 3 only'!$B$2,IF(K508=0,-'month 3 only'!$B$2,-('month 3 only'!$B$2*2)))))))*E508</f>
        <v>0</v>
      </c>
      <c r="R508" s="27">
        <f>(IF(N508="WON-EW",(((L508-1)*'month 3 only'!$B$2)*(1-$B$3))+(((M508-1)*'month 3 only'!$B$2)*(1-$B$3)),IF(N508="WON",(((L508-1)*'month 3 only'!$B$2)*(1-$B$3)),IF(N508="PLACED",(((M508-1)*'month 3 only'!$B$2)*(1-$B$3))-'month 3 only'!$B$2,IF(K508=0,-'month 3 only'!$B$2,-('month 3 only'!$B$2*2))))))*E508</f>
        <v>0</v>
      </c>
      <c r="S508" s="28">
        <f>(IF(N508="WON-EW",((((G508-1)*K508)*'month 3 only'!$B$2)+('month 3 only'!$B$2*(G508-1))),IF(N508="WON",((((G508-1)*K508)*'month 3 only'!$B$2)+('month 3 only'!$B$2*(G508-1))),IF(N508="PLACED",((((G508-1)*K508)*'month 3 only'!$B$2)-'month 3 only'!$B$2),IF(K508=0,-'month 3 only'!$B$2,IF(K508=0,-'month 3 only'!$B$2,-('month 3 only'!$B$2*2)))))))*E508</f>
        <v>0</v>
      </c>
    </row>
    <row r="509" spans="9:19" ht="15" x14ac:dyDescent="0.2">
      <c r="I509" s="22"/>
      <c r="J509" s="22"/>
      <c r="K509" s="22"/>
      <c r="N509" s="17"/>
      <c r="O509" s="26">
        <f>((H509-1)*(1-(IF(I509="no",0,'month 3 only'!$B$3)))+1)</f>
        <v>5.0000000000000044E-2</v>
      </c>
      <c r="P509" s="26">
        <f t="shared" si="6"/>
        <v>0</v>
      </c>
      <c r="Q509" s="27">
        <f>(IF(N509="WON-EW",((((O509-1)*K509)*'month 3 only'!$B$2)+('month 3 only'!$B$2*(O509-1))),IF(N509="WON",((((O509-1)*K509)*'month 3 only'!$B$2)+('month 3 only'!$B$2*(O509-1))),IF(N509="PLACED",((((O509-1)*K509)*'month 3 only'!$B$2)-'month 3 only'!$B$2),IF(K509=0,-'month 3 only'!$B$2,IF(K509=0,-'month 3 only'!$B$2,-('month 3 only'!$B$2*2)))))))*E509</f>
        <v>0</v>
      </c>
      <c r="R509" s="27">
        <f>(IF(N509="WON-EW",(((L509-1)*'month 3 only'!$B$2)*(1-$B$3))+(((M509-1)*'month 3 only'!$B$2)*(1-$B$3)),IF(N509="WON",(((L509-1)*'month 3 only'!$B$2)*(1-$B$3)),IF(N509="PLACED",(((M509-1)*'month 3 only'!$B$2)*(1-$B$3))-'month 3 only'!$B$2,IF(K509=0,-'month 3 only'!$B$2,-('month 3 only'!$B$2*2))))))*E509</f>
        <v>0</v>
      </c>
      <c r="S509" s="28">
        <f>(IF(N509="WON-EW",((((G509-1)*K509)*'month 3 only'!$B$2)+('month 3 only'!$B$2*(G509-1))),IF(N509="WON",((((G509-1)*K509)*'month 3 only'!$B$2)+('month 3 only'!$B$2*(G509-1))),IF(N509="PLACED",((((G509-1)*K509)*'month 3 only'!$B$2)-'month 3 only'!$B$2),IF(K509=0,-'month 3 only'!$B$2,IF(K509=0,-'month 3 only'!$B$2,-('month 3 only'!$B$2*2)))))))*E509</f>
        <v>0</v>
      </c>
    </row>
    <row r="510" spans="9:19" ht="15" x14ac:dyDescent="0.2">
      <c r="I510" s="22"/>
      <c r="J510" s="22"/>
      <c r="K510" s="22"/>
      <c r="N510" s="17"/>
      <c r="O510" s="26">
        <f>((H510-1)*(1-(IF(I510="no",0,'month 3 only'!$B$3)))+1)</f>
        <v>5.0000000000000044E-2</v>
      </c>
      <c r="P510" s="26">
        <f t="shared" ref="P510:P573" si="7">E510*IF(J510="yes",2,1)</f>
        <v>0</v>
      </c>
      <c r="Q510" s="27">
        <f>(IF(N510="WON-EW",((((O510-1)*K510)*'month 3 only'!$B$2)+('month 3 only'!$B$2*(O510-1))),IF(N510="WON",((((O510-1)*K510)*'month 3 only'!$B$2)+('month 3 only'!$B$2*(O510-1))),IF(N510="PLACED",((((O510-1)*K510)*'month 3 only'!$B$2)-'month 3 only'!$B$2),IF(K510=0,-'month 3 only'!$B$2,IF(K510=0,-'month 3 only'!$B$2,-('month 3 only'!$B$2*2)))))))*E510</f>
        <v>0</v>
      </c>
      <c r="R510" s="27">
        <f>(IF(N510="WON-EW",(((L510-1)*'month 3 only'!$B$2)*(1-$B$3))+(((M510-1)*'month 3 only'!$B$2)*(1-$B$3)),IF(N510="WON",(((L510-1)*'month 3 only'!$B$2)*(1-$B$3)),IF(N510="PLACED",(((M510-1)*'month 3 only'!$B$2)*(1-$B$3))-'month 3 only'!$B$2,IF(K510=0,-'month 3 only'!$B$2,-('month 3 only'!$B$2*2))))))*E510</f>
        <v>0</v>
      </c>
      <c r="S510" s="28">
        <f>(IF(N510="WON-EW",((((G510-1)*K510)*'month 3 only'!$B$2)+('month 3 only'!$B$2*(G510-1))),IF(N510="WON",((((G510-1)*K510)*'month 3 only'!$B$2)+('month 3 only'!$B$2*(G510-1))),IF(N510="PLACED",((((G510-1)*K510)*'month 3 only'!$B$2)-'month 3 only'!$B$2),IF(K510=0,-'month 3 only'!$B$2,IF(K510=0,-'month 3 only'!$B$2,-('month 3 only'!$B$2*2)))))))*E510</f>
        <v>0</v>
      </c>
    </row>
    <row r="511" spans="9:19" ht="15" x14ac:dyDescent="0.2">
      <c r="I511" s="22"/>
      <c r="J511" s="22"/>
      <c r="K511" s="22"/>
      <c r="N511" s="17"/>
      <c r="O511" s="26">
        <f>((H511-1)*(1-(IF(I511="no",0,'month 3 only'!$B$3)))+1)</f>
        <v>5.0000000000000044E-2</v>
      </c>
      <c r="P511" s="26">
        <f t="shared" si="7"/>
        <v>0</v>
      </c>
      <c r="Q511" s="27">
        <f>(IF(N511="WON-EW",((((O511-1)*K511)*'month 3 only'!$B$2)+('month 3 only'!$B$2*(O511-1))),IF(N511="WON",((((O511-1)*K511)*'month 3 only'!$B$2)+('month 3 only'!$B$2*(O511-1))),IF(N511="PLACED",((((O511-1)*K511)*'month 3 only'!$B$2)-'month 3 only'!$B$2),IF(K511=0,-'month 3 only'!$B$2,IF(K511=0,-'month 3 only'!$B$2,-('month 3 only'!$B$2*2)))))))*E511</f>
        <v>0</v>
      </c>
      <c r="R511" s="27">
        <f>(IF(N511="WON-EW",(((L511-1)*'month 3 only'!$B$2)*(1-$B$3))+(((M511-1)*'month 3 only'!$B$2)*(1-$B$3)),IF(N511="WON",(((L511-1)*'month 3 only'!$B$2)*(1-$B$3)),IF(N511="PLACED",(((M511-1)*'month 3 only'!$B$2)*(1-$B$3))-'month 3 only'!$B$2,IF(K511=0,-'month 3 only'!$B$2,-('month 3 only'!$B$2*2))))))*E511</f>
        <v>0</v>
      </c>
      <c r="S511" s="28">
        <f>(IF(N511="WON-EW",((((G511-1)*K511)*'month 3 only'!$B$2)+('month 3 only'!$B$2*(G511-1))),IF(N511="WON",((((G511-1)*K511)*'month 3 only'!$B$2)+('month 3 only'!$B$2*(G511-1))),IF(N511="PLACED",((((G511-1)*K511)*'month 3 only'!$B$2)-'month 3 only'!$B$2),IF(K511=0,-'month 3 only'!$B$2,IF(K511=0,-'month 3 only'!$B$2,-('month 3 only'!$B$2*2)))))))*E511</f>
        <v>0</v>
      </c>
    </row>
    <row r="512" spans="9:19" ht="15" x14ac:dyDescent="0.2">
      <c r="I512" s="22"/>
      <c r="J512" s="22"/>
      <c r="K512" s="22"/>
      <c r="N512" s="17"/>
      <c r="O512" s="26">
        <f>((H512-1)*(1-(IF(I512="no",0,'month 3 only'!$B$3)))+1)</f>
        <v>5.0000000000000044E-2</v>
      </c>
      <c r="P512" s="26">
        <f t="shared" si="7"/>
        <v>0</v>
      </c>
      <c r="Q512" s="27">
        <f>(IF(N512="WON-EW",((((O512-1)*K512)*'month 3 only'!$B$2)+('month 3 only'!$B$2*(O512-1))),IF(N512="WON",((((O512-1)*K512)*'month 3 only'!$B$2)+('month 3 only'!$B$2*(O512-1))),IF(N512="PLACED",((((O512-1)*K512)*'month 3 only'!$B$2)-'month 3 only'!$B$2),IF(K512=0,-'month 3 only'!$B$2,IF(K512=0,-'month 3 only'!$B$2,-('month 3 only'!$B$2*2)))))))*E512</f>
        <v>0</v>
      </c>
      <c r="R512" s="27">
        <f>(IF(N512="WON-EW",(((L512-1)*'month 3 only'!$B$2)*(1-$B$3))+(((M512-1)*'month 3 only'!$B$2)*(1-$B$3)),IF(N512="WON",(((L512-1)*'month 3 only'!$B$2)*(1-$B$3)),IF(N512="PLACED",(((M512-1)*'month 3 only'!$B$2)*(1-$B$3))-'month 3 only'!$B$2,IF(K512=0,-'month 3 only'!$B$2,-('month 3 only'!$B$2*2))))))*E512</f>
        <v>0</v>
      </c>
      <c r="S512" s="28">
        <f>(IF(N512="WON-EW",((((G512-1)*K512)*'month 3 only'!$B$2)+('month 3 only'!$B$2*(G512-1))),IF(N512="WON",((((G512-1)*K512)*'month 3 only'!$B$2)+('month 3 only'!$B$2*(G512-1))),IF(N512="PLACED",((((G512-1)*K512)*'month 3 only'!$B$2)-'month 3 only'!$B$2),IF(K512=0,-'month 3 only'!$B$2,IF(K512=0,-'month 3 only'!$B$2,-('month 3 only'!$B$2*2)))))))*E512</f>
        <v>0</v>
      </c>
    </row>
    <row r="513" spans="9:19" ht="15" x14ac:dyDescent="0.2">
      <c r="I513" s="22"/>
      <c r="J513" s="22"/>
      <c r="K513" s="22"/>
      <c r="N513" s="17"/>
      <c r="O513" s="26">
        <f>((H513-1)*(1-(IF(I513="no",0,'month 3 only'!$B$3)))+1)</f>
        <v>5.0000000000000044E-2</v>
      </c>
      <c r="P513" s="26">
        <f t="shared" si="7"/>
        <v>0</v>
      </c>
      <c r="Q513" s="27">
        <f>(IF(N513="WON-EW",((((O513-1)*K513)*'month 3 only'!$B$2)+('month 3 only'!$B$2*(O513-1))),IF(N513="WON",((((O513-1)*K513)*'month 3 only'!$B$2)+('month 3 only'!$B$2*(O513-1))),IF(N513="PLACED",((((O513-1)*K513)*'month 3 only'!$B$2)-'month 3 only'!$B$2),IF(K513=0,-'month 3 only'!$B$2,IF(K513=0,-'month 3 only'!$B$2,-('month 3 only'!$B$2*2)))))))*E513</f>
        <v>0</v>
      </c>
      <c r="R513" s="27">
        <f>(IF(N513="WON-EW",(((L513-1)*'month 3 only'!$B$2)*(1-$B$3))+(((M513-1)*'month 3 only'!$B$2)*(1-$B$3)),IF(N513="WON",(((L513-1)*'month 3 only'!$B$2)*(1-$B$3)),IF(N513="PLACED",(((M513-1)*'month 3 only'!$B$2)*(1-$B$3))-'month 3 only'!$B$2,IF(K513=0,-'month 3 only'!$B$2,-('month 3 only'!$B$2*2))))))*E513</f>
        <v>0</v>
      </c>
      <c r="S513" s="28">
        <f>(IF(N513="WON-EW",((((G513-1)*K513)*'month 3 only'!$B$2)+('month 3 only'!$B$2*(G513-1))),IF(N513="WON",((((G513-1)*K513)*'month 3 only'!$B$2)+('month 3 only'!$B$2*(G513-1))),IF(N513="PLACED",((((G513-1)*K513)*'month 3 only'!$B$2)-'month 3 only'!$B$2),IF(K513=0,-'month 3 only'!$B$2,IF(K513=0,-'month 3 only'!$B$2,-('month 3 only'!$B$2*2)))))))*E513</f>
        <v>0</v>
      </c>
    </row>
    <row r="514" spans="9:19" ht="15" x14ac:dyDescent="0.2">
      <c r="I514" s="22"/>
      <c r="J514" s="22"/>
      <c r="K514" s="22"/>
      <c r="N514" s="17"/>
      <c r="O514" s="26">
        <f>((H514-1)*(1-(IF(I514="no",0,'month 3 only'!$B$3)))+1)</f>
        <v>5.0000000000000044E-2</v>
      </c>
      <c r="P514" s="26">
        <f t="shared" si="7"/>
        <v>0</v>
      </c>
      <c r="Q514" s="27">
        <f>(IF(N514="WON-EW",((((O514-1)*K514)*'month 3 only'!$B$2)+('month 3 only'!$B$2*(O514-1))),IF(N514="WON",((((O514-1)*K514)*'month 3 only'!$B$2)+('month 3 only'!$B$2*(O514-1))),IF(N514="PLACED",((((O514-1)*K514)*'month 3 only'!$B$2)-'month 3 only'!$B$2),IF(K514=0,-'month 3 only'!$B$2,IF(K514=0,-'month 3 only'!$B$2,-('month 3 only'!$B$2*2)))))))*E514</f>
        <v>0</v>
      </c>
      <c r="R514" s="27">
        <f>(IF(N514="WON-EW",(((L514-1)*'month 3 only'!$B$2)*(1-$B$3))+(((M514-1)*'month 3 only'!$B$2)*(1-$B$3)),IF(N514="WON",(((L514-1)*'month 3 only'!$B$2)*(1-$B$3)),IF(N514="PLACED",(((M514-1)*'month 3 only'!$B$2)*(1-$B$3))-'month 3 only'!$B$2,IF(K514=0,-'month 3 only'!$B$2,-('month 3 only'!$B$2*2))))))*E514</f>
        <v>0</v>
      </c>
      <c r="S514" s="28">
        <f>(IF(N514="WON-EW",((((G514-1)*K514)*'month 3 only'!$B$2)+('month 3 only'!$B$2*(G514-1))),IF(N514="WON",((((G514-1)*K514)*'month 3 only'!$B$2)+('month 3 only'!$B$2*(G514-1))),IF(N514="PLACED",((((G514-1)*K514)*'month 3 only'!$B$2)-'month 3 only'!$B$2),IF(K514=0,-'month 3 only'!$B$2,IF(K514=0,-'month 3 only'!$B$2,-('month 3 only'!$B$2*2)))))))*E514</f>
        <v>0</v>
      </c>
    </row>
    <row r="515" spans="9:19" ht="15" x14ac:dyDescent="0.2">
      <c r="I515" s="22"/>
      <c r="J515" s="22"/>
      <c r="K515" s="22"/>
      <c r="N515" s="17"/>
      <c r="O515" s="26">
        <f>((H515-1)*(1-(IF(I515="no",0,'month 3 only'!$B$3)))+1)</f>
        <v>5.0000000000000044E-2</v>
      </c>
      <c r="P515" s="26">
        <f t="shared" si="7"/>
        <v>0</v>
      </c>
      <c r="Q515" s="27">
        <f>(IF(N515="WON-EW",((((O515-1)*K515)*'month 3 only'!$B$2)+('month 3 only'!$B$2*(O515-1))),IF(N515="WON",((((O515-1)*K515)*'month 3 only'!$B$2)+('month 3 only'!$B$2*(O515-1))),IF(N515="PLACED",((((O515-1)*K515)*'month 3 only'!$B$2)-'month 3 only'!$B$2),IF(K515=0,-'month 3 only'!$B$2,IF(K515=0,-'month 3 only'!$B$2,-('month 3 only'!$B$2*2)))))))*E515</f>
        <v>0</v>
      </c>
      <c r="R515" s="27">
        <f>(IF(N515="WON-EW",(((L515-1)*'month 3 only'!$B$2)*(1-$B$3))+(((M515-1)*'month 3 only'!$B$2)*(1-$B$3)),IF(N515="WON",(((L515-1)*'month 3 only'!$B$2)*(1-$B$3)),IF(N515="PLACED",(((M515-1)*'month 3 only'!$B$2)*(1-$B$3))-'month 3 only'!$B$2,IF(K515=0,-'month 3 only'!$B$2,-('month 3 only'!$B$2*2))))))*E515</f>
        <v>0</v>
      </c>
      <c r="S515" s="28">
        <f>(IF(N515="WON-EW",((((G515-1)*K515)*'month 3 only'!$B$2)+('month 3 only'!$B$2*(G515-1))),IF(N515="WON",((((G515-1)*K515)*'month 3 only'!$B$2)+('month 3 only'!$B$2*(G515-1))),IF(N515="PLACED",((((G515-1)*K515)*'month 3 only'!$B$2)-'month 3 only'!$B$2),IF(K515=0,-'month 3 only'!$B$2,IF(K515=0,-'month 3 only'!$B$2,-('month 3 only'!$B$2*2)))))))*E515</f>
        <v>0</v>
      </c>
    </row>
    <row r="516" spans="9:19" ht="15" x14ac:dyDescent="0.2">
      <c r="I516" s="22"/>
      <c r="J516" s="22"/>
      <c r="K516" s="22"/>
      <c r="N516" s="17"/>
      <c r="O516" s="26">
        <f>((H516-1)*(1-(IF(I516="no",0,'month 3 only'!$B$3)))+1)</f>
        <v>5.0000000000000044E-2</v>
      </c>
      <c r="P516" s="26">
        <f t="shared" si="7"/>
        <v>0</v>
      </c>
      <c r="Q516" s="27">
        <f>(IF(N516="WON-EW",((((O516-1)*K516)*'month 3 only'!$B$2)+('month 3 only'!$B$2*(O516-1))),IF(N516="WON",((((O516-1)*K516)*'month 3 only'!$B$2)+('month 3 only'!$B$2*(O516-1))),IF(N516="PLACED",((((O516-1)*K516)*'month 3 only'!$B$2)-'month 3 only'!$B$2),IF(K516=0,-'month 3 only'!$B$2,IF(K516=0,-'month 3 only'!$B$2,-('month 3 only'!$B$2*2)))))))*E516</f>
        <v>0</v>
      </c>
      <c r="R516" s="27">
        <f>(IF(N516="WON-EW",(((L516-1)*'month 3 only'!$B$2)*(1-$B$3))+(((M516-1)*'month 3 only'!$B$2)*(1-$B$3)),IF(N516="WON",(((L516-1)*'month 3 only'!$B$2)*(1-$B$3)),IF(N516="PLACED",(((M516-1)*'month 3 only'!$B$2)*(1-$B$3))-'month 3 only'!$B$2,IF(K516=0,-'month 3 only'!$B$2,-('month 3 only'!$B$2*2))))))*E516</f>
        <v>0</v>
      </c>
      <c r="S516" s="28">
        <f>(IF(N516="WON-EW",((((G516-1)*K516)*'month 3 only'!$B$2)+('month 3 only'!$B$2*(G516-1))),IF(N516="WON",((((G516-1)*K516)*'month 3 only'!$B$2)+('month 3 only'!$B$2*(G516-1))),IF(N516="PLACED",((((G516-1)*K516)*'month 3 only'!$B$2)-'month 3 only'!$B$2),IF(K516=0,-'month 3 only'!$B$2,IF(K516=0,-'month 3 only'!$B$2,-('month 3 only'!$B$2*2)))))))*E516</f>
        <v>0</v>
      </c>
    </row>
    <row r="517" spans="9:19" ht="15" x14ac:dyDescent="0.2">
      <c r="I517" s="22"/>
      <c r="J517" s="22"/>
      <c r="K517" s="22"/>
      <c r="N517" s="17"/>
      <c r="O517" s="26">
        <f>((H517-1)*(1-(IF(I517="no",0,'month 3 only'!$B$3)))+1)</f>
        <v>5.0000000000000044E-2</v>
      </c>
      <c r="P517" s="26">
        <f t="shared" si="7"/>
        <v>0</v>
      </c>
      <c r="Q517" s="27">
        <f>(IF(N517="WON-EW",((((O517-1)*K517)*'month 3 only'!$B$2)+('month 3 only'!$B$2*(O517-1))),IF(N517="WON",((((O517-1)*K517)*'month 3 only'!$B$2)+('month 3 only'!$B$2*(O517-1))),IF(N517="PLACED",((((O517-1)*K517)*'month 3 only'!$B$2)-'month 3 only'!$B$2),IF(K517=0,-'month 3 only'!$B$2,IF(K517=0,-'month 3 only'!$B$2,-('month 3 only'!$B$2*2)))))))*E517</f>
        <v>0</v>
      </c>
      <c r="R517" s="27">
        <f>(IF(N517="WON-EW",(((L517-1)*'month 3 only'!$B$2)*(1-$B$3))+(((M517-1)*'month 3 only'!$B$2)*(1-$B$3)),IF(N517="WON",(((L517-1)*'month 3 only'!$B$2)*(1-$B$3)),IF(N517="PLACED",(((M517-1)*'month 3 only'!$B$2)*(1-$B$3))-'month 3 only'!$B$2,IF(K517=0,-'month 3 only'!$B$2,-('month 3 only'!$B$2*2))))))*E517</f>
        <v>0</v>
      </c>
      <c r="S517" s="28">
        <f>(IF(N517="WON-EW",((((G517-1)*K517)*'month 3 only'!$B$2)+('month 3 only'!$B$2*(G517-1))),IF(N517="WON",((((G517-1)*K517)*'month 3 only'!$B$2)+('month 3 only'!$B$2*(G517-1))),IF(N517="PLACED",((((G517-1)*K517)*'month 3 only'!$B$2)-'month 3 only'!$B$2),IF(K517=0,-'month 3 only'!$B$2,IF(K517=0,-'month 3 only'!$B$2,-('month 3 only'!$B$2*2)))))))*E517</f>
        <v>0</v>
      </c>
    </row>
    <row r="518" spans="9:19" ht="15" x14ac:dyDescent="0.2">
      <c r="I518" s="22"/>
      <c r="J518" s="22"/>
      <c r="K518" s="22"/>
      <c r="N518" s="17"/>
      <c r="O518" s="26">
        <f>((H518-1)*(1-(IF(I518="no",0,'month 3 only'!$B$3)))+1)</f>
        <v>5.0000000000000044E-2</v>
      </c>
      <c r="P518" s="26">
        <f t="shared" si="7"/>
        <v>0</v>
      </c>
      <c r="Q518" s="27">
        <f>(IF(N518="WON-EW",((((O518-1)*K518)*'month 3 only'!$B$2)+('month 3 only'!$B$2*(O518-1))),IF(N518="WON",((((O518-1)*K518)*'month 3 only'!$B$2)+('month 3 only'!$B$2*(O518-1))),IF(N518="PLACED",((((O518-1)*K518)*'month 3 only'!$B$2)-'month 3 only'!$B$2),IF(K518=0,-'month 3 only'!$B$2,IF(K518=0,-'month 3 only'!$B$2,-('month 3 only'!$B$2*2)))))))*E518</f>
        <v>0</v>
      </c>
      <c r="R518" s="27">
        <f>(IF(N518="WON-EW",(((L518-1)*'month 3 only'!$B$2)*(1-$B$3))+(((M518-1)*'month 3 only'!$B$2)*(1-$B$3)),IF(N518="WON",(((L518-1)*'month 3 only'!$B$2)*(1-$B$3)),IF(N518="PLACED",(((M518-1)*'month 3 only'!$B$2)*(1-$B$3))-'month 3 only'!$B$2,IF(K518=0,-'month 3 only'!$B$2,-('month 3 only'!$B$2*2))))))*E518</f>
        <v>0</v>
      </c>
      <c r="S518" s="28">
        <f>(IF(N518="WON-EW",((((G518-1)*K518)*'month 3 only'!$B$2)+('month 3 only'!$B$2*(G518-1))),IF(N518="WON",((((G518-1)*K518)*'month 3 only'!$B$2)+('month 3 only'!$B$2*(G518-1))),IF(N518="PLACED",((((G518-1)*K518)*'month 3 only'!$B$2)-'month 3 only'!$B$2),IF(K518=0,-'month 3 only'!$B$2,IF(K518=0,-'month 3 only'!$B$2,-('month 3 only'!$B$2*2)))))))*E518</f>
        <v>0</v>
      </c>
    </row>
    <row r="519" spans="9:19" ht="15" x14ac:dyDescent="0.2">
      <c r="I519" s="22"/>
      <c r="J519" s="22"/>
      <c r="K519" s="22"/>
      <c r="N519" s="17"/>
      <c r="O519" s="26">
        <f>((H519-1)*(1-(IF(I519="no",0,'month 3 only'!$B$3)))+1)</f>
        <v>5.0000000000000044E-2</v>
      </c>
      <c r="P519" s="26">
        <f t="shared" si="7"/>
        <v>0</v>
      </c>
      <c r="Q519" s="27">
        <f>(IF(N519="WON-EW",((((O519-1)*K519)*'month 3 only'!$B$2)+('month 3 only'!$B$2*(O519-1))),IF(N519="WON",((((O519-1)*K519)*'month 3 only'!$B$2)+('month 3 only'!$B$2*(O519-1))),IF(N519="PLACED",((((O519-1)*K519)*'month 3 only'!$B$2)-'month 3 only'!$B$2),IF(K519=0,-'month 3 only'!$B$2,IF(K519=0,-'month 3 only'!$B$2,-('month 3 only'!$B$2*2)))))))*E519</f>
        <v>0</v>
      </c>
      <c r="R519" s="27">
        <f>(IF(N519="WON-EW",(((L519-1)*'month 3 only'!$B$2)*(1-$B$3))+(((M519-1)*'month 3 only'!$B$2)*(1-$B$3)),IF(N519="WON",(((L519-1)*'month 3 only'!$B$2)*(1-$B$3)),IF(N519="PLACED",(((M519-1)*'month 3 only'!$B$2)*(1-$B$3))-'month 3 only'!$B$2,IF(K519=0,-'month 3 only'!$B$2,-('month 3 only'!$B$2*2))))))*E519</f>
        <v>0</v>
      </c>
      <c r="S519" s="28">
        <f>(IF(N519="WON-EW",((((G519-1)*K519)*'month 3 only'!$B$2)+('month 3 only'!$B$2*(G519-1))),IF(N519="WON",((((G519-1)*K519)*'month 3 only'!$B$2)+('month 3 only'!$B$2*(G519-1))),IF(N519="PLACED",((((G519-1)*K519)*'month 3 only'!$B$2)-'month 3 only'!$B$2),IF(K519=0,-'month 3 only'!$B$2,IF(K519=0,-'month 3 only'!$B$2,-('month 3 only'!$B$2*2)))))))*E519</f>
        <v>0</v>
      </c>
    </row>
    <row r="520" spans="9:19" ht="15" x14ac:dyDescent="0.2">
      <c r="I520" s="22"/>
      <c r="J520" s="22"/>
      <c r="K520" s="22"/>
      <c r="N520" s="17"/>
      <c r="O520" s="26">
        <f>((H520-1)*(1-(IF(I520="no",0,'month 3 only'!$B$3)))+1)</f>
        <v>5.0000000000000044E-2</v>
      </c>
      <c r="P520" s="26">
        <f t="shared" si="7"/>
        <v>0</v>
      </c>
      <c r="Q520" s="27">
        <f>(IF(N520="WON-EW",((((O520-1)*K520)*'month 3 only'!$B$2)+('month 3 only'!$B$2*(O520-1))),IF(N520="WON",((((O520-1)*K520)*'month 3 only'!$B$2)+('month 3 only'!$B$2*(O520-1))),IF(N520="PLACED",((((O520-1)*K520)*'month 3 only'!$B$2)-'month 3 only'!$B$2),IF(K520=0,-'month 3 only'!$B$2,IF(K520=0,-'month 3 only'!$B$2,-('month 3 only'!$B$2*2)))))))*E520</f>
        <v>0</v>
      </c>
      <c r="R520" s="27">
        <f>(IF(N520="WON-EW",(((L520-1)*'month 3 only'!$B$2)*(1-$B$3))+(((M520-1)*'month 3 only'!$B$2)*(1-$B$3)),IF(N520="WON",(((L520-1)*'month 3 only'!$B$2)*(1-$B$3)),IF(N520="PLACED",(((M520-1)*'month 3 only'!$B$2)*(1-$B$3))-'month 3 only'!$B$2,IF(K520=0,-'month 3 only'!$B$2,-('month 3 only'!$B$2*2))))))*E520</f>
        <v>0</v>
      </c>
      <c r="S520" s="28">
        <f>(IF(N520="WON-EW",((((G520-1)*K520)*'month 3 only'!$B$2)+('month 3 only'!$B$2*(G520-1))),IF(N520="WON",((((G520-1)*K520)*'month 3 only'!$B$2)+('month 3 only'!$B$2*(G520-1))),IF(N520="PLACED",((((G520-1)*K520)*'month 3 only'!$B$2)-'month 3 only'!$B$2),IF(K520=0,-'month 3 only'!$B$2,IF(K520=0,-'month 3 only'!$B$2,-('month 3 only'!$B$2*2)))))))*E520</f>
        <v>0</v>
      </c>
    </row>
    <row r="521" spans="9:19" ht="15" x14ac:dyDescent="0.2">
      <c r="I521" s="22"/>
      <c r="J521" s="22"/>
      <c r="K521" s="22"/>
      <c r="N521" s="17"/>
      <c r="O521" s="26">
        <f>((H521-1)*(1-(IF(I521="no",0,'month 3 only'!$B$3)))+1)</f>
        <v>5.0000000000000044E-2</v>
      </c>
      <c r="P521" s="26">
        <f t="shared" si="7"/>
        <v>0</v>
      </c>
      <c r="Q521" s="27">
        <f>(IF(N521="WON-EW",((((O521-1)*K521)*'month 3 only'!$B$2)+('month 3 only'!$B$2*(O521-1))),IF(N521="WON",((((O521-1)*K521)*'month 3 only'!$B$2)+('month 3 only'!$B$2*(O521-1))),IF(N521="PLACED",((((O521-1)*K521)*'month 3 only'!$B$2)-'month 3 only'!$B$2),IF(K521=0,-'month 3 only'!$B$2,IF(K521=0,-'month 3 only'!$B$2,-('month 3 only'!$B$2*2)))))))*E521</f>
        <v>0</v>
      </c>
      <c r="R521" s="27">
        <f>(IF(N521="WON-EW",(((L521-1)*'month 3 only'!$B$2)*(1-$B$3))+(((M521-1)*'month 3 only'!$B$2)*(1-$B$3)),IF(N521="WON",(((L521-1)*'month 3 only'!$B$2)*(1-$B$3)),IF(N521="PLACED",(((M521-1)*'month 3 only'!$B$2)*(1-$B$3))-'month 3 only'!$B$2,IF(K521=0,-'month 3 only'!$B$2,-('month 3 only'!$B$2*2))))))*E521</f>
        <v>0</v>
      </c>
      <c r="S521" s="28">
        <f>(IF(N521="WON-EW",((((G521-1)*K521)*'month 3 only'!$B$2)+('month 3 only'!$B$2*(G521-1))),IF(N521="WON",((((G521-1)*K521)*'month 3 only'!$B$2)+('month 3 only'!$B$2*(G521-1))),IF(N521="PLACED",((((G521-1)*K521)*'month 3 only'!$B$2)-'month 3 only'!$B$2),IF(K521=0,-'month 3 only'!$B$2,IF(K521=0,-'month 3 only'!$B$2,-('month 3 only'!$B$2*2)))))))*E521</f>
        <v>0</v>
      </c>
    </row>
    <row r="522" spans="9:19" ht="15" x14ac:dyDescent="0.2">
      <c r="I522" s="22"/>
      <c r="J522" s="22"/>
      <c r="K522" s="22"/>
      <c r="N522" s="17"/>
      <c r="O522" s="26">
        <f>((H522-1)*(1-(IF(I522="no",0,'month 3 only'!$B$3)))+1)</f>
        <v>5.0000000000000044E-2</v>
      </c>
      <c r="P522" s="26">
        <f t="shared" si="7"/>
        <v>0</v>
      </c>
      <c r="Q522" s="27">
        <f>(IF(N522="WON-EW",((((O522-1)*K522)*'month 3 only'!$B$2)+('month 3 only'!$B$2*(O522-1))),IF(N522="WON",((((O522-1)*K522)*'month 3 only'!$B$2)+('month 3 only'!$B$2*(O522-1))),IF(N522="PLACED",((((O522-1)*K522)*'month 3 only'!$B$2)-'month 3 only'!$B$2),IF(K522=0,-'month 3 only'!$B$2,IF(K522=0,-'month 3 only'!$B$2,-('month 3 only'!$B$2*2)))))))*E522</f>
        <v>0</v>
      </c>
      <c r="R522" s="27">
        <f>(IF(N522="WON-EW",(((L522-1)*'month 3 only'!$B$2)*(1-$B$3))+(((M522-1)*'month 3 only'!$B$2)*(1-$B$3)),IF(N522="WON",(((L522-1)*'month 3 only'!$B$2)*(1-$B$3)),IF(N522="PLACED",(((M522-1)*'month 3 only'!$B$2)*(1-$B$3))-'month 3 only'!$B$2,IF(K522=0,-'month 3 only'!$B$2,-('month 3 only'!$B$2*2))))))*E522</f>
        <v>0</v>
      </c>
      <c r="S522" s="28">
        <f>(IF(N522="WON-EW",((((G522-1)*K522)*'month 3 only'!$B$2)+('month 3 only'!$B$2*(G522-1))),IF(N522="WON",((((G522-1)*K522)*'month 3 only'!$B$2)+('month 3 only'!$B$2*(G522-1))),IF(N522="PLACED",((((G522-1)*K522)*'month 3 only'!$B$2)-'month 3 only'!$B$2),IF(K522=0,-'month 3 only'!$B$2,IF(K522=0,-'month 3 only'!$B$2,-('month 3 only'!$B$2*2)))))))*E522</f>
        <v>0</v>
      </c>
    </row>
    <row r="523" spans="9:19" ht="15" x14ac:dyDescent="0.2">
      <c r="I523" s="22"/>
      <c r="J523" s="22"/>
      <c r="K523" s="22"/>
      <c r="N523" s="17"/>
      <c r="O523" s="26">
        <f>((H523-1)*(1-(IF(I523="no",0,'month 3 only'!$B$3)))+1)</f>
        <v>5.0000000000000044E-2</v>
      </c>
      <c r="P523" s="26">
        <f t="shared" si="7"/>
        <v>0</v>
      </c>
      <c r="Q523" s="27">
        <f>(IF(N523="WON-EW",((((O523-1)*K523)*'month 3 only'!$B$2)+('month 3 only'!$B$2*(O523-1))),IF(N523="WON",((((O523-1)*K523)*'month 3 only'!$B$2)+('month 3 only'!$B$2*(O523-1))),IF(N523="PLACED",((((O523-1)*K523)*'month 3 only'!$B$2)-'month 3 only'!$B$2),IF(K523=0,-'month 3 only'!$B$2,IF(K523=0,-'month 3 only'!$B$2,-('month 3 only'!$B$2*2)))))))*E523</f>
        <v>0</v>
      </c>
      <c r="R523" s="27">
        <f>(IF(N523="WON-EW",(((L523-1)*'month 3 only'!$B$2)*(1-$B$3))+(((M523-1)*'month 3 only'!$B$2)*(1-$B$3)),IF(N523="WON",(((L523-1)*'month 3 only'!$B$2)*(1-$B$3)),IF(N523="PLACED",(((M523-1)*'month 3 only'!$B$2)*(1-$B$3))-'month 3 only'!$B$2,IF(K523=0,-'month 3 only'!$B$2,-('month 3 only'!$B$2*2))))))*E523</f>
        <v>0</v>
      </c>
      <c r="S523" s="28">
        <f>(IF(N523="WON-EW",((((G523-1)*K523)*'month 3 only'!$B$2)+('month 3 only'!$B$2*(G523-1))),IF(N523="WON",((((G523-1)*K523)*'month 3 only'!$B$2)+('month 3 only'!$B$2*(G523-1))),IF(N523="PLACED",((((G523-1)*K523)*'month 3 only'!$B$2)-'month 3 only'!$B$2),IF(K523=0,-'month 3 only'!$B$2,IF(K523=0,-'month 3 only'!$B$2,-('month 3 only'!$B$2*2)))))))*E523</f>
        <v>0</v>
      </c>
    </row>
    <row r="524" spans="9:19" ht="15" x14ac:dyDescent="0.2">
      <c r="I524" s="22"/>
      <c r="J524" s="22"/>
      <c r="K524" s="22"/>
      <c r="N524" s="17"/>
      <c r="O524" s="26">
        <f>((H524-1)*(1-(IF(I524="no",0,'month 3 only'!$B$3)))+1)</f>
        <v>5.0000000000000044E-2</v>
      </c>
      <c r="P524" s="26">
        <f t="shared" si="7"/>
        <v>0</v>
      </c>
      <c r="Q524" s="27">
        <f>(IF(N524="WON-EW",((((O524-1)*K524)*'month 3 only'!$B$2)+('month 3 only'!$B$2*(O524-1))),IF(N524="WON",((((O524-1)*K524)*'month 3 only'!$B$2)+('month 3 only'!$B$2*(O524-1))),IF(N524="PLACED",((((O524-1)*K524)*'month 3 only'!$B$2)-'month 3 only'!$B$2),IF(K524=0,-'month 3 only'!$B$2,IF(K524=0,-'month 3 only'!$B$2,-('month 3 only'!$B$2*2)))))))*E524</f>
        <v>0</v>
      </c>
      <c r="R524" s="27">
        <f>(IF(N524="WON-EW",(((L524-1)*'month 3 only'!$B$2)*(1-$B$3))+(((M524-1)*'month 3 only'!$B$2)*(1-$B$3)),IF(N524="WON",(((L524-1)*'month 3 only'!$B$2)*(1-$B$3)),IF(N524="PLACED",(((M524-1)*'month 3 only'!$B$2)*(1-$B$3))-'month 3 only'!$B$2,IF(K524=0,-'month 3 only'!$B$2,-('month 3 only'!$B$2*2))))))*E524</f>
        <v>0</v>
      </c>
      <c r="S524" s="28">
        <f>(IF(N524="WON-EW",((((G524-1)*K524)*'month 3 only'!$B$2)+('month 3 only'!$B$2*(G524-1))),IF(N524="WON",((((G524-1)*K524)*'month 3 only'!$B$2)+('month 3 only'!$B$2*(G524-1))),IF(N524="PLACED",((((G524-1)*K524)*'month 3 only'!$B$2)-'month 3 only'!$B$2),IF(K524=0,-'month 3 only'!$B$2,IF(K524=0,-'month 3 only'!$B$2,-('month 3 only'!$B$2*2)))))))*E524</f>
        <v>0</v>
      </c>
    </row>
    <row r="525" spans="9:19" ht="15" x14ac:dyDescent="0.2">
      <c r="I525" s="22"/>
      <c r="J525" s="22"/>
      <c r="K525" s="22"/>
      <c r="N525" s="17"/>
      <c r="O525" s="26">
        <f>((H525-1)*(1-(IF(I525="no",0,'month 3 only'!$B$3)))+1)</f>
        <v>5.0000000000000044E-2</v>
      </c>
      <c r="P525" s="26">
        <f t="shared" si="7"/>
        <v>0</v>
      </c>
      <c r="Q525" s="27">
        <f>(IF(N525="WON-EW",((((O525-1)*K525)*'month 3 only'!$B$2)+('month 3 only'!$B$2*(O525-1))),IF(N525="WON",((((O525-1)*K525)*'month 3 only'!$B$2)+('month 3 only'!$B$2*(O525-1))),IF(N525="PLACED",((((O525-1)*K525)*'month 3 only'!$B$2)-'month 3 only'!$B$2),IF(K525=0,-'month 3 only'!$B$2,IF(K525=0,-'month 3 only'!$B$2,-('month 3 only'!$B$2*2)))))))*E525</f>
        <v>0</v>
      </c>
      <c r="R525" s="27">
        <f>(IF(N525="WON-EW",(((L525-1)*'month 3 only'!$B$2)*(1-$B$3))+(((M525-1)*'month 3 only'!$B$2)*(1-$B$3)),IF(N525="WON",(((L525-1)*'month 3 only'!$B$2)*(1-$B$3)),IF(N525="PLACED",(((M525-1)*'month 3 only'!$B$2)*(1-$B$3))-'month 3 only'!$B$2,IF(K525=0,-'month 3 only'!$B$2,-('month 3 only'!$B$2*2))))))*E525</f>
        <v>0</v>
      </c>
      <c r="S525" s="28">
        <f>(IF(N525="WON-EW",((((G525-1)*K525)*'month 3 only'!$B$2)+('month 3 only'!$B$2*(G525-1))),IF(N525="WON",((((G525-1)*K525)*'month 3 only'!$B$2)+('month 3 only'!$B$2*(G525-1))),IF(N525="PLACED",((((G525-1)*K525)*'month 3 only'!$B$2)-'month 3 only'!$B$2),IF(K525=0,-'month 3 only'!$B$2,IF(K525=0,-'month 3 only'!$B$2,-('month 3 only'!$B$2*2)))))))*E525</f>
        <v>0</v>
      </c>
    </row>
    <row r="526" spans="9:19" ht="15" x14ac:dyDescent="0.2">
      <c r="I526" s="22"/>
      <c r="J526" s="22"/>
      <c r="K526" s="22"/>
      <c r="N526" s="17"/>
      <c r="O526" s="26">
        <f>((H526-1)*(1-(IF(I526="no",0,'month 3 only'!$B$3)))+1)</f>
        <v>5.0000000000000044E-2</v>
      </c>
      <c r="P526" s="26">
        <f t="shared" si="7"/>
        <v>0</v>
      </c>
      <c r="Q526" s="27">
        <f>(IF(N526="WON-EW",((((O526-1)*K526)*'month 3 only'!$B$2)+('month 3 only'!$B$2*(O526-1))),IF(N526="WON",((((O526-1)*K526)*'month 3 only'!$B$2)+('month 3 only'!$B$2*(O526-1))),IF(N526="PLACED",((((O526-1)*K526)*'month 3 only'!$B$2)-'month 3 only'!$B$2),IF(K526=0,-'month 3 only'!$B$2,IF(K526=0,-'month 3 only'!$B$2,-('month 3 only'!$B$2*2)))))))*E526</f>
        <v>0</v>
      </c>
      <c r="R526" s="27">
        <f>(IF(N526="WON-EW",(((L526-1)*'month 3 only'!$B$2)*(1-$B$3))+(((M526-1)*'month 3 only'!$B$2)*(1-$B$3)),IF(N526="WON",(((L526-1)*'month 3 only'!$B$2)*(1-$B$3)),IF(N526="PLACED",(((M526-1)*'month 3 only'!$B$2)*(1-$B$3))-'month 3 only'!$B$2,IF(K526=0,-'month 3 only'!$B$2,-('month 3 only'!$B$2*2))))))*E526</f>
        <v>0</v>
      </c>
      <c r="S526" s="28">
        <f>(IF(N526="WON-EW",((((G526-1)*K526)*'month 3 only'!$B$2)+('month 3 only'!$B$2*(G526-1))),IF(N526="WON",((((G526-1)*K526)*'month 3 only'!$B$2)+('month 3 only'!$B$2*(G526-1))),IF(N526="PLACED",((((G526-1)*K526)*'month 3 only'!$B$2)-'month 3 only'!$B$2),IF(K526=0,-'month 3 only'!$B$2,IF(K526=0,-'month 3 only'!$B$2,-('month 3 only'!$B$2*2)))))))*E526</f>
        <v>0</v>
      </c>
    </row>
    <row r="527" spans="9:19" ht="15" x14ac:dyDescent="0.2">
      <c r="I527" s="22"/>
      <c r="J527" s="22"/>
      <c r="K527" s="22"/>
      <c r="N527" s="17"/>
      <c r="O527" s="26">
        <f>((H527-1)*(1-(IF(I527="no",0,'month 3 only'!$B$3)))+1)</f>
        <v>5.0000000000000044E-2</v>
      </c>
      <c r="P527" s="26">
        <f t="shared" si="7"/>
        <v>0</v>
      </c>
      <c r="Q527" s="27">
        <f>(IF(N527="WON-EW",((((O527-1)*K527)*'month 3 only'!$B$2)+('month 3 only'!$B$2*(O527-1))),IF(N527="WON",((((O527-1)*K527)*'month 3 only'!$B$2)+('month 3 only'!$B$2*(O527-1))),IF(N527="PLACED",((((O527-1)*K527)*'month 3 only'!$B$2)-'month 3 only'!$B$2),IF(K527=0,-'month 3 only'!$B$2,IF(K527=0,-'month 3 only'!$B$2,-('month 3 only'!$B$2*2)))))))*E527</f>
        <v>0</v>
      </c>
      <c r="R527" s="27">
        <f>(IF(N527="WON-EW",(((L527-1)*'month 3 only'!$B$2)*(1-$B$3))+(((M527-1)*'month 3 only'!$B$2)*(1-$B$3)),IF(N527="WON",(((L527-1)*'month 3 only'!$B$2)*(1-$B$3)),IF(N527="PLACED",(((M527-1)*'month 3 only'!$B$2)*(1-$B$3))-'month 3 only'!$B$2,IF(K527=0,-'month 3 only'!$B$2,-('month 3 only'!$B$2*2))))))*E527</f>
        <v>0</v>
      </c>
      <c r="S527" s="28">
        <f>(IF(N527="WON-EW",((((G527-1)*K527)*'month 3 only'!$B$2)+('month 3 only'!$B$2*(G527-1))),IF(N527="WON",((((G527-1)*K527)*'month 3 only'!$B$2)+('month 3 only'!$B$2*(G527-1))),IF(N527="PLACED",((((G527-1)*K527)*'month 3 only'!$B$2)-'month 3 only'!$B$2),IF(K527=0,-'month 3 only'!$B$2,IF(K527=0,-'month 3 only'!$B$2,-('month 3 only'!$B$2*2)))))))*E527</f>
        <v>0</v>
      </c>
    </row>
    <row r="528" spans="9:19" ht="15" x14ac:dyDescent="0.2">
      <c r="I528" s="22"/>
      <c r="J528" s="22"/>
      <c r="K528" s="22"/>
      <c r="N528" s="17"/>
      <c r="O528" s="26">
        <f>((H528-1)*(1-(IF(I528="no",0,'month 3 only'!$B$3)))+1)</f>
        <v>5.0000000000000044E-2</v>
      </c>
      <c r="P528" s="26">
        <f t="shared" si="7"/>
        <v>0</v>
      </c>
      <c r="Q528" s="27">
        <f>(IF(N528="WON-EW",((((O528-1)*K528)*'month 3 only'!$B$2)+('month 3 only'!$B$2*(O528-1))),IF(N528="WON",((((O528-1)*K528)*'month 3 only'!$B$2)+('month 3 only'!$B$2*(O528-1))),IF(N528="PLACED",((((O528-1)*K528)*'month 3 only'!$B$2)-'month 3 only'!$B$2),IF(K528=0,-'month 3 only'!$B$2,IF(K528=0,-'month 3 only'!$B$2,-('month 3 only'!$B$2*2)))))))*E528</f>
        <v>0</v>
      </c>
      <c r="R528" s="27">
        <f>(IF(N528="WON-EW",(((L528-1)*'month 3 only'!$B$2)*(1-$B$3))+(((M528-1)*'month 3 only'!$B$2)*(1-$B$3)),IF(N528="WON",(((L528-1)*'month 3 only'!$B$2)*(1-$B$3)),IF(N528="PLACED",(((M528-1)*'month 3 only'!$B$2)*(1-$B$3))-'month 3 only'!$B$2,IF(K528=0,-'month 3 only'!$B$2,-('month 3 only'!$B$2*2))))))*E528</f>
        <v>0</v>
      </c>
      <c r="S528" s="28">
        <f>(IF(N528="WON-EW",((((G528-1)*K528)*'month 3 only'!$B$2)+('month 3 only'!$B$2*(G528-1))),IF(N528="WON",((((G528-1)*K528)*'month 3 only'!$B$2)+('month 3 only'!$B$2*(G528-1))),IF(N528="PLACED",((((G528-1)*K528)*'month 3 only'!$B$2)-'month 3 only'!$B$2),IF(K528=0,-'month 3 only'!$B$2,IF(K528=0,-'month 3 only'!$B$2,-('month 3 only'!$B$2*2)))))))*E528</f>
        <v>0</v>
      </c>
    </row>
    <row r="529" spans="9:19" ht="15" x14ac:dyDescent="0.2">
      <c r="I529" s="22"/>
      <c r="J529" s="22"/>
      <c r="K529" s="22"/>
      <c r="N529" s="17"/>
      <c r="O529" s="26">
        <f>((H529-1)*(1-(IF(I529="no",0,'month 3 only'!$B$3)))+1)</f>
        <v>5.0000000000000044E-2</v>
      </c>
      <c r="P529" s="26">
        <f t="shared" si="7"/>
        <v>0</v>
      </c>
      <c r="Q529" s="27">
        <f>(IF(N529="WON-EW",((((O529-1)*K529)*'month 3 only'!$B$2)+('month 3 only'!$B$2*(O529-1))),IF(N529="WON",((((O529-1)*K529)*'month 3 only'!$B$2)+('month 3 only'!$B$2*(O529-1))),IF(N529="PLACED",((((O529-1)*K529)*'month 3 only'!$B$2)-'month 3 only'!$B$2),IF(K529=0,-'month 3 only'!$B$2,IF(K529=0,-'month 3 only'!$B$2,-('month 3 only'!$B$2*2)))))))*E529</f>
        <v>0</v>
      </c>
      <c r="R529" s="27">
        <f>(IF(N529="WON-EW",(((L529-1)*'month 3 only'!$B$2)*(1-$B$3))+(((M529-1)*'month 3 only'!$B$2)*(1-$B$3)),IF(N529="WON",(((L529-1)*'month 3 only'!$B$2)*(1-$B$3)),IF(N529="PLACED",(((M529-1)*'month 3 only'!$B$2)*(1-$B$3))-'month 3 only'!$B$2,IF(K529=0,-'month 3 only'!$B$2,-('month 3 only'!$B$2*2))))))*E529</f>
        <v>0</v>
      </c>
      <c r="S529" s="28">
        <f>(IF(N529="WON-EW",((((G529-1)*K529)*'month 3 only'!$B$2)+('month 3 only'!$B$2*(G529-1))),IF(N529="WON",((((G529-1)*K529)*'month 3 only'!$B$2)+('month 3 only'!$B$2*(G529-1))),IF(N529="PLACED",((((G529-1)*K529)*'month 3 only'!$B$2)-'month 3 only'!$B$2),IF(K529=0,-'month 3 only'!$B$2,IF(K529=0,-'month 3 only'!$B$2,-('month 3 only'!$B$2*2)))))))*E529</f>
        <v>0</v>
      </c>
    </row>
    <row r="530" spans="9:19" ht="15" x14ac:dyDescent="0.2">
      <c r="I530" s="22"/>
      <c r="J530" s="22"/>
      <c r="K530" s="22"/>
      <c r="N530" s="17"/>
      <c r="O530" s="26">
        <f>((H530-1)*(1-(IF(I530="no",0,'month 3 only'!$B$3)))+1)</f>
        <v>5.0000000000000044E-2</v>
      </c>
      <c r="P530" s="26">
        <f t="shared" si="7"/>
        <v>0</v>
      </c>
      <c r="Q530" s="27">
        <f>(IF(N530="WON-EW",((((O530-1)*K530)*'month 3 only'!$B$2)+('month 3 only'!$B$2*(O530-1))),IF(N530="WON",((((O530-1)*K530)*'month 3 only'!$B$2)+('month 3 only'!$B$2*(O530-1))),IF(N530="PLACED",((((O530-1)*K530)*'month 3 only'!$B$2)-'month 3 only'!$B$2),IF(K530=0,-'month 3 only'!$B$2,IF(K530=0,-'month 3 only'!$B$2,-('month 3 only'!$B$2*2)))))))*E530</f>
        <v>0</v>
      </c>
      <c r="R530" s="27">
        <f>(IF(N530="WON-EW",(((L530-1)*'month 3 only'!$B$2)*(1-$B$3))+(((M530-1)*'month 3 only'!$B$2)*(1-$B$3)),IF(N530="WON",(((L530-1)*'month 3 only'!$B$2)*(1-$B$3)),IF(N530="PLACED",(((M530-1)*'month 3 only'!$B$2)*(1-$B$3))-'month 3 only'!$B$2,IF(K530=0,-'month 3 only'!$B$2,-('month 3 only'!$B$2*2))))))*E530</f>
        <v>0</v>
      </c>
      <c r="S530" s="28">
        <f>(IF(N530="WON-EW",((((G530-1)*K530)*'month 3 only'!$B$2)+('month 3 only'!$B$2*(G530-1))),IF(N530="WON",((((G530-1)*K530)*'month 3 only'!$B$2)+('month 3 only'!$B$2*(G530-1))),IF(N530="PLACED",((((G530-1)*K530)*'month 3 only'!$B$2)-'month 3 only'!$B$2),IF(K530=0,-'month 3 only'!$B$2,IF(K530=0,-'month 3 only'!$B$2,-('month 3 only'!$B$2*2)))))))*E530</f>
        <v>0</v>
      </c>
    </row>
    <row r="531" spans="9:19" ht="15" x14ac:dyDescent="0.2">
      <c r="I531" s="22"/>
      <c r="J531" s="22"/>
      <c r="K531" s="22"/>
      <c r="N531" s="17"/>
      <c r="O531" s="26">
        <f>((H531-1)*(1-(IF(I531="no",0,'month 3 only'!$B$3)))+1)</f>
        <v>5.0000000000000044E-2</v>
      </c>
      <c r="P531" s="26">
        <f t="shared" si="7"/>
        <v>0</v>
      </c>
      <c r="Q531" s="27">
        <f>(IF(N531="WON-EW",((((O531-1)*K531)*'month 3 only'!$B$2)+('month 3 only'!$B$2*(O531-1))),IF(N531="WON",((((O531-1)*K531)*'month 3 only'!$B$2)+('month 3 only'!$B$2*(O531-1))),IF(N531="PLACED",((((O531-1)*K531)*'month 3 only'!$B$2)-'month 3 only'!$B$2),IF(K531=0,-'month 3 only'!$B$2,IF(K531=0,-'month 3 only'!$B$2,-('month 3 only'!$B$2*2)))))))*E531</f>
        <v>0</v>
      </c>
      <c r="R531" s="27">
        <f>(IF(N531="WON-EW",(((L531-1)*'month 3 only'!$B$2)*(1-$B$3))+(((M531-1)*'month 3 only'!$B$2)*(1-$B$3)),IF(N531="WON",(((L531-1)*'month 3 only'!$B$2)*(1-$B$3)),IF(N531="PLACED",(((M531-1)*'month 3 only'!$B$2)*(1-$B$3))-'month 3 only'!$B$2,IF(K531=0,-'month 3 only'!$B$2,-('month 3 only'!$B$2*2))))))*E531</f>
        <v>0</v>
      </c>
      <c r="S531" s="28">
        <f>(IF(N531="WON-EW",((((G531-1)*K531)*'month 3 only'!$B$2)+('month 3 only'!$B$2*(G531-1))),IF(N531="WON",((((G531-1)*K531)*'month 3 only'!$B$2)+('month 3 only'!$B$2*(G531-1))),IF(N531="PLACED",((((G531-1)*K531)*'month 3 only'!$B$2)-'month 3 only'!$B$2),IF(K531=0,-'month 3 only'!$B$2,IF(K531=0,-'month 3 only'!$B$2,-('month 3 only'!$B$2*2)))))))*E531</f>
        <v>0</v>
      </c>
    </row>
    <row r="532" spans="9:19" ht="15" x14ac:dyDescent="0.2">
      <c r="I532" s="22"/>
      <c r="J532" s="22"/>
      <c r="K532" s="22"/>
      <c r="N532" s="17"/>
      <c r="O532" s="26">
        <f>((H532-1)*(1-(IF(I532="no",0,'month 3 only'!$B$3)))+1)</f>
        <v>5.0000000000000044E-2</v>
      </c>
      <c r="P532" s="26">
        <f t="shared" si="7"/>
        <v>0</v>
      </c>
      <c r="Q532" s="27">
        <f>(IF(N532="WON-EW",((((O532-1)*K532)*'month 3 only'!$B$2)+('month 3 only'!$B$2*(O532-1))),IF(N532="WON",((((O532-1)*K532)*'month 3 only'!$B$2)+('month 3 only'!$B$2*(O532-1))),IF(N532="PLACED",((((O532-1)*K532)*'month 3 only'!$B$2)-'month 3 only'!$B$2),IF(K532=0,-'month 3 only'!$B$2,IF(K532=0,-'month 3 only'!$B$2,-('month 3 only'!$B$2*2)))))))*E532</f>
        <v>0</v>
      </c>
      <c r="R532" s="27">
        <f>(IF(N532="WON-EW",(((L532-1)*'month 3 only'!$B$2)*(1-$B$3))+(((M532-1)*'month 3 only'!$B$2)*(1-$B$3)),IF(N532="WON",(((L532-1)*'month 3 only'!$B$2)*(1-$B$3)),IF(N532="PLACED",(((M532-1)*'month 3 only'!$B$2)*(1-$B$3))-'month 3 only'!$B$2,IF(K532=0,-'month 3 only'!$B$2,-('month 3 only'!$B$2*2))))))*E532</f>
        <v>0</v>
      </c>
      <c r="S532" s="28">
        <f>(IF(N532="WON-EW",((((G532-1)*K532)*'month 3 only'!$B$2)+('month 3 only'!$B$2*(G532-1))),IF(N532="WON",((((G532-1)*K532)*'month 3 only'!$B$2)+('month 3 only'!$B$2*(G532-1))),IF(N532="PLACED",((((G532-1)*K532)*'month 3 only'!$B$2)-'month 3 only'!$B$2),IF(K532=0,-'month 3 only'!$B$2,IF(K532=0,-'month 3 only'!$B$2,-('month 3 only'!$B$2*2)))))))*E532</f>
        <v>0</v>
      </c>
    </row>
    <row r="533" spans="9:19" ht="15" x14ac:dyDescent="0.2">
      <c r="I533" s="22"/>
      <c r="J533" s="22"/>
      <c r="K533" s="22"/>
      <c r="N533" s="17"/>
      <c r="O533" s="26">
        <f>((H533-1)*(1-(IF(I533="no",0,'month 3 only'!$B$3)))+1)</f>
        <v>5.0000000000000044E-2</v>
      </c>
      <c r="P533" s="26">
        <f t="shared" si="7"/>
        <v>0</v>
      </c>
      <c r="Q533" s="27">
        <f>(IF(N533="WON-EW",((((O533-1)*K533)*'month 3 only'!$B$2)+('month 3 only'!$B$2*(O533-1))),IF(N533="WON",((((O533-1)*K533)*'month 3 only'!$B$2)+('month 3 only'!$B$2*(O533-1))),IF(N533="PLACED",((((O533-1)*K533)*'month 3 only'!$B$2)-'month 3 only'!$B$2),IF(K533=0,-'month 3 only'!$B$2,IF(K533=0,-'month 3 only'!$B$2,-('month 3 only'!$B$2*2)))))))*E533</f>
        <v>0</v>
      </c>
      <c r="R533" s="27">
        <f>(IF(N533="WON-EW",(((L533-1)*'month 3 only'!$B$2)*(1-$B$3))+(((M533-1)*'month 3 only'!$B$2)*(1-$B$3)),IF(N533="WON",(((L533-1)*'month 3 only'!$B$2)*(1-$B$3)),IF(N533="PLACED",(((M533-1)*'month 3 only'!$B$2)*(1-$B$3))-'month 3 only'!$B$2,IF(K533=0,-'month 3 only'!$B$2,-('month 3 only'!$B$2*2))))))*E533</f>
        <v>0</v>
      </c>
      <c r="S533" s="28">
        <f>(IF(N533="WON-EW",((((G533-1)*K533)*'month 3 only'!$B$2)+('month 3 only'!$B$2*(G533-1))),IF(N533="WON",((((G533-1)*K533)*'month 3 only'!$B$2)+('month 3 only'!$B$2*(G533-1))),IF(N533="PLACED",((((G533-1)*K533)*'month 3 only'!$B$2)-'month 3 only'!$B$2),IF(K533=0,-'month 3 only'!$B$2,IF(K533=0,-'month 3 only'!$B$2,-('month 3 only'!$B$2*2)))))))*E533</f>
        <v>0</v>
      </c>
    </row>
    <row r="534" spans="9:19" ht="15" x14ac:dyDescent="0.2">
      <c r="I534" s="22"/>
      <c r="J534" s="22"/>
      <c r="K534" s="22"/>
      <c r="N534" s="17"/>
      <c r="O534" s="26">
        <f>((H534-1)*(1-(IF(I534="no",0,'month 3 only'!$B$3)))+1)</f>
        <v>5.0000000000000044E-2</v>
      </c>
      <c r="P534" s="26">
        <f t="shared" si="7"/>
        <v>0</v>
      </c>
      <c r="Q534" s="27">
        <f>(IF(N534="WON-EW",((((O534-1)*K534)*'month 3 only'!$B$2)+('month 3 only'!$B$2*(O534-1))),IF(N534="WON",((((O534-1)*K534)*'month 3 only'!$B$2)+('month 3 only'!$B$2*(O534-1))),IF(N534="PLACED",((((O534-1)*K534)*'month 3 only'!$B$2)-'month 3 only'!$B$2),IF(K534=0,-'month 3 only'!$B$2,IF(K534=0,-'month 3 only'!$B$2,-('month 3 only'!$B$2*2)))))))*E534</f>
        <v>0</v>
      </c>
      <c r="R534" s="27">
        <f>(IF(N534="WON-EW",(((L534-1)*'month 3 only'!$B$2)*(1-$B$3))+(((M534-1)*'month 3 only'!$B$2)*(1-$B$3)),IF(N534="WON",(((L534-1)*'month 3 only'!$B$2)*(1-$B$3)),IF(N534="PLACED",(((M534-1)*'month 3 only'!$B$2)*(1-$B$3))-'month 3 only'!$B$2,IF(K534=0,-'month 3 only'!$B$2,-('month 3 only'!$B$2*2))))))*E534</f>
        <v>0</v>
      </c>
      <c r="S534" s="28">
        <f>(IF(N534="WON-EW",((((G534-1)*K534)*'month 3 only'!$B$2)+('month 3 only'!$B$2*(G534-1))),IF(N534="WON",((((G534-1)*K534)*'month 3 only'!$B$2)+('month 3 only'!$B$2*(G534-1))),IF(N534="PLACED",((((G534-1)*K534)*'month 3 only'!$B$2)-'month 3 only'!$B$2),IF(K534=0,-'month 3 only'!$B$2,IF(K534=0,-'month 3 only'!$B$2,-('month 3 only'!$B$2*2)))))))*E534</f>
        <v>0</v>
      </c>
    </row>
    <row r="535" spans="9:19" ht="15" x14ac:dyDescent="0.2">
      <c r="I535" s="22"/>
      <c r="J535" s="22"/>
      <c r="K535" s="22"/>
      <c r="N535" s="17"/>
      <c r="O535" s="26">
        <f>((H535-1)*(1-(IF(I535="no",0,'month 3 only'!$B$3)))+1)</f>
        <v>5.0000000000000044E-2</v>
      </c>
      <c r="P535" s="26">
        <f t="shared" si="7"/>
        <v>0</v>
      </c>
      <c r="Q535" s="27">
        <f>(IF(N535="WON-EW",((((O535-1)*K535)*'month 3 only'!$B$2)+('month 3 only'!$B$2*(O535-1))),IF(N535="WON",((((O535-1)*K535)*'month 3 only'!$B$2)+('month 3 only'!$B$2*(O535-1))),IF(N535="PLACED",((((O535-1)*K535)*'month 3 only'!$B$2)-'month 3 only'!$B$2),IF(K535=0,-'month 3 only'!$B$2,IF(K535=0,-'month 3 only'!$B$2,-('month 3 only'!$B$2*2)))))))*E535</f>
        <v>0</v>
      </c>
      <c r="R535" s="27">
        <f>(IF(N535="WON-EW",(((L535-1)*'month 3 only'!$B$2)*(1-$B$3))+(((M535-1)*'month 3 only'!$B$2)*(1-$B$3)),IF(N535="WON",(((L535-1)*'month 3 only'!$B$2)*(1-$B$3)),IF(N535="PLACED",(((M535-1)*'month 3 only'!$B$2)*(1-$B$3))-'month 3 only'!$B$2,IF(K535=0,-'month 3 only'!$B$2,-('month 3 only'!$B$2*2))))))*E535</f>
        <v>0</v>
      </c>
      <c r="S535" s="28">
        <f>(IF(N535="WON-EW",((((G535-1)*K535)*'month 3 only'!$B$2)+('month 3 only'!$B$2*(G535-1))),IF(N535="WON",((((G535-1)*K535)*'month 3 only'!$B$2)+('month 3 only'!$B$2*(G535-1))),IF(N535="PLACED",((((G535-1)*K535)*'month 3 only'!$B$2)-'month 3 only'!$B$2),IF(K535=0,-'month 3 only'!$B$2,IF(K535=0,-'month 3 only'!$B$2,-('month 3 only'!$B$2*2)))))))*E535</f>
        <v>0</v>
      </c>
    </row>
    <row r="536" spans="9:19" ht="15" x14ac:dyDescent="0.2">
      <c r="I536" s="22"/>
      <c r="J536" s="22"/>
      <c r="K536" s="22"/>
      <c r="N536" s="17"/>
      <c r="O536" s="26">
        <f>((H536-1)*(1-(IF(I536="no",0,'month 3 only'!$B$3)))+1)</f>
        <v>5.0000000000000044E-2</v>
      </c>
      <c r="P536" s="26">
        <f t="shared" si="7"/>
        <v>0</v>
      </c>
      <c r="Q536" s="27">
        <f>(IF(N536="WON-EW",((((O536-1)*K536)*'month 3 only'!$B$2)+('month 3 only'!$B$2*(O536-1))),IF(N536="WON",((((O536-1)*K536)*'month 3 only'!$B$2)+('month 3 only'!$B$2*(O536-1))),IF(N536="PLACED",((((O536-1)*K536)*'month 3 only'!$B$2)-'month 3 only'!$B$2),IF(K536=0,-'month 3 only'!$B$2,IF(K536=0,-'month 3 only'!$B$2,-('month 3 only'!$B$2*2)))))))*E536</f>
        <v>0</v>
      </c>
      <c r="R536" s="27">
        <f>(IF(N536="WON-EW",(((L536-1)*'month 3 only'!$B$2)*(1-$B$3))+(((M536-1)*'month 3 only'!$B$2)*(1-$B$3)),IF(N536="WON",(((L536-1)*'month 3 only'!$B$2)*(1-$B$3)),IF(N536="PLACED",(((M536-1)*'month 3 only'!$B$2)*(1-$B$3))-'month 3 only'!$B$2,IF(K536=0,-'month 3 only'!$B$2,-('month 3 only'!$B$2*2))))))*E536</f>
        <v>0</v>
      </c>
      <c r="S536" s="28">
        <f>(IF(N536="WON-EW",((((G536-1)*K536)*'month 3 only'!$B$2)+('month 3 only'!$B$2*(G536-1))),IF(N536="WON",((((G536-1)*K536)*'month 3 only'!$B$2)+('month 3 only'!$B$2*(G536-1))),IF(N536="PLACED",((((G536-1)*K536)*'month 3 only'!$B$2)-'month 3 only'!$B$2),IF(K536=0,-'month 3 only'!$B$2,IF(K536=0,-'month 3 only'!$B$2,-('month 3 only'!$B$2*2)))))))*E536</f>
        <v>0</v>
      </c>
    </row>
    <row r="537" spans="9:19" ht="15" x14ac:dyDescent="0.2">
      <c r="I537" s="22"/>
      <c r="J537" s="22"/>
      <c r="K537" s="22"/>
      <c r="N537" s="17"/>
      <c r="O537" s="26">
        <f>((H537-1)*(1-(IF(I537="no",0,'month 3 only'!$B$3)))+1)</f>
        <v>5.0000000000000044E-2</v>
      </c>
      <c r="P537" s="26">
        <f t="shared" si="7"/>
        <v>0</v>
      </c>
      <c r="Q537" s="27">
        <f>(IF(N537="WON-EW",((((O537-1)*K537)*'month 3 only'!$B$2)+('month 3 only'!$B$2*(O537-1))),IF(N537="WON",((((O537-1)*K537)*'month 3 only'!$B$2)+('month 3 only'!$B$2*(O537-1))),IF(N537="PLACED",((((O537-1)*K537)*'month 3 only'!$B$2)-'month 3 only'!$B$2),IF(K537=0,-'month 3 only'!$B$2,IF(K537=0,-'month 3 only'!$B$2,-('month 3 only'!$B$2*2)))))))*E537</f>
        <v>0</v>
      </c>
      <c r="R537" s="27">
        <f>(IF(N537="WON-EW",(((L537-1)*'month 3 only'!$B$2)*(1-$B$3))+(((M537-1)*'month 3 only'!$B$2)*(1-$B$3)),IF(N537="WON",(((L537-1)*'month 3 only'!$B$2)*(1-$B$3)),IF(N537="PLACED",(((M537-1)*'month 3 only'!$B$2)*(1-$B$3))-'month 3 only'!$B$2,IF(K537=0,-'month 3 only'!$B$2,-('month 3 only'!$B$2*2))))))*E537</f>
        <v>0</v>
      </c>
      <c r="S537" s="28">
        <f>(IF(N537="WON-EW",((((G537-1)*K537)*'month 3 only'!$B$2)+('month 3 only'!$B$2*(G537-1))),IF(N537="WON",((((G537-1)*K537)*'month 3 only'!$B$2)+('month 3 only'!$B$2*(G537-1))),IF(N537="PLACED",((((G537-1)*K537)*'month 3 only'!$B$2)-'month 3 only'!$B$2),IF(K537=0,-'month 3 only'!$B$2,IF(K537=0,-'month 3 only'!$B$2,-('month 3 only'!$B$2*2)))))))*E537</f>
        <v>0</v>
      </c>
    </row>
    <row r="538" spans="9:19" ht="15" x14ac:dyDescent="0.2">
      <c r="I538" s="22"/>
      <c r="J538" s="22"/>
      <c r="K538" s="22"/>
      <c r="N538" s="17"/>
      <c r="O538" s="26">
        <f>((H538-1)*(1-(IF(I538="no",0,'month 3 only'!$B$3)))+1)</f>
        <v>5.0000000000000044E-2</v>
      </c>
      <c r="P538" s="26">
        <f t="shared" si="7"/>
        <v>0</v>
      </c>
      <c r="Q538" s="27">
        <f>(IF(N538="WON-EW",((((O538-1)*K538)*'month 3 only'!$B$2)+('month 3 only'!$B$2*(O538-1))),IF(N538="WON",((((O538-1)*K538)*'month 3 only'!$B$2)+('month 3 only'!$B$2*(O538-1))),IF(N538="PLACED",((((O538-1)*K538)*'month 3 only'!$B$2)-'month 3 only'!$B$2),IF(K538=0,-'month 3 only'!$B$2,IF(K538=0,-'month 3 only'!$B$2,-('month 3 only'!$B$2*2)))))))*E538</f>
        <v>0</v>
      </c>
      <c r="R538" s="27">
        <f>(IF(N538="WON-EW",(((L538-1)*'month 3 only'!$B$2)*(1-$B$3))+(((M538-1)*'month 3 only'!$B$2)*(1-$B$3)),IF(N538="WON",(((L538-1)*'month 3 only'!$B$2)*(1-$B$3)),IF(N538="PLACED",(((M538-1)*'month 3 only'!$B$2)*(1-$B$3))-'month 3 only'!$B$2,IF(K538=0,-'month 3 only'!$B$2,-('month 3 only'!$B$2*2))))))*E538</f>
        <v>0</v>
      </c>
      <c r="S538" s="28">
        <f>(IF(N538="WON-EW",((((G538-1)*K538)*'month 3 only'!$B$2)+('month 3 only'!$B$2*(G538-1))),IF(N538="WON",((((G538-1)*K538)*'month 3 only'!$B$2)+('month 3 only'!$B$2*(G538-1))),IF(N538="PLACED",((((G538-1)*K538)*'month 3 only'!$B$2)-'month 3 only'!$B$2),IF(K538=0,-'month 3 only'!$B$2,IF(K538=0,-'month 3 only'!$B$2,-('month 3 only'!$B$2*2)))))))*E538</f>
        <v>0</v>
      </c>
    </row>
    <row r="539" spans="9:19" ht="15" x14ac:dyDescent="0.2">
      <c r="I539" s="22"/>
      <c r="J539" s="22"/>
      <c r="K539" s="22"/>
      <c r="N539" s="17"/>
      <c r="O539" s="26">
        <f>((H539-1)*(1-(IF(I539="no",0,'month 3 only'!$B$3)))+1)</f>
        <v>5.0000000000000044E-2</v>
      </c>
      <c r="P539" s="26">
        <f t="shared" si="7"/>
        <v>0</v>
      </c>
      <c r="Q539" s="27">
        <f>(IF(N539="WON-EW",((((O539-1)*K539)*'month 3 only'!$B$2)+('month 3 only'!$B$2*(O539-1))),IF(N539="WON",((((O539-1)*K539)*'month 3 only'!$B$2)+('month 3 only'!$B$2*(O539-1))),IF(N539="PLACED",((((O539-1)*K539)*'month 3 only'!$B$2)-'month 3 only'!$B$2),IF(K539=0,-'month 3 only'!$B$2,IF(K539=0,-'month 3 only'!$B$2,-('month 3 only'!$B$2*2)))))))*E539</f>
        <v>0</v>
      </c>
      <c r="R539" s="27">
        <f>(IF(N539="WON-EW",(((L539-1)*'month 3 only'!$B$2)*(1-$B$3))+(((M539-1)*'month 3 only'!$B$2)*(1-$B$3)),IF(N539="WON",(((L539-1)*'month 3 only'!$B$2)*(1-$B$3)),IF(N539="PLACED",(((M539-1)*'month 3 only'!$B$2)*(1-$B$3))-'month 3 only'!$B$2,IF(K539=0,-'month 3 only'!$B$2,-('month 3 only'!$B$2*2))))))*E539</f>
        <v>0</v>
      </c>
      <c r="S539" s="28">
        <f>(IF(N539="WON-EW",((((G539-1)*K539)*'month 3 only'!$B$2)+('month 3 only'!$B$2*(G539-1))),IF(N539="WON",((((G539-1)*K539)*'month 3 only'!$B$2)+('month 3 only'!$B$2*(G539-1))),IF(N539="PLACED",((((G539-1)*K539)*'month 3 only'!$B$2)-'month 3 only'!$B$2),IF(K539=0,-'month 3 only'!$B$2,IF(K539=0,-'month 3 only'!$B$2,-('month 3 only'!$B$2*2)))))))*E539</f>
        <v>0</v>
      </c>
    </row>
    <row r="540" spans="9:19" ht="15" x14ac:dyDescent="0.2">
      <c r="I540" s="22"/>
      <c r="J540" s="22"/>
      <c r="K540" s="22"/>
      <c r="N540" s="17"/>
      <c r="O540" s="26">
        <f>((H540-1)*(1-(IF(I540="no",0,'month 3 only'!$B$3)))+1)</f>
        <v>5.0000000000000044E-2</v>
      </c>
      <c r="P540" s="26">
        <f t="shared" si="7"/>
        <v>0</v>
      </c>
      <c r="Q540" s="27">
        <f>(IF(N540="WON-EW",((((O540-1)*K540)*'month 3 only'!$B$2)+('month 3 only'!$B$2*(O540-1))),IF(N540="WON",((((O540-1)*K540)*'month 3 only'!$B$2)+('month 3 only'!$B$2*(O540-1))),IF(N540="PLACED",((((O540-1)*K540)*'month 3 only'!$B$2)-'month 3 only'!$B$2),IF(K540=0,-'month 3 only'!$B$2,IF(K540=0,-'month 3 only'!$B$2,-('month 3 only'!$B$2*2)))))))*E540</f>
        <v>0</v>
      </c>
      <c r="R540" s="27">
        <f>(IF(N540="WON-EW",(((L540-1)*'month 3 only'!$B$2)*(1-$B$3))+(((M540-1)*'month 3 only'!$B$2)*(1-$B$3)),IF(N540="WON",(((L540-1)*'month 3 only'!$B$2)*(1-$B$3)),IF(N540="PLACED",(((M540-1)*'month 3 only'!$B$2)*(1-$B$3))-'month 3 only'!$B$2,IF(K540=0,-'month 3 only'!$B$2,-('month 3 only'!$B$2*2))))))*E540</f>
        <v>0</v>
      </c>
      <c r="S540" s="28">
        <f>(IF(N540="WON-EW",((((G540-1)*K540)*'month 3 only'!$B$2)+('month 3 only'!$B$2*(G540-1))),IF(N540="WON",((((G540-1)*K540)*'month 3 only'!$B$2)+('month 3 only'!$B$2*(G540-1))),IF(N540="PLACED",((((G540-1)*K540)*'month 3 only'!$B$2)-'month 3 only'!$B$2),IF(K540=0,-'month 3 only'!$B$2,IF(K540=0,-'month 3 only'!$B$2,-('month 3 only'!$B$2*2)))))))*E540</f>
        <v>0</v>
      </c>
    </row>
    <row r="541" spans="9:19" ht="15" x14ac:dyDescent="0.2">
      <c r="I541" s="22"/>
      <c r="J541" s="22"/>
      <c r="K541" s="22"/>
      <c r="N541" s="17"/>
      <c r="O541" s="26">
        <f>((H541-1)*(1-(IF(I541="no",0,'month 3 only'!$B$3)))+1)</f>
        <v>5.0000000000000044E-2</v>
      </c>
      <c r="P541" s="26">
        <f t="shared" si="7"/>
        <v>0</v>
      </c>
      <c r="Q541" s="27">
        <f>(IF(N541="WON-EW",((((O541-1)*K541)*'month 3 only'!$B$2)+('month 3 only'!$B$2*(O541-1))),IF(N541="WON",((((O541-1)*K541)*'month 3 only'!$B$2)+('month 3 only'!$B$2*(O541-1))),IF(N541="PLACED",((((O541-1)*K541)*'month 3 only'!$B$2)-'month 3 only'!$B$2),IF(K541=0,-'month 3 only'!$B$2,IF(K541=0,-'month 3 only'!$B$2,-('month 3 only'!$B$2*2)))))))*E541</f>
        <v>0</v>
      </c>
      <c r="R541" s="27">
        <f>(IF(N541="WON-EW",(((L541-1)*'month 3 only'!$B$2)*(1-$B$3))+(((M541-1)*'month 3 only'!$B$2)*(1-$B$3)),IF(N541="WON",(((L541-1)*'month 3 only'!$B$2)*(1-$B$3)),IF(N541="PLACED",(((M541-1)*'month 3 only'!$B$2)*(1-$B$3))-'month 3 only'!$B$2,IF(K541=0,-'month 3 only'!$B$2,-('month 3 only'!$B$2*2))))))*E541</f>
        <v>0</v>
      </c>
      <c r="S541" s="28">
        <f>(IF(N541="WON-EW",((((G541-1)*K541)*'month 3 only'!$B$2)+('month 3 only'!$B$2*(G541-1))),IF(N541="WON",((((G541-1)*K541)*'month 3 only'!$B$2)+('month 3 only'!$B$2*(G541-1))),IF(N541="PLACED",((((G541-1)*K541)*'month 3 only'!$B$2)-'month 3 only'!$B$2),IF(K541=0,-'month 3 only'!$B$2,IF(K541=0,-'month 3 only'!$B$2,-('month 3 only'!$B$2*2)))))))*E541</f>
        <v>0</v>
      </c>
    </row>
    <row r="542" spans="9:19" ht="15" x14ac:dyDescent="0.2">
      <c r="I542" s="22"/>
      <c r="J542" s="22"/>
      <c r="K542" s="22"/>
      <c r="N542" s="17"/>
      <c r="O542" s="26">
        <f>((H542-1)*(1-(IF(I542="no",0,'month 3 only'!$B$3)))+1)</f>
        <v>5.0000000000000044E-2</v>
      </c>
      <c r="P542" s="26">
        <f t="shared" si="7"/>
        <v>0</v>
      </c>
      <c r="Q542" s="27">
        <f>(IF(N542="WON-EW",((((O542-1)*K542)*'month 3 only'!$B$2)+('month 3 only'!$B$2*(O542-1))),IF(N542="WON",((((O542-1)*K542)*'month 3 only'!$B$2)+('month 3 only'!$B$2*(O542-1))),IF(N542="PLACED",((((O542-1)*K542)*'month 3 only'!$B$2)-'month 3 only'!$B$2),IF(K542=0,-'month 3 only'!$B$2,IF(K542=0,-'month 3 only'!$B$2,-('month 3 only'!$B$2*2)))))))*E542</f>
        <v>0</v>
      </c>
      <c r="R542" s="27">
        <f>(IF(N542="WON-EW",(((L542-1)*'month 3 only'!$B$2)*(1-$B$3))+(((M542-1)*'month 3 only'!$B$2)*(1-$B$3)),IF(N542="WON",(((L542-1)*'month 3 only'!$B$2)*(1-$B$3)),IF(N542="PLACED",(((M542-1)*'month 3 only'!$B$2)*(1-$B$3))-'month 3 only'!$B$2,IF(K542=0,-'month 3 only'!$B$2,-('month 3 only'!$B$2*2))))))*E542</f>
        <v>0</v>
      </c>
      <c r="S542" s="28">
        <f>(IF(N542="WON-EW",((((G542-1)*K542)*'month 3 only'!$B$2)+('month 3 only'!$B$2*(G542-1))),IF(N542="WON",((((G542-1)*K542)*'month 3 only'!$B$2)+('month 3 only'!$B$2*(G542-1))),IF(N542="PLACED",((((G542-1)*K542)*'month 3 only'!$B$2)-'month 3 only'!$B$2),IF(K542=0,-'month 3 only'!$B$2,IF(K542=0,-'month 3 only'!$B$2,-('month 3 only'!$B$2*2)))))))*E542</f>
        <v>0</v>
      </c>
    </row>
    <row r="543" spans="9:19" ht="15" x14ac:dyDescent="0.2">
      <c r="I543" s="22"/>
      <c r="J543" s="22"/>
      <c r="K543" s="22"/>
      <c r="N543" s="17"/>
      <c r="O543" s="26">
        <f>((H543-1)*(1-(IF(I543="no",0,'month 3 only'!$B$3)))+1)</f>
        <v>5.0000000000000044E-2</v>
      </c>
      <c r="P543" s="26">
        <f t="shared" si="7"/>
        <v>0</v>
      </c>
      <c r="Q543" s="27">
        <f>(IF(N543="WON-EW",((((O543-1)*K543)*'month 3 only'!$B$2)+('month 3 only'!$B$2*(O543-1))),IF(N543="WON",((((O543-1)*K543)*'month 3 only'!$B$2)+('month 3 only'!$B$2*(O543-1))),IF(N543="PLACED",((((O543-1)*K543)*'month 3 only'!$B$2)-'month 3 only'!$B$2),IF(K543=0,-'month 3 only'!$B$2,IF(K543=0,-'month 3 only'!$B$2,-('month 3 only'!$B$2*2)))))))*E543</f>
        <v>0</v>
      </c>
      <c r="R543" s="27">
        <f>(IF(N543="WON-EW",(((L543-1)*'month 3 only'!$B$2)*(1-$B$3))+(((M543-1)*'month 3 only'!$B$2)*(1-$B$3)),IF(N543="WON",(((L543-1)*'month 3 only'!$B$2)*(1-$B$3)),IF(N543="PLACED",(((M543-1)*'month 3 only'!$B$2)*(1-$B$3))-'month 3 only'!$B$2,IF(K543=0,-'month 3 only'!$B$2,-('month 3 only'!$B$2*2))))))*E543</f>
        <v>0</v>
      </c>
      <c r="S543" s="28">
        <f>(IF(N543="WON-EW",((((G543-1)*K543)*'month 3 only'!$B$2)+('month 3 only'!$B$2*(G543-1))),IF(N543="WON",((((G543-1)*K543)*'month 3 only'!$B$2)+('month 3 only'!$B$2*(G543-1))),IF(N543="PLACED",((((G543-1)*K543)*'month 3 only'!$B$2)-'month 3 only'!$B$2),IF(K543=0,-'month 3 only'!$B$2,IF(K543=0,-'month 3 only'!$B$2,-('month 3 only'!$B$2*2)))))))*E543</f>
        <v>0</v>
      </c>
    </row>
    <row r="544" spans="9:19" ht="15" x14ac:dyDescent="0.2">
      <c r="I544" s="22"/>
      <c r="J544" s="22"/>
      <c r="K544" s="22"/>
      <c r="N544" s="17"/>
      <c r="O544" s="26">
        <f>((H544-1)*(1-(IF(I544="no",0,'month 3 only'!$B$3)))+1)</f>
        <v>5.0000000000000044E-2</v>
      </c>
      <c r="P544" s="26">
        <f t="shared" si="7"/>
        <v>0</v>
      </c>
      <c r="Q544" s="27">
        <f>(IF(N544="WON-EW",((((O544-1)*K544)*'month 3 only'!$B$2)+('month 3 only'!$B$2*(O544-1))),IF(N544="WON",((((O544-1)*K544)*'month 3 only'!$B$2)+('month 3 only'!$B$2*(O544-1))),IF(N544="PLACED",((((O544-1)*K544)*'month 3 only'!$B$2)-'month 3 only'!$B$2),IF(K544=0,-'month 3 only'!$B$2,IF(K544=0,-'month 3 only'!$B$2,-('month 3 only'!$B$2*2)))))))*E544</f>
        <v>0</v>
      </c>
      <c r="R544" s="27">
        <f>(IF(N544="WON-EW",(((L544-1)*'month 3 only'!$B$2)*(1-$B$3))+(((M544-1)*'month 3 only'!$B$2)*(1-$B$3)),IF(N544="WON",(((L544-1)*'month 3 only'!$B$2)*(1-$B$3)),IF(N544="PLACED",(((M544-1)*'month 3 only'!$B$2)*(1-$B$3))-'month 3 only'!$B$2,IF(K544=0,-'month 3 only'!$B$2,-('month 3 only'!$B$2*2))))))*E544</f>
        <v>0</v>
      </c>
      <c r="S544" s="28">
        <f>(IF(N544="WON-EW",((((G544-1)*K544)*'month 3 only'!$B$2)+('month 3 only'!$B$2*(G544-1))),IF(N544="WON",((((G544-1)*K544)*'month 3 only'!$B$2)+('month 3 only'!$B$2*(G544-1))),IF(N544="PLACED",((((G544-1)*K544)*'month 3 only'!$B$2)-'month 3 only'!$B$2),IF(K544=0,-'month 3 only'!$B$2,IF(K544=0,-'month 3 only'!$B$2,-('month 3 only'!$B$2*2)))))))*E544</f>
        <v>0</v>
      </c>
    </row>
    <row r="545" spans="9:19" ht="15" x14ac:dyDescent="0.2">
      <c r="I545" s="22"/>
      <c r="J545" s="22"/>
      <c r="K545" s="22"/>
      <c r="N545" s="17"/>
      <c r="O545" s="26">
        <f>((H545-1)*(1-(IF(I545="no",0,'month 3 only'!$B$3)))+1)</f>
        <v>5.0000000000000044E-2</v>
      </c>
      <c r="P545" s="26">
        <f t="shared" si="7"/>
        <v>0</v>
      </c>
      <c r="Q545" s="27">
        <f>(IF(N545="WON-EW",((((O545-1)*K545)*'month 3 only'!$B$2)+('month 3 only'!$B$2*(O545-1))),IF(N545="WON",((((O545-1)*K545)*'month 3 only'!$B$2)+('month 3 only'!$B$2*(O545-1))),IF(N545="PLACED",((((O545-1)*K545)*'month 3 only'!$B$2)-'month 3 only'!$B$2),IF(K545=0,-'month 3 only'!$B$2,IF(K545=0,-'month 3 only'!$B$2,-('month 3 only'!$B$2*2)))))))*E545</f>
        <v>0</v>
      </c>
      <c r="R545" s="27">
        <f>(IF(N545="WON-EW",(((L545-1)*'month 3 only'!$B$2)*(1-$B$3))+(((M545-1)*'month 3 only'!$B$2)*(1-$B$3)),IF(N545="WON",(((L545-1)*'month 3 only'!$B$2)*(1-$B$3)),IF(N545="PLACED",(((M545-1)*'month 3 only'!$B$2)*(1-$B$3))-'month 3 only'!$B$2,IF(K545=0,-'month 3 only'!$B$2,-('month 3 only'!$B$2*2))))))*E545</f>
        <v>0</v>
      </c>
      <c r="S545" s="28">
        <f>(IF(N545="WON-EW",((((G545-1)*K545)*'month 3 only'!$B$2)+('month 3 only'!$B$2*(G545-1))),IF(N545="WON",((((G545-1)*K545)*'month 3 only'!$B$2)+('month 3 only'!$B$2*(G545-1))),IF(N545="PLACED",((((G545-1)*K545)*'month 3 only'!$B$2)-'month 3 only'!$B$2),IF(K545=0,-'month 3 only'!$B$2,IF(K545=0,-'month 3 only'!$B$2,-('month 3 only'!$B$2*2)))))))*E545</f>
        <v>0</v>
      </c>
    </row>
    <row r="546" spans="9:19" ht="15" x14ac:dyDescent="0.2">
      <c r="I546" s="22"/>
      <c r="J546" s="22"/>
      <c r="K546" s="22"/>
      <c r="N546" s="17"/>
      <c r="O546" s="26">
        <f>((H546-1)*(1-(IF(I546="no",0,'month 3 only'!$B$3)))+1)</f>
        <v>5.0000000000000044E-2</v>
      </c>
      <c r="P546" s="26">
        <f t="shared" si="7"/>
        <v>0</v>
      </c>
      <c r="Q546" s="27">
        <f>(IF(N546="WON-EW",((((O546-1)*K546)*'month 3 only'!$B$2)+('month 3 only'!$B$2*(O546-1))),IF(N546="WON",((((O546-1)*K546)*'month 3 only'!$B$2)+('month 3 only'!$B$2*(O546-1))),IF(N546="PLACED",((((O546-1)*K546)*'month 3 only'!$B$2)-'month 3 only'!$B$2),IF(K546=0,-'month 3 only'!$B$2,IF(K546=0,-'month 3 only'!$B$2,-('month 3 only'!$B$2*2)))))))*E546</f>
        <v>0</v>
      </c>
      <c r="R546" s="27">
        <f>(IF(N546="WON-EW",(((L546-1)*'month 3 only'!$B$2)*(1-$B$3))+(((M546-1)*'month 3 only'!$B$2)*(1-$B$3)),IF(N546="WON",(((L546-1)*'month 3 only'!$B$2)*(1-$B$3)),IF(N546="PLACED",(((M546-1)*'month 3 only'!$B$2)*(1-$B$3))-'month 3 only'!$B$2,IF(K546=0,-'month 3 only'!$B$2,-('month 3 only'!$B$2*2))))))*E546</f>
        <v>0</v>
      </c>
      <c r="S546" s="28">
        <f>(IF(N546="WON-EW",((((G546-1)*K546)*'month 3 only'!$B$2)+('month 3 only'!$B$2*(G546-1))),IF(N546="WON",((((G546-1)*K546)*'month 3 only'!$B$2)+('month 3 only'!$B$2*(G546-1))),IF(N546="PLACED",((((G546-1)*K546)*'month 3 only'!$B$2)-'month 3 only'!$B$2),IF(K546=0,-'month 3 only'!$B$2,IF(K546=0,-'month 3 only'!$B$2,-('month 3 only'!$B$2*2)))))))*E546</f>
        <v>0</v>
      </c>
    </row>
    <row r="547" spans="9:19" ht="15" x14ac:dyDescent="0.2">
      <c r="I547" s="22"/>
      <c r="J547" s="22"/>
      <c r="K547" s="22"/>
      <c r="N547" s="17"/>
      <c r="O547" s="26">
        <f>((H547-1)*(1-(IF(I547="no",0,'month 3 only'!$B$3)))+1)</f>
        <v>5.0000000000000044E-2</v>
      </c>
      <c r="P547" s="26">
        <f t="shared" si="7"/>
        <v>0</v>
      </c>
      <c r="Q547" s="27">
        <f>(IF(N547="WON-EW",((((O547-1)*K547)*'month 3 only'!$B$2)+('month 3 only'!$B$2*(O547-1))),IF(N547="WON",((((O547-1)*K547)*'month 3 only'!$B$2)+('month 3 only'!$B$2*(O547-1))),IF(N547="PLACED",((((O547-1)*K547)*'month 3 only'!$B$2)-'month 3 only'!$B$2),IF(K547=0,-'month 3 only'!$B$2,IF(K547=0,-'month 3 only'!$B$2,-('month 3 only'!$B$2*2)))))))*E547</f>
        <v>0</v>
      </c>
      <c r="R547" s="27">
        <f>(IF(N547="WON-EW",(((L547-1)*'month 3 only'!$B$2)*(1-$B$3))+(((M547-1)*'month 3 only'!$B$2)*(1-$B$3)),IF(N547="WON",(((L547-1)*'month 3 only'!$B$2)*(1-$B$3)),IF(N547="PLACED",(((M547-1)*'month 3 only'!$B$2)*(1-$B$3))-'month 3 only'!$B$2,IF(K547=0,-'month 3 only'!$B$2,-('month 3 only'!$B$2*2))))))*E547</f>
        <v>0</v>
      </c>
      <c r="S547" s="28">
        <f>(IF(N547="WON-EW",((((G547-1)*K547)*'month 3 only'!$B$2)+('month 3 only'!$B$2*(G547-1))),IF(N547="WON",((((G547-1)*K547)*'month 3 only'!$B$2)+('month 3 only'!$B$2*(G547-1))),IF(N547="PLACED",((((G547-1)*K547)*'month 3 only'!$B$2)-'month 3 only'!$B$2),IF(K547=0,-'month 3 only'!$B$2,IF(K547=0,-'month 3 only'!$B$2,-('month 3 only'!$B$2*2)))))))*E547</f>
        <v>0</v>
      </c>
    </row>
    <row r="548" spans="9:19" ht="15" x14ac:dyDescent="0.2">
      <c r="I548" s="22"/>
      <c r="J548" s="22"/>
      <c r="K548" s="22"/>
      <c r="N548" s="17"/>
      <c r="O548" s="26">
        <f>((H548-1)*(1-(IF(I548="no",0,'month 3 only'!$B$3)))+1)</f>
        <v>5.0000000000000044E-2</v>
      </c>
      <c r="P548" s="26">
        <f t="shared" si="7"/>
        <v>0</v>
      </c>
      <c r="Q548" s="27">
        <f>(IF(N548="WON-EW",((((O548-1)*K548)*'month 3 only'!$B$2)+('month 3 only'!$B$2*(O548-1))),IF(N548="WON",((((O548-1)*K548)*'month 3 only'!$B$2)+('month 3 only'!$B$2*(O548-1))),IF(N548="PLACED",((((O548-1)*K548)*'month 3 only'!$B$2)-'month 3 only'!$B$2),IF(K548=0,-'month 3 only'!$B$2,IF(K548=0,-'month 3 only'!$B$2,-('month 3 only'!$B$2*2)))))))*E548</f>
        <v>0</v>
      </c>
      <c r="R548" s="27">
        <f>(IF(N548="WON-EW",(((L548-1)*'month 3 only'!$B$2)*(1-$B$3))+(((M548-1)*'month 3 only'!$B$2)*(1-$B$3)),IF(N548="WON",(((L548-1)*'month 3 only'!$B$2)*(1-$B$3)),IF(N548="PLACED",(((M548-1)*'month 3 only'!$B$2)*(1-$B$3))-'month 3 only'!$B$2,IF(K548=0,-'month 3 only'!$B$2,-('month 3 only'!$B$2*2))))))*E548</f>
        <v>0</v>
      </c>
      <c r="S548" s="28">
        <f>(IF(N548="WON-EW",((((G548-1)*K548)*'month 3 only'!$B$2)+('month 3 only'!$B$2*(G548-1))),IF(N548="WON",((((G548-1)*K548)*'month 3 only'!$B$2)+('month 3 only'!$B$2*(G548-1))),IF(N548="PLACED",((((G548-1)*K548)*'month 3 only'!$B$2)-'month 3 only'!$B$2),IF(K548=0,-'month 3 only'!$B$2,IF(K548=0,-'month 3 only'!$B$2,-('month 3 only'!$B$2*2)))))))*E548</f>
        <v>0</v>
      </c>
    </row>
    <row r="549" spans="9:19" ht="15" x14ac:dyDescent="0.2">
      <c r="I549" s="22"/>
      <c r="J549" s="22"/>
      <c r="K549" s="22"/>
      <c r="N549" s="17"/>
      <c r="O549" s="26">
        <f>((H549-1)*(1-(IF(I549="no",0,'month 3 only'!$B$3)))+1)</f>
        <v>5.0000000000000044E-2</v>
      </c>
      <c r="P549" s="26">
        <f t="shared" si="7"/>
        <v>0</v>
      </c>
      <c r="Q549" s="27">
        <f>(IF(N549="WON-EW",((((O549-1)*K549)*'month 3 only'!$B$2)+('month 3 only'!$B$2*(O549-1))),IF(N549="WON",((((O549-1)*K549)*'month 3 only'!$B$2)+('month 3 only'!$B$2*(O549-1))),IF(N549="PLACED",((((O549-1)*K549)*'month 3 only'!$B$2)-'month 3 only'!$B$2),IF(K549=0,-'month 3 only'!$B$2,IF(K549=0,-'month 3 only'!$B$2,-('month 3 only'!$B$2*2)))))))*E549</f>
        <v>0</v>
      </c>
      <c r="R549" s="27">
        <f>(IF(N549="WON-EW",(((L549-1)*'month 3 only'!$B$2)*(1-$B$3))+(((M549-1)*'month 3 only'!$B$2)*(1-$B$3)),IF(N549="WON",(((L549-1)*'month 3 only'!$B$2)*(1-$B$3)),IF(N549="PLACED",(((M549-1)*'month 3 only'!$B$2)*(1-$B$3))-'month 3 only'!$B$2,IF(K549=0,-'month 3 only'!$B$2,-('month 3 only'!$B$2*2))))))*E549</f>
        <v>0</v>
      </c>
      <c r="S549" s="28">
        <f>(IF(N549="WON-EW",((((G549-1)*K549)*'month 3 only'!$B$2)+('month 3 only'!$B$2*(G549-1))),IF(N549="WON",((((G549-1)*K549)*'month 3 only'!$B$2)+('month 3 only'!$B$2*(G549-1))),IF(N549="PLACED",((((G549-1)*K549)*'month 3 only'!$B$2)-'month 3 only'!$B$2),IF(K549=0,-'month 3 only'!$B$2,IF(K549=0,-'month 3 only'!$B$2,-('month 3 only'!$B$2*2)))))))*E549</f>
        <v>0</v>
      </c>
    </row>
    <row r="550" spans="9:19" ht="15" x14ac:dyDescent="0.2">
      <c r="I550" s="22"/>
      <c r="J550" s="22"/>
      <c r="K550" s="22"/>
      <c r="N550" s="17"/>
      <c r="O550" s="26">
        <f>((H550-1)*(1-(IF(I550="no",0,'month 3 only'!$B$3)))+1)</f>
        <v>5.0000000000000044E-2</v>
      </c>
      <c r="P550" s="26">
        <f t="shared" si="7"/>
        <v>0</v>
      </c>
      <c r="Q550" s="27">
        <f>(IF(N550="WON-EW",((((O550-1)*K550)*'month 3 only'!$B$2)+('month 3 only'!$B$2*(O550-1))),IF(N550="WON",((((O550-1)*K550)*'month 3 only'!$B$2)+('month 3 only'!$B$2*(O550-1))),IF(N550="PLACED",((((O550-1)*K550)*'month 3 only'!$B$2)-'month 3 only'!$B$2),IF(K550=0,-'month 3 only'!$B$2,IF(K550=0,-'month 3 only'!$B$2,-('month 3 only'!$B$2*2)))))))*E550</f>
        <v>0</v>
      </c>
      <c r="R550" s="27">
        <f>(IF(N550="WON-EW",(((L550-1)*'month 3 only'!$B$2)*(1-$B$3))+(((M550-1)*'month 3 only'!$B$2)*(1-$B$3)),IF(N550="WON",(((L550-1)*'month 3 only'!$B$2)*(1-$B$3)),IF(N550="PLACED",(((M550-1)*'month 3 only'!$B$2)*(1-$B$3))-'month 3 only'!$B$2,IF(K550=0,-'month 3 only'!$B$2,-('month 3 only'!$B$2*2))))))*E550</f>
        <v>0</v>
      </c>
      <c r="S550" s="28">
        <f>(IF(N550="WON-EW",((((G550-1)*K550)*'month 3 only'!$B$2)+('month 3 only'!$B$2*(G550-1))),IF(N550="WON",((((G550-1)*K550)*'month 3 only'!$B$2)+('month 3 only'!$B$2*(G550-1))),IF(N550="PLACED",((((G550-1)*K550)*'month 3 only'!$B$2)-'month 3 only'!$B$2),IF(K550=0,-'month 3 only'!$B$2,IF(K550=0,-'month 3 only'!$B$2,-('month 3 only'!$B$2*2)))))))*E550</f>
        <v>0</v>
      </c>
    </row>
    <row r="551" spans="9:19" ht="15" x14ac:dyDescent="0.2">
      <c r="I551" s="22"/>
      <c r="J551" s="22"/>
      <c r="K551" s="22"/>
      <c r="N551" s="17"/>
      <c r="O551" s="26">
        <f>((H551-1)*(1-(IF(I551="no",0,'month 3 only'!$B$3)))+1)</f>
        <v>5.0000000000000044E-2</v>
      </c>
      <c r="P551" s="26">
        <f t="shared" si="7"/>
        <v>0</v>
      </c>
      <c r="Q551" s="27">
        <f>(IF(N551="WON-EW",((((O551-1)*K551)*'month 3 only'!$B$2)+('month 3 only'!$B$2*(O551-1))),IF(N551="WON",((((O551-1)*K551)*'month 3 only'!$B$2)+('month 3 only'!$B$2*(O551-1))),IF(N551="PLACED",((((O551-1)*K551)*'month 3 only'!$B$2)-'month 3 only'!$B$2),IF(K551=0,-'month 3 only'!$B$2,IF(K551=0,-'month 3 only'!$B$2,-('month 3 only'!$B$2*2)))))))*E551</f>
        <v>0</v>
      </c>
      <c r="R551" s="27">
        <f>(IF(N551="WON-EW",(((L551-1)*'month 3 only'!$B$2)*(1-$B$3))+(((M551-1)*'month 3 only'!$B$2)*(1-$B$3)),IF(N551="WON",(((L551-1)*'month 3 only'!$B$2)*(1-$B$3)),IF(N551="PLACED",(((M551-1)*'month 3 only'!$B$2)*(1-$B$3))-'month 3 only'!$B$2,IF(K551=0,-'month 3 only'!$B$2,-('month 3 only'!$B$2*2))))))*E551</f>
        <v>0</v>
      </c>
      <c r="S551" s="28">
        <f>(IF(N551="WON-EW",((((G551-1)*K551)*'month 3 only'!$B$2)+('month 3 only'!$B$2*(G551-1))),IF(N551="WON",((((G551-1)*K551)*'month 3 only'!$B$2)+('month 3 only'!$B$2*(G551-1))),IF(N551="PLACED",((((G551-1)*K551)*'month 3 only'!$B$2)-'month 3 only'!$B$2),IF(K551=0,-'month 3 only'!$B$2,IF(K551=0,-'month 3 only'!$B$2,-('month 3 only'!$B$2*2)))))))*E551</f>
        <v>0</v>
      </c>
    </row>
    <row r="552" spans="9:19" ht="15" x14ac:dyDescent="0.2">
      <c r="I552" s="22"/>
      <c r="J552" s="22"/>
      <c r="K552" s="22"/>
      <c r="N552" s="17"/>
      <c r="O552" s="26">
        <f>((H552-1)*(1-(IF(I552="no",0,'month 3 only'!$B$3)))+1)</f>
        <v>5.0000000000000044E-2</v>
      </c>
      <c r="P552" s="26">
        <f t="shared" si="7"/>
        <v>0</v>
      </c>
      <c r="Q552" s="27">
        <f>(IF(N552="WON-EW",((((O552-1)*K552)*'month 3 only'!$B$2)+('month 3 only'!$B$2*(O552-1))),IF(N552="WON",((((O552-1)*K552)*'month 3 only'!$B$2)+('month 3 only'!$B$2*(O552-1))),IF(N552="PLACED",((((O552-1)*K552)*'month 3 only'!$B$2)-'month 3 only'!$B$2),IF(K552=0,-'month 3 only'!$B$2,IF(K552=0,-'month 3 only'!$B$2,-('month 3 only'!$B$2*2)))))))*E552</f>
        <v>0</v>
      </c>
      <c r="R552" s="27">
        <f>(IF(N552="WON-EW",(((L552-1)*'month 3 only'!$B$2)*(1-$B$3))+(((M552-1)*'month 3 only'!$B$2)*(1-$B$3)),IF(N552="WON",(((L552-1)*'month 3 only'!$B$2)*(1-$B$3)),IF(N552="PLACED",(((M552-1)*'month 3 only'!$B$2)*(1-$B$3))-'month 3 only'!$B$2,IF(K552=0,-'month 3 only'!$B$2,-('month 3 only'!$B$2*2))))))*E552</f>
        <v>0</v>
      </c>
      <c r="S552" s="28">
        <f>(IF(N552="WON-EW",((((G552-1)*K552)*'month 3 only'!$B$2)+('month 3 only'!$B$2*(G552-1))),IF(N552="WON",((((G552-1)*K552)*'month 3 only'!$B$2)+('month 3 only'!$B$2*(G552-1))),IF(N552="PLACED",((((G552-1)*K552)*'month 3 only'!$B$2)-'month 3 only'!$B$2),IF(K552=0,-'month 3 only'!$B$2,IF(K552=0,-'month 3 only'!$B$2,-('month 3 only'!$B$2*2)))))))*E552</f>
        <v>0</v>
      </c>
    </row>
    <row r="553" spans="9:19" ht="15" x14ac:dyDescent="0.2">
      <c r="I553" s="22"/>
      <c r="J553" s="22"/>
      <c r="K553" s="22"/>
      <c r="N553" s="17"/>
      <c r="O553" s="26">
        <f>((H553-1)*(1-(IF(I553="no",0,'month 3 only'!$B$3)))+1)</f>
        <v>5.0000000000000044E-2</v>
      </c>
      <c r="P553" s="26">
        <f t="shared" si="7"/>
        <v>0</v>
      </c>
      <c r="Q553" s="27">
        <f>(IF(N553="WON-EW",((((O553-1)*K553)*'month 3 only'!$B$2)+('month 3 only'!$B$2*(O553-1))),IF(N553="WON",((((O553-1)*K553)*'month 3 only'!$B$2)+('month 3 only'!$B$2*(O553-1))),IF(N553="PLACED",((((O553-1)*K553)*'month 3 only'!$B$2)-'month 3 only'!$B$2),IF(K553=0,-'month 3 only'!$B$2,IF(K553=0,-'month 3 only'!$B$2,-('month 3 only'!$B$2*2)))))))*E553</f>
        <v>0</v>
      </c>
      <c r="R553" s="27">
        <f>(IF(N553="WON-EW",(((L553-1)*'month 3 only'!$B$2)*(1-$B$3))+(((M553-1)*'month 3 only'!$B$2)*(1-$B$3)),IF(N553="WON",(((L553-1)*'month 3 only'!$B$2)*(1-$B$3)),IF(N553="PLACED",(((M553-1)*'month 3 only'!$B$2)*(1-$B$3))-'month 3 only'!$B$2,IF(K553=0,-'month 3 only'!$B$2,-('month 3 only'!$B$2*2))))))*E553</f>
        <v>0</v>
      </c>
      <c r="S553" s="28">
        <f>(IF(N553="WON-EW",((((G553-1)*K553)*'month 3 only'!$B$2)+('month 3 only'!$B$2*(G553-1))),IF(N553="WON",((((G553-1)*K553)*'month 3 only'!$B$2)+('month 3 only'!$B$2*(G553-1))),IF(N553="PLACED",((((G553-1)*K553)*'month 3 only'!$B$2)-'month 3 only'!$B$2),IF(K553=0,-'month 3 only'!$B$2,IF(K553=0,-'month 3 only'!$B$2,-('month 3 only'!$B$2*2)))))))*E553</f>
        <v>0</v>
      </c>
    </row>
    <row r="554" spans="9:19" ht="15" x14ac:dyDescent="0.2">
      <c r="I554" s="22"/>
      <c r="J554" s="22"/>
      <c r="K554" s="22"/>
      <c r="N554" s="17"/>
      <c r="O554" s="26">
        <f>((H554-1)*(1-(IF(I554="no",0,'month 3 only'!$B$3)))+1)</f>
        <v>5.0000000000000044E-2</v>
      </c>
      <c r="P554" s="26">
        <f t="shared" si="7"/>
        <v>0</v>
      </c>
      <c r="Q554" s="27">
        <f>(IF(N554="WON-EW",((((O554-1)*K554)*'month 3 only'!$B$2)+('month 3 only'!$B$2*(O554-1))),IF(N554="WON",((((O554-1)*K554)*'month 3 only'!$B$2)+('month 3 only'!$B$2*(O554-1))),IF(N554="PLACED",((((O554-1)*K554)*'month 3 only'!$B$2)-'month 3 only'!$B$2),IF(K554=0,-'month 3 only'!$B$2,IF(K554=0,-'month 3 only'!$B$2,-('month 3 only'!$B$2*2)))))))*E554</f>
        <v>0</v>
      </c>
      <c r="R554" s="27">
        <f>(IF(N554="WON-EW",(((L554-1)*'month 3 only'!$B$2)*(1-$B$3))+(((M554-1)*'month 3 only'!$B$2)*(1-$B$3)),IF(N554="WON",(((L554-1)*'month 3 only'!$B$2)*(1-$B$3)),IF(N554="PLACED",(((M554-1)*'month 3 only'!$B$2)*(1-$B$3))-'month 3 only'!$B$2,IF(K554=0,-'month 3 only'!$B$2,-('month 3 only'!$B$2*2))))))*E554</f>
        <v>0</v>
      </c>
      <c r="S554" s="28">
        <f>(IF(N554="WON-EW",((((G554-1)*K554)*'month 3 only'!$B$2)+('month 3 only'!$B$2*(G554-1))),IF(N554="WON",((((G554-1)*K554)*'month 3 only'!$B$2)+('month 3 only'!$B$2*(G554-1))),IF(N554="PLACED",((((G554-1)*K554)*'month 3 only'!$B$2)-'month 3 only'!$B$2),IF(K554=0,-'month 3 only'!$B$2,IF(K554=0,-'month 3 only'!$B$2,-('month 3 only'!$B$2*2)))))))*E554</f>
        <v>0</v>
      </c>
    </row>
    <row r="555" spans="9:19" ht="15" x14ac:dyDescent="0.2">
      <c r="I555" s="22"/>
      <c r="J555" s="22"/>
      <c r="K555" s="22"/>
      <c r="N555" s="17"/>
      <c r="O555" s="26">
        <f>((H555-1)*(1-(IF(I555="no",0,'month 3 only'!$B$3)))+1)</f>
        <v>5.0000000000000044E-2</v>
      </c>
      <c r="P555" s="26">
        <f t="shared" si="7"/>
        <v>0</v>
      </c>
      <c r="Q555" s="27">
        <f>(IF(N555="WON-EW",((((O555-1)*K555)*'month 3 only'!$B$2)+('month 3 only'!$B$2*(O555-1))),IF(N555="WON",((((O555-1)*K555)*'month 3 only'!$B$2)+('month 3 only'!$B$2*(O555-1))),IF(N555="PLACED",((((O555-1)*K555)*'month 3 only'!$B$2)-'month 3 only'!$B$2),IF(K555=0,-'month 3 only'!$B$2,IF(K555=0,-'month 3 only'!$B$2,-('month 3 only'!$B$2*2)))))))*E555</f>
        <v>0</v>
      </c>
      <c r="R555" s="27">
        <f>(IF(N555="WON-EW",(((L555-1)*'month 3 only'!$B$2)*(1-$B$3))+(((M555-1)*'month 3 only'!$B$2)*(1-$B$3)),IF(N555="WON",(((L555-1)*'month 3 only'!$B$2)*(1-$B$3)),IF(N555="PLACED",(((M555-1)*'month 3 only'!$B$2)*(1-$B$3))-'month 3 only'!$B$2,IF(K555=0,-'month 3 only'!$B$2,-('month 3 only'!$B$2*2))))))*E555</f>
        <v>0</v>
      </c>
      <c r="S555" s="28">
        <f>(IF(N555="WON-EW",((((G555-1)*K555)*'month 3 only'!$B$2)+('month 3 only'!$B$2*(G555-1))),IF(N555="WON",((((G555-1)*K555)*'month 3 only'!$B$2)+('month 3 only'!$B$2*(G555-1))),IF(N555="PLACED",((((G555-1)*K555)*'month 3 only'!$B$2)-'month 3 only'!$B$2),IF(K555=0,-'month 3 only'!$B$2,IF(K555=0,-'month 3 only'!$B$2,-('month 3 only'!$B$2*2)))))))*E555</f>
        <v>0</v>
      </c>
    </row>
    <row r="556" spans="9:19" ht="15" x14ac:dyDescent="0.2">
      <c r="I556" s="22"/>
      <c r="J556" s="22"/>
      <c r="K556" s="22"/>
      <c r="N556" s="17"/>
      <c r="O556" s="26">
        <f>((H556-1)*(1-(IF(I556="no",0,'month 3 only'!$B$3)))+1)</f>
        <v>5.0000000000000044E-2</v>
      </c>
      <c r="P556" s="26">
        <f t="shared" si="7"/>
        <v>0</v>
      </c>
      <c r="Q556" s="27">
        <f>(IF(N556="WON-EW",((((O556-1)*K556)*'month 3 only'!$B$2)+('month 3 only'!$B$2*(O556-1))),IF(N556="WON",((((O556-1)*K556)*'month 3 only'!$B$2)+('month 3 only'!$B$2*(O556-1))),IF(N556="PLACED",((((O556-1)*K556)*'month 3 only'!$B$2)-'month 3 only'!$B$2),IF(K556=0,-'month 3 only'!$B$2,IF(K556=0,-'month 3 only'!$B$2,-('month 3 only'!$B$2*2)))))))*E556</f>
        <v>0</v>
      </c>
      <c r="R556" s="27">
        <f>(IF(N556="WON-EW",(((L556-1)*'month 3 only'!$B$2)*(1-$B$3))+(((M556-1)*'month 3 only'!$B$2)*(1-$B$3)),IF(N556="WON",(((L556-1)*'month 3 only'!$B$2)*(1-$B$3)),IF(N556="PLACED",(((M556-1)*'month 3 only'!$B$2)*(1-$B$3))-'month 3 only'!$B$2,IF(K556=0,-'month 3 only'!$B$2,-('month 3 only'!$B$2*2))))))*E556</f>
        <v>0</v>
      </c>
      <c r="S556" s="28">
        <f>(IF(N556="WON-EW",((((G556-1)*K556)*'month 3 only'!$B$2)+('month 3 only'!$B$2*(G556-1))),IF(N556="WON",((((G556-1)*K556)*'month 3 only'!$B$2)+('month 3 only'!$B$2*(G556-1))),IF(N556="PLACED",((((G556-1)*K556)*'month 3 only'!$B$2)-'month 3 only'!$B$2),IF(K556=0,-'month 3 only'!$B$2,IF(K556=0,-'month 3 only'!$B$2,-('month 3 only'!$B$2*2)))))))*E556</f>
        <v>0</v>
      </c>
    </row>
    <row r="557" spans="9:19" ht="15" x14ac:dyDescent="0.2">
      <c r="I557" s="22"/>
      <c r="J557" s="22"/>
      <c r="K557" s="22"/>
      <c r="N557" s="17"/>
      <c r="O557" s="26">
        <f>((H557-1)*(1-(IF(I557="no",0,'month 3 only'!$B$3)))+1)</f>
        <v>5.0000000000000044E-2</v>
      </c>
      <c r="P557" s="26">
        <f t="shared" si="7"/>
        <v>0</v>
      </c>
      <c r="Q557" s="27">
        <f>(IF(N557="WON-EW",((((O557-1)*K557)*'month 3 only'!$B$2)+('month 3 only'!$B$2*(O557-1))),IF(N557="WON",((((O557-1)*K557)*'month 3 only'!$B$2)+('month 3 only'!$B$2*(O557-1))),IF(N557="PLACED",((((O557-1)*K557)*'month 3 only'!$B$2)-'month 3 only'!$B$2),IF(K557=0,-'month 3 only'!$B$2,IF(K557=0,-'month 3 only'!$B$2,-('month 3 only'!$B$2*2)))))))*E557</f>
        <v>0</v>
      </c>
      <c r="R557" s="27">
        <f>(IF(N557="WON-EW",(((L557-1)*'month 3 only'!$B$2)*(1-$B$3))+(((M557-1)*'month 3 only'!$B$2)*(1-$B$3)),IF(N557="WON",(((L557-1)*'month 3 only'!$B$2)*(1-$B$3)),IF(N557="PLACED",(((M557-1)*'month 3 only'!$B$2)*(1-$B$3))-'month 3 only'!$B$2,IF(K557=0,-'month 3 only'!$B$2,-('month 3 only'!$B$2*2))))))*E557</f>
        <v>0</v>
      </c>
      <c r="S557" s="28">
        <f>(IF(N557="WON-EW",((((G557-1)*K557)*'month 3 only'!$B$2)+('month 3 only'!$B$2*(G557-1))),IF(N557="WON",((((G557-1)*K557)*'month 3 only'!$B$2)+('month 3 only'!$B$2*(G557-1))),IF(N557="PLACED",((((G557-1)*K557)*'month 3 only'!$B$2)-'month 3 only'!$B$2),IF(K557=0,-'month 3 only'!$B$2,IF(K557=0,-'month 3 only'!$B$2,-('month 3 only'!$B$2*2)))))))*E557</f>
        <v>0</v>
      </c>
    </row>
    <row r="558" spans="9:19" ht="15" x14ac:dyDescent="0.2">
      <c r="I558" s="22"/>
      <c r="J558" s="22"/>
      <c r="K558" s="22"/>
      <c r="N558" s="17"/>
      <c r="O558" s="26">
        <f>((H558-1)*(1-(IF(I558="no",0,'month 3 only'!$B$3)))+1)</f>
        <v>5.0000000000000044E-2</v>
      </c>
      <c r="P558" s="26">
        <f t="shared" si="7"/>
        <v>0</v>
      </c>
      <c r="Q558" s="27">
        <f>(IF(N558="WON-EW",((((O558-1)*K558)*'month 3 only'!$B$2)+('month 3 only'!$B$2*(O558-1))),IF(N558="WON",((((O558-1)*K558)*'month 3 only'!$B$2)+('month 3 only'!$B$2*(O558-1))),IF(N558="PLACED",((((O558-1)*K558)*'month 3 only'!$B$2)-'month 3 only'!$B$2),IF(K558=0,-'month 3 only'!$B$2,IF(K558=0,-'month 3 only'!$B$2,-('month 3 only'!$B$2*2)))))))*E558</f>
        <v>0</v>
      </c>
      <c r="R558" s="27">
        <f>(IF(N558="WON-EW",(((L558-1)*'month 3 only'!$B$2)*(1-$B$3))+(((M558-1)*'month 3 only'!$B$2)*(1-$B$3)),IF(N558="WON",(((L558-1)*'month 3 only'!$B$2)*(1-$B$3)),IF(N558="PLACED",(((M558-1)*'month 3 only'!$B$2)*(1-$B$3))-'month 3 only'!$B$2,IF(K558=0,-'month 3 only'!$B$2,-('month 3 only'!$B$2*2))))))*E558</f>
        <v>0</v>
      </c>
      <c r="S558" s="28">
        <f>(IF(N558="WON-EW",((((G558-1)*K558)*'month 3 only'!$B$2)+('month 3 only'!$B$2*(G558-1))),IF(N558="WON",((((G558-1)*K558)*'month 3 only'!$B$2)+('month 3 only'!$B$2*(G558-1))),IF(N558="PLACED",((((G558-1)*K558)*'month 3 only'!$B$2)-'month 3 only'!$B$2),IF(K558=0,-'month 3 only'!$B$2,IF(K558=0,-'month 3 only'!$B$2,-('month 3 only'!$B$2*2)))))))*E558</f>
        <v>0</v>
      </c>
    </row>
    <row r="559" spans="9:19" ht="15" x14ac:dyDescent="0.2">
      <c r="I559" s="22"/>
      <c r="J559" s="22"/>
      <c r="K559" s="22"/>
      <c r="N559" s="17"/>
      <c r="O559" s="26">
        <f>((H559-1)*(1-(IF(I559="no",0,'month 3 only'!$B$3)))+1)</f>
        <v>5.0000000000000044E-2</v>
      </c>
      <c r="P559" s="26">
        <f t="shared" si="7"/>
        <v>0</v>
      </c>
      <c r="Q559" s="27">
        <f>(IF(N559="WON-EW",((((O559-1)*K559)*'month 3 only'!$B$2)+('month 3 only'!$B$2*(O559-1))),IF(N559="WON",((((O559-1)*K559)*'month 3 only'!$B$2)+('month 3 only'!$B$2*(O559-1))),IF(N559="PLACED",((((O559-1)*K559)*'month 3 only'!$B$2)-'month 3 only'!$B$2),IF(K559=0,-'month 3 only'!$B$2,IF(K559=0,-'month 3 only'!$B$2,-('month 3 only'!$B$2*2)))))))*E559</f>
        <v>0</v>
      </c>
      <c r="R559" s="27">
        <f>(IF(N559="WON-EW",(((L559-1)*'month 3 only'!$B$2)*(1-$B$3))+(((M559-1)*'month 3 only'!$B$2)*(1-$B$3)),IF(N559="WON",(((L559-1)*'month 3 only'!$B$2)*(1-$B$3)),IF(N559="PLACED",(((M559-1)*'month 3 only'!$B$2)*(1-$B$3))-'month 3 only'!$B$2,IF(K559=0,-'month 3 only'!$B$2,-('month 3 only'!$B$2*2))))))*E559</f>
        <v>0</v>
      </c>
      <c r="S559" s="28">
        <f>(IF(N559="WON-EW",((((G559-1)*K559)*'month 3 only'!$B$2)+('month 3 only'!$B$2*(G559-1))),IF(N559="WON",((((G559-1)*K559)*'month 3 only'!$B$2)+('month 3 only'!$B$2*(G559-1))),IF(N559="PLACED",((((G559-1)*K559)*'month 3 only'!$B$2)-'month 3 only'!$B$2),IF(K559=0,-'month 3 only'!$B$2,IF(K559=0,-'month 3 only'!$B$2,-('month 3 only'!$B$2*2)))))))*E559</f>
        <v>0</v>
      </c>
    </row>
    <row r="560" spans="9:19" ht="15" x14ac:dyDescent="0.2">
      <c r="I560" s="22"/>
      <c r="J560" s="22"/>
      <c r="K560" s="22"/>
      <c r="N560" s="17"/>
      <c r="O560" s="26">
        <f>((H560-1)*(1-(IF(I560="no",0,'month 3 only'!$B$3)))+1)</f>
        <v>5.0000000000000044E-2</v>
      </c>
      <c r="P560" s="26">
        <f t="shared" si="7"/>
        <v>0</v>
      </c>
      <c r="Q560" s="27">
        <f>(IF(N560="WON-EW",((((O560-1)*K560)*'month 3 only'!$B$2)+('month 3 only'!$B$2*(O560-1))),IF(N560="WON",((((O560-1)*K560)*'month 3 only'!$B$2)+('month 3 only'!$B$2*(O560-1))),IF(N560="PLACED",((((O560-1)*K560)*'month 3 only'!$B$2)-'month 3 only'!$B$2),IF(K560=0,-'month 3 only'!$B$2,IF(K560=0,-'month 3 only'!$B$2,-('month 3 only'!$B$2*2)))))))*E560</f>
        <v>0</v>
      </c>
      <c r="R560" s="27">
        <f>(IF(N560="WON-EW",(((L560-1)*'month 3 only'!$B$2)*(1-$B$3))+(((M560-1)*'month 3 only'!$B$2)*(1-$B$3)),IF(N560="WON",(((L560-1)*'month 3 only'!$B$2)*(1-$B$3)),IF(N560="PLACED",(((M560-1)*'month 3 only'!$B$2)*(1-$B$3))-'month 3 only'!$B$2,IF(K560=0,-'month 3 only'!$B$2,-('month 3 only'!$B$2*2))))))*E560</f>
        <v>0</v>
      </c>
      <c r="S560" s="28">
        <f>(IF(N560="WON-EW",((((G560-1)*K560)*'month 3 only'!$B$2)+('month 3 only'!$B$2*(G560-1))),IF(N560="WON",((((G560-1)*K560)*'month 3 only'!$B$2)+('month 3 only'!$B$2*(G560-1))),IF(N560="PLACED",((((G560-1)*K560)*'month 3 only'!$B$2)-'month 3 only'!$B$2),IF(K560=0,-'month 3 only'!$B$2,IF(K560=0,-'month 3 only'!$B$2,-('month 3 only'!$B$2*2)))))))*E560</f>
        <v>0</v>
      </c>
    </row>
    <row r="561" spans="9:19" ht="15" x14ac:dyDescent="0.2">
      <c r="I561" s="22"/>
      <c r="J561" s="22"/>
      <c r="K561" s="22"/>
      <c r="N561" s="17"/>
      <c r="O561" s="26">
        <f>((H561-1)*(1-(IF(I561="no",0,'month 3 only'!$B$3)))+1)</f>
        <v>5.0000000000000044E-2</v>
      </c>
      <c r="P561" s="26">
        <f t="shared" si="7"/>
        <v>0</v>
      </c>
      <c r="Q561" s="27">
        <f>(IF(N561="WON-EW",((((O561-1)*K561)*'month 3 only'!$B$2)+('month 3 only'!$B$2*(O561-1))),IF(N561="WON",((((O561-1)*K561)*'month 3 only'!$B$2)+('month 3 only'!$B$2*(O561-1))),IF(N561="PLACED",((((O561-1)*K561)*'month 3 only'!$B$2)-'month 3 only'!$B$2),IF(K561=0,-'month 3 only'!$B$2,IF(K561=0,-'month 3 only'!$B$2,-('month 3 only'!$B$2*2)))))))*E561</f>
        <v>0</v>
      </c>
      <c r="R561" s="27">
        <f>(IF(N561="WON-EW",(((L561-1)*'month 3 only'!$B$2)*(1-$B$3))+(((M561-1)*'month 3 only'!$B$2)*(1-$B$3)),IF(N561="WON",(((L561-1)*'month 3 only'!$B$2)*(1-$B$3)),IF(N561="PLACED",(((M561-1)*'month 3 only'!$B$2)*(1-$B$3))-'month 3 only'!$B$2,IF(K561=0,-'month 3 only'!$B$2,-('month 3 only'!$B$2*2))))))*E561</f>
        <v>0</v>
      </c>
      <c r="S561" s="28">
        <f>(IF(N561="WON-EW",((((G561-1)*K561)*'month 3 only'!$B$2)+('month 3 only'!$B$2*(G561-1))),IF(N561="WON",((((G561-1)*K561)*'month 3 only'!$B$2)+('month 3 only'!$B$2*(G561-1))),IF(N561="PLACED",((((G561-1)*K561)*'month 3 only'!$B$2)-'month 3 only'!$B$2),IF(K561=0,-'month 3 only'!$B$2,IF(K561=0,-'month 3 only'!$B$2,-('month 3 only'!$B$2*2)))))))*E561</f>
        <v>0</v>
      </c>
    </row>
    <row r="562" spans="9:19" ht="15" x14ac:dyDescent="0.2">
      <c r="I562" s="22"/>
      <c r="J562" s="22"/>
      <c r="K562" s="22"/>
      <c r="N562" s="17"/>
      <c r="O562" s="26">
        <f>((H562-1)*(1-(IF(I562="no",0,'month 3 only'!$B$3)))+1)</f>
        <v>5.0000000000000044E-2</v>
      </c>
      <c r="P562" s="26">
        <f t="shared" si="7"/>
        <v>0</v>
      </c>
      <c r="Q562" s="27">
        <f>(IF(N562="WON-EW",((((O562-1)*K562)*'month 3 only'!$B$2)+('month 3 only'!$B$2*(O562-1))),IF(N562="WON",((((O562-1)*K562)*'month 3 only'!$B$2)+('month 3 only'!$B$2*(O562-1))),IF(N562="PLACED",((((O562-1)*K562)*'month 3 only'!$B$2)-'month 3 only'!$B$2),IF(K562=0,-'month 3 only'!$B$2,IF(K562=0,-'month 3 only'!$B$2,-('month 3 only'!$B$2*2)))))))*E562</f>
        <v>0</v>
      </c>
      <c r="R562" s="27">
        <f>(IF(N562="WON-EW",(((L562-1)*'month 3 only'!$B$2)*(1-$B$3))+(((M562-1)*'month 3 only'!$B$2)*(1-$B$3)),IF(N562="WON",(((L562-1)*'month 3 only'!$B$2)*(1-$B$3)),IF(N562="PLACED",(((M562-1)*'month 3 only'!$B$2)*(1-$B$3))-'month 3 only'!$B$2,IF(K562=0,-'month 3 only'!$B$2,-('month 3 only'!$B$2*2))))))*E562</f>
        <v>0</v>
      </c>
      <c r="S562" s="28">
        <f>(IF(N562="WON-EW",((((G562-1)*K562)*'month 3 only'!$B$2)+('month 3 only'!$B$2*(G562-1))),IF(N562="WON",((((G562-1)*K562)*'month 3 only'!$B$2)+('month 3 only'!$B$2*(G562-1))),IF(N562="PLACED",((((G562-1)*K562)*'month 3 only'!$B$2)-'month 3 only'!$B$2),IF(K562=0,-'month 3 only'!$B$2,IF(K562=0,-'month 3 only'!$B$2,-('month 3 only'!$B$2*2)))))))*E562</f>
        <v>0</v>
      </c>
    </row>
    <row r="563" spans="9:19" ht="15" x14ac:dyDescent="0.2">
      <c r="I563" s="22"/>
      <c r="J563" s="22"/>
      <c r="K563" s="22"/>
      <c r="N563" s="17"/>
      <c r="O563" s="26">
        <f>((H563-1)*(1-(IF(I563="no",0,'month 3 only'!$B$3)))+1)</f>
        <v>5.0000000000000044E-2</v>
      </c>
      <c r="P563" s="26">
        <f t="shared" si="7"/>
        <v>0</v>
      </c>
      <c r="Q563" s="27">
        <f>(IF(N563="WON-EW",((((O563-1)*K563)*'month 3 only'!$B$2)+('month 3 only'!$B$2*(O563-1))),IF(N563="WON",((((O563-1)*K563)*'month 3 only'!$B$2)+('month 3 only'!$B$2*(O563-1))),IF(N563="PLACED",((((O563-1)*K563)*'month 3 only'!$B$2)-'month 3 only'!$B$2),IF(K563=0,-'month 3 only'!$B$2,IF(K563=0,-'month 3 only'!$B$2,-('month 3 only'!$B$2*2)))))))*E563</f>
        <v>0</v>
      </c>
      <c r="R563" s="27">
        <f>(IF(N563="WON-EW",(((L563-1)*'month 3 only'!$B$2)*(1-$B$3))+(((M563-1)*'month 3 only'!$B$2)*(1-$B$3)),IF(N563="WON",(((L563-1)*'month 3 only'!$B$2)*(1-$B$3)),IF(N563="PLACED",(((M563-1)*'month 3 only'!$B$2)*(1-$B$3))-'month 3 only'!$B$2,IF(K563=0,-'month 3 only'!$B$2,-('month 3 only'!$B$2*2))))))*E563</f>
        <v>0</v>
      </c>
      <c r="S563" s="28">
        <f>(IF(N563="WON-EW",((((G563-1)*K563)*'month 3 only'!$B$2)+('month 3 only'!$B$2*(G563-1))),IF(N563="WON",((((G563-1)*K563)*'month 3 only'!$B$2)+('month 3 only'!$B$2*(G563-1))),IF(N563="PLACED",((((G563-1)*K563)*'month 3 only'!$B$2)-'month 3 only'!$B$2),IF(K563=0,-'month 3 only'!$B$2,IF(K563=0,-'month 3 only'!$B$2,-('month 3 only'!$B$2*2)))))))*E563</f>
        <v>0</v>
      </c>
    </row>
    <row r="564" spans="9:19" ht="15" x14ac:dyDescent="0.2">
      <c r="I564" s="22"/>
      <c r="J564" s="22"/>
      <c r="K564" s="22"/>
      <c r="N564" s="17"/>
      <c r="O564" s="26">
        <f>((H564-1)*(1-(IF(I564="no",0,'month 3 only'!$B$3)))+1)</f>
        <v>5.0000000000000044E-2</v>
      </c>
      <c r="P564" s="26">
        <f t="shared" si="7"/>
        <v>0</v>
      </c>
      <c r="Q564" s="27">
        <f>(IF(N564="WON-EW",((((O564-1)*K564)*'month 3 only'!$B$2)+('month 3 only'!$B$2*(O564-1))),IF(N564="WON",((((O564-1)*K564)*'month 3 only'!$B$2)+('month 3 only'!$B$2*(O564-1))),IF(N564="PLACED",((((O564-1)*K564)*'month 3 only'!$B$2)-'month 3 only'!$B$2),IF(K564=0,-'month 3 only'!$B$2,IF(K564=0,-'month 3 only'!$B$2,-('month 3 only'!$B$2*2)))))))*E564</f>
        <v>0</v>
      </c>
      <c r="R564" s="27">
        <f>(IF(N564="WON-EW",(((L564-1)*'month 3 only'!$B$2)*(1-$B$3))+(((M564-1)*'month 3 only'!$B$2)*(1-$B$3)),IF(N564="WON",(((L564-1)*'month 3 only'!$B$2)*(1-$B$3)),IF(N564="PLACED",(((M564-1)*'month 3 only'!$B$2)*(1-$B$3))-'month 3 only'!$B$2,IF(K564=0,-'month 3 only'!$B$2,-('month 3 only'!$B$2*2))))))*E564</f>
        <v>0</v>
      </c>
      <c r="S564" s="28">
        <f>(IF(N564="WON-EW",((((G564-1)*K564)*'month 3 only'!$B$2)+('month 3 only'!$B$2*(G564-1))),IF(N564="WON",((((G564-1)*K564)*'month 3 only'!$B$2)+('month 3 only'!$B$2*(G564-1))),IF(N564="PLACED",((((G564-1)*K564)*'month 3 only'!$B$2)-'month 3 only'!$B$2),IF(K564=0,-'month 3 only'!$B$2,IF(K564=0,-'month 3 only'!$B$2,-('month 3 only'!$B$2*2)))))))*E564</f>
        <v>0</v>
      </c>
    </row>
    <row r="565" spans="9:19" ht="15" x14ac:dyDescent="0.2">
      <c r="I565" s="22"/>
      <c r="J565" s="22"/>
      <c r="K565" s="22"/>
      <c r="N565" s="17"/>
      <c r="O565" s="26">
        <f>((H565-1)*(1-(IF(I565="no",0,'month 3 only'!$B$3)))+1)</f>
        <v>5.0000000000000044E-2</v>
      </c>
      <c r="P565" s="26">
        <f t="shared" si="7"/>
        <v>0</v>
      </c>
      <c r="Q565" s="27">
        <f>(IF(N565="WON-EW",((((O565-1)*K565)*'month 3 only'!$B$2)+('month 3 only'!$B$2*(O565-1))),IF(N565="WON",((((O565-1)*K565)*'month 3 only'!$B$2)+('month 3 only'!$B$2*(O565-1))),IF(N565="PLACED",((((O565-1)*K565)*'month 3 only'!$B$2)-'month 3 only'!$B$2),IF(K565=0,-'month 3 only'!$B$2,IF(K565=0,-'month 3 only'!$B$2,-('month 3 only'!$B$2*2)))))))*E565</f>
        <v>0</v>
      </c>
      <c r="R565" s="27">
        <f>(IF(N565="WON-EW",(((L565-1)*'month 3 only'!$B$2)*(1-$B$3))+(((M565-1)*'month 3 only'!$B$2)*(1-$B$3)),IF(N565="WON",(((L565-1)*'month 3 only'!$B$2)*(1-$B$3)),IF(N565="PLACED",(((M565-1)*'month 3 only'!$B$2)*(1-$B$3))-'month 3 only'!$B$2,IF(K565=0,-'month 3 only'!$B$2,-('month 3 only'!$B$2*2))))))*E565</f>
        <v>0</v>
      </c>
      <c r="S565" s="28">
        <f>(IF(N565="WON-EW",((((G565-1)*K565)*'month 3 only'!$B$2)+('month 3 only'!$B$2*(G565-1))),IF(N565="WON",((((G565-1)*K565)*'month 3 only'!$B$2)+('month 3 only'!$B$2*(G565-1))),IF(N565="PLACED",((((G565-1)*K565)*'month 3 only'!$B$2)-'month 3 only'!$B$2),IF(K565=0,-'month 3 only'!$B$2,IF(K565=0,-'month 3 only'!$B$2,-('month 3 only'!$B$2*2)))))))*E565</f>
        <v>0</v>
      </c>
    </row>
    <row r="566" spans="9:19" ht="15" x14ac:dyDescent="0.2">
      <c r="I566" s="22"/>
      <c r="J566" s="22"/>
      <c r="K566" s="22"/>
      <c r="N566" s="17"/>
      <c r="O566" s="26">
        <f>((H566-1)*(1-(IF(I566="no",0,'month 3 only'!$B$3)))+1)</f>
        <v>5.0000000000000044E-2</v>
      </c>
      <c r="P566" s="26">
        <f t="shared" si="7"/>
        <v>0</v>
      </c>
      <c r="Q566" s="27">
        <f>(IF(N566="WON-EW",((((O566-1)*K566)*'month 3 only'!$B$2)+('month 3 only'!$B$2*(O566-1))),IF(N566="WON",((((O566-1)*K566)*'month 3 only'!$B$2)+('month 3 only'!$B$2*(O566-1))),IF(N566="PLACED",((((O566-1)*K566)*'month 3 only'!$B$2)-'month 3 only'!$B$2),IF(K566=0,-'month 3 only'!$B$2,IF(K566=0,-'month 3 only'!$B$2,-('month 3 only'!$B$2*2)))))))*E566</f>
        <v>0</v>
      </c>
      <c r="R566" s="27">
        <f>(IF(N566="WON-EW",(((L566-1)*'month 3 only'!$B$2)*(1-$B$3))+(((M566-1)*'month 3 only'!$B$2)*(1-$B$3)),IF(N566="WON",(((L566-1)*'month 3 only'!$B$2)*(1-$B$3)),IF(N566="PLACED",(((M566-1)*'month 3 only'!$B$2)*(1-$B$3))-'month 3 only'!$B$2,IF(K566=0,-'month 3 only'!$B$2,-('month 3 only'!$B$2*2))))))*E566</f>
        <v>0</v>
      </c>
      <c r="S566" s="28">
        <f>(IF(N566="WON-EW",((((G566-1)*K566)*'month 3 only'!$B$2)+('month 3 only'!$B$2*(G566-1))),IF(N566="WON",((((G566-1)*K566)*'month 3 only'!$B$2)+('month 3 only'!$B$2*(G566-1))),IF(N566="PLACED",((((G566-1)*K566)*'month 3 only'!$B$2)-'month 3 only'!$B$2),IF(K566=0,-'month 3 only'!$B$2,IF(K566=0,-'month 3 only'!$B$2,-('month 3 only'!$B$2*2)))))))*E566</f>
        <v>0</v>
      </c>
    </row>
    <row r="567" spans="9:19" ht="15" x14ac:dyDescent="0.2">
      <c r="I567" s="22"/>
      <c r="J567" s="22"/>
      <c r="K567" s="22"/>
      <c r="N567" s="17"/>
      <c r="O567" s="26">
        <f>((H567-1)*(1-(IF(I567="no",0,'month 3 only'!$B$3)))+1)</f>
        <v>5.0000000000000044E-2</v>
      </c>
      <c r="P567" s="26">
        <f t="shared" si="7"/>
        <v>0</v>
      </c>
      <c r="Q567" s="27">
        <f>(IF(N567="WON-EW",((((O567-1)*K567)*'month 3 only'!$B$2)+('month 3 only'!$B$2*(O567-1))),IF(N567="WON",((((O567-1)*K567)*'month 3 only'!$B$2)+('month 3 only'!$B$2*(O567-1))),IF(N567="PLACED",((((O567-1)*K567)*'month 3 only'!$B$2)-'month 3 only'!$B$2),IF(K567=0,-'month 3 only'!$B$2,IF(K567=0,-'month 3 only'!$B$2,-('month 3 only'!$B$2*2)))))))*E567</f>
        <v>0</v>
      </c>
      <c r="R567" s="27">
        <f>(IF(N567="WON-EW",(((L567-1)*'month 3 only'!$B$2)*(1-$B$3))+(((M567-1)*'month 3 only'!$B$2)*(1-$B$3)),IF(N567="WON",(((L567-1)*'month 3 only'!$B$2)*(1-$B$3)),IF(N567="PLACED",(((M567-1)*'month 3 only'!$B$2)*(1-$B$3))-'month 3 only'!$B$2,IF(K567=0,-'month 3 only'!$B$2,-('month 3 only'!$B$2*2))))))*E567</f>
        <v>0</v>
      </c>
      <c r="S567" s="28">
        <f>(IF(N567="WON-EW",((((G567-1)*K567)*'month 3 only'!$B$2)+('month 3 only'!$B$2*(G567-1))),IF(N567="WON",((((G567-1)*K567)*'month 3 only'!$B$2)+('month 3 only'!$B$2*(G567-1))),IF(N567="PLACED",((((G567-1)*K567)*'month 3 only'!$B$2)-'month 3 only'!$B$2),IF(K567=0,-'month 3 only'!$B$2,IF(K567=0,-'month 3 only'!$B$2,-('month 3 only'!$B$2*2)))))))*E567</f>
        <v>0</v>
      </c>
    </row>
    <row r="568" spans="9:19" ht="15" x14ac:dyDescent="0.2">
      <c r="I568" s="22"/>
      <c r="J568" s="22"/>
      <c r="K568" s="22"/>
      <c r="N568" s="17"/>
      <c r="O568" s="26">
        <f>((H568-1)*(1-(IF(I568="no",0,'month 3 only'!$B$3)))+1)</f>
        <v>5.0000000000000044E-2</v>
      </c>
      <c r="P568" s="26">
        <f t="shared" si="7"/>
        <v>0</v>
      </c>
      <c r="Q568" s="27">
        <f>(IF(N568="WON-EW",((((O568-1)*K568)*'month 3 only'!$B$2)+('month 3 only'!$B$2*(O568-1))),IF(N568="WON",((((O568-1)*K568)*'month 3 only'!$B$2)+('month 3 only'!$B$2*(O568-1))),IF(N568="PLACED",((((O568-1)*K568)*'month 3 only'!$B$2)-'month 3 only'!$B$2),IF(K568=0,-'month 3 only'!$B$2,IF(K568=0,-'month 3 only'!$B$2,-('month 3 only'!$B$2*2)))))))*E568</f>
        <v>0</v>
      </c>
      <c r="R568" s="27">
        <f>(IF(N568="WON-EW",(((L568-1)*'month 3 only'!$B$2)*(1-$B$3))+(((M568-1)*'month 3 only'!$B$2)*(1-$B$3)),IF(N568="WON",(((L568-1)*'month 3 only'!$B$2)*(1-$B$3)),IF(N568="PLACED",(((M568-1)*'month 3 only'!$B$2)*(1-$B$3))-'month 3 only'!$B$2,IF(K568=0,-'month 3 only'!$B$2,-('month 3 only'!$B$2*2))))))*E568</f>
        <v>0</v>
      </c>
      <c r="S568" s="28">
        <f>(IF(N568="WON-EW",((((G568-1)*K568)*'month 3 only'!$B$2)+('month 3 only'!$B$2*(G568-1))),IF(N568="WON",((((G568-1)*K568)*'month 3 only'!$B$2)+('month 3 only'!$B$2*(G568-1))),IF(N568="PLACED",((((G568-1)*K568)*'month 3 only'!$B$2)-'month 3 only'!$B$2),IF(K568=0,-'month 3 only'!$B$2,IF(K568=0,-'month 3 only'!$B$2,-('month 3 only'!$B$2*2)))))))*E568</f>
        <v>0</v>
      </c>
    </row>
    <row r="569" spans="9:19" ht="15" x14ac:dyDescent="0.2">
      <c r="I569" s="22"/>
      <c r="J569" s="22"/>
      <c r="K569" s="22"/>
      <c r="N569" s="17"/>
      <c r="O569" s="26">
        <f>((H569-1)*(1-(IF(I569="no",0,'month 3 only'!$B$3)))+1)</f>
        <v>5.0000000000000044E-2</v>
      </c>
      <c r="P569" s="26">
        <f t="shared" si="7"/>
        <v>0</v>
      </c>
      <c r="Q569" s="27">
        <f>(IF(N569="WON-EW",((((O569-1)*K569)*'month 3 only'!$B$2)+('month 3 only'!$B$2*(O569-1))),IF(N569="WON",((((O569-1)*K569)*'month 3 only'!$B$2)+('month 3 only'!$B$2*(O569-1))),IF(N569="PLACED",((((O569-1)*K569)*'month 3 only'!$B$2)-'month 3 only'!$B$2),IF(K569=0,-'month 3 only'!$B$2,IF(K569=0,-'month 3 only'!$B$2,-('month 3 only'!$B$2*2)))))))*E569</f>
        <v>0</v>
      </c>
      <c r="R569" s="27">
        <f>(IF(N569="WON-EW",(((L569-1)*'month 3 only'!$B$2)*(1-$B$3))+(((M569-1)*'month 3 only'!$B$2)*(1-$B$3)),IF(N569="WON",(((L569-1)*'month 3 only'!$B$2)*(1-$B$3)),IF(N569="PLACED",(((M569-1)*'month 3 only'!$B$2)*(1-$B$3))-'month 3 only'!$B$2,IF(K569=0,-'month 3 only'!$B$2,-('month 3 only'!$B$2*2))))))*E569</f>
        <v>0</v>
      </c>
      <c r="S569" s="28">
        <f>(IF(N569="WON-EW",((((G569-1)*K569)*'month 3 only'!$B$2)+('month 3 only'!$B$2*(G569-1))),IF(N569="WON",((((G569-1)*K569)*'month 3 only'!$B$2)+('month 3 only'!$B$2*(G569-1))),IF(N569="PLACED",((((G569-1)*K569)*'month 3 only'!$B$2)-'month 3 only'!$B$2),IF(K569=0,-'month 3 only'!$B$2,IF(K569=0,-'month 3 only'!$B$2,-('month 3 only'!$B$2*2)))))))*E569</f>
        <v>0</v>
      </c>
    </row>
    <row r="570" spans="9:19" ht="15" x14ac:dyDescent="0.2">
      <c r="I570" s="22"/>
      <c r="J570" s="22"/>
      <c r="K570" s="22"/>
      <c r="N570" s="17"/>
      <c r="O570" s="26">
        <f>((H570-1)*(1-(IF(I570="no",0,'month 3 only'!$B$3)))+1)</f>
        <v>5.0000000000000044E-2</v>
      </c>
      <c r="P570" s="26">
        <f t="shared" si="7"/>
        <v>0</v>
      </c>
      <c r="Q570" s="27">
        <f>(IF(N570="WON-EW",((((O570-1)*K570)*'month 3 only'!$B$2)+('month 3 only'!$B$2*(O570-1))),IF(N570="WON",((((O570-1)*K570)*'month 3 only'!$B$2)+('month 3 only'!$B$2*(O570-1))),IF(N570="PLACED",((((O570-1)*K570)*'month 3 only'!$B$2)-'month 3 only'!$B$2),IF(K570=0,-'month 3 only'!$B$2,IF(K570=0,-'month 3 only'!$B$2,-('month 3 only'!$B$2*2)))))))*E570</f>
        <v>0</v>
      </c>
      <c r="R570" s="27">
        <f>(IF(N570="WON-EW",(((L570-1)*'month 3 only'!$B$2)*(1-$B$3))+(((M570-1)*'month 3 only'!$B$2)*(1-$B$3)),IF(N570="WON",(((L570-1)*'month 3 only'!$B$2)*(1-$B$3)),IF(N570="PLACED",(((M570-1)*'month 3 only'!$B$2)*(1-$B$3))-'month 3 only'!$B$2,IF(K570=0,-'month 3 only'!$B$2,-('month 3 only'!$B$2*2))))))*E570</f>
        <v>0</v>
      </c>
      <c r="S570" s="28">
        <f>(IF(N570="WON-EW",((((G570-1)*K570)*'month 3 only'!$B$2)+('month 3 only'!$B$2*(G570-1))),IF(N570="WON",((((G570-1)*K570)*'month 3 only'!$B$2)+('month 3 only'!$B$2*(G570-1))),IF(N570="PLACED",((((G570-1)*K570)*'month 3 only'!$B$2)-'month 3 only'!$B$2),IF(K570=0,-'month 3 only'!$B$2,IF(K570=0,-'month 3 only'!$B$2,-('month 3 only'!$B$2*2)))))))*E570</f>
        <v>0</v>
      </c>
    </row>
    <row r="571" spans="9:19" ht="15" x14ac:dyDescent="0.2">
      <c r="I571" s="22"/>
      <c r="J571" s="22"/>
      <c r="K571" s="22"/>
      <c r="N571" s="17"/>
      <c r="O571" s="26">
        <f>((H571-1)*(1-(IF(I571="no",0,'month 3 only'!$B$3)))+1)</f>
        <v>5.0000000000000044E-2</v>
      </c>
      <c r="P571" s="26">
        <f t="shared" si="7"/>
        <v>0</v>
      </c>
      <c r="Q571" s="27">
        <f>(IF(N571="WON-EW",((((O571-1)*K571)*'month 3 only'!$B$2)+('month 3 only'!$B$2*(O571-1))),IF(N571="WON",((((O571-1)*K571)*'month 3 only'!$B$2)+('month 3 only'!$B$2*(O571-1))),IF(N571="PLACED",((((O571-1)*K571)*'month 3 only'!$B$2)-'month 3 only'!$B$2),IF(K571=0,-'month 3 only'!$B$2,IF(K571=0,-'month 3 only'!$B$2,-('month 3 only'!$B$2*2)))))))*E571</f>
        <v>0</v>
      </c>
      <c r="R571" s="27">
        <f>(IF(N571="WON-EW",(((L571-1)*'month 3 only'!$B$2)*(1-$B$3))+(((M571-1)*'month 3 only'!$B$2)*(1-$B$3)),IF(N571="WON",(((L571-1)*'month 3 only'!$B$2)*(1-$B$3)),IF(N571="PLACED",(((M571-1)*'month 3 only'!$B$2)*(1-$B$3))-'month 3 only'!$B$2,IF(K571=0,-'month 3 only'!$B$2,-('month 3 only'!$B$2*2))))))*E571</f>
        <v>0</v>
      </c>
      <c r="S571" s="28">
        <f>(IF(N571="WON-EW",((((G571-1)*K571)*'month 3 only'!$B$2)+('month 3 only'!$B$2*(G571-1))),IF(N571="WON",((((G571-1)*K571)*'month 3 only'!$B$2)+('month 3 only'!$B$2*(G571-1))),IF(N571="PLACED",((((G571-1)*K571)*'month 3 only'!$B$2)-'month 3 only'!$B$2),IF(K571=0,-'month 3 only'!$B$2,IF(K571=0,-'month 3 only'!$B$2,-('month 3 only'!$B$2*2)))))))*E571</f>
        <v>0</v>
      </c>
    </row>
    <row r="572" spans="9:19" ht="15" x14ac:dyDescent="0.2">
      <c r="I572" s="22"/>
      <c r="J572" s="22"/>
      <c r="K572" s="22"/>
      <c r="N572" s="17"/>
      <c r="O572" s="26">
        <f>((H572-1)*(1-(IF(I572="no",0,'month 3 only'!$B$3)))+1)</f>
        <v>5.0000000000000044E-2</v>
      </c>
      <c r="P572" s="26">
        <f t="shared" si="7"/>
        <v>0</v>
      </c>
      <c r="Q572" s="27">
        <f>(IF(N572="WON-EW",((((O572-1)*K572)*'month 3 only'!$B$2)+('month 3 only'!$B$2*(O572-1))),IF(N572="WON",((((O572-1)*K572)*'month 3 only'!$B$2)+('month 3 only'!$B$2*(O572-1))),IF(N572="PLACED",((((O572-1)*K572)*'month 3 only'!$B$2)-'month 3 only'!$B$2),IF(K572=0,-'month 3 only'!$B$2,IF(K572=0,-'month 3 only'!$B$2,-('month 3 only'!$B$2*2)))))))*E572</f>
        <v>0</v>
      </c>
      <c r="R572" s="27">
        <f>(IF(N572="WON-EW",(((L572-1)*'month 3 only'!$B$2)*(1-$B$3))+(((M572-1)*'month 3 only'!$B$2)*(1-$B$3)),IF(N572="WON",(((L572-1)*'month 3 only'!$B$2)*(1-$B$3)),IF(N572="PLACED",(((M572-1)*'month 3 only'!$B$2)*(1-$B$3))-'month 3 only'!$B$2,IF(K572=0,-'month 3 only'!$B$2,-('month 3 only'!$B$2*2))))))*E572</f>
        <v>0</v>
      </c>
      <c r="S572" s="28">
        <f>(IF(N572="WON-EW",((((G572-1)*K572)*'month 3 only'!$B$2)+('month 3 only'!$B$2*(G572-1))),IF(N572="WON",((((G572-1)*K572)*'month 3 only'!$B$2)+('month 3 only'!$B$2*(G572-1))),IF(N572="PLACED",((((G572-1)*K572)*'month 3 only'!$B$2)-'month 3 only'!$B$2),IF(K572=0,-'month 3 only'!$B$2,IF(K572=0,-'month 3 only'!$B$2,-('month 3 only'!$B$2*2)))))))*E572</f>
        <v>0</v>
      </c>
    </row>
    <row r="573" spans="9:19" ht="15" x14ac:dyDescent="0.2">
      <c r="I573" s="22"/>
      <c r="J573" s="22"/>
      <c r="K573" s="22"/>
      <c r="N573" s="17"/>
      <c r="O573" s="26">
        <f>((H573-1)*(1-(IF(I573="no",0,'month 3 only'!$B$3)))+1)</f>
        <v>5.0000000000000044E-2</v>
      </c>
      <c r="P573" s="26">
        <f t="shared" si="7"/>
        <v>0</v>
      </c>
      <c r="Q573" s="27">
        <f>(IF(N573="WON-EW",((((O573-1)*K573)*'month 3 only'!$B$2)+('month 3 only'!$B$2*(O573-1))),IF(N573="WON",((((O573-1)*K573)*'month 3 only'!$B$2)+('month 3 only'!$B$2*(O573-1))),IF(N573="PLACED",((((O573-1)*K573)*'month 3 only'!$B$2)-'month 3 only'!$B$2),IF(K573=0,-'month 3 only'!$B$2,IF(K573=0,-'month 3 only'!$B$2,-('month 3 only'!$B$2*2)))))))*E573</f>
        <v>0</v>
      </c>
      <c r="R573" s="27">
        <f>(IF(N573="WON-EW",(((L573-1)*'month 3 only'!$B$2)*(1-$B$3))+(((M573-1)*'month 3 only'!$B$2)*(1-$B$3)),IF(N573="WON",(((L573-1)*'month 3 only'!$B$2)*(1-$B$3)),IF(N573="PLACED",(((M573-1)*'month 3 only'!$B$2)*(1-$B$3))-'month 3 only'!$B$2,IF(K573=0,-'month 3 only'!$B$2,-('month 3 only'!$B$2*2))))))*E573</f>
        <v>0</v>
      </c>
      <c r="S573" s="28">
        <f>(IF(N573="WON-EW",((((G573-1)*K573)*'month 3 only'!$B$2)+('month 3 only'!$B$2*(G573-1))),IF(N573="WON",((((G573-1)*K573)*'month 3 only'!$B$2)+('month 3 only'!$B$2*(G573-1))),IF(N573="PLACED",((((G573-1)*K573)*'month 3 only'!$B$2)-'month 3 only'!$B$2),IF(K573=0,-'month 3 only'!$B$2,IF(K573=0,-'month 3 only'!$B$2,-('month 3 only'!$B$2*2)))))))*E573</f>
        <v>0</v>
      </c>
    </row>
    <row r="574" spans="9:19" ht="15" x14ac:dyDescent="0.2">
      <c r="I574" s="22"/>
      <c r="J574" s="22"/>
      <c r="K574" s="22"/>
      <c r="N574" s="17"/>
      <c r="O574" s="26">
        <f>((H574-1)*(1-(IF(I574="no",0,'month 3 only'!$B$3)))+1)</f>
        <v>5.0000000000000044E-2</v>
      </c>
      <c r="P574" s="26">
        <f t="shared" ref="P574:P637" si="8">E574*IF(J574="yes",2,1)</f>
        <v>0</v>
      </c>
      <c r="Q574" s="27">
        <f>(IF(N574="WON-EW",((((O574-1)*K574)*'month 3 only'!$B$2)+('month 3 only'!$B$2*(O574-1))),IF(N574="WON",((((O574-1)*K574)*'month 3 only'!$B$2)+('month 3 only'!$B$2*(O574-1))),IF(N574="PLACED",((((O574-1)*K574)*'month 3 only'!$B$2)-'month 3 only'!$B$2),IF(K574=0,-'month 3 only'!$B$2,IF(K574=0,-'month 3 only'!$B$2,-('month 3 only'!$B$2*2)))))))*E574</f>
        <v>0</v>
      </c>
      <c r="R574" s="27">
        <f>(IF(N574="WON-EW",(((L574-1)*'month 3 only'!$B$2)*(1-$B$3))+(((M574-1)*'month 3 only'!$B$2)*(1-$B$3)),IF(N574="WON",(((L574-1)*'month 3 only'!$B$2)*(1-$B$3)),IF(N574="PLACED",(((M574-1)*'month 3 only'!$B$2)*(1-$B$3))-'month 3 only'!$B$2,IF(K574=0,-'month 3 only'!$B$2,-('month 3 only'!$B$2*2))))))*E574</f>
        <v>0</v>
      </c>
      <c r="S574" s="28">
        <f>(IF(N574="WON-EW",((((G574-1)*K574)*'month 3 only'!$B$2)+('month 3 only'!$B$2*(G574-1))),IF(N574="WON",((((G574-1)*K574)*'month 3 only'!$B$2)+('month 3 only'!$B$2*(G574-1))),IF(N574="PLACED",((((G574-1)*K574)*'month 3 only'!$B$2)-'month 3 only'!$B$2),IF(K574=0,-'month 3 only'!$B$2,IF(K574=0,-'month 3 only'!$B$2,-('month 3 only'!$B$2*2)))))))*E574</f>
        <v>0</v>
      </c>
    </row>
    <row r="575" spans="9:19" ht="15" x14ac:dyDescent="0.2">
      <c r="I575" s="22"/>
      <c r="J575" s="22"/>
      <c r="K575" s="22"/>
      <c r="N575" s="17"/>
      <c r="O575" s="26">
        <f>((H575-1)*(1-(IF(I575="no",0,'month 3 only'!$B$3)))+1)</f>
        <v>5.0000000000000044E-2</v>
      </c>
      <c r="P575" s="26">
        <f t="shared" si="8"/>
        <v>0</v>
      </c>
      <c r="Q575" s="27">
        <f>(IF(N575="WON-EW",((((O575-1)*K575)*'month 3 only'!$B$2)+('month 3 only'!$B$2*(O575-1))),IF(N575="WON",((((O575-1)*K575)*'month 3 only'!$B$2)+('month 3 only'!$B$2*(O575-1))),IF(N575="PLACED",((((O575-1)*K575)*'month 3 only'!$B$2)-'month 3 only'!$B$2),IF(K575=0,-'month 3 only'!$B$2,IF(K575=0,-'month 3 only'!$B$2,-('month 3 only'!$B$2*2)))))))*E575</f>
        <v>0</v>
      </c>
      <c r="R575" s="27">
        <f>(IF(N575="WON-EW",(((L575-1)*'month 3 only'!$B$2)*(1-$B$3))+(((M575-1)*'month 3 only'!$B$2)*(1-$B$3)),IF(N575="WON",(((L575-1)*'month 3 only'!$B$2)*(1-$B$3)),IF(N575="PLACED",(((M575-1)*'month 3 only'!$B$2)*(1-$B$3))-'month 3 only'!$B$2,IF(K575=0,-'month 3 only'!$B$2,-('month 3 only'!$B$2*2))))))*E575</f>
        <v>0</v>
      </c>
      <c r="S575" s="28">
        <f>(IF(N575="WON-EW",((((G575-1)*K575)*'month 3 only'!$B$2)+('month 3 only'!$B$2*(G575-1))),IF(N575="WON",((((G575-1)*K575)*'month 3 only'!$B$2)+('month 3 only'!$B$2*(G575-1))),IF(N575="PLACED",((((G575-1)*K575)*'month 3 only'!$B$2)-'month 3 only'!$B$2),IF(K575=0,-'month 3 only'!$B$2,IF(K575=0,-'month 3 only'!$B$2,-('month 3 only'!$B$2*2)))))))*E575</f>
        <v>0</v>
      </c>
    </row>
    <row r="576" spans="9:19" ht="15" x14ac:dyDescent="0.2">
      <c r="I576" s="22"/>
      <c r="J576" s="22"/>
      <c r="K576" s="22"/>
      <c r="N576" s="17"/>
      <c r="O576" s="26">
        <f>((H576-1)*(1-(IF(I576="no",0,'month 3 only'!$B$3)))+1)</f>
        <v>5.0000000000000044E-2</v>
      </c>
      <c r="P576" s="26">
        <f t="shared" si="8"/>
        <v>0</v>
      </c>
      <c r="Q576" s="27">
        <f>(IF(N576="WON-EW",((((O576-1)*K576)*'month 3 only'!$B$2)+('month 3 only'!$B$2*(O576-1))),IF(N576="WON",((((O576-1)*K576)*'month 3 only'!$B$2)+('month 3 only'!$B$2*(O576-1))),IF(N576="PLACED",((((O576-1)*K576)*'month 3 only'!$B$2)-'month 3 only'!$B$2),IF(K576=0,-'month 3 only'!$B$2,IF(K576=0,-'month 3 only'!$B$2,-('month 3 only'!$B$2*2)))))))*E576</f>
        <v>0</v>
      </c>
      <c r="R576" s="27">
        <f>(IF(N576="WON-EW",(((L576-1)*'month 3 only'!$B$2)*(1-$B$3))+(((M576-1)*'month 3 only'!$B$2)*(1-$B$3)),IF(N576="WON",(((L576-1)*'month 3 only'!$B$2)*(1-$B$3)),IF(N576="PLACED",(((M576-1)*'month 3 only'!$B$2)*(1-$B$3))-'month 3 only'!$B$2,IF(K576=0,-'month 3 only'!$B$2,-('month 3 only'!$B$2*2))))))*E576</f>
        <v>0</v>
      </c>
      <c r="S576" s="28">
        <f>(IF(N576="WON-EW",((((G576-1)*K576)*'month 3 only'!$B$2)+('month 3 only'!$B$2*(G576-1))),IF(N576="WON",((((G576-1)*K576)*'month 3 only'!$B$2)+('month 3 only'!$B$2*(G576-1))),IF(N576="PLACED",((((G576-1)*K576)*'month 3 only'!$B$2)-'month 3 only'!$B$2),IF(K576=0,-'month 3 only'!$B$2,IF(K576=0,-'month 3 only'!$B$2,-('month 3 only'!$B$2*2)))))))*E576</f>
        <v>0</v>
      </c>
    </row>
    <row r="577" spans="9:19" ht="15" x14ac:dyDescent="0.2">
      <c r="I577" s="22"/>
      <c r="J577" s="22"/>
      <c r="K577" s="22"/>
      <c r="N577" s="17"/>
      <c r="O577" s="26">
        <f>((H577-1)*(1-(IF(I577="no",0,'month 3 only'!$B$3)))+1)</f>
        <v>5.0000000000000044E-2</v>
      </c>
      <c r="P577" s="26">
        <f t="shared" si="8"/>
        <v>0</v>
      </c>
      <c r="Q577" s="27">
        <f>(IF(N577="WON-EW",((((O577-1)*K577)*'month 3 only'!$B$2)+('month 3 only'!$B$2*(O577-1))),IF(N577="WON",((((O577-1)*K577)*'month 3 only'!$B$2)+('month 3 only'!$B$2*(O577-1))),IF(N577="PLACED",((((O577-1)*K577)*'month 3 only'!$B$2)-'month 3 only'!$B$2),IF(K577=0,-'month 3 only'!$B$2,IF(K577=0,-'month 3 only'!$B$2,-('month 3 only'!$B$2*2)))))))*E577</f>
        <v>0</v>
      </c>
      <c r="R577" s="27">
        <f>(IF(N577="WON-EW",(((L577-1)*'month 3 only'!$B$2)*(1-$B$3))+(((M577-1)*'month 3 only'!$B$2)*(1-$B$3)),IF(N577="WON",(((L577-1)*'month 3 only'!$B$2)*(1-$B$3)),IF(N577="PLACED",(((M577-1)*'month 3 only'!$B$2)*(1-$B$3))-'month 3 only'!$B$2,IF(K577=0,-'month 3 only'!$B$2,-('month 3 only'!$B$2*2))))))*E577</f>
        <v>0</v>
      </c>
      <c r="S577" s="28">
        <f>(IF(N577="WON-EW",((((G577-1)*K577)*'month 3 only'!$B$2)+('month 3 only'!$B$2*(G577-1))),IF(N577="WON",((((G577-1)*K577)*'month 3 only'!$B$2)+('month 3 only'!$B$2*(G577-1))),IF(N577="PLACED",((((G577-1)*K577)*'month 3 only'!$B$2)-'month 3 only'!$B$2),IF(K577=0,-'month 3 only'!$B$2,IF(K577=0,-'month 3 only'!$B$2,-('month 3 only'!$B$2*2)))))))*E577</f>
        <v>0</v>
      </c>
    </row>
    <row r="578" spans="9:19" ht="15" x14ac:dyDescent="0.2">
      <c r="I578" s="22"/>
      <c r="J578" s="22"/>
      <c r="K578" s="22"/>
      <c r="N578" s="17"/>
      <c r="O578" s="26">
        <f>((H578-1)*(1-(IF(I578="no",0,'month 3 only'!$B$3)))+1)</f>
        <v>5.0000000000000044E-2</v>
      </c>
      <c r="P578" s="26">
        <f t="shared" si="8"/>
        <v>0</v>
      </c>
      <c r="Q578" s="27">
        <f>(IF(N578="WON-EW",((((O578-1)*K578)*'month 3 only'!$B$2)+('month 3 only'!$B$2*(O578-1))),IF(N578="WON",((((O578-1)*K578)*'month 3 only'!$B$2)+('month 3 only'!$B$2*(O578-1))),IF(N578="PLACED",((((O578-1)*K578)*'month 3 only'!$B$2)-'month 3 only'!$B$2),IF(K578=0,-'month 3 only'!$B$2,IF(K578=0,-'month 3 only'!$B$2,-('month 3 only'!$B$2*2)))))))*E578</f>
        <v>0</v>
      </c>
      <c r="R578" s="27">
        <f>(IF(N578="WON-EW",(((L578-1)*'month 3 only'!$B$2)*(1-$B$3))+(((M578-1)*'month 3 only'!$B$2)*(1-$B$3)),IF(N578="WON",(((L578-1)*'month 3 only'!$B$2)*(1-$B$3)),IF(N578="PLACED",(((M578-1)*'month 3 only'!$B$2)*(1-$B$3))-'month 3 only'!$B$2,IF(K578=0,-'month 3 only'!$B$2,-('month 3 only'!$B$2*2))))))*E578</f>
        <v>0</v>
      </c>
      <c r="S578" s="28">
        <f>(IF(N578="WON-EW",((((G578-1)*K578)*'month 3 only'!$B$2)+('month 3 only'!$B$2*(G578-1))),IF(N578="WON",((((G578-1)*K578)*'month 3 only'!$B$2)+('month 3 only'!$B$2*(G578-1))),IF(N578="PLACED",((((G578-1)*K578)*'month 3 only'!$B$2)-'month 3 only'!$B$2),IF(K578=0,-'month 3 only'!$B$2,IF(K578=0,-'month 3 only'!$B$2,-('month 3 only'!$B$2*2)))))))*E578</f>
        <v>0</v>
      </c>
    </row>
    <row r="579" spans="9:19" ht="15" x14ac:dyDescent="0.2">
      <c r="I579" s="22"/>
      <c r="J579" s="22"/>
      <c r="K579" s="22"/>
      <c r="N579" s="17"/>
      <c r="O579" s="26">
        <f>((H579-1)*(1-(IF(I579="no",0,'month 3 only'!$B$3)))+1)</f>
        <v>5.0000000000000044E-2</v>
      </c>
      <c r="P579" s="26">
        <f t="shared" si="8"/>
        <v>0</v>
      </c>
      <c r="Q579" s="27">
        <f>(IF(N579="WON-EW",((((O579-1)*K579)*'month 3 only'!$B$2)+('month 3 only'!$B$2*(O579-1))),IF(N579="WON",((((O579-1)*K579)*'month 3 only'!$B$2)+('month 3 only'!$B$2*(O579-1))),IF(N579="PLACED",((((O579-1)*K579)*'month 3 only'!$B$2)-'month 3 only'!$B$2),IF(K579=0,-'month 3 only'!$B$2,IF(K579=0,-'month 3 only'!$B$2,-('month 3 only'!$B$2*2)))))))*E579</f>
        <v>0</v>
      </c>
      <c r="R579" s="27">
        <f>(IF(N579="WON-EW",(((L579-1)*'month 3 only'!$B$2)*(1-$B$3))+(((M579-1)*'month 3 only'!$B$2)*(1-$B$3)),IF(N579="WON",(((L579-1)*'month 3 only'!$B$2)*(1-$B$3)),IF(N579="PLACED",(((M579-1)*'month 3 only'!$B$2)*(1-$B$3))-'month 3 only'!$B$2,IF(K579=0,-'month 3 only'!$B$2,-('month 3 only'!$B$2*2))))))*E579</f>
        <v>0</v>
      </c>
      <c r="S579" s="28">
        <f>(IF(N579="WON-EW",((((G579-1)*K579)*'month 3 only'!$B$2)+('month 3 only'!$B$2*(G579-1))),IF(N579="WON",((((G579-1)*K579)*'month 3 only'!$B$2)+('month 3 only'!$B$2*(G579-1))),IF(N579="PLACED",((((G579-1)*K579)*'month 3 only'!$B$2)-'month 3 only'!$B$2),IF(K579=0,-'month 3 only'!$B$2,IF(K579=0,-'month 3 only'!$B$2,-('month 3 only'!$B$2*2)))))))*E579</f>
        <v>0</v>
      </c>
    </row>
    <row r="580" spans="9:19" ht="15" x14ac:dyDescent="0.2">
      <c r="I580" s="22"/>
      <c r="J580" s="22"/>
      <c r="K580" s="22"/>
      <c r="N580" s="17"/>
      <c r="O580" s="26">
        <f>((H580-1)*(1-(IF(I580="no",0,'month 3 only'!$B$3)))+1)</f>
        <v>5.0000000000000044E-2</v>
      </c>
      <c r="P580" s="26">
        <f t="shared" si="8"/>
        <v>0</v>
      </c>
      <c r="Q580" s="27">
        <f>(IF(N580="WON-EW",((((O580-1)*K580)*'month 3 only'!$B$2)+('month 3 only'!$B$2*(O580-1))),IF(N580="WON",((((O580-1)*K580)*'month 3 only'!$B$2)+('month 3 only'!$B$2*(O580-1))),IF(N580="PLACED",((((O580-1)*K580)*'month 3 only'!$B$2)-'month 3 only'!$B$2),IF(K580=0,-'month 3 only'!$B$2,IF(K580=0,-'month 3 only'!$B$2,-('month 3 only'!$B$2*2)))))))*E580</f>
        <v>0</v>
      </c>
      <c r="R580" s="27">
        <f>(IF(N580="WON-EW",(((L580-1)*'month 3 only'!$B$2)*(1-$B$3))+(((M580-1)*'month 3 only'!$B$2)*(1-$B$3)),IF(N580="WON",(((L580-1)*'month 3 only'!$B$2)*(1-$B$3)),IF(N580="PLACED",(((M580-1)*'month 3 only'!$B$2)*(1-$B$3))-'month 3 only'!$B$2,IF(K580=0,-'month 3 only'!$B$2,-('month 3 only'!$B$2*2))))))*E580</f>
        <v>0</v>
      </c>
      <c r="S580" s="28">
        <f>(IF(N580="WON-EW",((((G580-1)*K580)*'month 3 only'!$B$2)+('month 3 only'!$B$2*(G580-1))),IF(N580="WON",((((G580-1)*K580)*'month 3 only'!$B$2)+('month 3 only'!$B$2*(G580-1))),IF(N580="PLACED",((((G580-1)*K580)*'month 3 only'!$B$2)-'month 3 only'!$B$2),IF(K580=0,-'month 3 only'!$B$2,IF(K580=0,-'month 3 only'!$B$2,-('month 3 only'!$B$2*2)))))))*E580</f>
        <v>0</v>
      </c>
    </row>
    <row r="581" spans="9:19" ht="15" x14ac:dyDescent="0.2">
      <c r="I581" s="22"/>
      <c r="J581" s="22"/>
      <c r="K581" s="22"/>
      <c r="N581" s="17"/>
      <c r="O581" s="26">
        <f>((H581-1)*(1-(IF(I581="no",0,'month 3 only'!$B$3)))+1)</f>
        <v>5.0000000000000044E-2</v>
      </c>
      <c r="P581" s="26">
        <f t="shared" si="8"/>
        <v>0</v>
      </c>
      <c r="Q581" s="27">
        <f>(IF(N581="WON-EW",((((O581-1)*K581)*'month 3 only'!$B$2)+('month 3 only'!$B$2*(O581-1))),IF(N581="WON",((((O581-1)*K581)*'month 3 only'!$B$2)+('month 3 only'!$B$2*(O581-1))),IF(N581="PLACED",((((O581-1)*K581)*'month 3 only'!$B$2)-'month 3 only'!$B$2),IF(K581=0,-'month 3 only'!$B$2,IF(K581=0,-'month 3 only'!$B$2,-('month 3 only'!$B$2*2)))))))*E581</f>
        <v>0</v>
      </c>
      <c r="R581" s="27">
        <f>(IF(N581="WON-EW",(((L581-1)*'month 3 only'!$B$2)*(1-$B$3))+(((M581-1)*'month 3 only'!$B$2)*(1-$B$3)),IF(N581="WON",(((L581-1)*'month 3 only'!$B$2)*(1-$B$3)),IF(N581="PLACED",(((M581-1)*'month 3 only'!$B$2)*(1-$B$3))-'month 3 only'!$B$2,IF(K581=0,-'month 3 only'!$B$2,-('month 3 only'!$B$2*2))))))*E581</f>
        <v>0</v>
      </c>
      <c r="S581" s="28">
        <f>(IF(N581="WON-EW",((((G581-1)*K581)*'month 3 only'!$B$2)+('month 3 only'!$B$2*(G581-1))),IF(N581="WON",((((G581-1)*K581)*'month 3 only'!$B$2)+('month 3 only'!$B$2*(G581-1))),IF(N581="PLACED",((((G581-1)*K581)*'month 3 only'!$B$2)-'month 3 only'!$B$2),IF(K581=0,-'month 3 only'!$B$2,IF(K581=0,-'month 3 only'!$B$2,-('month 3 only'!$B$2*2)))))))*E581</f>
        <v>0</v>
      </c>
    </row>
    <row r="582" spans="9:19" ht="15" x14ac:dyDescent="0.2">
      <c r="I582" s="22"/>
      <c r="J582" s="22"/>
      <c r="K582" s="22"/>
      <c r="N582" s="17"/>
      <c r="O582" s="26">
        <f>((H582-1)*(1-(IF(I582="no",0,'month 3 only'!$B$3)))+1)</f>
        <v>5.0000000000000044E-2</v>
      </c>
      <c r="P582" s="26">
        <f t="shared" si="8"/>
        <v>0</v>
      </c>
      <c r="Q582" s="27">
        <f>(IF(N582="WON-EW",((((O582-1)*K582)*'month 3 only'!$B$2)+('month 3 only'!$B$2*(O582-1))),IF(N582="WON",((((O582-1)*K582)*'month 3 only'!$B$2)+('month 3 only'!$B$2*(O582-1))),IF(N582="PLACED",((((O582-1)*K582)*'month 3 only'!$B$2)-'month 3 only'!$B$2),IF(K582=0,-'month 3 only'!$B$2,IF(K582=0,-'month 3 only'!$B$2,-('month 3 only'!$B$2*2)))))))*E582</f>
        <v>0</v>
      </c>
      <c r="R582" s="27">
        <f>(IF(N582="WON-EW",(((L582-1)*'month 3 only'!$B$2)*(1-$B$3))+(((M582-1)*'month 3 only'!$B$2)*(1-$B$3)),IF(N582="WON",(((L582-1)*'month 3 only'!$B$2)*(1-$B$3)),IF(N582="PLACED",(((M582-1)*'month 3 only'!$B$2)*(1-$B$3))-'month 3 only'!$B$2,IF(K582=0,-'month 3 only'!$B$2,-('month 3 only'!$B$2*2))))))*E582</f>
        <v>0</v>
      </c>
      <c r="S582" s="28">
        <f>(IF(N582="WON-EW",((((G582-1)*K582)*'month 3 only'!$B$2)+('month 3 only'!$B$2*(G582-1))),IF(N582="WON",((((G582-1)*K582)*'month 3 only'!$B$2)+('month 3 only'!$B$2*(G582-1))),IF(N582="PLACED",((((G582-1)*K582)*'month 3 only'!$B$2)-'month 3 only'!$B$2),IF(K582=0,-'month 3 only'!$B$2,IF(K582=0,-'month 3 only'!$B$2,-('month 3 only'!$B$2*2)))))))*E582</f>
        <v>0</v>
      </c>
    </row>
    <row r="583" spans="9:19" ht="15" x14ac:dyDescent="0.2">
      <c r="I583" s="22"/>
      <c r="J583" s="22"/>
      <c r="K583" s="22"/>
      <c r="N583" s="17"/>
      <c r="O583" s="26">
        <f>((H583-1)*(1-(IF(I583="no",0,'month 3 only'!$B$3)))+1)</f>
        <v>5.0000000000000044E-2</v>
      </c>
      <c r="P583" s="26">
        <f t="shared" si="8"/>
        <v>0</v>
      </c>
      <c r="Q583" s="27">
        <f>(IF(N583="WON-EW",((((O583-1)*K583)*'month 3 only'!$B$2)+('month 3 only'!$B$2*(O583-1))),IF(N583="WON",((((O583-1)*K583)*'month 3 only'!$B$2)+('month 3 only'!$B$2*(O583-1))),IF(N583="PLACED",((((O583-1)*K583)*'month 3 only'!$B$2)-'month 3 only'!$B$2),IF(K583=0,-'month 3 only'!$B$2,IF(K583=0,-'month 3 only'!$B$2,-('month 3 only'!$B$2*2)))))))*E583</f>
        <v>0</v>
      </c>
      <c r="R583" s="27">
        <f>(IF(N583="WON-EW",(((L583-1)*'month 3 only'!$B$2)*(1-$B$3))+(((M583-1)*'month 3 only'!$B$2)*(1-$B$3)),IF(N583="WON",(((L583-1)*'month 3 only'!$B$2)*(1-$B$3)),IF(N583="PLACED",(((M583-1)*'month 3 only'!$B$2)*(1-$B$3))-'month 3 only'!$B$2,IF(K583=0,-'month 3 only'!$B$2,-('month 3 only'!$B$2*2))))))*E583</f>
        <v>0</v>
      </c>
      <c r="S583" s="28">
        <f>(IF(N583="WON-EW",((((G583-1)*K583)*'month 3 only'!$B$2)+('month 3 only'!$B$2*(G583-1))),IF(N583="WON",((((G583-1)*K583)*'month 3 only'!$B$2)+('month 3 only'!$B$2*(G583-1))),IF(N583="PLACED",((((G583-1)*K583)*'month 3 only'!$B$2)-'month 3 only'!$B$2),IF(K583=0,-'month 3 only'!$B$2,IF(K583=0,-'month 3 only'!$B$2,-('month 3 only'!$B$2*2)))))))*E583</f>
        <v>0</v>
      </c>
    </row>
    <row r="584" spans="9:19" ht="15" x14ac:dyDescent="0.2">
      <c r="I584" s="22"/>
      <c r="J584" s="22"/>
      <c r="K584" s="22"/>
      <c r="N584" s="17"/>
      <c r="O584" s="26">
        <f>((H584-1)*(1-(IF(I584="no",0,'month 3 only'!$B$3)))+1)</f>
        <v>5.0000000000000044E-2</v>
      </c>
      <c r="P584" s="26">
        <f t="shared" si="8"/>
        <v>0</v>
      </c>
      <c r="Q584" s="27">
        <f>(IF(N584="WON-EW",((((O584-1)*K584)*'month 3 only'!$B$2)+('month 3 only'!$B$2*(O584-1))),IF(N584="WON",((((O584-1)*K584)*'month 3 only'!$B$2)+('month 3 only'!$B$2*(O584-1))),IF(N584="PLACED",((((O584-1)*K584)*'month 3 only'!$B$2)-'month 3 only'!$B$2),IF(K584=0,-'month 3 only'!$B$2,IF(K584=0,-'month 3 only'!$B$2,-('month 3 only'!$B$2*2)))))))*E584</f>
        <v>0</v>
      </c>
      <c r="R584" s="27">
        <f>(IF(N584="WON-EW",(((L584-1)*'month 3 only'!$B$2)*(1-$B$3))+(((M584-1)*'month 3 only'!$B$2)*(1-$B$3)),IF(N584="WON",(((L584-1)*'month 3 only'!$B$2)*(1-$B$3)),IF(N584="PLACED",(((M584-1)*'month 3 only'!$B$2)*(1-$B$3))-'month 3 only'!$B$2,IF(K584=0,-'month 3 only'!$B$2,-('month 3 only'!$B$2*2))))))*E584</f>
        <v>0</v>
      </c>
      <c r="S584" s="28">
        <f>(IF(N584="WON-EW",((((G584-1)*K584)*'month 3 only'!$B$2)+('month 3 only'!$B$2*(G584-1))),IF(N584="WON",((((G584-1)*K584)*'month 3 only'!$B$2)+('month 3 only'!$B$2*(G584-1))),IF(N584="PLACED",((((G584-1)*K584)*'month 3 only'!$B$2)-'month 3 only'!$B$2),IF(K584=0,-'month 3 only'!$B$2,IF(K584=0,-'month 3 only'!$B$2,-('month 3 only'!$B$2*2)))))))*E584</f>
        <v>0</v>
      </c>
    </row>
    <row r="585" spans="9:19" ht="15" x14ac:dyDescent="0.2">
      <c r="I585" s="22"/>
      <c r="J585" s="22"/>
      <c r="K585" s="22"/>
      <c r="N585" s="17"/>
      <c r="O585" s="26">
        <f>((H585-1)*(1-(IF(I585="no",0,'month 3 only'!$B$3)))+1)</f>
        <v>5.0000000000000044E-2</v>
      </c>
      <c r="P585" s="26">
        <f t="shared" si="8"/>
        <v>0</v>
      </c>
      <c r="Q585" s="27">
        <f>(IF(N585="WON-EW",((((O585-1)*K585)*'month 3 only'!$B$2)+('month 3 only'!$B$2*(O585-1))),IF(N585="WON",((((O585-1)*K585)*'month 3 only'!$B$2)+('month 3 only'!$B$2*(O585-1))),IF(N585="PLACED",((((O585-1)*K585)*'month 3 only'!$B$2)-'month 3 only'!$B$2),IF(K585=0,-'month 3 only'!$B$2,IF(K585=0,-'month 3 only'!$B$2,-('month 3 only'!$B$2*2)))))))*E585</f>
        <v>0</v>
      </c>
      <c r="R585" s="27">
        <f>(IF(N585="WON-EW",(((L585-1)*'month 3 only'!$B$2)*(1-$B$3))+(((M585-1)*'month 3 only'!$B$2)*(1-$B$3)),IF(N585="WON",(((L585-1)*'month 3 only'!$B$2)*(1-$B$3)),IF(N585="PLACED",(((M585-1)*'month 3 only'!$B$2)*(1-$B$3))-'month 3 only'!$B$2,IF(K585=0,-'month 3 only'!$B$2,-('month 3 only'!$B$2*2))))))*E585</f>
        <v>0</v>
      </c>
      <c r="S585" s="28">
        <f>(IF(N585="WON-EW",((((G585-1)*K585)*'month 3 only'!$B$2)+('month 3 only'!$B$2*(G585-1))),IF(N585="WON",((((G585-1)*K585)*'month 3 only'!$B$2)+('month 3 only'!$B$2*(G585-1))),IF(N585="PLACED",((((G585-1)*K585)*'month 3 only'!$B$2)-'month 3 only'!$B$2),IF(K585=0,-'month 3 only'!$B$2,IF(K585=0,-'month 3 only'!$B$2,-('month 3 only'!$B$2*2)))))))*E585</f>
        <v>0</v>
      </c>
    </row>
    <row r="586" spans="9:19" ht="15" x14ac:dyDescent="0.2">
      <c r="I586" s="22"/>
      <c r="J586" s="22"/>
      <c r="K586" s="22"/>
      <c r="N586" s="17"/>
      <c r="O586" s="26">
        <f>((H586-1)*(1-(IF(I586="no",0,'month 3 only'!$B$3)))+1)</f>
        <v>5.0000000000000044E-2</v>
      </c>
      <c r="P586" s="26">
        <f t="shared" si="8"/>
        <v>0</v>
      </c>
      <c r="Q586" s="27">
        <f>(IF(N586="WON-EW",((((O586-1)*K586)*'month 3 only'!$B$2)+('month 3 only'!$B$2*(O586-1))),IF(N586="WON",((((O586-1)*K586)*'month 3 only'!$B$2)+('month 3 only'!$B$2*(O586-1))),IF(N586="PLACED",((((O586-1)*K586)*'month 3 only'!$B$2)-'month 3 only'!$B$2),IF(K586=0,-'month 3 only'!$B$2,IF(K586=0,-'month 3 only'!$B$2,-('month 3 only'!$B$2*2)))))))*E586</f>
        <v>0</v>
      </c>
      <c r="R586" s="27">
        <f>(IF(N586="WON-EW",(((L586-1)*'month 3 only'!$B$2)*(1-$B$3))+(((M586-1)*'month 3 only'!$B$2)*(1-$B$3)),IF(N586="WON",(((L586-1)*'month 3 only'!$B$2)*(1-$B$3)),IF(N586="PLACED",(((M586-1)*'month 3 only'!$B$2)*(1-$B$3))-'month 3 only'!$B$2,IF(K586=0,-'month 3 only'!$B$2,-('month 3 only'!$B$2*2))))))*E586</f>
        <v>0</v>
      </c>
      <c r="S586" s="28">
        <f>(IF(N586="WON-EW",((((G586-1)*K586)*'month 3 only'!$B$2)+('month 3 only'!$B$2*(G586-1))),IF(N586="WON",((((G586-1)*K586)*'month 3 only'!$B$2)+('month 3 only'!$B$2*(G586-1))),IF(N586="PLACED",((((G586-1)*K586)*'month 3 only'!$B$2)-'month 3 only'!$B$2),IF(K586=0,-'month 3 only'!$B$2,IF(K586=0,-'month 3 only'!$B$2,-('month 3 only'!$B$2*2)))))))*E586</f>
        <v>0</v>
      </c>
    </row>
    <row r="587" spans="9:19" ht="15" x14ac:dyDescent="0.2">
      <c r="I587" s="22"/>
      <c r="J587" s="22"/>
      <c r="K587" s="22"/>
      <c r="N587" s="17"/>
      <c r="O587" s="26">
        <f>((H587-1)*(1-(IF(I587="no",0,'month 3 only'!$B$3)))+1)</f>
        <v>5.0000000000000044E-2</v>
      </c>
      <c r="P587" s="26">
        <f t="shared" si="8"/>
        <v>0</v>
      </c>
      <c r="Q587" s="27">
        <f>(IF(N587="WON-EW",((((O587-1)*K587)*'month 3 only'!$B$2)+('month 3 only'!$B$2*(O587-1))),IF(N587="WON",((((O587-1)*K587)*'month 3 only'!$B$2)+('month 3 only'!$B$2*(O587-1))),IF(N587="PLACED",((((O587-1)*K587)*'month 3 only'!$B$2)-'month 3 only'!$B$2),IF(K587=0,-'month 3 only'!$B$2,IF(K587=0,-'month 3 only'!$B$2,-('month 3 only'!$B$2*2)))))))*E587</f>
        <v>0</v>
      </c>
      <c r="R587" s="27">
        <f>(IF(N587="WON-EW",(((L587-1)*'month 3 only'!$B$2)*(1-$B$3))+(((M587-1)*'month 3 only'!$B$2)*(1-$B$3)),IF(N587="WON",(((L587-1)*'month 3 only'!$B$2)*(1-$B$3)),IF(N587="PLACED",(((M587-1)*'month 3 only'!$B$2)*(1-$B$3))-'month 3 only'!$B$2,IF(K587=0,-'month 3 only'!$B$2,-('month 3 only'!$B$2*2))))))*E587</f>
        <v>0</v>
      </c>
      <c r="S587" s="28">
        <f>(IF(N587="WON-EW",((((G587-1)*K587)*'month 3 only'!$B$2)+('month 3 only'!$B$2*(G587-1))),IF(N587="WON",((((G587-1)*K587)*'month 3 only'!$B$2)+('month 3 only'!$B$2*(G587-1))),IF(N587="PLACED",((((G587-1)*K587)*'month 3 only'!$B$2)-'month 3 only'!$B$2),IF(K587=0,-'month 3 only'!$B$2,IF(K587=0,-'month 3 only'!$B$2,-('month 3 only'!$B$2*2)))))))*E587</f>
        <v>0</v>
      </c>
    </row>
    <row r="588" spans="9:19" ht="15" x14ac:dyDescent="0.2">
      <c r="I588" s="22"/>
      <c r="J588" s="22"/>
      <c r="K588" s="22"/>
      <c r="N588" s="17"/>
      <c r="O588" s="26">
        <f>((H588-1)*(1-(IF(I588="no",0,'month 3 only'!$B$3)))+1)</f>
        <v>5.0000000000000044E-2</v>
      </c>
      <c r="P588" s="26">
        <f t="shared" si="8"/>
        <v>0</v>
      </c>
      <c r="Q588" s="27">
        <f>(IF(N588="WON-EW",((((O588-1)*K588)*'month 3 only'!$B$2)+('month 3 only'!$B$2*(O588-1))),IF(N588="WON",((((O588-1)*K588)*'month 3 only'!$B$2)+('month 3 only'!$B$2*(O588-1))),IF(N588="PLACED",((((O588-1)*K588)*'month 3 only'!$B$2)-'month 3 only'!$B$2),IF(K588=0,-'month 3 only'!$B$2,IF(K588=0,-'month 3 only'!$B$2,-('month 3 only'!$B$2*2)))))))*E588</f>
        <v>0</v>
      </c>
      <c r="R588" s="27">
        <f>(IF(N588="WON-EW",(((L588-1)*'month 3 only'!$B$2)*(1-$B$3))+(((M588-1)*'month 3 only'!$B$2)*(1-$B$3)),IF(N588="WON",(((L588-1)*'month 3 only'!$B$2)*(1-$B$3)),IF(N588="PLACED",(((M588-1)*'month 3 only'!$B$2)*(1-$B$3))-'month 3 only'!$B$2,IF(K588=0,-'month 3 only'!$B$2,-('month 3 only'!$B$2*2))))))*E588</f>
        <v>0</v>
      </c>
      <c r="S588" s="28">
        <f>(IF(N588="WON-EW",((((G588-1)*K588)*'month 3 only'!$B$2)+('month 3 only'!$B$2*(G588-1))),IF(N588="WON",((((G588-1)*K588)*'month 3 only'!$B$2)+('month 3 only'!$B$2*(G588-1))),IF(N588="PLACED",((((G588-1)*K588)*'month 3 only'!$B$2)-'month 3 only'!$B$2),IF(K588=0,-'month 3 only'!$B$2,IF(K588=0,-'month 3 only'!$B$2,-('month 3 only'!$B$2*2)))))))*E588</f>
        <v>0</v>
      </c>
    </row>
    <row r="589" spans="9:19" ht="15" x14ac:dyDescent="0.2">
      <c r="I589" s="22"/>
      <c r="J589" s="22"/>
      <c r="K589" s="22"/>
      <c r="N589" s="17"/>
      <c r="O589" s="26">
        <f>((H589-1)*(1-(IF(I589="no",0,'month 3 only'!$B$3)))+1)</f>
        <v>5.0000000000000044E-2</v>
      </c>
      <c r="P589" s="26">
        <f t="shared" si="8"/>
        <v>0</v>
      </c>
      <c r="Q589" s="27">
        <f>(IF(N589="WON-EW",((((O589-1)*K589)*'month 3 only'!$B$2)+('month 3 only'!$B$2*(O589-1))),IF(N589="WON",((((O589-1)*K589)*'month 3 only'!$B$2)+('month 3 only'!$B$2*(O589-1))),IF(N589="PLACED",((((O589-1)*K589)*'month 3 only'!$B$2)-'month 3 only'!$B$2),IF(K589=0,-'month 3 only'!$B$2,IF(K589=0,-'month 3 only'!$B$2,-('month 3 only'!$B$2*2)))))))*E589</f>
        <v>0</v>
      </c>
      <c r="R589" s="27">
        <f>(IF(N589="WON-EW",(((L589-1)*'month 3 only'!$B$2)*(1-$B$3))+(((M589-1)*'month 3 only'!$B$2)*(1-$B$3)),IF(N589="WON",(((L589-1)*'month 3 only'!$B$2)*(1-$B$3)),IF(N589="PLACED",(((M589-1)*'month 3 only'!$B$2)*(1-$B$3))-'month 3 only'!$B$2,IF(K589=0,-'month 3 only'!$B$2,-('month 3 only'!$B$2*2))))))*E589</f>
        <v>0</v>
      </c>
      <c r="S589" s="28">
        <f>(IF(N589="WON-EW",((((G589-1)*K589)*'month 3 only'!$B$2)+('month 3 only'!$B$2*(G589-1))),IF(N589="WON",((((G589-1)*K589)*'month 3 only'!$B$2)+('month 3 only'!$B$2*(G589-1))),IF(N589="PLACED",((((G589-1)*K589)*'month 3 only'!$B$2)-'month 3 only'!$B$2),IF(K589=0,-'month 3 only'!$B$2,IF(K589=0,-'month 3 only'!$B$2,-('month 3 only'!$B$2*2)))))))*E589</f>
        <v>0</v>
      </c>
    </row>
    <row r="590" spans="9:19" ht="15" x14ac:dyDescent="0.2">
      <c r="I590" s="22"/>
      <c r="J590" s="22"/>
      <c r="K590" s="22"/>
      <c r="N590" s="17"/>
      <c r="O590" s="26">
        <f>((H590-1)*(1-(IF(I590="no",0,'month 3 only'!$B$3)))+1)</f>
        <v>5.0000000000000044E-2</v>
      </c>
      <c r="P590" s="26">
        <f t="shared" si="8"/>
        <v>0</v>
      </c>
      <c r="Q590" s="27">
        <f>(IF(N590="WON-EW",((((O590-1)*K590)*'month 3 only'!$B$2)+('month 3 only'!$B$2*(O590-1))),IF(N590="WON",((((O590-1)*K590)*'month 3 only'!$B$2)+('month 3 only'!$B$2*(O590-1))),IF(N590="PLACED",((((O590-1)*K590)*'month 3 only'!$B$2)-'month 3 only'!$B$2),IF(K590=0,-'month 3 only'!$B$2,IF(K590=0,-'month 3 only'!$B$2,-('month 3 only'!$B$2*2)))))))*E590</f>
        <v>0</v>
      </c>
      <c r="R590" s="27">
        <f>(IF(N590="WON-EW",(((L590-1)*'month 3 only'!$B$2)*(1-$B$3))+(((M590-1)*'month 3 only'!$B$2)*(1-$B$3)),IF(N590="WON",(((L590-1)*'month 3 only'!$B$2)*(1-$B$3)),IF(N590="PLACED",(((M590-1)*'month 3 only'!$B$2)*(1-$B$3))-'month 3 only'!$B$2,IF(K590=0,-'month 3 only'!$B$2,-('month 3 only'!$B$2*2))))))*E590</f>
        <v>0</v>
      </c>
      <c r="S590" s="28">
        <f>(IF(N590="WON-EW",((((G590-1)*K590)*'month 3 only'!$B$2)+('month 3 only'!$B$2*(G590-1))),IF(N590="WON",((((G590-1)*K590)*'month 3 only'!$B$2)+('month 3 only'!$B$2*(G590-1))),IF(N590="PLACED",((((G590-1)*K590)*'month 3 only'!$B$2)-'month 3 only'!$B$2),IF(K590=0,-'month 3 only'!$B$2,IF(K590=0,-'month 3 only'!$B$2,-('month 3 only'!$B$2*2)))))))*E590</f>
        <v>0</v>
      </c>
    </row>
    <row r="591" spans="9:19" ht="15" x14ac:dyDescent="0.2">
      <c r="I591" s="22"/>
      <c r="J591" s="22"/>
      <c r="K591" s="22"/>
      <c r="N591" s="17"/>
      <c r="O591" s="26">
        <f>((H591-1)*(1-(IF(I591="no",0,'month 3 only'!$B$3)))+1)</f>
        <v>5.0000000000000044E-2</v>
      </c>
      <c r="P591" s="26">
        <f t="shared" si="8"/>
        <v>0</v>
      </c>
      <c r="Q591" s="27">
        <f>(IF(N591="WON-EW",((((O591-1)*K591)*'month 3 only'!$B$2)+('month 3 only'!$B$2*(O591-1))),IF(N591="WON",((((O591-1)*K591)*'month 3 only'!$B$2)+('month 3 only'!$B$2*(O591-1))),IF(N591="PLACED",((((O591-1)*K591)*'month 3 only'!$B$2)-'month 3 only'!$B$2),IF(K591=0,-'month 3 only'!$B$2,IF(K591=0,-'month 3 only'!$B$2,-('month 3 only'!$B$2*2)))))))*E591</f>
        <v>0</v>
      </c>
      <c r="R591" s="27">
        <f>(IF(N591="WON-EW",(((L591-1)*'month 3 only'!$B$2)*(1-$B$3))+(((M591-1)*'month 3 only'!$B$2)*(1-$B$3)),IF(N591="WON",(((L591-1)*'month 3 only'!$B$2)*(1-$B$3)),IF(N591="PLACED",(((M591-1)*'month 3 only'!$B$2)*(1-$B$3))-'month 3 only'!$B$2,IF(K591=0,-'month 3 only'!$B$2,-('month 3 only'!$B$2*2))))))*E591</f>
        <v>0</v>
      </c>
      <c r="S591" s="28">
        <f>(IF(N591="WON-EW",((((G591-1)*K591)*'month 3 only'!$B$2)+('month 3 only'!$B$2*(G591-1))),IF(N591="WON",((((G591-1)*K591)*'month 3 only'!$B$2)+('month 3 only'!$B$2*(G591-1))),IF(N591="PLACED",((((G591-1)*K591)*'month 3 only'!$B$2)-'month 3 only'!$B$2),IF(K591=0,-'month 3 only'!$B$2,IF(K591=0,-'month 3 only'!$B$2,-('month 3 only'!$B$2*2)))))))*E591</f>
        <v>0</v>
      </c>
    </row>
    <row r="592" spans="9:19" ht="15" x14ac:dyDescent="0.2">
      <c r="I592" s="22"/>
      <c r="J592" s="22"/>
      <c r="K592" s="22"/>
      <c r="N592" s="17"/>
      <c r="O592" s="26">
        <f>((H592-1)*(1-(IF(I592="no",0,'month 3 only'!$B$3)))+1)</f>
        <v>5.0000000000000044E-2</v>
      </c>
      <c r="P592" s="26">
        <f t="shared" si="8"/>
        <v>0</v>
      </c>
      <c r="Q592" s="27">
        <f>(IF(N592="WON-EW",((((O592-1)*K592)*'month 3 only'!$B$2)+('month 3 only'!$B$2*(O592-1))),IF(N592="WON",((((O592-1)*K592)*'month 3 only'!$B$2)+('month 3 only'!$B$2*(O592-1))),IF(N592="PLACED",((((O592-1)*K592)*'month 3 only'!$B$2)-'month 3 only'!$B$2),IF(K592=0,-'month 3 only'!$B$2,IF(K592=0,-'month 3 only'!$B$2,-('month 3 only'!$B$2*2)))))))*E592</f>
        <v>0</v>
      </c>
      <c r="R592" s="27">
        <f>(IF(N592="WON-EW",(((L592-1)*'month 3 only'!$B$2)*(1-$B$3))+(((M592-1)*'month 3 only'!$B$2)*(1-$B$3)),IF(N592="WON",(((L592-1)*'month 3 only'!$B$2)*(1-$B$3)),IF(N592="PLACED",(((M592-1)*'month 3 only'!$B$2)*(1-$B$3))-'month 3 only'!$B$2,IF(K592=0,-'month 3 only'!$B$2,-('month 3 only'!$B$2*2))))))*E592</f>
        <v>0</v>
      </c>
      <c r="S592" s="28">
        <f>(IF(N592="WON-EW",((((G592-1)*K592)*'month 3 only'!$B$2)+('month 3 only'!$B$2*(G592-1))),IF(N592="WON",((((G592-1)*K592)*'month 3 only'!$B$2)+('month 3 only'!$B$2*(G592-1))),IF(N592="PLACED",((((G592-1)*K592)*'month 3 only'!$B$2)-'month 3 only'!$B$2),IF(K592=0,-'month 3 only'!$B$2,IF(K592=0,-'month 3 only'!$B$2,-('month 3 only'!$B$2*2)))))))*E592</f>
        <v>0</v>
      </c>
    </row>
    <row r="593" spans="9:19" ht="15" x14ac:dyDescent="0.2">
      <c r="I593" s="22"/>
      <c r="J593" s="22"/>
      <c r="K593" s="22"/>
      <c r="N593" s="17"/>
      <c r="O593" s="26">
        <f>((H593-1)*(1-(IF(I593="no",0,'month 3 only'!$B$3)))+1)</f>
        <v>5.0000000000000044E-2</v>
      </c>
      <c r="P593" s="26">
        <f t="shared" si="8"/>
        <v>0</v>
      </c>
      <c r="Q593" s="27">
        <f>(IF(N593="WON-EW",((((O593-1)*K593)*'month 3 only'!$B$2)+('month 3 only'!$B$2*(O593-1))),IF(N593="WON",((((O593-1)*K593)*'month 3 only'!$B$2)+('month 3 only'!$B$2*(O593-1))),IF(N593="PLACED",((((O593-1)*K593)*'month 3 only'!$B$2)-'month 3 only'!$B$2),IF(K593=0,-'month 3 only'!$B$2,IF(K593=0,-'month 3 only'!$B$2,-('month 3 only'!$B$2*2)))))))*E593</f>
        <v>0</v>
      </c>
      <c r="R593" s="27">
        <f>(IF(N593="WON-EW",(((L593-1)*'month 3 only'!$B$2)*(1-$B$3))+(((M593-1)*'month 3 only'!$B$2)*(1-$B$3)),IF(N593="WON",(((L593-1)*'month 3 only'!$B$2)*(1-$B$3)),IF(N593="PLACED",(((M593-1)*'month 3 only'!$B$2)*(1-$B$3))-'month 3 only'!$B$2,IF(K593=0,-'month 3 only'!$B$2,-('month 3 only'!$B$2*2))))))*E593</f>
        <v>0</v>
      </c>
      <c r="S593" s="28">
        <f>(IF(N593="WON-EW",((((G593-1)*K593)*'month 3 only'!$B$2)+('month 3 only'!$B$2*(G593-1))),IF(N593="WON",((((G593-1)*K593)*'month 3 only'!$B$2)+('month 3 only'!$B$2*(G593-1))),IF(N593="PLACED",((((G593-1)*K593)*'month 3 only'!$B$2)-'month 3 only'!$B$2),IF(K593=0,-'month 3 only'!$B$2,IF(K593=0,-'month 3 only'!$B$2,-('month 3 only'!$B$2*2)))))))*E593</f>
        <v>0</v>
      </c>
    </row>
    <row r="594" spans="9:19" ht="15" x14ac:dyDescent="0.2">
      <c r="I594" s="22"/>
      <c r="J594" s="22"/>
      <c r="K594" s="22"/>
      <c r="N594" s="17"/>
      <c r="O594" s="26">
        <f>((H594-1)*(1-(IF(I594="no",0,'month 3 only'!$B$3)))+1)</f>
        <v>5.0000000000000044E-2</v>
      </c>
      <c r="P594" s="26">
        <f t="shared" si="8"/>
        <v>0</v>
      </c>
      <c r="Q594" s="27">
        <f>(IF(N594="WON-EW",((((O594-1)*K594)*'month 3 only'!$B$2)+('month 3 only'!$B$2*(O594-1))),IF(N594="WON",((((O594-1)*K594)*'month 3 only'!$B$2)+('month 3 only'!$B$2*(O594-1))),IF(N594="PLACED",((((O594-1)*K594)*'month 3 only'!$B$2)-'month 3 only'!$B$2),IF(K594=0,-'month 3 only'!$B$2,IF(K594=0,-'month 3 only'!$B$2,-('month 3 only'!$B$2*2)))))))*E594</f>
        <v>0</v>
      </c>
      <c r="R594" s="27">
        <f>(IF(N594="WON-EW",(((L594-1)*'month 3 only'!$B$2)*(1-$B$3))+(((M594-1)*'month 3 only'!$B$2)*(1-$B$3)),IF(N594="WON",(((L594-1)*'month 3 only'!$B$2)*(1-$B$3)),IF(N594="PLACED",(((M594-1)*'month 3 only'!$B$2)*(1-$B$3))-'month 3 only'!$B$2,IF(K594=0,-'month 3 only'!$B$2,-('month 3 only'!$B$2*2))))))*E594</f>
        <v>0</v>
      </c>
      <c r="S594" s="28">
        <f>(IF(N594="WON-EW",((((G594-1)*K594)*'month 3 only'!$B$2)+('month 3 only'!$B$2*(G594-1))),IF(N594="WON",((((G594-1)*K594)*'month 3 only'!$B$2)+('month 3 only'!$B$2*(G594-1))),IF(N594="PLACED",((((G594-1)*K594)*'month 3 only'!$B$2)-'month 3 only'!$B$2),IF(K594=0,-'month 3 only'!$B$2,IF(K594=0,-'month 3 only'!$B$2,-('month 3 only'!$B$2*2)))))))*E594</f>
        <v>0</v>
      </c>
    </row>
    <row r="595" spans="9:19" ht="15" x14ac:dyDescent="0.2">
      <c r="I595" s="22"/>
      <c r="J595" s="22"/>
      <c r="K595" s="22"/>
      <c r="N595" s="17"/>
      <c r="O595" s="26">
        <f>((H595-1)*(1-(IF(I595="no",0,'month 3 only'!$B$3)))+1)</f>
        <v>5.0000000000000044E-2</v>
      </c>
      <c r="P595" s="26">
        <f t="shared" si="8"/>
        <v>0</v>
      </c>
      <c r="Q595" s="27">
        <f>(IF(N595="WON-EW",((((O595-1)*K595)*'month 3 only'!$B$2)+('month 3 only'!$B$2*(O595-1))),IF(N595="WON",((((O595-1)*K595)*'month 3 only'!$B$2)+('month 3 only'!$B$2*(O595-1))),IF(N595="PLACED",((((O595-1)*K595)*'month 3 only'!$B$2)-'month 3 only'!$B$2),IF(K595=0,-'month 3 only'!$B$2,IF(K595=0,-'month 3 only'!$B$2,-('month 3 only'!$B$2*2)))))))*E595</f>
        <v>0</v>
      </c>
      <c r="R595" s="27">
        <f>(IF(N595="WON-EW",(((L595-1)*'month 3 only'!$B$2)*(1-$B$3))+(((M595-1)*'month 3 only'!$B$2)*(1-$B$3)),IF(N595="WON",(((L595-1)*'month 3 only'!$B$2)*(1-$B$3)),IF(N595="PLACED",(((M595-1)*'month 3 only'!$B$2)*(1-$B$3))-'month 3 only'!$B$2,IF(K595=0,-'month 3 only'!$B$2,-('month 3 only'!$B$2*2))))))*E595</f>
        <v>0</v>
      </c>
      <c r="S595" s="28">
        <f>(IF(N595="WON-EW",((((G595-1)*K595)*'month 3 only'!$B$2)+('month 3 only'!$B$2*(G595-1))),IF(N595="WON",((((G595-1)*K595)*'month 3 only'!$B$2)+('month 3 only'!$B$2*(G595-1))),IF(N595="PLACED",((((G595-1)*K595)*'month 3 only'!$B$2)-'month 3 only'!$B$2),IF(K595=0,-'month 3 only'!$B$2,IF(K595=0,-'month 3 only'!$B$2,-('month 3 only'!$B$2*2)))))))*E595</f>
        <v>0</v>
      </c>
    </row>
    <row r="596" spans="9:19" ht="15" x14ac:dyDescent="0.2">
      <c r="I596" s="22"/>
      <c r="J596" s="22"/>
      <c r="K596" s="22"/>
      <c r="N596" s="17"/>
      <c r="O596" s="26">
        <f>((H596-1)*(1-(IF(I596="no",0,'month 3 only'!$B$3)))+1)</f>
        <v>5.0000000000000044E-2</v>
      </c>
      <c r="P596" s="26">
        <f t="shared" si="8"/>
        <v>0</v>
      </c>
      <c r="Q596" s="27">
        <f>(IF(N596="WON-EW",((((O596-1)*K596)*'month 3 only'!$B$2)+('month 3 only'!$B$2*(O596-1))),IF(N596="WON",((((O596-1)*K596)*'month 3 only'!$B$2)+('month 3 only'!$B$2*(O596-1))),IF(N596="PLACED",((((O596-1)*K596)*'month 3 only'!$B$2)-'month 3 only'!$B$2),IF(K596=0,-'month 3 only'!$B$2,IF(K596=0,-'month 3 only'!$B$2,-('month 3 only'!$B$2*2)))))))*E596</f>
        <v>0</v>
      </c>
      <c r="R596" s="27">
        <f>(IF(N596="WON-EW",(((L596-1)*'month 3 only'!$B$2)*(1-$B$3))+(((M596-1)*'month 3 only'!$B$2)*(1-$B$3)),IF(N596="WON",(((L596-1)*'month 3 only'!$B$2)*(1-$B$3)),IF(N596="PLACED",(((M596-1)*'month 3 only'!$B$2)*(1-$B$3))-'month 3 only'!$B$2,IF(K596=0,-'month 3 only'!$B$2,-('month 3 only'!$B$2*2))))))*E596</f>
        <v>0</v>
      </c>
      <c r="S596" s="28">
        <f>(IF(N596="WON-EW",((((G596-1)*K596)*'month 3 only'!$B$2)+('month 3 only'!$B$2*(G596-1))),IF(N596="WON",((((G596-1)*K596)*'month 3 only'!$B$2)+('month 3 only'!$B$2*(G596-1))),IF(N596="PLACED",((((G596-1)*K596)*'month 3 only'!$B$2)-'month 3 only'!$B$2),IF(K596=0,-'month 3 only'!$B$2,IF(K596=0,-'month 3 only'!$B$2,-('month 3 only'!$B$2*2)))))))*E596</f>
        <v>0</v>
      </c>
    </row>
    <row r="597" spans="9:19" ht="15" x14ac:dyDescent="0.2">
      <c r="I597" s="22"/>
      <c r="J597" s="22"/>
      <c r="K597" s="22"/>
      <c r="N597" s="17"/>
      <c r="O597" s="26">
        <f>((H597-1)*(1-(IF(I597="no",0,'month 3 only'!$B$3)))+1)</f>
        <v>5.0000000000000044E-2</v>
      </c>
      <c r="P597" s="26">
        <f t="shared" si="8"/>
        <v>0</v>
      </c>
      <c r="Q597" s="27">
        <f>(IF(N597="WON-EW",((((O597-1)*K597)*'month 3 only'!$B$2)+('month 3 only'!$B$2*(O597-1))),IF(N597="WON",((((O597-1)*K597)*'month 3 only'!$B$2)+('month 3 only'!$B$2*(O597-1))),IF(N597="PLACED",((((O597-1)*K597)*'month 3 only'!$B$2)-'month 3 only'!$B$2),IF(K597=0,-'month 3 only'!$B$2,IF(K597=0,-'month 3 only'!$B$2,-('month 3 only'!$B$2*2)))))))*E597</f>
        <v>0</v>
      </c>
      <c r="R597" s="27">
        <f>(IF(N597="WON-EW",(((L597-1)*'month 3 only'!$B$2)*(1-$B$3))+(((M597-1)*'month 3 only'!$B$2)*(1-$B$3)),IF(N597="WON",(((L597-1)*'month 3 only'!$B$2)*(1-$B$3)),IF(N597="PLACED",(((M597-1)*'month 3 only'!$B$2)*(1-$B$3))-'month 3 only'!$B$2,IF(K597=0,-'month 3 only'!$B$2,-('month 3 only'!$B$2*2))))))*E597</f>
        <v>0</v>
      </c>
      <c r="S597" s="28">
        <f>(IF(N597="WON-EW",((((G597-1)*K597)*'month 3 only'!$B$2)+('month 3 only'!$B$2*(G597-1))),IF(N597="WON",((((G597-1)*K597)*'month 3 only'!$B$2)+('month 3 only'!$B$2*(G597-1))),IF(N597="PLACED",((((G597-1)*K597)*'month 3 only'!$B$2)-'month 3 only'!$B$2),IF(K597=0,-'month 3 only'!$B$2,IF(K597=0,-'month 3 only'!$B$2,-('month 3 only'!$B$2*2)))))))*E597</f>
        <v>0</v>
      </c>
    </row>
    <row r="598" spans="9:19" ht="15" x14ac:dyDescent="0.2">
      <c r="I598" s="22"/>
      <c r="J598" s="22"/>
      <c r="K598" s="22"/>
      <c r="N598" s="17"/>
      <c r="O598" s="26">
        <f>((H598-1)*(1-(IF(I598="no",0,'month 3 only'!$B$3)))+1)</f>
        <v>5.0000000000000044E-2</v>
      </c>
      <c r="P598" s="26">
        <f t="shared" si="8"/>
        <v>0</v>
      </c>
      <c r="Q598" s="27">
        <f>(IF(N598="WON-EW",((((O598-1)*K598)*'month 3 only'!$B$2)+('month 3 only'!$B$2*(O598-1))),IF(N598="WON",((((O598-1)*K598)*'month 3 only'!$B$2)+('month 3 only'!$B$2*(O598-1))),IF(N598="PLACED",((((O598-1)*K598)*'month 3 only'!$B$2)-'month 3 only'!$B$2),IF(K598=0,-'month 3 only'!$B$2,IF(K598=0,-'month 3 only'!$B$2,-('month 3 only'!$B$2*2)))))))*E598</f>
        <v>0</v>
      </c>
      <c r="R598" s="27">
        <f>(IF(N598="WON-EW",(((L598-1)*'month 3 only'!$B$2)*(1-$B$3))+(((M598-1)*'month 3 only'!$B$2)*(1-$B$3)),IF(N598="WON",(((L598-1)*'month 3 only'!$B$2)*(1-$B$3)),IF(N598="PLACED",(((M598-1)*'month 3 only'!$B$2)*(1-$B$3))-'month 3 only'!$B$2,IF(K598=0,-'month 3 only'!$B$2,-('month 3 only'!$B$2*2))))))*E598</f>
        <v>0</v>
      </c>
      <c r="S598" s="28">
        <f>(IF(N598="WON-EW",((((G598-1)*K598)*'month 3 only'!$B$2)+('month 3 only'!$B$2*(G598-1))),IF(N598="WON",((((G598-1)*K598)*'month 3 only'!$B$2)+('month 3 only'!$B$2*(G598-1))),IF(N598="PLACED",((((G598-1)*K598)*'month 3 only'!$B$2)-'month 3 only'!$B$2),IF(K598=0,-'month 3 only'!$B$2,IF(K598=0,-'month 3 only'!$B$2,-('month 3 only'!$B$2*2)))))))*E598</f>
        <v>0</v>
      </c>
    </row>
    <row r="599" spans="9:19" ht="15" x14ac:dyDescent="0.2">
      <c r="I599" s="22"/>
      <c r="J599" s="22"/>
      <c r="K599" s="22"/>
      <c r="N599" s="17"/>
      <c r="O599" s="26">
        <f>((H599-1)*(1-(IF(I599="no",0,'month 3 only'!$B$3)))+1)</f>
        <v>5.0000000000000044E-2</v>
      </c>
      <c r="P599" s="26">
        <f t="shared" si="8"/>
        <v>0</v>
      </c>
      <c r="Q599" s="27">
        <f>(IF(N599="WON-EW",((((O599-1)*K599)*'month 3 only'!$B$2)+('month 3 only'!$B$2*(O599-1))),IF(N599="WON",((((O599-1)*K599)*'month 3 only'!$B$2)+('month 3 only'!$B$2*(O599-1))),IF(N599="PLACED",((((O599-1)*K599)*'month 3 only'!$B$2)-'month 3 only'!$B$2),IF(K599=0,-'month 3 only'!$B$2,IF(K599=0,-'month 3 only'!$B$2,-('month 3 only'!$B$2*2)))))))*E599</f>
        <v>0</v>
      </c>
      <c r="R599" s="27">
        <f>(IF(N599="WON-EW",(((L599-1)*'month 3 only'!$B$2)*(1-$B$3))+(((M599-1)*'month 3 only'!$B$2)*(1-$B$3)),IF(N599="WON",(((L599-1)*'month 3 only'!$B$2)*(1-$B$3)),IF(N599="PLACED",(((M599-1)*'month 3 only'!$B$2)*(1-$B$3))-'month 3 only'!$B$2,IF(K599=0,-'month 3 only'!$B$2,-('month 3 only'!$B$2*2))))))*E599</f>
        <v>0</v>
      </c>
      <c r="S599" s="28">
        <f>(IF(N599="WON-EW",((((G599-1)*K599)*'month 3 only'!$B$2)+('month 3 only'!$B$2*(G599-1))),IF(N599="WON",((((G599-1)*K599)*'month 3 only'!$B$2)+('month 3 only'!$B$2*(G599-1))),IF(N599="PLACED",((((G599-1)*K599)*'month 3 only'!$B$2)-'month 3 only'!$B$2),IF(K599=0,-'month 3 only'!$B$2,IF(K599=0,-'month 3 only'!$B$2,-('month 3 only'!$B$2*2)))))))*E599</f>
        <v>0</v>
      </c>
    </row>
    <row r="600" spans="9:19" ht="15" x14ac:dyDescent="0.2">
      <c r="I600" s="22"/>
      <c r="J600" s="22"/>
      <c r="K600" s="22"/>
      <c r="N600" s="17"/>
      <c r="O600" s="26">
        <f>((H600-1)*(1-(IF(I600="no",0,'month 3 only'!$B$3)))+1)</f>
        <v>5.0000000000000044E-2</v>
      </c>
      <c r="P600" s="26">
        <f t="shared" si="8"/>
        <v>0</v>
      </c>
      <c r="Q600" s="27">
        <f>(IF(N600="WON-EW",((((O600-1)*K600)*'month 3 only'!$B$2)+('month 3 only'!$B$2*(O600-1))),IF(N600="WON",((((O600-1)*K600)*'month 3 only'!$B$2)+('month 3 only'!$B$2*(O600-1))),IF(N600="PLACED",((((O600-1)*K600)*'month 3 only'!$B$2)-'month 3 only'!$B$2),IF(K600=0,-'month 3 only'!$B$2,IF(K600=0,-'month 3 only'!$B$2,-('month 3 only'!$B$2*2)))))))*E600</f>
        <v>0</v>
      </c>
      <c r="R600" s="27">
        <f>(IF(N600="WON-EW",(((L600-1)*'month 3 only'!$B$2)*(1-$B$3))+(((M600-1)*'month 3 only'!$B$2)*(1-$B$3)),IF(N600="WON",(((L600-1)*'month 3 only'!$B$2)*(1-$B$3)),IF(N600="PLACED",(((M600-1)*'month 3 only'!$B$2)*(1-$B$3))-'month 3 only'!$B$2,IF(K600=0,-'month 3 only'!$B$2,-('month 3 only'!$B$2*2))))))*E600</f>
        <v>0</v>
      </c>
      <c r="S600" s="28">
        <f>(IF(N600="WON-EW",((((G600-1)*K600)*'month 3 only'!$B$2)+('month 3 only'!$B$2*(G600-1))),IF(N600="WON",((((G600-1)*K600)*'month 3 only'!$B$2)+('month 3 only'!$B$2*(G600-1))),IF(N600="PLACED",((((G600-1)*K600)*'month 3 only'!$B$2)-'month 3 only'!$B$2),IF(K600=0,-'month 3 only'!$B$2,IF(K600=0,-'month 3 only'!$B$2,-('month 3 only'!$B$2*2)))))))*E600</f>
        <v>0</v>
      </c>
    </row>
    <row r="601" spans="9:19" ht="15" x14ac:dyDescent="0.2">
      <c r="I601" s="22"/>
      <c r="J601" s="22"/>
      <c r="K601" s="22"/>
      <c r="N601" s="17"/>
      <c r="O601" s="26">
        <f>((H601-1)*(1-(IF(I601="no",0,'month 3 only'!$B$3)))+1)</f>
        <v>5.0000000000000044E-2</v>
      </c>
      <c r="P601" s="26">
        <f t="shared" si="8"/>
        <v>0</v>
      </c>
      <c r="Q601" s="27">
        <f>(IF(N601="WON-EW",((((O601-1)*K601)*'month 3 only'!$B$2)+('month 3 only'!$B$2*(O601-1))),IF(N601="WON",((((O601-1)*K601)*'month 3 only'!$B$2)+('month 3 only'!$B$2*(O601-1))),IF(N601="PLACED",((((O601-1)*K601)*'month 3 only'!$B$2)-'month 3 only'!$B$2),IF(K601=0,-'month 3 only'!$B$2,IF(K601=0,-'month 3 only'!$B$2,-('month 3 only'!$B$2*2)))))))*E601</f>
        <v>0</v>
      </c>
      <c r="R601" s="27">
        <f>(IF(N601="WON-EW",(((L601-1)*'month 3 only'!$B$2)*(1-$B$3))+(((M601-1)*'month 3 only'!$B$2)*(1-$B$3)),IF(N601="WON",(((L601-1)*'month 3 only'!$B$2)*(1-$B$3)),IF(N601="PLACED",(((M601-1)*'month 3 only'!$B$2)*(1-$B$3))-'month 3 only'!$B$2,IF(K601=0,-'month 3 only'!$B$2,-('month 3 only'!$B$2*2))))))*E601</f>
        <v>0</v>
      </c>
      <c r="S601" s="28">
        <f>(IF(N601="WON-EW",((((G601-1)*K601)*'month 3 only'!$B$2)+('month 3 only'!$B$2*(G601-1))),IF(N601="WON",((((G601-1)*K601)*'month 3 only'!$B$2)+('month 3 only'!$B$2*(G601-1))),IF(N601="PLACED",((((G601-1)*K601)*'month 3 only'!$B$2)-'month 3 only'!$B$2),IF(K601=0,-'month 3 only'!$B$2,IF(K601=0,-'month 3 only'!$B$2,-('month 3 only'!$B$2*2)))))))*E601</f>
        <v>0</v>
      </c>
    </row>
    <row r="602" spans="9:19" ht="15" x14ac:dyDescent="0.2">
      <c r="I602" s="22"/>
      <c r="J602" s="22"/>
      <c r="K602" s="22"/>
      <c r="N602" s="17"/>
      <c r="O602" s="26">
        <f>((H602-1)*(1-(IF(I602="no",0,'month 3 only'!$B$3)))+1)</f>
        <v>5.0000000000000044E-2</v>
      </c>
      <c r="P602" s="26">
        <f t="shared" si="8"/>
        <v>0</v>
      </c>
      <c r="Q602" s="27">
        <f>(IF(N602="WON-EW",((((O602-1)*K602)*'month 3 only'!$B$2)+('month 3 only'!$B$2*(O602-1))),IF(N602="WON",((((O602-1)*K602)*'month 3 only'!$B$2)+('month 3 only'!$B$2*(O602-1))),IF(N602="PLACED",((((O602-1)*K602)*'month 3 only'!$B$2)-'month 3 only'!$B$2),IF(K602=0,-'month 3 only'!$B$2,IF(K602=0,-'month 3 only'!$B$2,-('month 3 only'!$B$2*2)))))))*E602</f>
        <v>0</v>
      </c>
      <c r="R602" s="27">
        <f>(IF(N602="WON-EW",(((L602-1)*'month 3 only'!$B$2)*(1-$B$3))+(((M602-1)*'month 3 only'!$B$2)*(1-$B$3)),IF(N602="WON",(((L602-1)*'month 3 only'!$B$2)*(1-$B$3)),IF(N602="PLACED",(((M602-1)*'month 3 only'!$B$2)*(1-$B$3))-'month 3 only'!$B$2,IF(K602=0,-'month 3 only'!$B$2,-('month 3 only'!$B$2*2))))))*E602</f>
        <v>0</v>
      </c>
      <c r="S602" s="28">
        <f>(IF(N602="WON-EW",((((G602-1)*K602)*'month 3 only'!$B$2)+('month 3 only'!$B$2*(G602-1))),IF(N602="WON",((((G602-1)*K602)*'month 3 only'!$B$2)+('month 3 only'!$B$2*(G602-1))),IF(N602="PLACED",((((G602-1)*K602)*'month 3 only'!$B$2)-'month 3 only'!$B$2),IF(K602=0,-'month 3 only'!$B$2,IF(K602=0,-'month 3 only'!$B$2,-('month 3 only'!$B$2*2)))))))*E602</f>
        <v>0</v>
      </c>
    </row>
    <row r="603" spans="9:19" ht="15" x14ac:dyDescent="0.2">
      <c r="I603" s="22"/>
      <c r="J603" s="22"/>
      <c r="K603" s="22"/>
      <c r="N603" s="17"/>
      <c r="O603" s="26">
        <f>((H603-1)*(1-(IF(I603="no",0,'month 3 only'!$B$3)))+1)</f>
        <v>5.0000000000000044E-2</v>
      </c>
      <c r="P603" s="26">
        <f t="shared" si="8"/>
        <v>0</v>
      </c>
      <c r="Q603" s="27">
        <f>(IF(N603="WON-EW",((((O603-1)*K603)*'month 3 only'!$B$2)+('month 3 only'!$B$2*(O603-1))),IF(N603="WON",((((O603-1)*K603)*'month 3 only'!$B$2)+('month 3 only'!$B$2*(O603-1))),IF(N603="PLACED",((((O603-1)*K603)*'month 3 only'!$B$2)-'month 3 only'!$B$2),IF(K603=0,-'month 3 only'!$B$2,IF(K603=0,-'month 3 only'!$B$2,-('month 3 only'!$B$2*2)))))))*E603</f>
        <v>0</v>
      </c>
      <c r="R603" s="27">
        <f>(IF(N603="WON-EW",(((L603-1)*'month 3 only'!$B$2)*(1-$B$3))+(((M603-1)*'month 3 only'!$B$2)*(1-$B$3)),IF(N603="WON",(((L603-1)*'month 3 only'!$B$2)*(1-$B$3)),IF(N603="PLACED",(((M603-1)*'month 3 only'!$B$2)*(1-$B$3))-'month 3 only'!$B$2,IF(K603=0,-'month 3 only'!$B$2,-('month 3 only'!$B$2*2))))))*E603</f>
        <v>0</v>
      </c>
      <c r="S603" s="28">
        <f>(IF(N603="WON-EW",((((G603-1)*K603)*'month 3 only'!$B$2)+('month 3 only'!$B$2*(G603-1))),IF(N603="WON",((((G603-1)*K603)*'month 3 only'!$B$2)+('month 3 only'!$B$2*(G603-1))),IF(N603="PLACED",((((G603-1)*K603)*'month 3 only'!$B$2)-'month 3 only'!$B$2),IF(K603=0,-'month 3 only'!$B$2,IF(K603=0,-'month 3 only'!$B$2,-('month 3 only'!$B$2*2)))))))*E603</f>
        <v>0</v>
      </c>
    </row>
    <row r="604" spans="9:19" ht="15" x14ac:dyDescent="0.2">
      <c r="I604" s="22"/>
      <c r="J604" s="22"/>
      <c r="K604" s="22"/>
      <c r="N604" s="17"/>
      <c r="O604" s="26">
        <f>((H604-1)*(1-(IF(I604="no",0,'month 3 only'!$B$3)))+1)</f>
        <v>5.0000000000000044E-2</v>
      </c>
      <c r="P604" s="26">
        <f t="shared" si="8"/>
        <v>0</v>
      </c>
      <c r="Q604" s="27">
        <f>(IF(N604="WON-EW",((((O604-1)*K604)*'month 3 only'!$B$2)+('month 3 only'!$B$2*(O604-1))),IF(N604="WON",((((O604-1)*K604)*'month 3 only'!$B$2)+('month 3 only'!$B$2*(O604-1))),IF(N604="PLACED",((((O604-1)*K604)*'month 3 only'!$B$2)-'month 3 only'!$B$2),IF(K604=0,-'month 3 only'!$B$2,IF(K604=0,-'month 3 only'!$B$2,-('month 3 only'!$B$2*2)))))))*E604</f>
        <v>0</v>
      </c>
      <c r="R604" s="27">
        <f>(IF(N604="WON-EW",(((L604-1)*'month 3 only'!$B$2)*(1-$B$3))+(((M604-1)*'month 3 only'!$B$2)*(1-$B$3)),IF(N604="WON",(((L604-1)*'month 3 only'!$B$2)*(1-$B$3)),IF(N604="PLACED",(((M604-1)*'month 3 only'!$B$2)*(1-$B$3))-'month 3 only'!$B$2,IF(K604=0,-'month 3 only'!$B$2,-('month 3 only'!$B$2*2))))))*E604</f>
        <v>0</v>
      </c>
      <c r="S604" s="28">
        <f>(IF(N604="WON-EW",((((G604-1)*K604)*'month 3 only'!$B$2)+('month 3 only'!$B$2*(G604-1))),IF(N604="WON",((((G604-1)*K604)*'month 3 only'!$B$2)+('month 3 only'!$B$2*(G604-1))),IF(N604="PLACED",((((G604-1)*K604)*'month 3 only'!$B$2)-'month 3 only'!$B$2),IF(K604=0,-'month 3 only'!$B$2,IF(K604=0,-'month 3 only'!$B$2,-('month 3 only'!$B$2*2)))))))*E604</f>
        <v>0</v>
      </c>
    </row>
    <row r="605" spans="9:19" ht="15" x14ac:dyDescent="0.2">
      <c r="I605" s="22"/>
      <c r="J605" s="22"/>
      <c r="K605" s="22"/>
      <c r="N605" s="17"/>
      <c r="O605" s="26">
        <f>((H605-1)*(1-(IF(I605="no",0,'month 3 only'!$B$3)))+1)</f>
        <v>5.0000000000000044E-2</v>
      </c>
      <c r="P605" s="26">
        <f t="shared" si="8"/>
        <v>0</v>
      </c>
      <c r="Q605" s="27">
        <f>(IF(N605="WON-EW",((((O605-1)*K605)*'month 3 only'!$B$2)+('month 3 only'!$B$2*(O605-1))),IF(N605="WON",((((O605-1)*K605)*'month 3 only'!$B$2)+('month 3 only'!$B$2*(O605-1))),IF(N605="PLACED",((((O605-1)*K605)*'month 3 only'!$B$2)-'month 3 only'!$B$2),IF(K605=0,-'month 3 only'!$B$2,IF(K605=0,-'month 3 only'!$B$2,-('month 3 only'!$B$2*2)))))))*E605</f>
        <v>0</v>
      </c>
      <c r="R605" s="27">
        <f>(IF(N605="WON-EW",(((L605-1)*'month 3 only'!$B$2)*(1-$B$3))+(((M605-1)*'month 3 only'!$B$2)*(1-$B$3)),IF(N605="WON",(((L605-1)*'month 3 only'!$B$2)*(1-$B$3)),IF(N605="PLACED",(((M605-1)*'month 3 only'!$B$2)*(1-$B$3))-'month 3 only'!$B$2,IF(K605=0,-'month 3 only'!$B$2,-('month 3 only'!$B$2*2))))))*E605</f>
        <v>0</v>
      </c>
      <c r="S605" s="28">
        <f>(IF(N605="WON-EW",((((G605-1)*K605)*'month 3 only'!$B$2)+('month 3 only'!$B$2*(G605-1))),IF(N605="WON",((((G605-1)*K605)*'month 3 only'!$B$2)+('month 3 only'!$B$2*(G605-1))),IF(N605="PLACED",((((G605-1)*K605)*'month 3 only'!$B$2)-'month 3 only'!$B$2),IF(K605=0,-'month 3 only'!$B$2,IF(K605=0,-'month 3 only'!$B$2,-('month 3 only'!$B$2*2)))))))*E605</f>
        <v>0</v>
      </c>
    </row>
    <row r="606" spans="9:19" ht="15" x14ac:dyDescent="0.2">
      <c r="I606" s="22"/>
      <c r="J606" s="22"/>
      <c r="K606" s="22"/>
      <c r="N606" s="17"/>
      <c r="O606" s="26">
        <f>((H606-1)*(1-(IF(I606="no",0,'month 3 only'!$B$3)))+1)</f>
        <v>5.0000000000000044E-2</v>
      </c>
      <c r="P606" s="26">
        <f t="shared" si="8"/>
        <v>0</v>
      </c>
      <c r="Q606" s="27">
        <f>(IF(N606="WON-EW",((((O606-1)*K606)*'month 3 only'!$B$2)+('month 3 only'!$B$2*(O606-1))),IF(N606="WON",((((O606-1)*K606)*'month 3 only'!$B$2)+('month 3 only'!$B$2*(O606-1))),IF(N606="PLACED",((((O606-1)*K606)*'month 3 only'!$B$2)-'month 3 only'!$B$2),IF(K606=0,-'month 3 only'!$B$2,IF(K606=0,-'month 3 only'!$B$2,-('month 3 only'!$B$2*2)))))))*E606</f>
        <v>0</v>
      </c>
      <c r="R606" s="27">
        <f>(IF(N606="WON-EW",(((L606-1)*'month 3 only'!$B$2)*(1-$B$3))+(((M606-1)*'month 3 only'!$B$2)*(1-$B$3)),IF(N606="WON",(((L606-1)*'month 3 only'!$B$2)*(1-$B$3)),IF(N606="PLACED",(((M606-1)*'month 3 only'!$B$2)*(1-$B$3))-'month 3 only'!$B$2,IF(K606=0,-'month 3 only'!$B$2,-('month 3 only'!$B$2*2))))))*E606</f>
        <v>0</v>
      </c>
      <c r="S606" s="28">
        <f>(IF(N606="WON-EW",((((G606-1)*K606)*'month 3 only'!$B$2)+('month 3 only'!$B$2*(G606-1))),IF(N606="WON",((((G606-1)*K606)*'month 3 only'!$B$2)+('month 3 only'!$B$2*(G606-1))),IF(N606="PLACED",((((G606-1)*K606)*'month 3 only'!$B$2)-'month 3 only'!$B$2),IF(K606=0,-'month 3 only'!$B$2,IF(K606=0,-'month 3 only'!$B$2,-('month 3 only'!$B$2*2)))))))*E606</f>
        <v>0</v>
      </c>
    </row>
    <row r="607" spans="9:19" ht="15" x14ac:dyDescent="0.2">
      <c r="I607" s="22"/>
      <c r="J607" s="22"/>
      <c r="K607" s="22"/>
      <c r="N607" s="17"/>
      <c r="O607" s="26">
        <f>((H607-1)*(1-(IF(I607="no",0,'month 3 only'!$B$3)))+1)</f>
        <v>5.0000000000000044E-2</v>
      </c>
      <c r="P607" s="26">
        <f t="shared" si="8"/>
        <v>0</v>
      </c>
      <c r="Q607" s="27">
        <f>(IF(N607="WON-EW",((((O607-1)*K607)*'month 3 only'!$B$2)+('month 3 only'!$B$2*(O607-1))),IF(N607="WON",((((O607-1)*K607)*'month 3 only'!$B$2)+('month 3 only'!$B$2*(O607-1))),IF(N607="PLACED",((((O607-1)*K607)*'month 3 only'!$B$2)-'month 3 only'!$B$2),IF(K607=0,-'month 3 only'!$B$2,IF(K607=0,-'month 3 only'!$B$2,-('month 3 only'!$B$2*2)))))))*E607</f>
        <v>0</v>
      </c>
      <c r="R607" s="27">
        <f>(IF(N607="WON-EW",(((L607-1)*'month 3 only'!$B$2)*(1-$B$3))+(((M607-1)*'month 3 only'!$B$2)*(1-$B$3)),IF(N607="WON",(((L607-1)*'month 3 only'!$B$2)*(1-$B$3)),IF(N607="PLACED",(((M607-1)*'month 3 only'!$B$2)*(1-$B$3))-'month 3 only'!$B$2,IF(K607=0,-'month 3 only'!$B$2,-('month 3 only'!$B$2*2))))))*E607</f>
        <v>0</v>
      </c>
      <c r="S607" s="28">
        <f>(IF(N607="WON-EW",((((G607-1)*K607)*'month 3 only'!$B$2)+('month 3 only'!$B$2*(G607-1))),IF(N607="WON",((((G607-1)*K607)*'month 3 only'!$B$2)+('month 3 only'!$B$2*(G607-1))),IF(N607="PLACED",((((G607-1)*K607)*'month 3 only'!$B$2)-'month 3 only'!$B$2),IF(K607=0,-'month 3 only'!$B$2,IF(K607=0,-'month 3 only'!$B$2,-('month 3 only'!$B$2*2)))))))*E607</f>
        <v>0</v>
      </c>
    </row>
    <row r="608" spans="9:19" ht="15" x14ac:dyDescent="0.2">
      <c r="I608" s="22"/>
      <c r="J608" s="22"/>
      <c r="K608" s="22"/>
      <c r="N608" s="17"/>
      <c r="O608" s="26">
        <f>((H608-1)*(1-(IF(I608="no",0,'month 3 only'!$B$3)))+1)</f>
        <v>5.0000000000000044E-2</v>
      </c>
      <c r="P608" s="26">
        <f t="shared" si="8"/>
        <v>0</v>
      </c>
      <c r="Q608" s="27">
        <f>(IF(N608="WON-EW",((((O608-1)*K608)*'month 3 only'!$B$2)+('month 3 only'!$B$2*(O608-1))),IF(N608="WON",((((O608-1)*K608)*'month 3 only'!$B$2)+('month 3 only'!$B$2*(O608-1))),IF(N608="PLACED",((((O608-1)*K608)*'month 3 only'!$B$2)-'month 3 only'!$B$2),IF(K608=0,-'month 3 only'!$B$2,IF(K608=0,-'month 3 only'!$B$2,-('month 3 only'!$B$2*2)))))))*E608</f>
        <v>0</v>
      </c>
      <c r="R608" s="27">
        <f>(IF(N608="WON-EW",(((L608-1)*'month 3 only'!$B$2)*(1-$B$3))+(((M608-1)*'month 3 only'!$B$2)*(1-$B$3)),IF(N608="WON",(((L608-1)*'month 3 only'!$B$2)*(1-$B$3)),IF(N608="PLACED",(((M608-1)*'month 3 only'!$B$2)*(1-$B$3))-'month 3 only'!$B$2,IF(K608=0,-'month 3 only'!$B$2,-('month 3 only'!$B$2*2))))))*E608</f>
        <v>0</v>
      </c>
      <c r="S608" s="28">
        <f>(IF(N608="WON-EW",((((G608-1)*K608)*'month 3 only'!$B$2)+('month 3 only'!$B$2*(G608-1))),IF(N608="WON",((((G608-1)*K608)*'month 3 only'!$B$2)+('month 3 only'!$B$2*(G608-1))),IF(N608="PLACED",((((G608-1)*K608)*'month 3 only'!$B$2)-'month 3 only'!$B$2),IF(K608=0,-'month 3 only'!$B$2,IF(K608=0,-'month 3 only'!$B$2,-('month 3 only'!$B$2*2)))))))*E608</f>
        <v>0</v>
      </c>
    </row>
    <row r="609" spans="9:19" ht="15" x14ac:dyDescent="0.2">
      <c r="I609" s="22"/>
      <c r="J609" s="22"/>
      <c r="K609" s="22"/>
      <c r="N609" s="17"/>
      <c r="O609" s="26">
        <f>((H609-1)*(1-(IF(I609="no",0,'month 3 only'!$B$3)))+1)</f>
        <v>5.0000000000000044E-2</v>
      </c>
      <c r="P609" s="26">
        <f t="shared" si="8"/>
        <v>0</v>
      </c>
      <c r="Q609" s="27">
        <f>(IF(N609="WON-EW",((((O609-1)*K609)*'month 3 only'!$B$2)+('month 3 only'!$B$2*(O609-1))),IF(N609="WON",((((O609-1)*K609)*'month 3 only'!$B$2)+('month 3 only'!$B$2*(O609-1))),IF(N609="PLACED",((((O609-1)*K609)*'month 3 only'!$B$2)-'month 3 only'!$B$2),IF(K609=0,-'month 3 only'!$B$2,IF(K609=0,-'month 3 only'!$B$2,-('month 3 only'!$B$2*2)))))))*E609</f>
        <v>0</v>
      </c>
      <c r="R609" s="27">
        <f>(IF(N609="WON-EW",(((L609-1)*'month 3 only'!$B$2)*(1-$B$3))+(((M609-1)*'month 3 only'!$B$2)*(1-$B$3)),IF(N609="WON",(((L609-1)*'month 3 only'!$B$2)*(1-$B$3)),IF(N609="PLACED",(((M609-1)*'month 3 only'!$B$2)*(1-$B$3))-'month 3 only'!$B$2,IF(K609=0,-'month 3 only'!$B$2,-('month 3 only'!$B$2*2))))))*E609</f>
        <v>0</v>
      </c>
      <c r="S609" s="28">
        <f>(IF(N609="WON-EW",((((G609-1)*K609)*'month 3 only'!$B$2)+('month 3 only'!$B$2*(G609-1))),IF(N609="WON",((((G609-1)*K609)*'month 3 only'!$B$2)+('month 3 only'!$B$2*(G609-1))),IF(N609="PLACED",((((G609-1)*K609)*'month 3 only'!$B$2)-'month 3 only'!$B$2),IF(K609=0,-'month 3 only'!$B$2,IF(K609=0,-'month 3 only'!$B$2,-('month 3 only'!$B$2*2)))))))*E609</f>
        <v>0</v>
      </c>
    </row>
    <row r="610" spans="9:19" ht="15" x14ac:dyDescent="0.2">
      <c r="I610" s="22"/>
      <c r="J610" s="22"/>
      <c r="K610" s="22"/>
      <c r="N610" s="17"/>
      <c r="O610" s="26">
        <f>((H610-1)*(1-(IF(I610="no",0,'month 3 only'!$B$3)))+1)</f>
        <v>5.0000000000000044E-2</v>
      </c>
      <c r="P610" s="26">
        <f t="shared" si="8"/>
        <v>0</v>
      </c>
      <c r="Q610" s="27">
        <f>(IF(N610="WON-EW",((((O610-1)*K610)*'month 3 only'!$B$2)+('month 3 only'!$B$2*(O610-1))),IF(N610="WON",((((O610-1)*K610)*'month 3 only'!$B$2)+('month 3 only'!$B$2*(O610-1))),IF(N610="PLACED",((((O610-1)*K610)*'month 3 only'!$B$2)-'month 3 only'!$B$2),IF(K610=0,-'month 3 only'!$B$2,IF(K610=0,-'month 3 only'!$B$2,-('month 3 only'!$B$2*2)))))))*E610</f>
        <v>0</v>
      </c>
      <c r="R610" s="27">
        <f>(IF(N610="WON-EW",(((L610-1)*'month 3 only'!$B$2)*(1-$B$3))+(((M610-1)*'month 3 only'!$B$2)*(1-$B$3)),IF(N610="WON",(((L610-1)*'month 3 only'!$B$2)*(1-$B$3)),IF(N610="PLACED",(((M610-1)*'month 3 only'!$B$2)*(1-$B$3))-'month 3 only'!$B$2,IF(K610=0,-'month 3 only'!$B$2,-('month 3 only'!$B$2*2))))))*E610</f>
        <v>0</v>
      </c>
      <c r="S610" s="28">
        <f>(IF(N610="WON-EW",((((G610-1)*K610)*'month 3 only'!$B$2)+('month 3 only'!$B$2*(G610-1))),IF(N610="WON",((((G610-1)*K610)*'month 3 only'!$B$2)+('month 3 only'!$B$2*(G610-1))),IF(N610="PLACED",((((G610-1)*K610)*'month 3 only'!$B$2)-'month 3 only'!$B$2),IF(K610=0,-'month 3 only'!$B$2,IF(K610=0,-'month 3 only'!$B$2,-('month 3 only'!$B$2*2)))))))*E610</f>
        <v>0</v>
      </c>
    </row>
    <row r="611" spans="9:19" ht="15" x14ac:dyDescent="0.2">
      <c r="I611" s="22"/>
      <c r="J611" s="22"/>
      <c r="K611" s="22"/>
      <c r="N611" s="17"/>
      <c r="O611" s="26">
        <f>((H611-1)*(1-(IF(I611="no",0,'month 3 only'!$B$3)))+1)</f>
        <v>5.0000000000000044E-2</v>
      </c>
      <c r="P611" s="26">
        <f t="shared" si="8"/>
        <v>0</v>
      </c>
      <c r="Q611" s="27">
        <f>(IF(N611="WON-EW",((((O611-1)*K611)*'month 3 only'!$B$2)+('month 3 only'!$B$2*(O611-1))),IF(N611="WON",((((O611-1)*K611)*'month 3 only'!$B$2)+('month 3 only'!$B$2*(O611-1))),IF(N611="PLACED",((((O611-1)*K611)*'month 3 only'!$B$2)-'month 3 only'!$B$2),IF(K611=0,-'month 3 only'!$B$2,IF(K611=0,-'month 3 only'!$B$2,-('month 3 only'!$B$2*2)))))))*E611</f>
        <v>0</v>
      </c>
      <c r="R611" s="27">
        <f>(IF(N611="WON-EW",(((L611-1)*'month 3 only'!$B$2)*(1-$B$3))+(((M611-1)*'month 3 only'!$B$2)*(1-$B$3)),IF(N611="WON",(((L611-1)*'month 3 only'!$B$2)*(1-$B$3)),IF(N611="PLACED",(((M611-1)*'month 3 only'!$B$2)*(1-$B$3))-'month 3 only'!$B$2,IF(K611=0,-'month 3 only'!$B$2,-('month 3 only'!$B$2*2))))))*E611</f>
        <v>0</v>
      </c>
      <c r="S611" s="28">
        <f>(IF(N611="WON-EW",((((G611-1)*K611)*'month 3 only'!$B$2)+('month 3 only'!$B$2*(G611-1))),IF(N611="WON",((((G611-1)*K611)*'month 3 only'!$B$2)+('month 3 only'!$B$2*(G611-1))),IF(N611="PLACED",((((G611-1)*K611)*'month 3 only'!$B$2)-'month 3 only'!$B$2),IF(K611=0,-'month 3 only'!$B$2,IF(K611=0,-'month 3 only'!$B$2,-('month 3 only'!$B$2*2)))))))*E611</f>
        <v>0</v>
      </c>
    </row>
    <row r="612" spans="9:19" ht="15" x14ac:dyDescent="0.2">
      <c r="I612" s="22"/>
      <c r="J612" s="22"/>
      <c r="K612" s="22"/>
      <c r="N612" s="17"/>
      <c r="O612" s="26">
        <f>((H612-1)*(1-(IF(I612="no",0,'month 3 only'!$B$3)))+1)</f>
        <v>5.0000000000000044E-2</v>
      </c>
      <c r="P612" s="26">
        <f t="shared" si="8"/>
        <v>0</v>
      </c>
      <c r="Q612" s="27">
        <f>(IF(N612="WON-EW",((((O612-1)*K612)*'month 3 only'!$B$2)+('month 3 only'!$B$2*(O612-1))),IF(N612="WON",((((O612-1)*K612)*'month 3 only'!$B$2)+('month 3 only'!$B$2*(O612-1))),IF(N612="PLACED",((((O612-1)*K612)*'month 3 only'!$B$2)-'month 3 only'!$B$2),IF(K612=0,-'month 3 only'!$B$2,IF(K612=0,-'month 3 only'!$B$2,-('month 3 only'!$B$2*2)))))))*E612</f>
        <v>0</v>
      </c>
      <c r="R612" s="27">
        <f>(IF(N612="WON-EW",(((L612-1)*'month 3 only'!$B$2)*(1-$B$3))+(((M612-1)*'month 3 only'!$B$2)*(1-$B$3)),IF(N612="WON",(((L612-1)*'month 3 only'!$B$2)*(1-$B$3)),IF(N612="PLACED",(((M612-1)*'month 3 only'!$B$2)*(1-$B$3))-'month 3 only'!$B$2,IF(K612=0,-'month 3 only'!$B$2,-('month 3 only'!$B$2*2))))))*E612</f>
        <v>0</v>
      </c>
      <c r="S612" s="28">
        <f>(IF(N612="WON-EW",((((G612-1)*K612)*'month 3 only'!$B$2)+('month 3 only'!$B$2*(G612-1))),IF(N612="WON",((((G612-1)*K612)*'month 3 only'!$B$2)+('month 3 only'!$B$2*(G612-1))),IF(N612="PLACED",((((G612-1)*K612)*'month 3 only'!$B$2)-'month 3 only'!$B$2),IF(K612=0,-'month 3 only'!$B$2,IF(K612=0,-'month 3 only'!$B$2,-('month 3 only'!$B$2*2)))))))*E612</f>
        <v>0</v>
      </c>
    </row>
    <row r="613" spans="9:19" ht="15" x14ac:dyDescent="0.2">
      <c r="I613" s="22"/>
      <c r="J613" s="22"/>
      <c r="K613" s="22"/>
      <c r="N613" s="17"/>
      <c r="O613" s="26">
        <f>((H613-1)*(1-(IF(I613="no",0,'month 3 only'!$B$3)))+1)</f>
        <v>5.0000000000000044E-2</v>
      </c>
      <c r="P613" s="26">
        <f t="shared" si="8"/>
        <v>0</v>
      </c>
      <c r="Q613" s="27">
        <f>(IF(N613="WON-EW",((((O613-1)*K613)*'month 3 only'!$B$2)+('month 3 only'!$B$2*(O613-1))),IF(N613="WON",((((O613-1)*K613)*'month 3 only'!$B$2)+('month 3 only'!$B$2*(O613-1))),IF(N613="PLACED",((((O613-1)*K613)*'month 3 only'!$B$2)-'month 3 only'!$B$2),IF(K613=0,-'month 3 only'!$B$2,IF(K613=0,-'month 3 only'!$B$2,-('month 3 only'!$B$2*2)))))))*E613</f>
        <v>0</v>
      </c>
      <c r="R613" s="27">
        <f>(IF(N613="WON-EW",(((L613-1)*'month 3 only'!$B$2)*(1-$B$3))+(((M613-1)*'month 3 only'!$B$2)*(1-$B$3)),IF(N613="WON",(((L613-1)*'month 3 only'!$B$2)*(1-$B$3)),IF(N613="PLACED",(((M613-1)*'month 3 only'!$B$2)*(1-$B$3))-'month 3 only'!$B$2,IF(K613=0,-'month 3 only'!$B$2,-('month 3 only'!$B$2*2))))))*E613</f>
        <v>0</v>
      </c>
      <c r="S613" s="28">
        <f>(IF(N613="WON-EW",((((G613-1)*K613)*'month 3 only'!$B$2)+('month 3 only'!$B$2*(G613-1))),IF(N613="WON",((((G613-1)*K613)*'month 3 only'!$B$2)+('month 3 only'!$B$2*(G613-1))),IF(N613="PLACED",((((G613-1)*K613)*'month 3 only'!$B$2)-'month 3 only'!$B$2),IF(K613=0,-'month 3 only'!$B$2,IF(K613=0,-'month 3 only'!$B$2,-('month 3 only'!$B$2*2)))))))*E613</f>
        <v>0</v>
      </c>
    </row>
    <row r="614" spans="9:19" ht="15" x14ac:dyDescent="0.2">
      <c r="I614" s="22"/>
      <c r="J614" s="22"/>
      <c r="K614" s="22"/>
      <c r="N614" s="17"/>
      <c r="O614" s="26">
        <f>((H614-1)*(1-(IF(I614="no",0,'month 3 only'!$B$3)))+1)</f>
        <v>5.0000000000000044E-2</v>
      </c>
      <c r="P614" s="26">
        <f t="shared" si="8"/>
        <v>0</v>
      </c>
      <c r="Q614" s="27">
        <f>(IF(N614="WON-EW",((((O614-1)*K614)*'month 3 only'!$B$2)+('month 3 only'!$B$2*(O614-1))),IF(N614="WON",((((O614-1)*K614)*'month 3 only'!$B$2)+('month 3 only'!$B$2*(O614-1))),IF(N614="PLACED",((((O614-1)*K614)*'month 3 only'!$B$2)-'month 3 only'!$B$2),IF(K614=0,-'month 3 only'!$B$2,IF(K614=0,-'month 3 only'!$B$2,-('month 3 only'!$B$2*2)))))))*E614</f>
        <v>0</v>
      </c>
      <c r="R614" s="27">
        <f>(IF(N614="WON-EW",(((L614-1)*'month 3 only'!$B$2)*(1-$B$3))+(((M614-1)*'month 3 only'!$B$2)*(1-$B$3)),IF(N614="WON",(((L614-1)*'month 3 only'!$B$2)*(1-$B$3)),IF(N614="PLACED",(((M614-1)*'month 3 only'!$B$2)*(1-$B$3))-'month 3 only'!$B$2,IF(K614=0,-'month 3 only'!$B$2,-('month 3 only'!$B$2*2))))))*E614</f>
        <v>0</v>
      </c>
      <c r="S614" s="28">
        <f>(IF(N614="WON-EW",((((G614-1)*K614)*'month 3 only'!$B$2)+('month 3 only'!$B$2*(G614-1))),IF(N614="WON",((((G614-1)*K614)*'month 3 only'!$B$2)+('month 3 only'!$B$2*(G614-1))),IF(N614="PLACED",((((G614-1)*K614)*'month 3 only'!$B$2)-'month 3 only'!$B$2),IF(K614=0,-'month 3 only'!$B$2,IF(K614=0,-'month 3 only'!$B$2,-('month 3 only'!$B$2*2)))))))*E614</f>
        <v>0</v>
      </c>
    </row>
    <row r="615" spans="9:19" ht="15" x14ac:dyDescent="0.2">
      <c r="I615" s="22"/>
      <c r="J615" s="22"/>
      <c r="K615" s="22"/>
      <c r="N615" s="17"/>
      <c r="O615" s="26">
        <f>((H615-1)*(1-(IF(I615="no",0,'month 3 only'!$B$3)))+1)</f>
        <v>5.0000000000000044E-2</v>
      </c>
      <c r="P615" s="26">
        <f t="shared" si="8"/>
        <v>0</v>
      </c>
      <c r="Q615" s="27">
        <f>(IF(N615="WON-EW",((((O615-1)*K615)*'month 3 only'!$B$2)+('month 3 only'!$B$2*(O615-1))),IF(N615="WON",((((O615-1)*K615)*'month 3 only'!$B$2)+('month 3 only'!$B$2*(O615-1))),IF(N615="PLACED",((((O615-1)*K615)*'month 3 only'!$B$2)-'month 3 only'!$B$2),IF(K615=0,-'month 3 only'!$B$2,IF(K615=0,-'month 3 only'!$B$2,-('month 3 only'!$B$2*2)))))))*E615</f>
        <v>0</v>
      </c>
      <c r="R615" s="27">
        <f>(IF(N615="WON-EW",(((L615-1)*'month 3 only'!$B$2)*(1-$B$3))+(((M615-1)*'month 3 only'!$B$2)*(1-$B$3)),IF(N615="WON",(((L615-1)*'month 3 only'!$B$2)*(1-$B$3)),IF(N615="PLACED",(((M615-1)*'month 3 only'!$B$2)*(1-$B$3))-'month 3 only'!$B$2,IF(K615=0,-'month 3 only'!$B$2,-('month 3 only'!$B$2*2))))))*E615</f>
        <v>0</v>
      </c>
      <c r="S615" s="28">
        <f>(IF(N615="WON-EW",((((G615-1)*K615)*'month 3 only'!$B$2)+('month 3 only'!$B$2*(G615-1))),IF(N615="WON",((((G615-1)*K615)*'month 3 only'!$B$2)+('month 3 only'!$B$2*(G615-1))),IF(N615="PLACED",((((G615-1)*K615)*'month 3 only'!$B$2)-'month 3 only'!$B$2),IF(K615=0,-'month 3 only'!$B$2,IF(K615=0,-'month 3 only'!$B$2,-('month 3 only'!$B$2*2)))))))*E615</f>
        <v>0</v>
      </c>
    </row>
    <row r="616" spans="9:19" ht="15" x14ac:dyDescent="0.2">
      <c r="I616" s="22"/>
      <c r="J616" s="22"/>
      <c r="K616" s="22"/>
      <c r="N616" s="17"/>
      <c r="O616" s="26">
        <f>((H616-1)*(1-(IF(I616="no",0,'month 3 only'!$B$3)))+1)</f>
        <v>5.0000000000000044E-2</v>
      </c>
      <c r="P616" s="26">
        <f t="shared" si="8"/>
        <v>0</v>
      </c>
      <c r="Q616" s="27">
        <f>(IF(N616="WON-EW",((((O616-1)*K616)*'month 3 only'!$B$2)+('month 3 only'!$B$2*(O616-1))),IF(N616="WON",((((O616-1)*K616)*'month 3 only'!$B$2)+('month 3 only'!$B$2*(O616-1))),IF(N616="PLACED",((((O616-1)*K616)*'month 3 only'!$B$2)-'month 3 only'!$B$2),IF(K616=0,-'month 3 only'!$B$2,IF(K616=0,-'month 3 only'!$B$2,-('month 3 only'!$B$2*2)))))))*E616</f>
        <v>0</v>
      </c>
      <c r="R616" s="27">
        <f>(IF(N616="WON-EW",(((L616-1)*'month 3 only'!$B$2)*(1-$B$3))+(((M616-1)*'month 3 only'!$B$2)*(1-$B$3)),IF(N616="WON",(((L616-1)*'month 3 only'!$B$2)*(1-$B$3)),IF(N616="PLACED",(((M616-1)*'month 3 only'!$B$2)*(1-$B$3))-'month 3 only'!$B$2,IF(K616=0,-'month 3 only'!$B$2,-('month 3 only'!$B$2*2))))))*E616</f>
        <v>0</v>
      </c>
      <c r="S616" s="28">
        <f>(IF(N616="WON-EW",((((G616-1)*K616)*'month 3 only'!$B$2)+('month 3 only'!$B$2*(G616-1))),IF(N616="WON",((((G616-1)*K616)*'month 3 only'!$B$2)+('month 3 only'!$B$2*(G616-1))),IF(N616="PLACED",((((G616-1)*K616)*'month 3 only'!$B$2)-'month 3 only'!$B$2),IF(K616=0,-'month 3 only'!$B$2,IF(K616=0,-'month 3 only'!$B$2,-('month 3 only'!$B$2*2)))))))*E616</f>
        <v>0</v>
      </c>
    </row>
    <row r="617" spans="9:19" ht="15" x14ac:dyDescent="0.2">
      <c r="I617" s="22"/>
      <c r="J617" s="22"/>
      <c r="K617" s="22"/>
      <c r="N617" s="17"/>
      <c r="O617" s="26">
        <f>((H617-1)*(1-(IF(I617="no",0,'month 3 only'!$B$3)))+1)</f>
        <v>5.0000000000000044E-2</v>
      </c>
      <c r="P617" s="26">
        <f t="shared" si="8"/>
        <v>0</v>
      </c>
      <c r="Q617" s="27">
        <f>(IF(N617="WON-EW",((((O617-1)*K617)*'month 3 only'!$B$2)+('month 3 only'!$B$2*(O617-1))),IF(N617="WON",((((O617-1)*K617)*'month 3 only'!$B$2)+('month 3 only'!$B$2*(O617-1))),IF(N617="PLACED",((((O617-1)*K617)*'month 3 only'!$B$2)-'month 3 only'!$B$2),IF(K617=0,-'month 3 only'!$B$2,IF(K617=0,-'month 3 only'!$B$2,-('month 3 only'!$B$2*2)))))))*E617</f>
        <v>0</v>
      </c>
      <c r="R617" s="27">
        <f>(IF(N617="WON-EW",(((L617-1)*'month 3 only'!$B$2)*(1-$B$3))+(((M617-1)*'month 3 only'!$B$2)*(1-$B$3)),IF(N617="WON",(((L617-1)*'month 3 only'!$B$2)*(1-$B$3)),IF(N617="PLACED",(((M617-1)*'month 3 only'!$B$2)*(1-$B$3))-'month 3 only'!$B$2,IF(K617=0,-'month 3 only'!$B$2,-('month 3 only'!$B$2*2))))))*E617</f>
        <v>0</v>
      </c>
      <c r="S617" s="28">
        <f>(IF(N617="WON-EW",((((G617-1)*K617)*'month 3 only'!$B$2)+('month 3 only'!$B$2*(G617-1))),IF(N617="WON",((((G617-1)*K617)*'month 3 only'!$B$2)+('month 3 only'!$B$2*(G617-1))),IF(N617="PLACED",((((G617-1)*K617)*'month 3 only'!$B$2)-'month 3 only'!$B$2),IF(K617=0,-'month 3 only'!$B$2,IF(K617=0,-'month 3 only'!$B$2,-('month 3 only'!$B$2*2)))))))*E617</f>
        <v>0</v>
      </c>
    </row>
    <row r="618" spans="9:19" ht="15" x14ac:dyDescent="0.2">
      <c r="I618" s="22"/>
      <c r="J618" s="22"/>
      <c r="K618" s="22"/>
      <c r="N618" s="17"/>
      <c r="O618" s="26">
        <f>((H618-1)*(1-(IF(I618="no",0,'month 3 only'!$B$3)))+1)</f>
        <v>5.0000000000000044E-2</v>
      </c>
      <c r="P618" s="26">
        <f t="shared" si="8"/>
        <v>0</v>
      </c>
      <c r="Q618" s="27">
        <f>(IF(N618="WON-EW",((((O618-1)*K618)*'month 3 only'!$B$2)+('month 3 only'!$B$2*(O618-1))),IF(N618="WON",((((O618-1)*K618)*'month 3 only'!$B$2)+('month 3 only'!$B$2*(O618-1))),IF(N618="PLACED",((((O618-1)*K618)*'month 3 only'!$B$2)-'month 3 only'!$B$2),IF(K618=0,-'month 3 only'!$B$2,IF(K618=0,-'month 3 only'!$B$2,-('month 3 only'!$B$2*2)))))))*E618</f>
        <v>0</v>
      </c>
      <c r="R618" s="27">
        <f>(IF(N618="WON-EW",(((L618-1)*'month 3 only'!$B$2)*(1-$B$3))+(((M618-1)*'month 3 only'!$B$2)*(1-$B$3)),IF(N618="WON",(((L618-1)*'month 3 only'!$B$2)*(1-$B$3)),IF(N618="PLACED",(((M618-1)*'month 3 only'!$B$2)*(1-$B$3))-'month 3 only'!$B$2,IF(K618=0,-'month 3 only'!$B$2,-('month 3 only'!$B$2*2))))))*E618</f>
        <v>0</v>
      </c>
      <c r="S618" s="28">
        <f>(IF(N618="WON-EW",((((G618-1)*K618)*'month 3 only'!$B$2)+('month 3 only'!$B$2*(G618-1))),IF(N618="WON",((((G618-1)*K618)*'month 3 only'!$B$2)+('month 3 only'!$B$2*(G618-1))),IF(N618="PLACED",((((G618-1)*K618)*'month 3 only'!$B$2)-'month 3 only'!$B$2),IF(K618=0,-'month 3 only'!$B$2,IF(K618=0,-'month 3 only'!$B$2,-('month 3 only'!$B$2*2)))))))*E618</f>
        <v>0</v>
      </c>
    </row>
    <row r="619" spans="9:19" ht="15" x14ac:dyDescent="0.2">
      <c r="I619" s="22"/>
      <c r="J619" s="22"/>
      <c r="K619" s="22"/>
      <c r="N619" s="17"/>
      <c r="O619" s="26">
        <f>((H619-1)*(1-(IF(I619="no",0,'month 3 only'!$B$3)))+1)</f>
        <v>5.0000000000000044E-2</v>
      </c>
      <c r="P619" s="26">
        <f t="shared" si="8"/>
        <v>0</v>
      </c>
      <c r="Q619" s="27">
        <f>(IF(N619="WON-EW",((((O619-1)*K619)*'month 3 only'!$B$2)+('month 3 only'!$B$2*(O619-1))),IF(N619="WON",((((O619-1)*K619)*'month 3 only'!$B$2)+('month 3 only'!$B$2*(O619-1))),IF(N619="PLACED",((((O619-1)*K619)*'month 3 only'!$B$2)-'month 3 only'!$B$2),IF(K619=0,-'month 3 only'!$B$2,IF(K619=0,-'month 3 only'!$B$2,-('month 3 only'!$B$2*2)))))))*E619</f>
        <v>0</v>
      </c>
      <c r="R619" s="27">
        <f>(IF(N619="WON-EW",(((L619-1)*'month 3 only'!$B$2)*(1-$B$3))+(((M619-1)*'month 3 only'!$B$2)*(1-$B$3)),IF(N619="WON",(((L619-1)*'month 3 only'!$B$2)*(1-$B$3)),IF(N619="PLACED",(((M619-1)*'month 3 only'!$B$2)*(1-$B$3))-'month 3 only'!$B$2,IF(K619=0,-'month 3 only'!$B$2,-('month 3 only'!$B$2*2))))))*E619</f>
        <v>0</v>
      </c>
      <c r="S619" s="28">
        <f>(IF(N619="WON-EW",((((G619-1)*K619)*'month 3 only'!$B$2)+('month 3 only'!$B$2*(G619-1))),IF(N619="WON",((((G619-1)*K619)*'month 3 only'!$B$2)+('month 3 only'!$B$2*(G619-1))),IF(N619="PLACED",((((G619-1)*K619)*'month 3 only'!$B$2)-'month 3 only'!$B$2),IF(K619=0,-'month 3 only'!$B$2,IF(K619=0,-'month 3 only'!$B$2,-('month 3 only'!$B$2*2)))))))*E619</f>
        <v>0</v>
      </c>
    </row>
    <row r="620" spans="9:19" ht="15" x14ac:dyDescent="0.2">
      <c r="I620" s="22"/>
      <c r="J620" s="22"/>
      <c r="K620" s="22"/>
      <c r="N620" s="17"/>
      <c r="O620" s="26">
        <f>((H620-1)*(1-(IF(I620="no",0,'month 3 only'!$B$3)))+1)</f>
        <v>5.0000000000000044E-2</v>
      </c>
      <c r="P620" s="26">
        <f t="shared" si="8"/>
        <v>0</v>
      </c>
      <c r="Q620" s="27">
        <f>(IF(N620="WON-EW",((((O620-1)*K620)*'month 3 only'!$B$2)+('month 3 only'!$B$2*(O620-1))),IF(N620="WON",((((O620-1)*K620)*'month 3 only'!$B$2)+('month 3 only'!$B$2*(O620-1))),IF(N620="PLACED",((((O620-1)*K620)*'month 3 only'!$B$2)-'month 3 only'!$B$2),IF(K620=0,-'month 3 only'!$B$2,IF(K620=0,-'month 3 only'!$B$2,-('month 3 only'!$B$2*2)))))))*E620</f>
        <v>0</v>
      </c>
      <c r="R620" s="27">
        <f>(IF(N620="WON-EW",(((L620-1)*'month 3 only'!$B$2)*(1-$B$3))+(((M620-1)*'month 3 only'!$B$2)*(1-$B$3)),IF(N620="WON",(((L620-1)*'month 3 only'!$B$2)*(1-$B$3)),IF(N620="PLACED",(((M620-1)*'month 3 only'!$B$2)*(1-$B$3))-'month 3 only'!$B$2,IF(K620=0,-'month 3 only'!$B$2,-('month 3 only'!$B$2*2))))))*E620</f>
        <v>0</v>
      </c>
      <c r="S620" s="28">
        <f>(IF(N620="WON-EW",((((G620-1)*K620)*'month 3 only'!$B$2)+('month 3 only'!$B$2*(G620-1))),IF(N620="WON",((((G620-1)*K620)*'month 3 only'!$B$2)+('month 3 only'!$B$2*(G620-1))),IF(N620="PLACED",((((G620-1)*K620)*'month 3 only'!$B$2)-'month 3 only'!$B$2),IF(K620=0,-'month 3 only'!$B$2,IF(K620=0,-'month 3 only'!$B$2,-('month 3 only'!$B$2*2)))))))*E620</f>
        <v>0</v>
      </c>
    </row>
    <row r="621" spans="9:19" ht="15" x14ac:dyDescent="0.2">
      <c r="I621" s="22"/>
      <c r="J621" s="22"/>
      <c r="K621" s="22"/>
      <c r="N621" s="17"/>
      <c r="O621" s="26">
        <f>((H621-1)*(1-(IF(I621="no",0,'month 3 only'!$B$3)))+1)</f>
        <v>5.0000000000000044E-2</v>
      </c>
      <c r="P621" s="26">
        <f t="shared" si="8"/>
        <v>0</v>
      </c>
      <c r="Q621" s="27">
        <f>(IF(N621="WON-EW",((((O621-1)*K621)*'month 3 only'!$B$2)+('month 3 only'!$B$2*(O621-1))),IF(N621="WON",((((O621-1)*K621)*'month 3 only'!$B$2)+('month 3 only'!$B$2*(O621-1))),IF(N621="PLACED",((((O621-1)*K621)*'month 3 only'!$B$2)-'month 3 only'!$B$2),IF(K621=0,-'month 3 only'!$B$2,IF(K621=0,-'month 3 only'!$B$2,-('month 3 only'!$B$2*2)))))))*E621</f>
        <v>0</v>
      </c>
      <c r="R621" s="27">
        <f>(IF(N621="WON-EW",(((L621-1)*'month 3 only'!$B$2)*(1-$B$3))+(((M621-1)*'month 3 only'!$B$2)*(1-$B$3)),IF(N621="WON",(((L621-1)*'month 3 only'!$B$2)*(1-$B$3)),IF(N621="PLACED",(((M621-1)*'month 3 only'!$B$2)*(1-$B$3))-'month 3 only'!$B$2,IF(K621=0,-'month 3 only'!$B$2,-('month 3 only'!$B$2*2))))))*E621</f>
        <v>0</v>
      </c>
      <c r="S621" s="28">
        <f>(IF(N621="WON-EW",((((G621-1)*K621)*'month 3 only'!$B$2)+('month 3 only'!$B$2*(G621-1))),IF(N621="WON",((((G621-1)*K621)*'month 3 only'!$B$2)+('month 3 only'!$B$2*(G621-1))),IF(N621="PLACED",((((G621-1)*K621)*'month 3 only'!$B$2)-'month 3 only'!$B$2),IF(K621=0,-'month 3 only'!$B$2,IF(K621=0,-'month 3 only'!$B$2,-('month 3 only'!$B$2*2)))))))*E621</f>
        <v>0</v>
      </c>
    </row>
    <row r="622" spans="9:19" ht="15" x14ac:dyDescent="0.2">
      <c r="I622" s="22"/>
      <c r="J622" s="22"/>
      <c r="K622" s="22"/>
      <c r="N622" s="17"/>
      <c r="O622" s="26">
        <f>((H622-1)*(1-(IF(I622="no",0,'month 3 only'!$B$3)))+1)</f>
        <v>5.0000000000000044E-2</v>
      </c>
      <c r="P622" s="26">
        <f t="shared" si="8"/>
        <v>0</v>
      </c>
      <c r="Q622" s="27">
        <f>(IF(N622="WON-EW",((((O622-1)*K622)*'month 3 only'!$B$2)+('month 3 only'!$B$2*(O622-1))),IF(N622="WON",((((O622-1)*K622)*'month 3 only'!$B$2)+('month 3 only'!$B$2*(O622-1))),IF(N622="PLACED",((((O622-1)*K622)*'month 3 only'!$B$2)-'month 3 only'!$B$2),IF(K622=0,-'month 3 only'!$B$2,IF(K622=0,-'month 3 only'!$B$2,-('month 3 only'!$B$2*2)))))))*E622</f>
        <v>0</v>
      </c>
      <c r="R622" s="27">
        <f>(IF(N622="WON-EW",(((L622-1)*'month 3 only'!$B$2)*(1-$B$3))+(((M622-1)*'month 3 only'!$B$2)*(1-$B$3)),IF(N622="WON",(((L622-1)*'month 3 only'!$B$2)*(1-$B$3)),IF(N622="PLACED",(((M622-1)*'month 3 only'!$B$2)*(1-$B$3))-'month 3 only'!$B$2,IF(K622=0,-'month 3 only'!$B$2,-('month 3 only'!$B$2*2))))))*E622</f>
        <v>0</v>
      </c>
      <c r="S622" s="28">
        <f>(IF(N622="WON-EW",((((G622-1)*K622)*'month 3 only'!$B$2)+('month 3 only'!$B$2*(G622-1))),IF(N622="WON",((((G622-1)*K622)*'month 3 only'!$B$2)+('month 3 only'!$B$2*(G622-1))),IF(N622="PLACED",((((G622-1)*K622)*'month 3 only'!$B$2)-'month 3 only'!$B$2),IF(K622=0,-'month 3 only'!$B$2,IF(K622=0,-'month 3 only'!$B$2,-('month 3 only'!$B$2*2)))))))*E622</f>
        <v>0</v>
      </c>
    </row>
    <row r="623" spans="9:19" ht="15" x14ac:dyDescent="0.2">
      <c r="I623" s="22"/>
      <c r="J623" s="22"/>
      <c r="K623" s="22"/>
      <c r="N623" s="17"/>
      <c r="O623" s="26">
        <f>((H623-1)*(1-(IF(I623="no",0,'month 3 only'!$B$3)))+1)</f>
        <v>5.0000000000000044E-2</v>
      </c>
      <c r="P623" s="26">
        <f t="shared" si="8"/>
        <v>0</v>
      </c>
      <c r="Q623" s="27">
        <f>(IF(N623="WON-EW",((((O623-1)*K623)*'month 3 only'!$B$2)+('month 3 only'!$B$2*(O623-1))),IF(N623="WON",((((O623-1)*K623)*'month 3 only'!$B$2)+('month 3 only'!$B$2*(O623-1))),IF(N623="PLACED",((((O623-1)*K623)*'month 3 only'!$B$2)-'month 3 only'!$B$2),IF(K623=0,-'month 3 only'!$B$2,IF(K623=0,-'month 3 only'!$B$2,-('month 3 only'!$B$2*2)))))))*E623</f>
        <v>0</v>
      </c>
      <c r="R623" s="27">
        <f>(IF(N623="WON-EW",(((L623-1)*'month 3 only'!$B$2)*(1-$B$3))+(((M623-1)*'month 3 only'!$B$2)*(1-$B$3)),IF(N623="WON",(((L623-1)*'month 3 only'!$B$2)*(1-$B$3)),IF(N623="PLACED",(((M623-1)*'month 3 only'!$B$2)*(1-$B$3))-'month 3 only'!$B$2,IF(K623=0,-'month 3 only'!$B$2,-('month 3 only'!$B$2*2))))))*E623</f>
        <v>0</v>
      </c>
      <c r="S623" s="28">
        <f>(IF(N623="WON-EW",((((G623-1)*K623)*'month 3 only'!$B$2)+('month 3 only'!$B$2*(G623-1))),IF(N623="WON",((((G623-1)*K623)*'month 3 only'!$B$2)+('month 3 only'!$B$2*(G623-1))),IF(N623="PLACED",((((G623-1)*K623)*'month 3 only'!$B$2)-'month 3 only'!$B$2),IF(K623=0,-'month 3 only'!$B$2,IF(K623=0,-'month 3 only'!$B$2,-('month 3 only'!$B$2*2)))))))*E623</f>
        <v>0</v>
      </c>
    </row>
    <row r="624" spans="9:19" ht="15" x14ac:dyDescent="0.2">
      <c r="I624" s="22"/>
      <c r="J624" s="22"/>
      <c r="K624" s="22"/>
      <c r="N624" s="17"/>
      <c r="O624" s="26">
        <f>((H624-1)*(1-(IF(I624="no",0,'month 3 only'!$B$3)))+1)</f>
        <v>5.0000000000000044E-2</v>
      </c>
      <c r="P624" s="26">
        <f t="shared" si="8"/>
        <v>0</v>
      </c>
      <c r="Q624" s="27">
        <f>(IF(N624="WON-EW",((((O624-1)*K624)*'month 3 only'!$B$2)+('month 3 only'!$B$2*(O624-1))),IF(N624="WON",((((O624-1)*K624)*'month 3 only'!$B$2)+('month 3 only'!$B$2*(O624-1))),IF(N624="PLACED",((((O624-1)*K624)*'month 3 only'!$B$2)-'month 3 only'!$B$2),IF(K624=0,-'month 3 only'!$B$2,IF(K624=0,-'month 3 only'!$B$2,-('month 3 only'!$B$2*2)))))))*E624</f>
        <v>0</v>
      </c>
      <c r="R624" s="27">
        <f>(IF(N624="WON-EW",(((L624-1)*'month 3 only'!$B$2)*(1-$B$3))+(((M624-1)*'month 3 only'!$B$2)*(1-$B$3)),IF(N624="WON",(((L624-1)*'month 3 only'!$B$2)*(1-$B$3)),IF(N624="PLACED",(((M624-1)*'month 3 only'!$B$2)*(1-$B$3))-'month 3 only'!$B$2,IF(K624=0,-'month 3 only'!$B$2,-('month 3 only'!$B$2*2))))))*E624</f>
        <v>0</v>
      </c>
      <c r="S624" s="28">
        <f>(IF(N624="WON-EW",((((G624-1)*K624)*'month 3 only'!$B$2)+('month 3 only'!$B$2*(G624-1))),IF(N624="WON",((((G624-1)*K624)*'month 3 only'!$B$2)+('month 3 only'!$B$2*(G624-1))),IF(N624="PLACED",((((G624-1)*K624)*'month 3 only'!$B$2)-'month 3 only'!$B$2),IF(K624=0,-'month 3 only'!$B$2,IF(K624=0,-'month 3 only'!$B$2,-('month 3 only'!$B$2*2)))))))*E624</f>
        <v>0</v>
      </c>
    </row>
    <row r="625" spans="9:19" ht="15" x14ac:dyDescent="0.2">
      <c r="I625" s="22"/>
      <c r="J625" s="22"/>
      <c r="K625" s="22"/>
      <c r="N625" s="17"/>
      <c r="O625" s="26">
        <f>((H625-1)*(1-(IF(I625="no",0,'month 3 only'!$B$3)))+1)</f>
        <v>5.0000000000000044E-2</v>
      </c>
      <c r="P625" s="26">
        <f t="shared" si="8"/>
        <v>0</v>
      </c>
      <c r="Q625" s="27">
        <f>(IF(N625="WON-EW",((((O625-1)*K625)*'month 3 only'!$B$2)+('month 3 only'!$B$2*(O625-1))),IF(N625="WON",((((O625-1)*K625)*'month 3 only'!$B$2)+('month 3 only'!$B$2*(O625-1))),IF(N625="PLACED",((((O625-1)*K625)*'month 3 only'!$B$2)-'month 3 only'!$B$2),IF(K625=0,-'month 3 only'!$B$2,IF(K625=0,-'month 3 only'!$B$2,-('month 3 only'!$B$2*2)))))))*E625</f>
        <v>0</v>
      </c>
      <c r="R625" s="27">
        <f>(IF(N625="WON-EW",(((L625-1)*'month 3 only'!$B$2)*(1-$B$3))+(((M625-1)*'month 3 only'!$B$2)*(1-$B$3)),IF(N625="WON",(((L625-1)*'month 3 only'!$B$2)*(1-$B$3)),IF(N625="PLACED",(((M625-1)*'month 3 only'!$B$2)*(1-$B$3))-'month 3 only'!$B$2,IF(K625=0,-'month 3 only'!$B$2,-('month 3 only'!$B$2*2))))))*E625</f>
        <v>0</v>
      </c>
      <c r="S625" s="28">
        <f>(IF(N625="WON-EW",((((G625-1)*K625)*'month 3 only'!$B$2)+('month 3 only'!$B$2*(G625-1))),IF(N625="WON",((((G625-1)*K625)*'month 3 only'!$B$2)+('month 3 only'!$B$2*(G625-1))),IF(N625="PLACED",((((G625-1)*K625)*'month 3 only'!$B$2)-'month 3 only'!$B$2),IF(K625=0,-'month 3 only'!$B$2,IF(K625=0,-'month 3 only'!$B$2,-('month 3 only'!$B$2*2)))))))*E625</f>
        <v>0</v>
      </c>
    </row>
    <row r="626" spans="9:19" ht="15" x14ac:dyDescent="0.2">
      <c r="I626" s="22"/>
      <c r="J626" s="22"/>
      <c r="K626" s="22"/>
      <c r="N626" s="17"/>
      <c r="O626" s="26">
        <f>((H626-1)*(1-(IF(I626="no",0,'month 3 only'!$B$3)))+1)</f>
        <v>5.0000000000000044E-2</v>
      </c>
      <c r="P626" s="26">
        <f t="shared" si="8"/>
        <v>0</v>
      </c>
      <c r="Q626" s="27">
        <f>(IF(N626="WON-EW",((((O626-1)*K626)*'month 3 only'!$B$2)+('month 3 only'!$B$2*(O626-1))),IF(N626="WON",((((O626-1)*K626)*'month 3 only'!$B$2)+('month 3 only'!$B$2*(O626-1))),IF(N626="PLACED",((((O626-1)*K626)*'month 3 only'!$B$2)-'month 3 only'!$B$2),IF(K626=0,-'month 3 only'!$B$2,IF(K626=0,-'month 3 only'!$B$2,-('month 3 only'!$B$2*2)))))))*E626</f>
        <v>0</v>
      </c>
      <c r="R626" s="27">
        <f>(IF(N626="WON-EW",(((L626-1)*'month 3 only'!$B$2)*(1-$B$3))+(((M626-1)*'month 3 only'!$B$2)*(1-$B$3)),IF(N626="WON",(((L626-1)*'month 3 only'!$B$2)*(1-$B$3)),IF(N626="PLACED",(((M626-1)*'month 3 only'!$B$2)*(1-$B$3))-'month 3 only'!$B$2,IF(K626=0,-'month 3 only'!$B$2,-('month 3 only'!$B$2*2))))))*E626</f>
        <v>0</v>
      </c>
      <c r="S626" s="28">
        <f>(IF(N626="WON-EW",((((G626-1)*K626)*'month 3 only'!$B$2)+('month 3 only'!$B$2*(G626-1))),IF(N626="WON",((((G626-1)*K626)*'month 3 only'!$B$2)+('month 3 only'!$B$2*(G626-1))),IF(N626="PLACED",((((G626-1)*K626)*'month 3 only'!$B$2)-'month 3 only'!$B$2),IF(K626=0,-'month 3 only'!$B$2,IF(K626=0,-'month 3 only'!$B$2,-('month 3 only'!$B$2*2)))))))*E626</f>
        <v>0</v>
      </c>
    </row>
    <row r="627" spans="9:19" ht="15" x14ac:dyDescent="0.2">
      <c r="I627" s="22"/>
      <c r="J627" s="22"/>
      <c r="K627" s="22"/>
      <c r="N627" s="17"/>
      <c r="O627" s="26">
        <f>((H627-1)*(1-(IF(I627="no",0,'month 3 only'!$B$3)))+1)</f>
        <v>5.0000000000000044E-2</v>
      </c>
      <c r="P627" s="26">
        <f t="shared" si="8"/>
        <v>0</v>
      </c>
      <c r="Q627" s="27">
        <f>(IF(N627="WON-EW",((((O627-1)*K627)*'month 3 only'!$B$2)+('month 3 only'!$B$2*(O627-1))),IF(N627="WON",((((O627-1)*K627)*'month 3 only'!$B$2)+('month 3 only'!$B$2*(O627-1))),IF(N627="PLACED",((((O627-1)*K627)*'month 3 only'!$B$2)-'month 3 only'!$B$2),IF(K627=0,-'month 3 only'!$B$2,IF(K627=0,-'month 3 only'!$B$2,-('month 3 only'!$B$2*2)))))))*E627</f>
        <v>0</v>
      </c>
      <c r="R627" s="27">
        <f>(IF(N627="WON-EW",(((L627-1)*'month 3 only'!$B$2)*(1-$B$3))+(((M627-1)*'month 3 only'!$B$2)*(1-$B$3)),IF(N627="WON",(((L627-1)*'month 3 only'!$B$2)*(1-$B$3)),IF(N627="PLACED",(((M627-1)*'month 3 only'!$B$2)*(1-$B$3))-'month 3 only'!$B$2,IF(K627=0,-'month 3 only'!$B$2,-('month 3 only'!$B$2*2))))))*E627</f>
        <v>0</v>
      </c>
      <c r="S627" s="28">
        <f>(IF(N627="WON-EW",((((G627-1)*K627)*'month 3 only'!$B$2)+('month 3 only'!$B$2*(G627-1))),IF(N627="WON",((((G627-1)*K627)*'month 3 only'!$B$2)+('month 3 only'!$B$2*(G627-1))),IF(N627="PLACED",((((G627-1)*K627)*'month 3 only'!$B$2)-'month 3 only'!$B$2),IF(K627=0,-'month 3 only'!$B$2,IF(K627=0,-'month 3 only'!$B$2,-('month 3 only'!$B$2*2)))))))*E627</f>
        <v>0</v>
      </c>
    </row>
    <row r="628" spans="9:19" ht="15" x14ac:dyDescent="0.2">
      <c r="I628" s="22"/>
      <c r="J628" s="22"/>
      <c r="K628" s="22"/>
      <c r="N628" s="17"/>
      <c r="O628" s="26">
        <f>((H628-1)*(1-(IF(I628="no",0,'month 3 only'!$B$3)))+1)</f>
        <v>5.0000000000000044E-2</v>
      </c>
      <c r="P628" s="26">
        <f t="shared" si="8"/>
        <v>0</v>
      </c>
      <c r="Q628" s="27">
        <f>(IF(N628="WON-EW",((((O628-1)*K628)*'month 3 only'!$B$2)+('month 3 only'!$B$2*(O628-1))),IF(N628="WON",((((O628-1)*K628)*'month 3 only'!$B$2)+('month 3 only'!$B$2*(O628-1))),IF(N628="PLACED",((((O628-1)*K628)*'month 3 only'!$B$2)-'month 3 only'!$B$2),IF(K628=0,-'month 3 only'!$B$2,IF(K628=0,-'month 3 only'!$B$2,-('month 3 only'!$B$2*2)))))))*E628</f>
        <v>0</v>
      </c>
      <c r="R628" s="27">
        <f>(IF(N628="WON-EW",(((L628-1)*'month 3 only'!$B$2)*(1-$B$3))+(((M628-1)*'month 3 only'!$B$2)*(1-$B$3)),IF(N628="WON",(((L628-1)*'month 3 only'!$B$2)*(1-$B$3)),IF(N628="PLACED",(((M628-1)*'month 3 only'!$B$2)*(1-$B$3))-'month 3 only'!$B$2,IF(K628=0,-'month 3 only'!$B$2,-('month 3 only'!$B$2*2))))))*E628</f>
        <v>0</v>
      </c>
      <c r="S628" s="28">
        <f>(IF(N628="WON-EW",((((G628-1)*K628)*'month 3 only'!$B$2)+('month 3 only'!$B$2*(G628-1))),IF(N628="WON",((((G628-1)*K628)*'month 3 only'!$B$2)+('month 3 only'!$B$2*(G628-1))),IF(N628="PLACED",((((G628-1)*K628)*'month 3 only'!$B$2)-'month 3 only'!$B$2),IF(K628=0,-'month 3 only'!$B$2,IF(K628=0,-'month 3 only'!$B$2,-('month 3 only'!$B$2*2)))))))*E628</f>
        <v>0</v>
      </c>
    </row>
    <row r="629" spans="9:19" ht="15" x14ac:dyDescent="0.2">
      <c r="I629" s="22"/>
      <c r="J629" s="22"/>
      <c r="K629" s="22"/>
      <c r="N629" s="17"/>
      <c r="O629" s="26">
        <f>((H629-1)*(1-(IF(I629="no",0,'month 3 only'!$B$3)))+1)</f>
        <v>5.0000000000000044E-2</v>
      </c>
      <c r="P629" s="26">
        <f t="shared" si="8"/>
        <v>0</v>
      </c>
      <c r="Q629" s="27">
        <f>(IF(N629="WON-EW",((((O629-1)*K629)*'month 3 only'!$B$2)+('month 3 only'!$B$2*(O629-1))),IF(N629="WON",((((O629-1)*K629)*'month 3 only'!$B$2)+('month 3 only'!$B$2*(O629-1))),IF(N629="PLACED",((((O629-1)*K629)*'month 3 only'!$B$2)-'month 3 only'!$B$2),IF(K629=0,-'month 3 only'!$B$2,IF(K629=0,-'month 3 only'!$B$2,-('month 3 only'!$B$2*2)))))))*E629</f>
        <v>0</v>
      </c>
      <c r="R629" s="27">
        <f>(IF(N629="WON-EW",(((L629-1)*'month 3 only'!$B$2)*(1-$B$3))+(((M629-1)*'month 3 only'!$B$2)*(1-$B$3)),IF(N629="WON",(((L629-1)*'month 3 only'!$B$2)*(1-$B$3)),IF(N629="PLACED",(((M629-1)*'month 3 only'!$B$2)*(1-$B$3))-'month 3 only'!$B$2,IF(K629=0,-'month 3 only'!$B$2,-('month 3 only'!$B$2*2))))))*E629</f>
        <v>0</v>
      </c>
      <c r="S629" s="28">
        <f>(IF(N629="WON-EW",((((G629-1)*K629)*'month 3 only'!$B$2)+('month 3 only'!$B$2*(G629-1))),IF(N629="WON",((((G629-1)*K629)*'month 3 only'!$B$2)+('month 3 only'!$B$2*(G629-1))),IF(N629="PLACED",((((G629-1)*K629)*'month 3 only'!$B$2)-'month 3 only'!$B$2),IF(K629=0,-'month 3 only'!$B$2,IF(K629=0,-'month 3 only'!$B$2,-('month 3 only'!$B$2*2)))))))*E629</f>
        <v>0</v>
      </c>
    </row>
    <row r="630" spans="9:19" ht="15" x14ac:dyDescent="0.2">
      <c r="I630" s="22"/>
      <c r="J630" s="22"/>
      <c r="K630" s="22"/>
      <c r="N630" s="17"/>
      <c r="O630" s="26">
        <f>((H630-1)*(1-(IF(I630="no",0,'month 3 only'!$B$3)))+1)</f>
        <v>5.0000000000000044E-2</v>
      </c>
      <c r="P630" s="26">
        <f t="shared" si="8"/>
        <v>0</v>
      </c>
      <c r="Q630" s="27">
        <f>(IF(N630="WON-EW",((((O630-1)*K630)*'month 3 only'!$B$2)+('month 3 only'!$B$2*(O630-1))),IF(N630="WON",((((O630-1)*K630)*'month 3 only'!$B$2)+('month 3 only'!$B$2*(O630-1))),IF(N630="PLACED",((((O630-1)*K630)*'month 3 only'!$B$2)-'month 3 only'!$B$2),IF(K630=0,-'month 3 only'!$B$2,IF(K630=0,-'month 3 only'!$B$2,-('month 3 only'!$B$2*2)))))))*E630</f>
        <v>0</v>
      </c>
      <c r="R630" s="27">
        <f>(IF(N630="WON-EW",(((L630-1)*'month 3 only'!$B$2)*(1-$B$3))+(((M630-1)*'month 3 only'!$B$2)*(1-$B$3)),IF(N630="WON",(((L630-1)*'month 3 only'!$B$2)*(1-$B$3)),IF(N630="PLACED",(((M630-1)*'month 3 only'!$B$2)*(1-$B$3))-'month 3 only'!$B$2,IF(K630=0,-'month 3 only'!$B$2,-('month 3 only'!$B$2*2))))))*E630</f>
        <v>0</v>
      </c>
      <c r="S630" s="28">
        <f>(IF(N630="WON-EW",((((G630-1)*K630)*'month 3 only'!$B$2)+('month 3 only'!$B$2*(G630-1))),IF(N630="WON",((((G630-1)*K630)*'month 3 only'!$B$2)+('month 3 only'!$B$2*(G630-1))),IF(N630="PLACED",((((G630-1)*K630)*'month 3 only'!$B$2)-'month 3 only'!$B$2),IF(K630=0,-'month 3 only'!$B$2,IF(K630=0,-'month 3 only'!$B$2,-('month 3 only'!$B$2*2)))))))*E630</f>
        <v>0</v>
      </c>
    </row>
    <row r="631" spans="9:19" ht="15" x14ac:dyDescent="0.2">
      <c r="I631" s="22"/>
      <c r="J631" s="22"/>
      <c r="K631" s="22"/>
      <c r="N631" s="17"/>
      <c r="O631" s="26">
        <f>((H631-1)*(1-(IF(I631="no",0,'month 3 only'!$B$3)))+1)</f>
        <v>5.0000000000000044E-2</v>
      </c>
      <c r="P631" s="26">
        <f t="shared" si="8"/>
        <v>0</v>
      </c>
      <c r="Q631" s="27">
        <f>(IF(N631="WON-EW",((((O631-1)*K631)*'month 3 only'!$B$2)+('month 3 only'!$B$2*(O631-1))),IF(N631="WON",((((O631-1)*K631)*'month 3 only'!$B$2)+('month 3 only'!$B$2*(O631-1))),IF(N631="PLACED",((((O631-1)*K631)*'month 3 only'!$B$2)-'month 3 only'!$B$2),IF(K631=0,-'month 3 only'!$B$2,IF(K631=0,-'month 3 only'!$B$2,-('month 3 only'!$B$2*2)))))))*E631</f>
        <v>0</v>
      </c>
      <c r="R631" s="27">
        <f>(IF(N631="WON-EW",(((L631-1)*'month 3 only'!$B$2)*(1-$B$3))+(((M631-1)*'month 3 only'!$B$2)*(1-$B$3)),IF(N631="WON",(((L631-1)*'month 3 only'!$B$2)*(1-$B$3)),IF(N631="PLACED",(((M631-1)*'month 3 only'!$B$2)*(1-$B$3))-'month 3 only'!$B$2,IF(K631=0,-'month 3 only'!$B$2,-('month 3 only'!$B$2*2))))))*E631</f>
        <v>0</v>
      </c>
      <c r="S631" s="28">
        <f>(IF(N631="WON-EW",((((G631-1)*K631)*'month 3 only'!$B$2)+('month 3 only'!$B$2*(G631-1))),IF(N631="WON",((((G631-1)*K631)*'month 3 only'!$B$2)+('month 3 only'!$B$2*(G631-1))),IF(N631="PLACED",((((G631-1)*K631)*'month 3 only'!$B$2)-'month 3 only'!$B$2),IF(K631=0,-'month 3 only'!$B$2,IF(K631=0,-'month 3 only'!$B$2,-('month 3 only'!$B$2*2)))))))*E631</f>
        <v>0</v>
      </c>
    </row>
    <row r="632" spans="9:19" ht="15" x14ac:dyDescent="0.2">
      <c r="I632" s="22"/>
      <c r="J632" s="22"/>
      <c r="K632" s="22"/>
      <c r="N632" s="17"/>
      <c r="O632" s="26">
        <f>((H632-1)*(1-(IF(I632="no",0,'month 3 only'!$B$3)))+1)</f>
        <v>5.0000000000000044E-2</v>
      </c>
      <c r="P632" s="26">
        <f t="shared" si="8"/>
        <v>0</v>
      </c>
      <c r="Q632" s="27">
        <f>(IF(N632="WON-EW",((((O632-1)*K632)*'month 3 only'!$B$2)+('month 3 only'!$B$2*(O632-1))),IF(N632="WON",((((O632-1)*K632)*'month 3 only'!$B$2)+('month 3 only'!$B$2*(O632-1))),IF(N632="PLACED",((((O632-1)*K632)*'month 3 only'!$B$2)-'month 3 only'!$B$2),IF(K632=0,-'month 3 only'!$B$2,IF(K632=0,-'month 3 only'!$B$2,-('month 3 only'!$B$2*2)))))))*E632</f>
        <v>0</v>
      </c>
      <c r="R632" s="27">
        <f>(IF(N632="WON-EW",(((L632-1)*'month 3 only'!$B$2)*(1-$B$3))+(((M632-1)*'month 3 only'!$B$2)*(1-$B$3)),IF(N632="WON",(((L632-1)*'month 3 only'!$B$2)*(1-$B$3)),IF(N632="PLACED",(((M632-1)*'month 3 only'!$B$2)*(1-$B$3))-'month 3 only'!$B$2,IF(K632=0,-'month 3 only'!$B$2,-('month 3 only'!$B$2*2))))))*E632</f>
        <v>0</v>
      </c>
      <c r="S632" s="28">
        <f>(IF(N632="WON-EW",((((G632-1)*K632)*'month 3 only'!$B$2)+('month 3 only'!$B$2*(G632-1))),IF(N632="WON",((((G632-1)*K632)*'month 3 only'!$B$2)+('month 3 only'!$B$2*(G632-1))),IF(N632="PLACED",((((G632-1)*K632)*'month 3 only'!$B$2)-'month 3 only'!$B$2),IF(K632=0,-'month 3 only'!$B$2,IF(K632=0,-'month 3 only'!$B$2,-('month 3 only'!$B$2*2)))))))*E632</f>
        <v>0</v>
      </c>
    </row>
    <row r="633" spans="9:19" ht="15" x14ac:dyDescent="0.2">
      <c r="I633" s="22"/>
      <c r="J633" s="22"/>
      <c r="K633" s="22"/>
      <c r="N633" s="17"/>
      <c r="O633" s="26">
        <f>((H633-1)*(1-(IF(I633="no",0,'month 3 only'!$B$3)))+1)</f>
        <v>5.0000000000000044E-2</v>
      </c>
      <c r="P633" s="26">
        <f t="shared" si="8"/>
        <v>0</v>
      </c>
      <c r="Q633" s="27">
        <f>(IF(N633="WON-EW",((((O633-1)*K633)*'month 3 only'!$B$2)+('month 3 only'!$B$2*(O633-1))),IF(N633="WON",((((O633-1)*K633)*'month 3 only'!$B$2)+('month 3 only'!$B$2*(O633-1))),IF(N633="PLACED",((((O633-1)*K633)*'month 3 only'!$B$2)-'month 3 only'!$B$2),IF(K633=0,-'month 3 only'!$B$2,IF(K633=0,-'month 3 only'!$B$2,-('month 3 only'!$B$2*2)))))))*E633</f>
        <v>0</v>
      </c>
      <c r="R633" s="27">
        <f>(IF(N633="WON-EW",(((L633-1)*'month 3 only'!$B$2)*(1-$B$3))+(((M633-1)*'month 3 only'!$B$2)*(1-$B$3)),IF(N633="WON",(((L633-1)*'month 3 only'!$B$2)*(1-$B$3)),IF(N633="PLACED",(((M633-1)*'month 3 only'!$B$2)*(1-$B$3))-'month 3 only'!$B$2,IF(K633=0,-'month 3 only'!$B$2,-('month 3 only'!$B$2*2))))))*E633</f>
        <v>0</v>
      </c>
      <c r="S633" s="28">
        <f>(IF(N633="WON-EW",((((G633-1)*K633)*'month 3 only'!$B$2)+('month 3 only'!$B$2*(G633-1))),IF(N633="WON",((((G633-1)*K633)*'month 3 only'!$B$2)+('month 3 only'!$B$2*(G633-1))),IF(N633="PLACED",((((G633-1)*K633)*'month 3 only'!$B$2)-'month 3 only'!$B$2),IF(K633=0,-'month 3 only'!$B$2,IF(K633=0,-'month 3 only'!$B$2,-('month 3 only'!$B$2*2)))))))*E633</f>
        <v>0</v>
      </c>
    </row>
    <row r="634" spans="9:19" ht="15" x14ac:dyDescent="0.2">
      <c r="I634" s="22"/>
      <c r="J634" s="22"/>
      <c r="K634" s="22"/>
      <c r="N634" s="17"/>
      <c r="O634" s="26">
        <f>((H634-1)*(1-(IF(I634="no",0,'month 3 only'!$B$3)))+1)</f>
        <v>5.0000000000000044E-2</v>
      </c>
      <c r="P634" s="26">
        <f t="shared" si="8"/>
        <v>0</v>
      </c>
      <c r="Q634" s="27">
        <f>(IF(N634="WON-EW",((((O634-1)*K634)*'month 3 only'!$B$2)+('month 3 only'!$B$2*(O634-1))),IF(N634="WON",((((O634-1)*K634)*'month 3 only'!$B$2)+('month 3 only'!$B$2*(O634-1))),IF(N634="PLACED",((((O634-1)*K634)*'month 3 only'!$B$2)-'month 3 only'!$B$2),IF(K634=0,-'month 3 only'!$B$2,IF(K634=0,-'month 3 only'!$B$2,-('month 3 only'!$B$2*2)))))))*E634</f>
        <v>0</v>
      </c>
      <c r="R634" s="27">
        <f>(IF(N634="WON-EW",(((L634-1)*'month 3 only'!$B$2)*(1-$B$3))+(((M634-1)*'month 3 only'!$B$2)*(1-$B$3)),IF(N634="WON",(((L634-1)*'month 3 only'!$B$2)*(1-$B$3)),IF(N634="PLACED",(((M634-1)*'month 3 only'!$B$2)*(1-$B$3))-'month 3 only'!$B$2,IF(K634=0,-'month 3 only'!$B$2,-('month 3 only'!$B$2*2))))))*E634</f>
        <v>0</v>
      </c>
      <c r="S634" s="28">
        <f>(IF(N634="WON-EW",((((G634-1)*K634)*'month 3 only'!$B$2)+('month 3 only'!$B$2*(G634-1))),IF(N634="WON",((((G634-1)*K634)*'month 3 only'!$B$2)+('month 3 only'!$B$2*(G634-1))),IF(N634="PLACED",((((G634-1)*K634)*'month 3 only'!$B$2)-'month 3 only'!$B$2),IF(K634=0,-'month 3 only'!$B$2,IF(K634=0,-'month 3 only'!$B$2,-('month 3 only'!$B$2*2)))))))*E634</f>
        <v>0</v>
      </c>
    </row>
    <row r="635" spans="9:19" ht="15" x14ac:dyDescent="0.2">
      <c r="I635" s="22"/>
      <c r="J635" s="22"/>
      <c r="K635" s="22"/>
      <c r="N635" s="17"/>
      <c r="O635" s="26">
        <f>((H635-1)*(1-(IF(I635="no",0,'month 3 only'!$B$3)))+1)</f>
        <v>5.0000000000000044E-2</v>
      </c>
      <c r="P635" s="26">
        <f t="shared" si="8"/>
        <v>0</v>
      </c>
      <c r="Q635" s="27">
        <f>(IF(N635="WON-EW",((((O635-1)*K635)*'month 3 only'!$B$2)+('month 3 only'!$B$2*(O635-1))),IF(N635="WON",((((O635-1)*K635)*'month 3 only'!$B$2)+('month 3 only'!$B$2*(O635-1))),IF(N635="PLACED",((((O635-1)*K635)*'month 3 only'!$B$2)-'month 3 only'!$B$2),IF(K635=0,-'month 3 only'!$B$2,IF(K635=0,-'month 3 only'!$B$2,-('month 3 only'!$B$2*2)))))))*E635</f>
        <v>0</v>
      </c>
      <c r="R635" s="27">
        <f>(IF(N635="WON-EW",(((L635-1)*'month 3 only'!$B$2)*(1-$B$3))+(((M635-1)*'month 3 only'!$B$2)*(1-$B$3)),IF(N635="WON",(((L635-1)*'month 3 only'!$B$2)*(1-$B$3)),IF(N635="PLACED",(((M635-1)*'month 3 only'!$B$2)*(1-$B$3))-'month 3 only'!$B$2,IF(K635=0,-'month 3 only'!$B$2,-('month 3 only'!$B$2*2))))))*E635</f>
        <v>0</v>
      </c>
      <c r="S635" s="28">
        <f>(IF(N635="WON-EW",((((G635-1)*K635)*'month 3 only'!$B$2)+('month 3 only'!$B$2*(G635-1))),IF(N635="WON",((((G635-1)*K635)*'month 3 only'!$B$2)+('month 3 only'!$B$2*(G635-1))),IF(N635="PLACED",((((G635-1)*K635)*'month 3 only'!$B$2)-'month 3 only'!$B$2),IF(K635=0,-'month 3 only'!$B$2,IF(K635=0,-'month 3 only'!$B$2,-('month 3 only'!$B$2*2)))))))*E635</f>
        <v>0</v>
      </c>
    </row>
    <row r="636" spans="9:19" ht="15" x14ac:dyDescent="0.2">
      <c r="I636" s="22"/>
      <c r="J636" s="22"/>
      <c r="K636" s="22"/>
      <c r="N636" s="17"/>
      <c r="O636" s="26">
        <f>((H636-1)*(1-(IF(I636="no",0,'month 3 only'!$B$3)))+1)</f>
        <v>5.0000000000000044E-2</v>
      </c>
      <c r="P636" s="26">
        <f t="shared" si="8"/>
        <v>0</v>
      </c>
      <c r="Q636" s="27">
        <f>(IF(N636="WON-EW",((((O636-1)*K636)*'month 3 only'!$B$2)+('month 3 only'!$B$2*(O636-1))),IF(N636="WON",((((O636-1)*K636)*'month 3 only'!$B$2)+('month 3 only'!$B$2*(O636-1))),IF(N636="PLACED",((((O636-1)*K636)*'month 3 only'!$B$2)-'month 3 only'!$B$2),IF(K636=0,-'month 3 only'!$B$2,IF(K636=0,-'month 3 only'!$B$2,-('month 3 only'!$B$2*2)))))))*E636</f>
        <v>0</v>
      </c>
      <c r="R636" s="27">
        <f>(IF(N636="WON-EW",(((L636-1)*'month 3 only'!$B$2)*(1-$B$3))+(((M636-1)*'month 3 only'!$B$2)*(1-$B$3)),IF(N636="WON",(((L636-1)*'month 3 only'!$B$2)*(1-$B$3)),IF(N636="PLACED",(((M636-1)*'month 3 only'!$B$2)*(1-$B$3))-'month 3 only'!$B$2,IF(K636=0,-'month 3 only'!$B$2,-('month 3 only'!$B$2*2))))))*E636</f>
        <v>0</v>
      </c>
      <c r="S636" s="28">
        <f>(IF(N636="WON-EW",((((G636-1)*K636)*'month 3 only'!$B$2)+('month 3 only'!$B$2*(G636-1))),IF(N636="WON",((((G636-1)*K636)*'month 3 only'!$B$2)+('month 3 only'!$B$2*(G636-1))),IF(N636="PLACED",((((G636-1)*K636)*'month 3 only'!$B$2)-'month 3 only'!$B$2),IF(K636=0,-'month 3 only'!$B$2,IF(K636=0,-'month 3 only'!$B$2,-('month 3 only'!$B$2*2)))))))*E636</f>
        <v>0</v>
      </c>
    </row>
    <row r="637" spans="9:19" ht="15" x14ac:dyDescent="0.2">
      <c r="I637" s="22"/>
      <c r="J637" s="22"/>
      <c r="K637" s="22"/>
      <c r="N637" s="17"/>
      <c r="O637" s="26">
        <f>((H637-1)*(1-(IF(I637="no",0,'month 3 only'!$B$3)))+1)</f>
        <v>5.0000000000000044E-2</v>
      </c>
      <c r="P637" s="26">
        <f t="shared" si="8"/>
        <v>0</v>
      </c>
      <c r="Q637" s="27">
        <f>(IF(N637="WON-EW",((((O637-1)*K637)*'month 3 only'!$B$2)+('month 3 only'!$B$2*(O637-1))),IF(N637="WON",((((O637-1)*K637)*'month 3 only'!$B$2)+('month 3 only'!$B$2*(O637-1))),IF(N637="PLACED",((((O637-1)*K637)*'month 3 only'!$B$2)-'month 3 only'!$B$2),IF(K637=0,-'month 3 only'!$B$2,IF(K637=0,-'month 3 only'!$B$2,-('month 3 only'!$B$2*2)))))))*E637</f>
        <v>0</v>
      </c>
      <c r="R637" s="27">
        <f>(IF(N637="WON-EW",(((L637-1)*'month 3 only'!$B$2)*(1-$B$3))+(((M637-1)*'month 3 only'!$B$2)*(1-$B$3)),IF(N637="WON",(((L637-1)*'month 3 only'!$B$2)*(1-$B$3)),IF(N637="PLACED",(((M637-1)*'month 3 only'!$B$2)*(1-$B$3))-'month 3 only'!$B$2,IF(K637=0,-'month 3 only'!$B$2,-('month 3 only'!$B$2*2))))))*E637</f>
        <v>0</v>
      </c>
      <c r="S637" s="28">
        <f>(IF(N637="WON-EW",((((G637-1)*K637)*'month 3 only'!$B$2)+('month 3 only'!$B$2*(G637-1))),IF(N637="WON",((((G637-1)*K637)*'month 3 only'!$B$2)+('month 3 only'!$B$2*(G637-1))),IF(N637="PLACED",((((G637-1)*K637)*'month 3 only'!$B$2)-'month 3 only'!$B$2),IF(K637=0,-'month 3 only'!$B$2,IF(K637=0,-'month 3 only'!$B$2,-('month 3 only'!$B$2*2)))))))*E637</f>
        <v>0</v>
      </c>
    </row>
    <row r="638" spans="9:19" ht="15" x14ac:dyDescent="0.2">
      <c r="I638" s="22"/>
      <c r="J638" s="22"/>
      <c r="K638" s="22"/>
      <c r="N638" s="17"/>
      <c r="O638" s="26">
        <f>((H638-1)*(1-(IF(I638="no",0,'month 3 only'!$B$3)))+1)</f>
        <v>5.0000000000000044E-2</v>
      </c>
      <c r="P638" s="26">
        <f t="shared" ref="P638:P701" si="9">E638*IF(J638="yes",2,1)</f>
        <v>0</v>
      </c>
      <c r="Q638" s="27">
        <f>(IF(N638="WON-EW",((((O638-1)*K638)*'month 3 only'!$B$2)+('month 3 only'!$B$2*(O638-1))),IF(N638="WON",((((O638-1)*K638)*'month 3 only'!$B$2)+('month 3 only'!$B$2*(O638-1))),IF(N638="PLACED",((((O638-1)*K638)*'month 3 only'!$B$2)-'month 3 only'!$B$2),IF(K638=0,-'month 3 only'!$B$2,IF(K638=0,-'month 3 only'!$B$2,-('month 3 only'!$B$2*2)))))))*E638</f>
        <v>0</v>
      </c>
      <c r="R638" s="27">
        <f>(IF(N638="WON-EW",(((L638-1)*'month 3 only'!$B$2)*(1-$B$3))+(((M638-1)*'month 3 only'!$B$2)*(1-$B$3)),IF(N638="WON",(((L638-1)*'month 3 only'!$B$2)*(1-$B$3)),IF(N638="PLACED",(((M638-1)*'month 3 only'!$B$2)*(1-$B$3))-'month 3 only'!$B$2,IF(K638=0,-'month 3 only'!$B$2,-('month 3 only'!$B$2*2))))))*E638</f>
        <v>0</v>
      </c>
      <c r="S638" s="28">
        <f>(IF(N638="WON-EW",((((G638-1)*K638)*'month 3 only'!$B$2)+('month 3 only'!$B$2*(G638-1))),IF(N638="WON",((((G638-1)*K638)*'month 3 only'!$B$2)+('month 3 only'!$B$2*(G638-1))),IF(N638="PLACED",((((G638-1)*K638)*'month 3 only'!$B$2)-'month 3 only'!$B$2),IF(K638=0,-'month 3 only'!$B$2,IF(K638=0,-'month 3 only'!$B$2,-('month 3 only'!$B$2*2)))))))*E638</f>
        <v>0</v>
      </c>
    </row>
    <row r="639" spans="9:19" ht="15" x14ac:dyDescent="0.2">
      <c r="I639" s="22"/>
      <c r="J639" s="22"/>
      <c r="K639" s="22"/>
      <c r="N639" s="17"/>
      <c r="O639" s="26">
        <f>((H639-1)*(1-(IF(I639="no",0,'month 3 only'!$B$3)))+1)</f>
        <v>5.0000000000000044E-2</v>
      </c>
      <c r="P639" s="26">
        <f t="shared" si="9"/>
        <v>0</v>
      </c>
      <c r="Q639" s="27">
        <f>(IF(N639="WON-EW",((((O639-1)*K639)*'month 3 only'!$B$2)+('month 3 only'!$B$2*(O639-1))),IF(N639="WON",((((O639-1)*K639)*'month 3 only'!$B$2)+('month 3 only'!$B$2*(O639-1))),IF(N639="PLACED",((((O639-1)*K639)*'month 3 only'!$B$2)-'month 3 only'!$B$2),IF(K639=0,-'month 3 only'!$B$2,IF(K639=0,-'month 3 only'!$B$2,-('month 3 only'!$B$2*2)))))))*E639</f>
        <v>0</v>
      </c>
      <c r="R639" s="27">
        <f>(IF(N639="WON-EW",(((L639-1)*'month 3 only'!$B$2)*(1-$B$3))+(((M639-1)*'month 3 only'!$B$2)*(1-$B$3)),IF(N639="WON",(((L639-1)*'month 3 only'!$B$2)*(1-$B$3)),IF(N639="PLACED",(((M639-1)*'month 3 only'!$B$2)*(1-$B$3))-'month 3 only'!$B$2,IF(K639=0,-'month 3 only'!$B$2,-('month 3 only'!$B$2*2))))))*E639</f>
        <v>0</v>
      </c>
      <c r="S639" s="28">
        <f>(IF(N639="WON-EW",((((G639-1)*K639)*'month 3 only'!$B$2)+('month 3 only'!$B$2*(G639-1))),IF(N639="WON",((((G639-1)*K639)*'month 3 only'!$B$2)+('month 3 only'!$B$2*(G639-1))),IF(N639="PLACED",((((G639-1)*K639)*'month 3 only'!$B$2)-'month 3 only'!$B$2),IF(K639=0,-'month 3 only'!$B$2,IF(K639=0,-'month 3 only'!$B$2,-('month 3 only'!$B$2*2)))))))*E639</f>
        <v>0</v>
      </c>
    </row>
    <row r="640" spans="9:19" ht="15" x14ac:dyDescent="0.2">
      <c r="I640" s="22"/>
      <c r="J640" s="22"/>
      <c r="K640" s="22"/>
      <c r="N640" s="17"/>
      <c r="O640" s="26">
        <f>((H640-1)*(1-(IF(I640="no",0,'month 3 only'!$B$3)))+1)</f>
        <v>5.0000000000000044E-2</v>
      </c>
      <c r="P640" s="26">
        <f t="shared" si="9"/>
        <v>0</v>
      </c>
      <c r="Q640" s="27">
        <f>(IF(N640="WON-EW",((((O640-1)*K640)*'month 3 only'!$B$2)+('month 3 only'!$B$2*(O640-1))),IF(N640="WON",((((O640-1)*K640)*'month 3 only'!$B$2)+('month 3 only'!$B$2*(O640-1))),IF(N640="PLACED",((((O640-1)*K640)*'month 3 only'!$B$2)-'month 3 only'!$B$2),IF(K640=0,-'month 3 only'!$B$2,IF(K640=0,-'month 3 only'!$B$2,-('month 3 only'!$B$2*2)))))))*E640</f>
        <v>0</v>
      </c>
      <c r="R640" s="27">
        <f>(IF(N640="WON-EW",(((L640-1)*'month 3 only'!$B$2)*(1-$B$3))+(((M640-1)*'month 3 only'!$B$2)*(1-$B$3)),IF(N640="WON",(((L640-1)*'month 3 only'!$B$2)*(1-$B$3)),IF(N640="PLACED",(((M640-1)*'month 3 only'!$B$2)*(1-$B$3))-'month 3 only'!$B$2,IF(K640=0,-'month 3 only'!$B$2,-('month 3 only'!$B$2*2))))))*E640</f>
        <v>0</v>
      </c>
      <c r="S640" s="28">
        <f>(IF(N640="WON-EW",((((G640-1)*K640)*'month 3 only'!$B$2)+('month 3 only'!$B$2*(G640-1))),IF(N640="WON",((((G640-1)*K640)*'month 3 only'!$B$2)+('month 3 only'!$B$2*(G640-1))),IF(N640="PLACED",((((G640-1)*K640)*'month 3 only'!$B$2)-'month 3 only'!$B$2),IF(K640=0,-'month 3 only'!$B$2,IF(K640=0,-'month 3 only'!$B$2,-('month 3 only'!$B$2*2)))))))*E640</f>
        <v>0</v>
      </c>
    </row>
    <row r="641" spans="9:19" ht="15" x14ac:dyDescent="0.2">
      <c r="I641" s="22"/>
      <c r="J641" s="22"/>
      <c r="K641" s="22"/>
      <c r="N641" s="17"/>
      <c r="O641" s="26">
        <f>((H641-1)*(1-(IF(I641="no",0,'month 3 only'!$B$3)))+1)</f>
        <v>5.0000000000000044E-2</v>
      </c>
      <c r="P641" s="26">
        <f t="shared" si="9"/>
        <v>0</v>
      </c>
      <c r="Q641" s="27">
        <f>(IF(N641="WON-EW",((((O641-1)*K641)*'month 3 only'!$B$2)+('month 3 only'!$B$2*(O641-1))),IF(N641="WON",((((O641-1)*K641)*'month 3 only'!$B$2)+('month 3 only'!$B$2*(O641-1))),IF(N641="PLACED",((((O641-1)*K641)*'month 3 only'!$B$2)-'month 3 only'!$B$2),IF(K641=0,-'month 3 only'!$B$2,IF(K641=0,-'month 3 only'!$B$2,-('month 3 only'!$B$2*2)))))))*E641</f>
        <v>0</v>
      </c>
      <c r="R641" s="27">
        <f>(IF(N641="WON-EW",(((L641-1)*'month 3 only'!$B$2)*(1-$B$3))+(((M641-1)*'month 3 only'!$B$2)*(1-$B$3)),IF(N641="WON",(((L641-1)*'month 3 only'!$B$2)*(1-$B$3)),IF(N641="PLACED",(((M641-1)*'month 3 only'!$B$2)*(1-$B$3))-'month 3 only'!$B$2,IF(K641=0,-'month 3 only'!$B$2,-('month 3 only'!$B$2*2))))))*E641</f>
        <v>0</v>
      </c>
      <c r="S641" s="28">
        <f>(IF(N641="WON-EW",((((G641-1)*K641)*'month 3 only'!$B$2)+('month 3 only'!$B$2*(G641-1))),IF(N641="WON",((((G641-1)*K641)*'month 3 only'!$B$2)+('month 3 only'!$B$2*(G641-1))),IF(N641="PLACED",((((G641-1)*K641)*'month 3 only'!$B$2)-'month 3 only'!$B$2),IF(K641=0,-'month 3 only'!$B$2,IF(K641=0,-'month 3 only'!$B$2,-('month 3 only'!$B$2*2)))))))*E641</f>
        <v>0</v>
      </c>
    </row>
    <row r="642" spans="9:19" ht="15" x14ac:dyDescent="0.2">
      <c r="I642" s="22"/>
      <c r="J642" s="22"/>
      <c r="K642" s="22"/>
      <c r="N642" s="17"/>
      <c r="O642" s="26">
        <f>((H642-1)*(1-(IF(I642="no",0,'month 3 only'!$B$3)))+1)</f>
        <v>5.0000000000000044E-2</v>
      </c>
      <c r="P642" s="26">
        <f t="shared" si="9"/>
        <v>0</v>
      </c>
      <c r="Q642" s="27">
        <f>(IF(N642="WON-EW",((((O642-1)*K642)*'month 3 only'!$B$2)+('month 3 only'!$B$2*(O642-1))),IF(N642="WON",((((O642-1)*K642)*'month 3 only'!$B$2)+('month 3 only'!$B$2*(O642-1))),IF(N642="PLACED",((((O642-1)*K642)*'month 3 only'!$B$2)-'month 3 only'!$B$2),IF(K642=0,-'month 3 only'!$B$2,IF(K642=0,-'month 3 only'!$B$2,-('month 3 only'!$B$2*2)))))))*E642</f>
        <v>0</v>
      </c>
      <c r="R642" s="27">
        <f>(IF(N642="WON-EW",(((L642-1)*'month 3 only'!$B$2)*(1-$B$3))+(((M642-1)*'month 3 only'!$B$2)*(1-$B$3)),IF(N642="WON",(((L642-1)*'month 3 only'!$B$2)*(1-$B$3)),IF(N642="PLACED",(((M642-1)*'month 3 only'!$B$2)*(1-$B$3))-'month 3 only'!$B$2,IF(K642=0,-'month 3 only'!$B$2,-('month 3 only'!$B$2*2))))))*E642</f>
        <v>0</v>
      </c>
      <c r="S642" s="28">
        <f>(IF(N642="WON-EW",((((G642-1)*K642)*'month 3 only'!$B$2)+('month 3 only'!$B$2*(G642-1))),IF(N642="WON",((((G642-1)*K642)*'month 3 only'!$B$2)+('month 3 only'!$B$2*(G642-1))),IF(N642="PLACED",((((G642-1)*K642)*'month 3 only'!$B$2)-'month 3 only'!$B$2),IF(K642=0,-'month 3 only'!$B$2,IF(K642=0,-'month 3 only'!$B$2,-('month 3 only'!$B$2*2)))))))*E642</f>
        <v>0</v>
      </c>
    </row>
    <row r="643" spans="9:19" ht="15" x14ac:dyDescent="0.2">
      <c r="I643" s="22"/>
      <c r="J643" s="22"/>
      <c r="K643" s="22"/>
      <c r="N643" s="17"/>
      <c r="O643" s="26">
        <f>((H643-1)*(1-(IF(I643="no",0,'month 3 only'!$B$3)))+1)</f>
        <v>5.0000000000000044E-2</v>
      </c>
      <c r="P643" s="26">
        <f t="shared" si="9"/>
        <v>0</v>
      </c>
      <c r="Q643" s="27">
        <f>(IF(N643="WON-EW",((((O643-1)*K643)*'month 3 only'!$B$2)+('month 3 only'!$B$2*(O643-1))),IF(N643="WON",((((O643-1)*K643)*'month 3 only'!$B$2)+('month 3 only'!$B$2*(O643-1))),IF(N643="PLACED",((((O643-1)*K643)*'month 3 only'!$B$2)-'month 3 only'!$B$2),IF(K643=0,-'month 3 only'!$B$2,IF(K643=0,-'month 3 only'!$B$2,-('month 3 only'!$B$2*2)))))))*E643</f>
        <v>0</v>
      </c>
      <c r="R643" s="27">
        <f>(IF(N643="WON-EW",(((L643-1)*'month 3 only'!$B$2)*(1-$B$3))+(((M643-1)*'month 3 only'!$B$2)*(1-$B$3)),IF(N643="WON",(((L643-1)*'month 3 only'!$B$2)*(1-$B$3)),IF(N643="PLACED",(((M643-1)*'month 3 only'!$B$2)*(1-$B$3))-'month 3 only'!$B$2,IF(K643=0,-'month 3 only'!$B$2,-('month 3 only'!$B$2*2))))))*E643</f>
        <v>0</v>
      </c>
      <c r="S643" s="28">
        <f>(IF(N643="WON-EW",((((G643-1)*K643)*'month 3 only'!$B$2)+('month 3 only'!$B$2*(G643-1))),IF(N643="WON",((((G643-1)*K643)*'month 3 only'!$B$2)+('month 3 only'!$B$2*(G643-1))),IF(N643="PLACED",((((G643-1)*K643)*'month 3 only'!$B$2)-'month 3 only'!$B$2),IF(K643=0,-'month 3 only'!$B$2,IF(K643=0,-'month 3 only'!$B$2,-('month 3 only'!$B$2*2)))))))*E643</f>
        <v>0</v>
      </c>
    </row>
    <row r="644" spans="9:19" ht="15" x14ac:dyDescent="0.2">
      <c r="I644" s="22"/>
      <c r="J644" s="22"/>
      <c r="K644" s="22"/>
      <c r="N644" s="17"/>
      <c r="O644" s="26">
        <f>((H644-1)*(1-(IF(I644="no",0,'month 3 only'!$B$3)))+1)</f>
        <v>5.0000000000000044E-2</v>
      </c>
      <c r="P644" s="26">
        <f t="shared" si="9"/>
        <v>0</v>
      </c>
      <c r="Q644" s="27">
        <f>(IF(N644="WON-EW",((((O644-1)*K644)*'month 3 only'!$B$2)+('month 3 only'!$B$2*(O644-1))),IF(N644="WON",((((O644-1)*K644)*'month 3 only'!$B$2)+('month 3 only'!$B$2*(O644-1))),IF(N644="PLACED",((((O644-1)*K644)*'month 3 only'!$B$2)-'month 3 only'!$B$2),IF(K644=0,-'month 3 only'!$B$2,IF(K644=0,-'month 3 only'!$B$2,-('month 3 only'!$B$2*2)))))))*E644</f>
        <v>0</v>
      </c>
      <c r="R644" s="27">
        <f>(IF(N644="WON-EW",(((L644-1)*'month 3 only'!$B$2)*(1-$B$3))+(((M644-1)*'month 3 only'!$B$2)*(1-$B$3)),IF(N644="WON",(((L644-1)*'month 3 only'!$B$2)*(1-$B$3)),IF(N644="PLACED",(((M644-1)*'month 3 only'!$B$2)*(1-$B$3))-'month 3 only'!$B$2,IF(K644=0,-'month 3 only'!$B$2,-('month 3 only'!$B$2*2))))))*E644</f>
        <v>0</v>
      </c>
      <c r="S644" s="28">
        <f>(IF(N644="WON-EW",((((G644-1)*K644)*'month 3 only'!$B$2)+('month 3 only'!$B$2*(G644-1))),IF(N644="WON",((((G644-1)*K644)*'month 3 only'!$B$2)+('month 3 only'!$B$2*(G644-1))),IF(N644="PLACED",((((G644-1)*K644)*'month 3 only'!$B$2)-'month 3 only'!$B$2),IF(K644=0,-'month 3 only'!$B$2,IF(K644=0,-'month 3 only'!$B$2,-('month 3 only'!$B$2*2)))))))*E644</f>
        <v>0</v>
      </c>
    </row>
    <row r="645" spans="9:19" ht="15" x14ac:dyDescent="0.2">
      <c r="I645" s="22"/>
      <c r="J645" s="22"/>
      <c r="K645" s="22"/>
      <c r="N645" s="17"/>
      <c r="O645" s="26">
        <f>((H645-1)*(1-(IF(I645="no",0,'month 3 only'!$B$3)))+1)</f>
        <v>5.0000000000000044E-2</v>
      </c>
      <c r="P645" s="26">
        <f t="shared" si="9"/>
        <v>0</v>
      </c>
      <c r="Q645" s="27">
        <f>(IF(N645="WON-EW",((((O645-1)*K645)*'month 3 only'!$B$2)+('month 3 only'!$B$2*(O645-1))),IF(N645="WON",((((O645-1)*K645)*'month 3 only'!$B$2)+('month 3 only'!$B$2*(O645-1))),IF(N645="PLACED",((((O645-1)*K645)*'month 3 only'!$B$2)-'month 3 only'!$B$2),IF(K645=0,-'month 3 only'!$B$2,IF(K645=0,-'month 3 only'!$B$2,-('month 3 only'!$B$2*2)))))))*E645</f>
        <v>0</v>
      </c>
      <c r="R645" s="27">
        <f>(IF(N645="WON-EW",(((L645-1)*'month 3 only'!$B$2)*(1-$B$3))+(((M645-1)*'month 3 only'!$B$2)*(1-$B$3)),IF(N645="WON",(((L645-1)*'month 3 only'!$B$2)*(1-$B$3)),IF(N645="PLACED",(((M645-1)*'month 3 only'!$B$2)*(1-$B$3))-'month 3 only'!$B$2,IF(K645=0,-'month 3 only'!$B$2,-('month 3 only'!$B$2*2))))))*E645</f>
        <v>0</v>
      </c>
      <c r="S645" s="28">
        <f>(IF(N645="WON-EW",((((G645-1)*K645)*'month 3 only'!$B$2)+('month 3 only'!$B$2*(G645-1))),IF(N645="WON",((((G645-1)*K645)*'month 3 only'!$B$2)+('month 3 only'!$B$2*(G645-1))),IF(N645="PLACED",((((G645-1)*K645)*'month 3 only'!$B$2)-'month 3 only'!$B$2),IF(K645=0,-'month 3 only'!$B$2,IF(K645=0,-'month 3 only'!$B$2,-('month 3 only'!$B$2*2)))))))*E645</f>
        <v>0</v>
      </c>
    </row>
    <row r="646" spans="9:19" ht="15" x14ac:dyDescent="0.2">
      <c r="I646" s="22"/>
      <c r="J646" s="22"/>
      <c r="K646" s="22"/>
      <c r="N646" s="17"/>
      <c r="O646" s="26">
        <f>((H646-1)*(1-(IF(I646="no",0,'month 3 only'!$B$3)))+1)</f>
        <v>5.0000000000000044E-2</v>
      </c>
      <c r="P646" s="26">
        <f t="shared" si="9"/>
        <v>0</v>
      </c>
      <c r="Q646" s="27">
        <f>(IF(N646="WON-EW",((((O646-1)*K646)*'month 3 only'!$B$2)+('month 3 only'!$B$2*(O646-1))),IF(N646="WON",((((O646-1)*K646)*'month 3 only'!$B$2)+('month 3 only'!$B$2*(O646-1))),IF(N646="PLACED",((((O646-1)*K646)*'month 3 only'!$B$2)-'month 3 only'!$B$2),IF(K646=0,-'month 3 only'!$B$2,IF(K646=0,-'month 3 only'!$B$2,-('month 3 only'!$B$2*2)))))))*E646</f>
        <v>0</v>
      </c>
      <c r="R646" s="27">
        <f>(IF(N646="WON-EW",(((L646-1)*'month 3 only'!$B$2)*(1-$B$3))+(((M646-1)*'month 3 only'!$B$2)*(1-$B$3)),IF(N646="WON",(((L646-1)*'month 3 only'!$B$2)*(1-$B$3)),IF(N646="PLACED",(((M646-1)*'month 3 only'!$B$2)*(1-$B$3))-'month 3 only'!$B$2,IF(K646=0,-'month 3 only'!$B$2,-('month 3 only'!$B$2*2))))))*E646</f>
        <v>0</v>
      </c>
      <c r="S646" s="28">
        <f>(IF(N646="WON-EW",((((G646-1)*K646)*'month 3 only'!$B$2)+('month 3 only'!$B$2*(G646-1))),IF(N646="WON",((((G646-1)*K646)*'month 3 only'!$B$2)+('month 3 only'!$B$2*(G646-1))),IF(N646="PLACED",((((G646-1)*K646)*'month 3 only'!$B$2)-'month 3 only'!$B$2),IF(K646=0,-'month 3 only'!$B$2,IF(K646=0,-'month 3 only'!$B$2,-('month 3 only'!$B$2*2)))))))*E646</f>
        <v>0</v>
      </c>
    </row>
    <row r="647" spans="9:19" ht="15" x14ac:dyDescent="0.2">
      <c r="I647" s="22"/>
      <c r="J647" s="22"/>
      <c r="K647" s="22"/>
      <c r="N647" s="17"/>
      <c r="O647" s="26">
        <f>((H647-1)*(1-(IF(I647="no",0,'month 3 only'!$B$3)))+1)</f>
        <v>5.0000000000000044E-2</v>
      </c>
      <c r="P647" s="26">
        <f t="shared" si="9"/>
        <v>0</v>
      </c>
      <c r="Q647" s="27">
        <f>(IF(N647="WON-EW",((((O647-1)*K647)*'month 3 only'!$B$2)+('month 3 only'!$B$2*(O647-1))),IF(N647="WON",((((O647-1)*K647)*'month 3 only'!$B$2)+('month 3 only'!$B$2*(O647-1))),IF(N647="PLACED",((((O647-1)*K647)*'month 3 only'!$B$2)-'month 3 only'!$B$2),IF(K647=0,-'month 3 only'!$B$2,IF(K647=0,-'month 3 only'!$B$2,-('month 3 only'!$B$2*2)))))))*E647</f>
        <v>0</v>
      </c>
      <c r="R647" s="27">
        <f>(IF(N647="WON-EW",(((L647-1)*'month 3 only'!$B$2)*(1-$B$3))+(((M647-1)*'month 3 only'!$B$2)*(1-$B$3)),IF(N647="WON",(((L647-1)*'month 3 only'!$B$2)*(1-$B$3)),IF(N647="PLACED",(((M647-1)*'month 3 only'!$B$2)*(1-$B$3))-'month 3 only'!$B$2,IF(K647=0,-'month 3 only'!$B$2,-('month 3 only'!$B$2*2))))))*E647</f>
        <v>0</v>
      </c>
      <c r="S647" s="28">
        <f>(IF(N647="WON-EW",((((G647-1)*K647)*'month 3 only'!$B$2)+('month 3 only'!$B$2*(G647-1))),IF(N647="WON",((((G647-1)*K647)*'month 3 only'!$B$2)+('month 3 only'!$B$2*(G647-1))),IF(N647="PLACED",((((G647-1)*K647)*'month 3 only'!$B$2)-'month 3 only'!$B$2),IF(K647=0,-'month 3 only'!$B$2,IF(K647=0,-'month 3 only'!$B$2,-('month 3 only'!$B$2*2)))))))*E647</f>
        <v>0</v>
      </c>
    </row>
    <row r="648" spans="9:19" ht="15" x14ac:dyDescent="0.2">
      <c r="I648" s="22"/>
      <c r="J648" s="22"/>
      <c r="K648" s="22"/>
      <c r="N648" s="17"/>
      <c r="O648" s="26">
        <f>((H648-1)*(1-(IF(I648="no",0,'month 3 only'!$B$3)))+1)</f>
        <v>5.0000000000000044E-2</v>
      </c>
      <c r="P648" s="26">
        <f t="shared" si="9"/>
        <v>0</v>
      </c>
      <c r="Q648" s="27">
        <f>(IF(N648="WON-EW",((((O648-1)*K648)*'month 3 only'!$B$2)+('month 3 only'!$B$2*(O648-1))),IF(N648="WON",((((O648-1)*K648)*'month 3 only'!$B$2)+('month 3 only'!$B$2*(O648-1))),IF(N648="PLACED",((((O648-1)*K648)*'month 3 only'!$B$2)-'month 3 only'!$B$2),IF(K648=0,-'month 3 only'!$B$2,IF(K648=0,-'month 3 only'!$B$2,-('month 3 only'!$B$2*2)))))))*E648</f>
        <v>0</v>
      </c>
      <c r="R648" s="27">
        <f>(IF(N648="WON-EW",(((L648-1)*'month 3 only'!$B$2)*(1-$B$3))+(((M648-1)*'month 3 only'!$B$2)*(1-$B$3)),IF(N648="WON",(((L648-1)*'month 3 only'!$B$2)*(1-$B$3)),IF(N648="PLACED",(((M648-1)*'month 3 only'!$B$2)*(1-$B$3))-'month 3 only'!$B$2,IF(K648=0,-'month 3 only'!$B$2,-('month 3 only'!$B$2*2))))))*E648</f>
        <v>0</v>
      </c>
      <c r="S648" s="28">
        <f>(IF(N648="WON-EW",((((G648-1)*K648)*'month 3 only'!$B$2)+('month 3 only'!$B$2*(G648-1))),IF(N648="WON",((((G648-1)*K648)*'month 3 only'!$B$2)+('month 3 only'!$B$2*(G648-1))),IF(N648="PLACED",((((G648-1)*K648)*'month 3 only'!$B$2)-'month 3 only'!$B$2),IF(K648=0,-'month 3 only'!$B$2,IF(K648=0,-'month 3 only'!$B$2,-('month 3 only'!$B$2*2)))))))*E648</f>
        <v>0</v>
      </c>
    </row>
    <row r="649" spans="9:19" ht="15" x14ac:dyDescent="0.2">
      <c r="I649" s="22"/>
      <c r="J649" s="22"/>
      <c r="K649" s="22"/>
      <c r="N649" s="17"/>
      <c r="O649" s="26">
        <f>((H649-1)*(1-(IF(I649="no",0,'month 3 only'!$B$3)))+1)</f>
        <v>5.0000000000000044E-2</v>
      </c>
      <c r="P649" s="26">
        <f t="shared" si="9"/>
        <v>0</v>
      </c>
      <c r="Q649" s="27">
        <f>(IF(N649="WON-EW",((((O649-1)*K649)*'month 3 only'!$B$2)+('month 3 only'!$B$2*(O649-1))),IF(N649="WON",((((O649-1)*K649)*'month 3 only'!$B$2)+('month 3 only'!$B$2*(O649-1))),IF(N649="PLACED",((((O649-1)*K649)*'month 3 only'!$B$2)-'month 3 only'!$B$2),IF(K649=0,-'month 3 only'!$B$2,IF(K649=0,-'month 3 only'!$B$2,-('month 3 only'!$B$2*2)))))))*E649</f>
        <v>0</v>
      </c>
      <c r="R649" s="27">
        <f>(IF(N649="WON-EW",(((L649-1)*'month 3 only'!$B$2)*(1-$B$3))+(((M649-1)*'month 3 only'!$B$2)*(1-$B$3)),IF(N649="WON",(((L649-1)*'month 3 only'!$B$2)*(1-$B$3)),IF(N649="PLACED",(((M649-1)*'month 3 only'!$B$2)*(1-$B$3))-'month 3 only'!$B$2,IF(K649=0,-'month 3 only'!$B$2,-('month 3 only'!$B$2*2))))))*E649</f>
        <v>0</v>
      </c>
      <c r="S649" s="28">
        <f>(IF(N649="WON-EW",((((G649-1)*K649)*'month 3 only'!$B$2)+('month 3 only'!$B$2*(G649-1))),IF(N649="WON",((((G649-1)*K649)*'month 3 only'!$B$2)+('month 3 only'!$B$2*(G649-1))),IF(N649="PLACED",((((G649-1)*K649)*'month 3 only'!$B$2)-'month 3 only'!$B$2),IF(K649=0,-'month 3 only'!$B$2,IF(K649=0,-'month 3 only'!$B$2,-('month 3 only'!$B$2*2)))))))*E649</f>
        <v>0</v>
      </c>
    </row>
    <row r="650" spans="9:19" ht="15" x14ac:dyDescent="0.2">
      <c r="I650" s="22"/>
      <c r="J650" s="22"/>
      <c r="K650" s="22"/>
      <c r="N650" s="17"/>
      <c r="O650" s="26">
        <f>((H650-1)*(1-(IF(I650="no",0,'month 3 only'!$B$3)))+1)</f>
        <v>5.0000000000000044E-2</v>
      </c>
      <c r="P650" s="26">
        <f t="shared" si="9"/>
        <v>0</v>
      </c>
      <c r="Q650" s="27">
        <f>(IF(N650="WON-EW",((((O650-1)*K650)*'month 3 only'!$B$2)+('month 3 only'!$B$2*(O650-1))),IF(N650="WON",((((O650-1)*K650)*'month 3 only'!$B$2)+('month 3 only'!$B$2*(O650-1))),IF(N650="PLACED",((((O650-1)*K650)*'month 3 only'!$B$2)-'month 3 only'!$B$2),IF(K650=0,-'month 3 only'!$B$2,IF(K650=0,-'month 3 only'!$B$2,-('month 3 only'!$B$2*2)))))))*E650</f>
        <v>0</v>
      </c>
      <c r="R650" s="27">
        <f>(IF(N650="WON-EW",(((L650-1)*'month 3 only'!$B$2)*(1-$B$3))+(((M650-1)*'month 3 only'!$B$2)*(1-$B$3)),IF(N650="WON",(((L650-1)*'month 3 only'!$B$2)*(1-$B$3)),IF(N650="PLACED",(((M650-1)*'month 3 only'!$B$2)*(1-$B$3))-'month 3 only'!$B$2,IF(K650=0,-'month 3 only'!$B$2,-('month 3 only'!$B$2*2))))))*E650</f>
        <v>0</v>
      </c>
      <c r="S650" s="28">
        <f>(IF(N650="WON-EW",((((G650-1)*K650)*'month 3 only'!$B$2)+('month 3 only'!$B$2*(G650-1))),IF(N650="WON",((((G650-1)*K650)*'month 3 only'!$B$2)+('month 3 only'!$B$2*(G650-1))),IF(N650="PLACED",((((G650-1)*K650)*'month 3 only'!$B$2)-'month 3 only'!$B$2),IF(K650=0,-'month 3 only'!$B$2,IF(K650=0,-'month 3 only'!$B$2,-('month 3 only'!$B$2*2)))))))*E650</f>
        <v>0</v>
      </c>
    </row>
    <row r="651" spans="9:19" ht="15" x14ac:dyDescent="0.2">
      <c r="I651" s="22"/>
      <c r="J651" s="22"/>
      <c r="K651" s="22"/>
      <c r="N651" s="17"/>
      <c r="O651" s="26">
        <f>((H651-1)*(1-(IF(I651="no",0,'month 3 only'!$B$3)))+1)</f>
        <v>5.0000000000000044E-2</v>
      </c>
      <c r="P651" s="26">
        <f t="shared" si="9"/>
        <v>0</v>
      </c>
      <c r="Q651" s="27">
        <f>(IF(N651="WON-EW",((((O651-1)*K651)*'month 3 only'!$B$2)+('month 3 only'!$B$2*(O651-1))),IF(N651="WON",((((O651-1)*K651)*'month 3 only'!$B$2)+('month 3 only'!$B$2*(O651-1))),IF(N651="PLACED",((((O651-1)*K651)*'month 3 only'!$B$2)-'month 3 only'!$B$2),IF(K651=0,-'month 3 only'!$B$2,IF(K651=0,-'month 3 only'!$B$2,-('month 3 only'!$B$2*2)))))))*E651</f>
        <v>0</v>
      </c>
      <c r="R651" s="27">
        <f>(IF(N651="WON-EW",(((L651-1)*'month 3 only'!$B$2)*(1-$B$3))+(((M651-1)*'month 3 only'!$B$2)*(1-$B$3)),IF(N651="WON",(((L651-1)*'month 3 only'!$B$2)*(1-$B$3)),IF(N651="PLACED",(((M651-1)*'month 3 only'!$B$2)*(1-$B$3))-'month 3 only'!$B$2,IF(K651=0,-'month 3 only'!$B$2,-('month 3 only'!$B$2*2))))))*E651</f>
        <v>0</v>
      </c>
      <c r="S651" s="28">
        <f>(IF(N651="WON-EW",((((G651-1)*K651)*'month 3 only'!$B$2)+('month 3 only'!$B$2*(G651-1))),IF(N651="WON",((((G651-1)*K651)*'month 3 only'!$B$2)+('month 3 only'!$B$2*(G651-1))),IF(N651="PLACED",((((G651-1)*K651)*'month 3 only'!$B$2)-'month 3 only'!$B$2),IF(K651=0,-'month 3 only'!$B$2,IF(K651=0,-'month 3 only'!$B$2,-('month 3 only'!$B$2*2)))))))*E651</f>
        <v>0</v>
      </c>
    </row>
    <row r="652" spans="9:19" ht="15" x14ac:dyDescent="0.2">
      <c r="I652" s="22"/>
      <c r="J652" s="22"/>
      <c r="K652" s="22"/>
      <c r="N652" s="17"/>
      <c r="O652" s="26">
        <f>((H652-1)*(1-(IF(I652="no",0,'month 3 only'!$B$3)))+1)</f>
        <v>5.0000000000000044E-2</v>
      </c>
      <c r="P652" s="26">
        <f t="shared" si="9"/>
        <v>0</v>
      </c>
      <c r="Q652" s="27">
        <f>(IF(N652="WON-EW",((((O652-1)*K652)*'month 3 only'!$B$2)+('month 3 only'!$B$2*(O652-1))),IF(N652="WON",((((O652-1)*K652)*'month 3 only'!$B$2)+('month 3 only'!$B$2*(O652-1))),IF(N652="PLACED",((((O652-1)*K652)*'month 3 only'!$B$2)-'month 3 only'!$B$2),IF(K652=0,-'month 3 only'!$B$2,IF(K652=0,-'month 3 only'!$B$2,-('month 3 only'!$B$2*2)))))))*E652</f>
        <v>0</v>
      </c>
      <c r="R652" s="27">
        <f>(IF(N652="WON-EW",(((L652-1)*'month 3 only'!$B$2)*(1-$B$3))+(((M652-1)*'month 3 only'!$B$2)*(1-$B$3)),IF(N652="WON",(((L652-1)*'month 3 only'!$B$2)*(1-$B$3)),IF(N652="PLACED",(((M652-1)*'month 3 only'!$B$2)*(1-$B$3))-'month 3 only'!$B$2,IF(K652=0,-'month 3 only'!$B$2,-('month 3 only'!$B$2*2))))))*E652</f>
        <v>0</v>
      </c>
      <c r="S652" s="28">
        <f>(IF(N652="WON-EW",((((G652-1)*K652)*'month 3 only'!$B$2)+('month 3 only'!$B$2*(G652-1))),IF(N652="WON",((((G652-1)*K652)*'month 3 only'!$B$2)+('month 3 only'!$B$2*(G652-1))),IF(N652="PLACED",((((G652-1)*K652)*'month 3 only'!$B$2)-'month 3 only'!$B$2),IF(K652=0,-'month 3 only'!$B$2,IF(K652=0,-'month 3 only'!$B$2,-('month 3 only'!$B$2*2)))))))*E652</f>
        <v>0</v>
      </c>
    </row>
    <row r="653" spans="9:19" ht="15" x14ac:dyDescent="0.2">
      <c r="I653" s="22"/>
      <c r="J653" s="22"/>
      <c r="K653" s="22"/>
      <c r="N653" s="17"/>
      <c r="O653" s="26">
        <f>((H653-1)*(1-(IF(I653="no",0,'month 3 only'!$B$3)))+1)</f>
        <v>5.0000000000000044E-2</v>
      </c>
      <c r="P653" s="26">
        <f t="shared" si="9"/>
        <v>0</v>
      </c>
      <c r="Q653" s="27">
        <f>(IF(N653="WON-EW",((((O653-1)*K653)*'month 3 only'!$B$2)+('month 3 only'!$B$2*(O653-1))),IF(N653="WON",((((O653-1)*K653)*'month 3 only'!$B$2)+('month 3 only'!$B$2*(O653-1))),IF(N653="PLACED",((((O653-1)*K653)*'month 3 only'!$B$2)-'month 3 only'!$B$2),IF(K653=0,-'month 3 only'!$B$2,IF(K653=0,-'month 3 only'!$B$2,-('month 3 only'!$B$2*2)))))))*E653</f>
        <v>0</v>
      </c>
      <c r="R653" s="27">
        <f>(IF(N653="WON-EW",(((L653-1)*'month 3 only'!$B$2)*(1-$B$3))+(((M653-1)*'month 3 only'!$B$2)*(1-$B$3)),IF(N653="WON",(((L653-1)*'month 3 only'!$B$2)*(1-$B$3)),IF(N653="PLACED",(((M653-1)*'month 3 only'!$B$2)*(1-$B$3))-'month 3 only'!$B$2,IF(K653=0,-'month 3 only'!$B$2,-('month 3 only'!$B$2*2))))))*E653</f>
        <v>0</v>
      </c>
      <c r="S653" s="28">
        <f>(IF(N653="WON-EW",((((G653-1)*K653)*'month 3 only'!$B$2)+('month 3 only'!$B$2*(G653-1))),IF(N653="WON",((((G653-1)*K653)*'month 3 only'!$B$2)+('month 3 only'!$B$2*(G653-1))),IF(N653="PLACED",((((G653-1)*K653)*'month 3 only'!$B$2)-'month 3 only'!$B$2),IF(K653=0,-'month 3 only'!$B$2,IF(K653=0,-'month 3 only'!$B$2,-('month 3 only'!$B$2*2)))))))*E653</f>
        <v>0</v>
      </c>
    </row>
    <row r="654" spans="9:19" ht="15" x14ac:dyDescent="0.2">
      <c r="I654" s="22"/>
      <c r="J654" s="22"/>
      <c r="K654" s="22"/>
      <c r="N654" s="17"/>
      <c r="O654" s="26">
        <f>((H654-1)*(1-(IF(I654="no",0,'month 3 only'!$B$3)))+1)</f>
        <v>5.0000000000000044E-2</v>
      </c>
      <c r="P654" s="26">
        <f t="shared" si="9"/>
        <v>0</v>
      </c>
      <c r="Q654" s="27">
        <f>(IF(N654="WON-EW",((((O654-1)*K654)*'month 3 only'!$B$2)+('month 3 only'!$B$2*(O654-1))),IF(N654="WON",((((O654-1)*K654)*'month 3 only'!$B$2)+('month 3 only'!$B$2*(O654-1))),IF(N654="PLACED",((((O654-1)*K654)*'month 3 only'!$B$2)-'month 3 only'!$B$2),IF(K654=0,-'month 3 only'!$B$2,IF(K654=0,-'month 3 only'!$B$2,-('month 3 only'!$B$2*2)))))))*E654</f>
        <v>0</v>
      </c>
      <c r="R654" s="27">
        <f>(IF(N654="WON-EW",(((L654-1)*'month 3 only'!$B$2)*(1-$B$3))+(((M654-1)*'month 3 only'!$B$2)*(1-$B$3)),IF(N654="WON",(((L654-1)*'month 3 only'!$B$2)*(1-$B$3)),IF(N654="PLACED",(((M654-1)*'month 3 only'!$B$2)*(1-$B$3))-'month 3 only'!$B$2,IF(K654=0,-'month 3 only'!$B$2,-('month 3 only'!$B$2*2))))))*E654</f>
        <v>0</v>
      </c>
      <c r="S654" s="28">
        <f>(IF(N654="WON-EW",((((G654-1)*K654)*'month 3 only'!$B$2)+('month 3 only'!$B$2*(G654-1))),IF(N654="WON",((((G654-1)*K654)*'month 3 only'!$B$2)+('month 3 only'!$B$2*(G654-1))),IF(N654="PLACED",((((G654-1)*K654)*'month 3 only'!$B$2)-'month 3 only'!$B$2),IF(K654=0,-'month 3 only'!$B$2,IF(K654=0,-'month 3 only'!$B$2,-('month 3 only'!$B$2*2)))))))*E654</f>
        <v>0</v>
      </c>
    </row>
    <row r="655" spans="9:19" ht="15" x14ac:dyDescent="0.2">
      <c r="I655" s="22"/>
      <c r="J655" s="22"/>
      <c r="K655" s="22"/>
      <c r="N655" s="17"/>
      <c r="O655" s="26">
        <f>((H655-1)*(1-(IF(I655="no",0,'month 3 only'!$B$3)))+1)</f>
        <v>5.0000000000000044E-2</v>
      </c>
      <c r="P655" s="26">
        <f t="shared" si="9"/>
        <v>0</v>
      </c>
      <c r="Q655" s="27">
        <f>(IF(N655="WON-EW",((((O655-1)*K655)*'month 3 only'!$B$2)+('month 3 only'!$B$2*(O655-1))),IF(N655="WON",((((O655-1)*K655)*'month 3 only'!$B$2)+('month 3 only'!$B$2*(O655-1))),IF(N655="PLACED",((((O655-1)*K655)*'month 3 only'!$B$2)-'month 3 only'!$B$2),IF(K655=0,-'month 3 only'!$B$2,IF(K655=0,-'month 3 only'!$B$2,-('month 3 only'!$B$2*2)))))))*E655</f>
        <v>0</v>
      </c>
      <c r="R655" s="27">
        <f>(IF(N655="WON-EW",(((L655-1)*'month 3 only'!$B$2)*(1-$B$3))+(((M655-1)*'month 3 only'!$B$2)*(1-$B$3)),IF(N655="WON",(((L655-1)*'month 3 only'!$B$2)*(1-$B$3)),IF(N655="PLACED",(((M655-1)*'month 3 only'!$B$2)*(1-$B$3))-'month 3 only'!$B$2,IF(K655=0,-'month 3 only'!$B$2,-('month 3 only'!$B$2*2))))))*E655</f>
        <v>0</v>
      </c>
      <c r="S655" s="28">
        <f>(IF(N655="WON-EW",((((G655-1)*K655)*'month 3 only'!$B$2)+('month 3 only'!$B$2*(G655-1))),IF(N655="WON",((((G655-1)*K655)*'month 3 only'!$B$2)+('month 3 only'!$B$2*(G655-1))),IF(N655="PLACED",((((G655-1)*K655)*'month 3 only'!$B$2)-'month 3 only'!$B$2),IF(K655=0,-'month 3 only'!$B$2,IF(K655=0,-'month 3 only'!$B$2,-('month 3 only'!$B$2*2)))))))*E655</f>
        <v>0</v>
      </c>
    </row>
    <row r="656" spans="9:19" ht="15" x14ac:dyDescent="0.2">
      <c r="I656" s="22"/>
      <c r="J656" s="22"/>
      <c r="K656" s="22"/>
      <c r="N656" s="17"/>
      <c r="O656" s="26">
        <f>((H656-1)*(1-(IF(I656="no",0,'month 3 only'!$B$3)))+1)</f>
        <v>5.0000000000000044E-2</v>
      </c>
      <c r="P656" s="26">
        <f t="shared" si="9"/>
        <v>0</v>
      </c>
      <c r="Q656" s="27">
        <f>(IF(N656="WON-EW",((((O656-1)*K656)*'month 3 only'!$B$2)+('month 3 only'!$B$2*(O656-1))),IF(N656="WON",((((O656-1)*K656)*'month 3 only'!$B$2)+('month 3 only'!$B$2*(O656-1))),IF(N656="PLACED",((((O656-1)*K656)*'month 3 only'!$B$2)-'month 3 only'!$B$2),IF(K656=0,-'month 3 only'!$B$2,IF(K656=0,-'month 3 only'!$B$2,-('month 3 only'!$B$2*2)))))))*E656</f>
        <v>0</v>
      </c>
      <c r="R656" s="27">
        <f>(IF(N656="WON-EW",(((L656-1)*'month 3 only'!$B$2)*(1-$B$3))+(((M656-1)*'month 3 only'!$B$2)*(1-$B$3)),IF(N656="WON",(((L656-1)*'month 3 only'!$B$2)*(1-$B$3)),IF(N656="PLACED",(((M656-1)*'month 3 only'!$B$2)*(1-$B$3))-'month 3 only'!$B$2,IF(K656=0,-'month 3 only'!$B$2,-('month 3 only'!$B$2*2))))))*E656</f>
        <v>0</v>
      </c>
      <c r="S656" s="28">
        <f>(IF(N656="WON-EW",((((G656-1)*K656)*'month 3 only'!$B$2)+('month 3 only'!$B$2*(G656-1))),IF(N656="WON",((((G656-1)*K656)*'month 3 only'!$B$2)+('month 3 only'!$B$2*(G656-1))),IF(N656="PLACED",((((G656-1)*K656)*'month 3 only'!$B$2)-'month 3 only'!$B$2),IF(K656=0,-'month 3 only'!$B$2,IF(K656=0,-'month 3 only'!$B$2,-('month 3 only'!$B$2*2)))))))*E656</f>
        <v>0</v>
      </c>
    </row>
    <row r="657" spans="9:19" ht="15" x14ac:dyDescent="0.2">
      <c r="I657" s="22"/>
      <c r="J657" s="22"/>
      <c r="K657" s="22"/>
      <c r="N657" s="17"/>
      <c r="O657" s="26">
        <f>((H657-1)*(1-(IF(I657="no",0,'month 3 only'!$B$3)))+1)</f>
        <v>5.0000000000000044E-2</v>
      </c>
      <c r="P657" s="26">
        <f t="shared" si="9"/>
        <v>0</v>
      </c>
      <c r="Q657" s="27">
        <f>(IF(N657="WON-EW",((((O657-1)*K657)*'month 3 only'!$B$2)+('month 3 only'!$B$2*(O657-1))),IF(N657="WON",((((O657-1)*K657)*'month 3 only'!$B$2)+('month 3 only'!$B$2*(O657-1))),IF(N657="PLACED",((((O657-1)*K657)*'month 3 only'!$B$2)-'month 3 only'!$B$2),IF(K657=0,-'month 3 only'!$B$2,IF(K657=0,-'month 3 only'!$B$2,-('month 3 only'!$B$2*2)))))))*E657</f>
        <v>0</v>
      </c>
      <c r="R657" s="27">
        <f>(IF(N657="WON-EW",(((L657-1)*'month 3 only'!$B$2)*(1-$B$3))+(((M657-1)*'month 3 only'!$B$2)*(1-$B$3)),IF(N657="WON",(((L657-1)*'month 3 only'!$B$2)*(1-$B$3)),IF(N657="PLACED",(((M657-1)*'month 3 only'!$B$2)*(1-$B$3))-'month 3 only'!$B$2,IF(K657=0,-'month 3 only'!$B$2,-('month 3 only'!$B$2*2))))))*E657</f>
        <v>0</v>
      </c>
      <c r="S657" s="28">
        <f>(IF(N657="WON-EW",((((G657-1)*K657)*'month 3 only'!$B$2)+('month 3 only'!$B$2*(G657-1))),IF(N657="WON",((((G657-1)*K657)*'month 3 only'!$B$2)+('month 3 only'!$B$2*(G657-1))),IF(N657="PLACED",((((G657-1)*K657)*'month 3 only'!$B$2)-'month 3 only'!$B$2),IF(K657=0,-'month 3 only'!$B$2,IF(K657=0,-'month 3 only'!$B$2,-('month 3 only'!$B$2*2)))))))*E657</f>
        <v>0</v>
      </c>
    </row>
    <row r="658" spans="9:19" ht="15" x14ac:dyDescent="0.2">
      <c r="I658" s="22"/>
      <c r="J658" s="22"/>
      <c r="K658" s="22"/>
      <c r="N658" s="17"/>
      <c r="O658" s="26">
        <f>((H658-1)*(1-(IF(I658="no",0,'month 3 only'!$B$3)))+1)</f>
        <v>5.0000000000000044E-2</v>
      </c>
      <c r="P658" s="26">
        <f t="shared" si="9"/>
        <v>0</v>
      </c>
      <c r="Q658" s="27">
        <f>(IF(N658="WON-EW",((((O658-1)*K658)*'month 3 only'!$B$2)+('month 3 only'!$B$2*(O658-1))),IF(N658="WON",((((O658-1)*K658)*'month 3 only'!$B$2)+('month 3 only'!$B$2*(O658-1))),IF(N658="PLACED",((((O658-1)*K658)*'month 3 only'!$B$2)-'month 3 only'!$B$2),IF(K658=0,-'month 3 only'!$B$2,IF(K658=0,-'month 3 only'!$B$2,-('month 3 only'!$B$2*2)))))))*E658</f>
        <v>0</v>
      </c>
      <c r="R658" s="27">
        <f>(IF(N658="WON-EW",(((L658-1)*'month 3 only'!$B$2)*(1-$B$3))+(((M658-1)*'month 3 only'!$B$2)*(1-$B$3)),IF(N658="WON",(((L658-1)*'month 3 only'!$B$2)*(1-$B$3)),IF(N658="PLACED",(((M658-1)*'month 3 only'!$B$2)*(1-$B$3))-'month 3 only'!$B$2,IF(K658=0,-'month 3 only'!$B$2,-('month 3 only'!$B$2*2))))))*E658</f>
        <v>0</v>
      </c>
      <c r="S658" s="28">
        <f>(IF(N658="WON-EW",((((G658-1)*K658)*'month 3 only'!$B$2)+('month 3 only'!$B$2*(G658-1))),IF(N658="WON",((((G658-1)*K658)*'month 3 only'!$B$2)+('month 3 only'!$B$2*(G658-1))),IF(N658="PLACED",((((G658-1)*K658)*'month 3 only'!$B$2)-'month 3 only'!$B$2),IF(K658=0,-'month 3 only'!$B$2,IF(K658=0,-'month 3 only'!$B$2,-('month 3 only'!$B$2*2)))))))*E658</f>
        <v>0</v>
      </c>
    </row>
    <row r="659" spans="9:19" ht="15" x14ac:dyDescent="0.2">
      <c r="I659" s="22"/>
      <c r="J659" s="22"/>
      <c r="K659" s="22"/>
      <c r="N659" s="17"/>
      <c r="O659" s="26">
        <f>((H659-1)*(1-(IF(I659="no",0,'month 3 only'!$B$3)))+1)</f>
        <v>5.0000000000000044E-2</v>
      </c>
      <c r="P659" s="26">
        <f t="shared" si="9"/>
        <v>0</v>
      </c>
      <c r="Q659" s="27">
        <f>(IF(N659="WON-EW",((((O659-1)*K659)*'month 3 only'!$B$2)+('month 3 only'!$B$2*(O659-1))),IF(N659="WON",((((O659-1)*K659)*'month 3 only'!$B$2)+('month 3 only'!$B$2*(O659-1))),IF(N659="PLACED",((((O659-1)*K659)*'month 3 only'!$B$2)-'month 3 only'!$B$2),IF(K659=0,-'month 3 only'!$B$2,IF(K659=0,-'month 3 only'!$B$2,-('month 3 only'!$B$2*2)))))))*E659</f>
        <v>0</v>
      </c>
      <c r="R659" s="27">
        <f>(IF(N659="WON-EW",(((L659-1)*'month 3 only'!$B$2)*(1-$B$3))+(((M659-1)*'month 3 only'!$B$2)*(1-$B$3)),IF(N659="WON",(((L659-1)*'month 3 only'!$B$2)*(1-$B$3)),IF(N659="PLACED",(((M659-1)*'month 3 only'!$B$2)*(1-$B$3))-'month 3 only'!$B$2,IF(K659=0,-'month 3 only'!$B$2,-('month 3 only'!$B$2*2))))))*E659</f>
        <v>0</v>
      </c>
      <c r="S659" s="28">
        <f>(IF(N659="WON-EW",((((G659-1)*K659)*'month 3 only'!$B$2)+('month 3 only'!$B$2*(G659-1))),IF(N659="WON",((((G659-1)*K659)*'month 3 only'!$B$2)+('month 3 only'!$B$2*(G659-1))),IF(N659="PLACED",((((G659-1)*K659)*'month 3 only'!$B$2)-'month 3 only'!$B$2),IF(K659=0,-'month 3 only'!$B$2,IF(K659=0,-'month 3 only'!$B$2,-('month 3 only'!$B$2*2)))))))*E659</f>
        <v>0</v>
      </c>
    </row>
    <row r="660" spans="9:19" ht="15" x14ac:dyDescent="0.2">
      <c r="I660" s="22"/>
      <c r="J660" s="22"/>
      <c r="K660" s="22"/>
      <c r="N660" s="17"/>
      <c r="O660" s="26">
        <f>((H660-1)*(1-(IF(I660="no",0,'month 3 only'!$B$3)))+1)</f>
        <v>5.0000000000000044E-2</v>
      </c>
      <c r="P660" s="26">
        <f t="shared" si="9"/>
        <v>0</v>
      </c>
      <c r="Q660" s="27">
        <f>(IF(N660="WON-EW",((((O660-1)*K660)*'month 3 only'!$B$2)+('month 3 only'!$B$2*(O660-1))),IF(N660="WON",((((O660-1)*K660)*'month 3 only'!$B$2)+('month 3 only'!$B$2*(O660-1))),IF(N660="PLACED",((((O660-1)*K660)*'month 3 only'!$B$2)-'month 3 only'!$B$2),IF(K660=0,-'month 3 only'!$B$2,IF(K660=0,-'month 3 only'!$B$2,-('month 3 only'!$B$2*2)))))))*E660</f>
        <v>0</v>
      </c>
      <c r="R660" s="27">
        <f>(IF(N660="WON-EW",(((L660-1)*'month 3 only'!$B$2)*(1-$B$3))+(((M660-1)*'month 3 only'!$B$2)*(1-$B$3)),IF(N660="WON",(((L660-1)*'month 3 only'!$B$2)*(1-$B$3)),IF(N660="PLACED",(((M660-1)*'month 3 only'!$B$2)*(1-$B$3))-'month 3 only'!$B$2,IF(K660=0,-'month 3 only'!$B$2,-('month 3 only'!$B$2*2))))))*E660</f>
        <v>0</v>
      </c>
      <c r="S660" s="28">
        <f>(IF(N660="WON-EW",((((G660-1)*K660)*'month 3 only'!$B$2)+('month 3 only'!$B$2*(G660-1))),IF(N660="WON",((((G660-1)*K660)*'month 3 only'!$B$2)+('month 3 only'!$B$2*(G660-1))),IF(N660="PLACED",((((G660-1)*K660)*'month 3 only'!$B$2)-'month 3 only'!$B$2),IF(K660=0,-'month 3 only'!$B$2,IF(K660=0,-'month 3 only'!$B$2,-('month 3 only'!$B$2*2)))))))*E660</f>
        <v>0</v>
      </c>
    </row>
    <row r="661" spans="9:19" ht="15" x14ac:dyDescent="0.2">
      <c r="I661" s="22"/>
      <c r="J661" s="22"/>
      <c r="K661" s="22"/>
      <c r="N661" s="17"/>
      <c r="O661" s="26">
        <f>((H661-1)*(1-(IF(I661="no",0,'month 3 only'!$B$3)))+1)</f>
        <v>5.0000000000000044E-2</v>
      </c>
      <c r="P661" s="26">
        <f t="shared" si="9"/>
        <v>0</v>
      </c>
      <c r="Q661" s="27">
        <f>(IF(N661="WON-EW",((((O661-1)*K661)*'month 3 only'!$B$2)+('month 3 only'!$B$2*(O661-1))),IF(N661="WON",((((O661-1)*K661)*'month 3 only'!$B$2)+('month 3 only'!$B$2*(O661-1))),IF(N661="PLACED",((((O661-1)*K661)*'month 3 only'!$B$2)-'month 3 only'!$B$2),IF(K661=0,-'month 3 only'!$B$2,IF(K661=0,-'month 3 only'!$B$2,-('month 3 only'!$B$2*2)))))))*E661</f>
        <v>0</v>
      </c>
      <c r="R661" s="27">
        <f>(IF(N661="WON-EW",(((L661-1)*'month 3 only'!$B$2)*(1-$B$3))+(((M661-1)*'month 3 only'!$B$2)*(1-$B$3)),IF(N661="WON",(((L661-1)*'month 3 only'!$B$2)*(1-$B$3)),IF(N661="PLACED",(((M661-1)*'month 3 only'!$B$2)*(1-$B$3))-'month 3 only'!$B$2,IF(K661=0,-'month 3 only'!$B$2,-('month 3 only'!$B$2*2))))))*E661</f>
        <v>0</v>
      </c>
      <c r="S661" s="28">
        <f>(IF(N661="WON-EW",((((G661-1)*K661)*'month 3 only'!$B$2)+('month 3 only'!$B$2*(G661-1))),IF(N661="WON",((((G661-1)*K661)*'month 3 only'!$B$2)+('month 3 only'!$B$2*(G661-1))),IF(N661="PLACED",((((G661-1)*K661)*'month 3 only'!$B$2)-'month 3 only'!$B$2),IF(K661=0,-'month 3 only'!$B$2,IF(K661=0,-'month 3 only'!$B$2,-('month 3 only'!$B$2*2)))))))*E661</f>
        <v>0</v>
      </c>
    </row>
    <row r="662" spans="9:19" ht="15" x14ac:dyDescent="0.2">
      <c r="I662" s="22"/>
      <c r="J662" s="22"/>
      <c r="K662" s="22"/>
      <c r="N662" s="17"/>
      <c r="O662" s="26">
        <f>((H662-1)*(1-(IF(I662="no",0,'month 3 only'!$B$3)))+1)</f>
        <v>5.0000000000000044E-2</v>
      </c>
      <c r="P662" s="26">
        <f t="shared" si="9"/>
        <v>0</v>
      </c>
      <c r="Q662" s="27">
        <f>(IF(N662="WON-EW",((((O662-1)*K662)*'month 3 only'!$B$2)+('month 3 only'!$B$2*(O662-1))),IF(N662="WON",((((O662-1)*K662)*'month 3 only'!$B$2)+('month 3 only'!$B$2*(O662-1))),IF(N662="PLACED",((((O662-1)*K662)*'month 3 only'!$B$2)-'month 3 only'!$B$2),IF(K662=0,-'month 3 only'!$B$2,IF(K662=0,-'month 3 only'!$B$2,-('month 3 only'!$B$2*2)))))))*E662</f>
        <v>0</v>
      </c>
      <c r="R662" s="27">
        <f>(IF(N662="WON-EW",(((L662-1)*'month 3 only'!$B$2)*(1-$B$3))+(((M662-1)*'month 3 only'!$B$2)*(1-$B$3)),IF(N662="WON",(((L662-1)*'month 3 only'!$B$2)*(1-$B$3)),IF(N662="PLACED",(((M662-1)*'month 3 only'!$B$2)*(1-$B$3))-'month 3 only'!$B$2,IF(K662=0,-'month 3 only'!$B$2,-('month 3 only'!$B$2*2))))))*E662</f>
        <v>0</v>
      </c>
      <c r="S662" s="28">
        <f>(IF(N662="WON-EW",((((G662-1)*K662)*'month 3 only'!$B$2)+('month 3 only'!$B$2*(G662-1))),IF(N662="WON",((((G662-1)*K662)*'month 3 only'!$B$2)+('month 3 only'!$B$2*(G662-1))),IF(N662="PLACED",((((G662-1)*K662)*'month 3 only'!$B$2)-'month 3 only'!$B$2),IF(K662=0,-'month 3 only'!$B$2,IF(K662=0,-'month 3 only'!$B$2,-('month 3 only'!$B$2*2)))))))*E662</f>
        <v>0</v>
      </c>
    </row>
    <row r="663" spans="9:19" ht="15" x14ac:dyDescent="0.2">
      <c r="I663" s="22"/>
      <c r="J663" s="22"/>
      <c r="K663" s="22"/>
      <c r="N663" s="17"/>
      <c r="O663" s="26">
        <f>((H663-1)*(1-(IF(I663="no",0,'month 3 only'!$B$3)))+1)</f>
        <v>5.0000000000000044E-2</v>
      </c>
      <c r="P663" s="26">
        <f t="shared" si="9"/>
        <v>0</v>
      </c>
      <c r="Q663" s="27">
        <f>(IF(N663="WON-EW",((((O663-1)*K663)*'month 3 only'!$B$2)+('month 3 only'!$B$2*(O663-1))),IF(N663="WON",((((O663-1)*K663)*'month 3 only'!$B$2)+('month 3 only'!$B$2*(O663-1))),IF(N663="PLACED",((((O663-1)*K663)*'month 3 only'!$B$2)-'month 3 only'!$B$2),IF(K663=0,-'month 3 only'!$B$2,IF(K663=0,-'month 3 only'!$B$2,-('month 3 only'!$B$2*2)))))))*E663</f>
        <v>0</v>
      </c>
      <c r="R663" s="27">
        <f>(IF(N663="WON-EW",(((L663-1)*'month 3 only'!$B$2)*(1-$B$3))+(((M663-1)*'month 3 only'!$B$2)*(1-$B$3)),IF(N663="WON",(((L663-1)*'month 3 only'!$B$2)*(1-$B$3)),IF(N663="PLACED",(((M663-1)*'month 3 only'!$B$2)*(1-$B$3))-'month 3 only'!$B$2,IF(K663=0,-'month 3 only'!$B$2,-('month 3 only'!$B$2*2))))))*E663</f>
        <v>0</v>
      </c>
      <c r="S663" s="28">
        <f>(IF(N663="WON-EW",((((G663-1)*K663)*'month 3 only'!$B$2)+('month 3 only'!$B$2*(G663-1))),IF(N663="WON",((((G663-1)*K663)*'month 3 only'!$B$2)+('month 3 only'!$B$2*(G663-1))),IF(N663="PLACED",((((G663-1)*K663)*'month 3 only'!$B$2)-'month 3 only'!$B$2),IF(K663=0,-'month 3 only'!$B$2,IF(K663=0,-'month 3 only'!$B$2,-('month 3 only'!$B$2*2)))))))*E663</f>
        <v>0</v>
      </c>
    </row>
    <row r="664" spans="9:19" ht="15" x14ac:dyDescent="0.2">
      <c r="I664" s="22"/>
      <c r="J664" s="22"/>
      <c r="K664" s="22"/>
      <c r="N664" s="17"/>
      <c r="O664" s="26">
        <f>((H664-1)*(1-(IF(I664="no",0,'month 3 only'!$B$3)))+1)</f>
        <v>5.0000000000000044E-2</v>
      </c>
      <c r="P664" s="26">
        <f t="shared" si="9"/>
        <v>0</v>
      </c>
      <c r="Q664" s="27">
        <f>(IF(N664="WON-EW",((((O664-1)*K664)*'month 3 only'!$B$2)+('month 3 only'!$B$2*(O664-1))),IF(N664="WON",((((O664-1)*K664)*'month 3 only'!$B$2)+('month 3 only'!$B$2*(O664-1))),IF(N664="PLACED",((((O664-1)*K664)*'month 3 only'!$B$2)-'month 3 only'!$B$2),IF(K664=0,-'month 3 only'!$B$2,IF(K664=0,-'month 3 only'!$B$2,-('month 3 only'!$B$2*2)))))))*E664</f>
        <v>0</v>
      </c>
      <c r="R664" s="27">
        <f>(IF(N664="WON-EW",(((L664-1)*'month 3 only'!$B$2)*(1-$B$3))+(((M664-1)*'month 3 only'!$B$2)*(1-$B$3)),IF(N664="WON",(((L664-1)*'month 3 only'!$B$2)*(1-$B$3)),IF(N664="PLACED",(((M664-1)*'month 3 only'!$B$2)*(1-$B$3))-'month 3 only'!$B$2,IF(K664=0,-'month 3 only'!$B$2,-('month 3 only'!$B$2*2))))))*E664</f>
        <v>0</v>
      </c>
      <c r="S664" s="28">
        <f>(IF(N664="WON-EW",((((G664-1)*K664)*'month 3 only'!$B$2)+('month 3 only'!$B$2*(G664-1))),IF(N664="WON",((((G664-1)*K664)*'month 3 only'!$B$2)+('month 3 only'!$B$2*(G664-1))),IF(N664="PLACED",((((G664-1)*K664)*'month 3 only'!$B$2)-'month 3 only'!$B$2),IF(K664=0,-'month 3 only'!$B$2,IF(K664=0,-'month 3 only'!$B$2,-('month 3 only'!$B$2*2)))))))*E664</f>
        <v>0</v>
      </c>
    </row>
    <row r="665" spans="9:19" ht="15" x14ac:dyDescent="0.2">
      <c r="I665" s="22"/>
      <c r="J665" s="22"/>
      <c r="K665" s="22"/>
      <c r="N665" s="17"/>
      <c r="O665" s="26">
        <f>((H665-1)*(1-(IF(I665="no",0,'month 3 only'!$B$3)))+1)</f>
        <v>5.0000000000000044E-2</v>
      </c>
      <c r="P665" s="26">
        <f t="shared" si="9"/>
        <v>0</v>
      </c>
      <c r="Q665" s="27">
        <f>(IF(N665="WON-EW",((((O665-1)*K665)*'month 3 only'!$B$2)+('month 3 only'!$B$2*(O665-1))),IF(N665="WON",((((O665-1)*K665)*'month 3 only'!$B$2)+('month 3 only'!$B$2*(O665-1))),IF(N665="PLACED",((((O665-1)*K665)*'month 3 only'!$B$2)-'month 3 only'!$B$2),IF(K665=0,-'month 3 only'!$B$2,IF(K665=0,-'month 3 only'!$B$2,-('month 3 only'!$B$2*2)))))))*E665</f>
        <v>0</v>
      </c>
      <c r="R665" s="27">
        <f>(IF(N665="WON-EW",(((L665-1)*'month 3 only'!$B$2)*(1-$B$3))+(((M665-1)*'month 3 only'!$B$2)*(1-$B$3)),IF(N665="WON",(((L665-1)*'month 3 only'!$B$2)*(1-$B$3)),IF(N665="PLACED",(((M665-1)*'month 3 only'!$B$2)*(1-$B$3))-'month 3 only'!$B$2,IF(K665=0,-'month 3 only'!$B$2,-('month 3 only'!$B$2*2))))))*E665</f>
        <v>0</v>
      </c>
      <c r="S665" s="28">
        <f>(IF(N665="WON-EW",((((G665-1)*K665)*'month 3 only'!$B$2)+('month 3 only'!$B$2*(G665-1))),IF(N665="WON",((((G665-1)*K665)*'month 3 only'!$B$2)+('month 3 only'!$B$2*(G665-1))),IF(N665="PLACED",((((G665-1)*K665)*'month 3 only'!$B$2)-'month 3 only'!$B$2),IF(K665=0,-'month 3 only'!$B$2,IF(K665=0,-'month 3 only'!$B$2,-('month 3 only'!$B$2*2)))))))*E665</f>
        <v>0</v>
      </c>
    </row>
    <row r="666" spans="9:19" ht="15" x14ac:dyDescent="0.2">
      <c r="I666" s="22"/>
      <c r="J666" s="22"/>
      <c r="K666" s="22"/>
      <c r="N666" s="17"/>
      <c r="O666" s="26">
        <f>((H666-1)*(1-(IF(I666="no",0,'month 3 only'!$B$3)))+1)</f>
        <v>5.0000000000000044E-2</v>
      </c>
      <c r="P666" s="26">
        <f t="shared" si="9"/>
        <v>0</v>
      </c>
      <c r="Q666" s="27">
        <f>(IF(N666="WON-EW",((((O666-1)*K666)*'month 3 only'!$B$2)+('month 3 only'!$B$2*(O666-1))),IF(N666="WON",((((O666-1)*K666)*'month 3 only'!$B$2)+('month 3 only'!$B$2*(O666-1))),IF(N666="PLACED",((((O666-1)*K666)*'month 3 only'!$B$2)-'month 3 only'!$B$2),IF(K666=0,-'month 3 only'!$B$2,IF(K666=0,-'month 3 only'!$B$2,-('month 3 only'!$B$2*2)))))))*E666</f>
        <v>0</v>
      </c>
      <c r="R666" s="27">
        <f>(IF(N666="WON-EW",(((L666-1)*'month 3 only'!$B$2)*(1-$B$3))+(((M666-1)*'month 3 only'!$B$2)*(1-$B$3)),IF(N666="WON",(((L666-1)*'month 3 only'!$B$2)*(1-$B$3)),IF(N666="PLACED",(((M666-1)*'month 3 only'!$B$2)*(1-$B$3))-'month 3 only'!$B$2,IF(K666=0,-'month 3 only'!$B$2,-('month 3 only'!$B$2*2))))))*E666</f>
        <v>0</v>
      </c>
      <c r="S666" s="28">
        <f>(IF(N666="WON-EW",((((G666-1)*K666)*'month 3 only'!$B$2)+('month 3 only'!$B$2*(G666-1))),IF(N666="WON",((((G666-1)*K666)*'month 3 only'!$B$2)+('month 3 only'!$B$2*(G666-1))),IF(N666="PLACED",((((G666-1)*K666)*'month 3 only'!$B$2)-'month 3 only'!$B$2),IF(K666=0,-'month 3 only'!$B$2,IF(K666=0,-'month 3 only'!$B$2,-('month 3 only'!$B$2*2)))))))*E666</f>
        <v>0</v>
      </c>
    </row>
    <row r="667" spans="9:19" ht="15" x14ac:dyDescent="0.2">
      <c r="I667" s="22"/>
      <c r="J667" s="22"/>
      <c r="K667" s="22"/>
      <c r="N667" s="17"/>
      <c r="O667" s="26">
        <f>((H667-1)*(1-(IF(I667="no",0,'month 3 only'!$B$3)))+1)</f>
        <v>5.0000000000000044E-2</v>
      </c>
      <c r="P667" s="26">
        <f t="shared" si="9"/>
        <v>0</v>
      </c>
      <c r="Q667" s="27">
        <f>(IF(N667="WON-EW",((((O667-1)*K667)*'month 3 only'!$B$2)+('month 3 only'!$B$2*(O667-1))),IF(N667="WON",((((O667-1)*K667)*'month 3 only'!$B$2)+('month 3 only'!$B$2*(O667-1))),IF(N667="PLACED",((((O667-1)*K667)*'month 3 only'!$B$2)-'month 3 only'!$B$2),IF(K667=0,-'month 3 only'!$B$2,IF(K667=0,-'month 3 only'!$B$2,-('month 3 only'!$B$2*2)))))))*E667</f>
        <v>0</v>
      </c>
      <c r="R667" s="27">
        <f>(IF(N667="WON-EW",(((L667-1)*'month 3 only'!$B$2)*(1-$B$3))+(((M667-1)*'month 3 only'!$B$2)*(1-$B$3)),IF(N667="WON",(((L667-1)*'month 3 only'!$B$2)*(1-$B$3)),IF(N667="PLACED",(((M667-1)*'month 3 only'!$B$2)*(1-$B$3))-'month 3 only'!$B$2,IF(K667=0,-'month 3 only'!$B$2,-('month 3 only'!$B$2*2))))))*E667</f>
        <v>0</v>
      </c>
      <c r="S667" s="28">
        <f>(IF(N667="WON-EW",((((G667-1)*K667)*'month 3 only'!$B$2)+('month 3 only'!$B$2*(G667-1))),IF(N667="WON",((((G667-1)*K667)*'month 3 only'!$B$2)+('month 3 only'!$B$2*(G667-1))),IF(N667="PLACED",((((G667-1)*K667)*'month 3 only'!$B$2)-'month 3 only'!$B$2),IF(K667=0,-'month 3 only'!$B$2,IF(K667=0,-'month 3 only'!$B$2,-('month 3 only'!$B$2*2)))))))*E667</f>
        <v>0</v>
      </c>
    </row>
    <row r="668" spans="9:19" ht="15" x14ac:dyDescent="0.2">
      <c r="I668" s="22"/>
      <c r="J668" s="22"/>
      <c r="K668" s="22"/>
      <c r="N668" s="17"/>
      <c r="O668" s="26">
        <f>((H668-1)*(1-(IF(I668="no",0,'month 3 only'!$B$3)))+1)</f>
        <v>5.0000000000000044E-2</v>
      </c>
      <c r="P668" s="26">
        <f t="shared" si="9"/>
        <v>0</v>
      </c>
      <c r="Q668" s="27">
        <f>(IF(N668="WON-EW",((((O668-1)*K668)*'month 3 only'!$B$2)+('month 3 only'!$B$2*(O668-1))),IF(N668="WON",((((O668-1)*K668)*'month 3 only'!$B$2)+('month 3 only'!$B$2*(O668-1))),IF(N668="PLACED",((((O668-1)*K668)*'month 3 only'!$B$2)-'month 3 only'!$B$2),IF(K668=0,-'month 3 only'!$B$2,IF(K668=0,-'month 3 only'!$B$2,-('month 3 only'!$B$2*2)))))))*E668</f>
        <v>0</v>
      </c>
      <c r="R668" s="27">
        <f>(IF(N668="WON-EW",(((L668-1)*'month 3 only'!$B$2)*(1-$B$3))+(((M668-1)*'month 3 only'!$B$2)*(1-$B$3)),IF(N668="WON",(((L668-1)*'month 3 only'!$B$2)*(1-$B$3)),IF(N668="PLACED",(((M668-1)*'month 3 only'!$B$2)*(1-$B$3))-'month 3 only'!$B$2,IF(K668=0,-'month 3 only'!$B$2,-('month 3 only'!$B$2*2))))))*E668</f>
        <v>0</v>
      </c>
      <c r="S668" s="28">
        <f>(IF(N668="WON-EW",((((G668-1)*K668)*'month 3 only'!$B$2)+('month 3 only'!$B$2*(G668-1))),IF(N668="WON",((((G668-1)*K668)*'month 3 only'!$B$2)+('month 3 only'!$B$2*(G668-1))),IF(N668="PLACED",((((G668-1)*K668)*'month 3 only'!$B$2)-'month 3 only'!$B$2),IF(K668=0,-'month 3 only'!$B$2,IF(K668=0,-'month 3 only'!$B$2,-('month 3 only'!$B$2*2)))))))*E668</f>
        <v>0</v>
      </c>
    </row>
    <row r="669" spans="9:19" ht="15" x14ac:dyDescent="0.2">
      <c r="I669" s="22"/>
      <c r="J669" s="22"/>
      <c r="K669" s="22"/>
      <c r="N669" s="17"/>
      <c r="O669" s="26">
        <f>((H669-1)*(1-(IF(I669="no",0,'month 3 only'!$B$3)))+1)</f>
        <v>5.0000000000000044E-2</v>
      </c>
      <c r="P669" s="26">
        <f t="shared" si="9"/>
        <v>0</v>
      </c>
      <c r="Q669" s="27">
        <f>(IF(N669="WON-EW",((((O669-1)*K669)*'month 3 only'!$B$2)+('month 3 only'!$B$2*(O669-1))),IF(N669="WON",((((O669-1)*K669)*'month 3 only'!$B$2)+('month 3 only'!$B$2*(O669-1))),IF(N669="PLACED",((((O669-1)*K669)*'month 3 only'!$B$2)-'month 3 only'!$B$2),IF(K669=0,-'month 3 only'!$B$2,IF(K669=0,-'month 3 only'!$B$2,-('month 3 only'!$B$2*2)))))))*E669</f>
        <v>0</v>
      </c>
      <c r="R669" s="27">
        <f>(IF(N669="WON-EW",(((L669-1)*'month 3 only'!$B$2)*(1-$B$3))+(((M669-1)*'month 3 only'!$B$2)*(1-$B$3)),IF(N669="WON",(((L669-1)*'month 3 only'!$B$2)*(1-$B$3)),IF(N669="PLACED",(((M669-1)*'month 3 only'!$B$2)*(1-$B$3))-'month 3 only'!$B$2,IF(K669=0,-'month 3 only'!$B$2,-('month 3 only'!$B$2*2))))))*E669</f>
        <v>0</v>
      </c>
      <c r="S669" s="28">
        <f>(IF(N669="WON-EW",((((G669-1)*K669)*'month 3 only'!$B$2)+('month 3 only'!$B$2*(G669-1))),IF(N669="WON",((((G669-1)*K669)*'month 3 only'!$B$2)+('month 3 only'!$B$2*(G669-1))),IF(N669="PLACED",((((G669-1)*K669)*'month 3 only'!$B$2)-'month 3 only'!$B$2),IF(K669=0,-'month 3 only'!$B$2,IF(K669=0,-'month 3 only'!$B$2,-('month 3 only'!$B$2*2)))))))*E669</f>
        <v>0</v>
      </c>
    </row>
    <row r="670" spans="9:19" ht="15" x14ac:dyDescent="0.2">
      <c r="I670" s="22"/>
      <c r="J670" s="22"/>
      <c r="K670" s="22"/>
      <c r="N670" s="17"/>
      <c r="O670" s="26">
        <f>((H670-1)*(1-(IF(I670="no",0,'month 3 only'!$B$3)))+1)</f>
        <v>5.0000000000000044E-2</v>
      </c>
      <c r="P670" s="26">
        <f t="shared" si="9"/>
        <v>0</v>
      </c>
      <c r="Q670" s="27">
        <f>(IF(N670="WON-EW",((((O670-1)*K670)*'month 3 only'!$B$2)+('month 3 only'!$B$2*(O670-1))),IF(N670="WON",((((O670-1)*K670)*'month 3 only'!$B$2)+('month 3 only'!$B$2*(O670-1))),IF(N670="PLACED",((((O670-1)*K670)*'month 3 only'!$B$2)-'month 3 only'!$B$2),IF(K670=0,-'month 3 only'!$B$2,IF(K670=0,-'month 3 only'!$B$2,-('month 3 only'!$B$2*2)))))))*E670</f>
        <v>0</v>
      </c>
      <c r="R670" s="27">
        <f>(IF(N670="WON-EW",(((L670-1)*'month 3 only'!$B$2)*(1-$B$3))+(((M670-1)*'month 3 only'!$B$2)*(1-$B$3)),IF(N670="WON",(((L670-1)*'month 3 only'!$B$2)*(1-$B$3)),IF(N670="PLACED",(((M670-1)*'month 3 only'!$B$2)*(1-$B$3))-'month 3 only'!$B$2,IF(K670=0,-'month 3 only'!$B$2,-('month 3 only'!$B$2*2))))))*E670</f>
        <v>0</v>
      </c>
      <c r="S670" s="28">
        <f>(IF(N670="WON-EW",((((G670-1)*K670)*'month 3 only'!$B$2)+('month 3 only'!$B$2*(G670-1))),IF(N670="WON",((((G670-1)*K670)*'month 3 only'!$B$2)+('month 3 only'!$B$2*(G670-1))),IF(N670="PLACED",((((G670-1)*K670)*'month 3 only'!$B$2)-'month 3 only'!$B$2),IF(K670=0,-'month 3 only'!$B$2,IF(K670=0,-'month 3 only'!$B$2,-('month 3 only'!$B$2*2)))))))*E670</f>
        <v>0</v>
      </c>
    </row>
    <row r="671" spans="9:19" ht="15" x14ac:dyDescent="0.2">
      <c r="I671" s="22"/>
      <c r="J671" s="22"/>
      <c r="K671" s="22"/>
      <c r="N671" s="17"/>
      <c r="O671" s="26">
        <f>((H671-1)*(1-(IF(I671="no",0,'month 3 only'!$B$3)))+1)</f>
        <v>5.0000000000000044E-2</v>
      </c>
      <c r="P671" s="26">
        <f t="shared" si="9"/>
        <v>0</v>
      </c>
      <c r="Q671" s="27">
        <f>(IF(N671="WON-EW",((((O671-1)*K671)*'month 3 only'!$B$2)+('month 3 only'!$B$2*(O671-1))),IF(N671="WON",((((O671-1)*K671)*'month 3 only'!$B$2)+('month 3 only'!$B$2*(O671-1))),IF(N671="PLACED",((((O671-1)*K671)*'month 3 only'!$B$2)-'month 3 only'!$B$2),IF(K671=0,-'month 3 only'!$B$2,IF(K671=0,-'month 3 only'!$B$2,-('month 3 only'!$B$2*2)))))))*E671</f>
        <v>0</v>
      </c>
      <c r="R671" s="27">
        <f>(IF(N671="WON-EW",(((L671-1)*'month 3 only'!$B$2)*(1-$B$3))+(((M671-1)*'month 3 only'!$B$2)*(1-$B$3)),IF(N671="WON",(((L671-1)*'month 3 only'!$B$2)*(1-$B$3)),IF(N671="PLACED",(((M671-1)*'month 3 only'!$B$2)*(1-$B$3))-'month 3 only'!$B$2,IF(K671=0,-'month 3 only'!$B$2,-('month 3 only'!$B$2*2))))))*E671</f>
        <v>0</v>
      </c>
      <c r="S671" s="28">
        <f>(IF(N671="WON-EW",((((G671-1)*K671)*'month 3 only'!$B$2)+('month 3 only'!$B$2*(G671-1))),IF(N671="WON",((((G671-1)*K671)*'month 3 only'!$B$2)+('month 3 only'!$B$2*(G671-1))),IF(N671="PLACED",((((G671-1)*K671)*'month 3 only'!$B$2)-'month 3 only'!$B$2),IF(K671=0,-'month 3 only'!$B$2,IF(K671=0,-'month 3 only'!$B$2,-('month 3 only'!$B$2*2)))))))*E671</f>
        <v>0</v>
      </c>
    </row>
    <row r="672" spans="9:19" ht="15" x14ac:dyDescent="0.2">
      <c r="I672" s="22"/>
      <c r="J672" s="22"/>
      <c r="K672" s="22"/>
      <c r="N672" s="17"/>
      <c r="O672" s="26">
        <f>((H672-1)*(1-(IF(I672="no",0,'month 3 only'!$B$3)))+1)</f>
        <v>5.0000000000000044E-2</v>
      </c>
      <c r="P672" s="26">
        <f t="shared" si="9"/>
        <v>0</v>
      </c>
      <c r="Q672" s="27">
        <f>(IF(N672="WON-EW",((((O672-1)*K672)*'month 3 only'!$B$2)+('month 3 only'!$B$2*(O672-1))),IF(N672="WON",((((O672-1)*K672)*'month 3 only'!$B$2)+('month 3 only'!$B$2*(O672-1))),IF(N672="PLACED",((((O672-1)*K672)*'month 3 only'!$B$2)-'month 3 only'!$B$2),IF(K672=0,-'month 3 only'!$B$2,IF(K672=0,-'month 3 only'!$B$2,-('month 3 only'!$B$2*2)))))))*E672</f>
        <v>0</v>
      </c>
      <c r="R672" s="27">
        <f>(IF(N672="WON-EW",(((L672-1)*'month 3 only'!$B$2)*(1-$B$3))+(((M672-1)*'month 3 only'!$B$2)*(1-$B$3)),IF(N672="WON",(((L672-1)*'month 3 only'!$B$2)*(1-$B$3)),IF(N672="PLACED",(((M672-1)*'month 3 only'!$B$2)*(1-$B$3))-'month 3 only'!$B$2,IF(K672=0,-'month 3 only'!$B$2,-('month 3 only'!$B$2*2))))))*E672</f>
        <v>0</v>
      </c>
      <c r="S672" s="28">
        <f>(IF(N672="WON-EW",((((G672-1)*K672)*'month 3 only'!$B$2)+('month 3 only'!$B$2*(G672-1))),IF(N672="WON",((((G672-1)*K672)*'month 3 only'!$B$2)+('month 3 only'!$B$2*(G672-1))),IF(N672="PLACED",((((G672-1)*K672)*'month 3 only'!$B$2)-'month 3 only'!$B$2),IF(K672=0,-'month 3 only'!$B$2,IF(K672=0,-'month 3 only'!$B$2,-('month 3 only'!$B$2*2)))))))*E672</f>
        <v>0</v>
      </c>
    </row>
    <row r="673" spans="9:19" ht="15" x14ac:dyDescent="0.2">
      <c r="I673" s="22"/>
      <c r="J673" s="22"/>
      <c r="K673" s="22"/>
      <c r="N673" s="17"/>
      <c r="O673" s="26">
        <f>((H673-1)*(1-(IF(I673="no",0,'month 3 only'!$B$3)))+1)</f>
        <v>5.0000000000000044E-2</v>
      </c>
      <c r="P673" s="26">
        <f t="shared" si="9"/>
        <v>0</v>
      </c>
      <c r="Q673" s="27">
        <f>(IF(N673="WON-EW",((((O673-1)*K673)*'month 3 only'!$B$2)+('month 3 only'!$B$2*(O673-1))),IF(N673="WON",((((O673-1)*K673)*'month 3 only'!$B$2)+('month 3 only'!$B$2*(O673-1))),IF(N673="PLACED",((((O673-1)*K673)*'month 3 only'!$B$2)-'month 3 only'!$B$2),IF(K673=0,-'month 3 only'!$B$2,IF(K673=0,-'month 3 only'!$B$2,-('month 3 only'!$B$2*2)))))))*E673</f>
        <v>0</v>
      </c>
      <c r="R673" s="27">
        <f>(IF(N673="WON-EW",(((L673-1)*'month 3 only'!$B$2)*(1-$B$3))+(((M673-1)*'month 3 only'!$B$2)*(1-$B$3)),IF(N673="WON",(((L673-1)*'month 3 only'!$B$2)*(1-$B$3)),IF(N673="PLACED",(((M673-1)*'month 3 only'!$B$2)*(1-$B$3))-'month 3 only'!$B$2,IF(K673=0,-'month 3 only'!$B$2,-('month 3 only'!$B$2*2))))))*E673</f>
        <v>0</v>
      </c>
      <c r="S673" s="28">
        <f>(IF(N673="WON-EW",((((G673-1)*K673)*'month 3 only'!$B$2)+('month 3 only'!$B$2*(G673-1))),IF(N673="WON",((((G673-1)*K673)*'month 3 only'!$B$2)+('month 3 only'!$B$2*(G673-1))),IF(N673="PLACED",((((G673-1)*K673)*'month 3 only'!$B$2)-'month 3 only'!$B$2),IF(K673=0,-'month 3 only'!$B$2,IF(K673=0,-'month 3 only'!$B$2,-('month 3 only'!$B$2*2)))))))*E673</f>
        <v>0</v>
      </c>
    </row>
    <row r="674" spans="9:19" ht="15" x14ac:dyDescent="0.2">
      <c r="I674" s="22"/>
      <c r="J674" s="22"/>
      <c r="K674" s="22"/>
      <c r="N674" s="17"/>
      <c r="O674" s="26">
        <f>((H674-1)*(1-(IF(I674="no",0,'month 3 only'!$B$3)))+1)</f>
        <v>5.0000000000000044E-2</v>
      </c>
      <c r="P674" s="26">
        <f t="shared" si="9"/>
        <v>0</v>
      </c>
      <c r="Q674" s="27">
        <f>(IF(N674="WON-EW",((((O674-1)*K674)*'month 3 only'!$B$2)+('month 3 only'!$B$2*(O674-1))),IF(N674="WON",((((O674-1)*K674)*'month 3 only'!$B$2)+('month 3 only'!$B$2*(O674-1))),IF(N674="PLACED",((((O674-1)*K674)*'month 3 only'!$B$2)-'month 3 only'!$B$2),IF(K674=0,-'month 3 only'!$B$2,IF(K674=0,-'month 3 only'!$B$2,-('month 3 only'!$B$2*2)))))))*E674</f>
        <v>0</v>
      </c>
      <c r="R674" s="27">
        <f>(IF(N674="WON-EW",(((L674-1)*'month 3 only'!$B$2)*(1-$B$3))+(((M674-1)*'month 3 only'!$B$2)*(1-$B$3)),IF(N674="WON",(((L674-1)*'month 3 only'!$B$2)*(1-$B$3)),IF(N674="PLACED",(((M674-1)*'month 3 only'!$B$2)*(1-$B$3))-'month 3 only'!$B$2,IF(K674=0,-'month 3 only'!$B$2,-('month 3 only'!$B$2*2))))))*E674</f>
        <v>0</v>
      </c>
      <c r="S674" s="28">
        <f>(IF(N674="WON-EW",((((G674-1)*K674)*'month 3 only'!$B$2)+('month 3 only'!$B$2*(G674-1))),IF(N674="WON",((((G674-1)*K674)*'month 3 only'!$B$2)+('month 3 only'!$B$2*(G674-1))),IF(N674="PLACED",((((G674-1)*K674)*'month 3 only'!$B$2)-'month 3 only'!$B$2),IF(K674=0,-'month 3 only'!$B$2,IF(K674=0,-'month 3 only'!$B$2,-('month 3 only'!$B$2*2)))))))*E674</f>
        <v>0</v>
      </c>
    </row>
    <row r="675" spans="9:19" ht="15" x14ac:dyDescent="0.2">
      <c r="I675" s="22"/>
      <c r="J675" s="22"/>
      <c r="K675" s="22"/>
      <c r="N675" s="17"/>
      <c r="O675" s="26">
        <f>((H675-1)*(1-(IF(I675="no",0,'month 3 only'!$B$3)))+1)</f>
        <v>5.0000000000000044E-2</v>
      </c>
      <c r="P675" s="26">
        <f t="shared" si="9"/>
        <v>0</v>
      </c>
      <c r="Q675" s="27">
        <f>(IF(N675="WON-EW",((((O675-1)*K675)*'month 3 only'!$B$2)+('month 3 only'!$B$2*(O675-1))),IF(N675="WON",((((O675-1)*K675)*'month 3 only'!$B$2)+('month 3 only'!$B$2*(O675-1))),IF(N675="PLACED",((((O675-1)*K675)*'month 3 only'!$B$2)-'month 3 only'!$B$2),IF(K675=0,-'month 3 only'!$B$2,IF(K675=0,-'month 3 only'!$B$2,-('month 3 only'!$B$2*2)))))))*E675</f>
        <v>0</v>
      </c>
      <c r="R675" s="27">
        <f>(IF(N675="WON-EW",(((L675-1)*'month 3 only'!$B$2)*(1-$B$3))+(((M675-1)*'month 3 only'!$B$2)*(1-$B$3)),IF(N675="WON",(((L675-1)*'month 3 only'!$B$2)*(1-$B$3)),IF(N675="PLACED",(((M675-1)*'month 3 only'!$B$2)*(1-$B$3))-'month 3 only'!$B$2,IF(K675=0,-'month 3 only'!$B$2,-('month 3 only'!$B$2*2))))))*E675</f>
        <v>0</v>
      </c>
      <c r="S675" s="28">
        <f>(IF(N675="WON-EW",((((G675-1)*K675)*'month 3 only'!$B$2)+('month 3 only'!$B$2*(G675-1))),IF(N675="WON",((((G675-1)*K675)*'month 3 only'!$B$2)+('month 3 only'!$B$2*(G675-1))),IF(N675="PLACED",((((G675-1)*K675)*'month 3 only'!$B$2)-'month 3 only'!$B$2),IF(K675=0,-'month 3 only'!$B$2,IF(K675=0,-'month 3 only'!$B$2,-('month 3 only'!$B$2*2)))))))*E675</f>
        <v>0</v>
      </c>
    </row>
    <row r="676" spans="9:19" ht="15" x14ac:dyDescent="0.2">
      <c r="I676" s="22"/>
      <c r="J676" s="22"/>
      <c r="K676" s="22"/>
      <c r="N676" s="17"/>
      <c r="O676" s="26">
        <f>((H676-1)*(1-(IF(I676="no",0,'month 3 only'!$B$3)))+1)</f>
        <v>5.0000000000000044E-2</v>
      </c>
      <c r="P676" s="26">
        <f t="shared" si="9"/>
        <v>0</v>
      </c>
      <c r="Q676" s="27">
        <f>(IF(N676="WON-EW",((((O676-1)*K676)*'month 3 only'!$B$2)+('month 3 only'!$B$2*(O676-1))),IF(N676="WON",((((O676-1)*K676)*'month 3 only'!$B$2)+('month 3 only'!$B$2*(O676-1))),IF(N676="PLACED",((((O676-1)*K676)*'month 3 only'!$B$2)-'month 3 only'!$B$2),IF(K676=0,-'month 3 only'!$B$2,IF(K676=0,-'month 3 only'!$B$2,-('month 3 only'!$B$2*2)))))))*E676</f>
        <v>0</v>
      </c>
      <c r="R676" s="27">
        <f>(IF(N676="WON-EW",(((L676-1)*'month 3 only'!$B$2)*(1-$B$3))+(((M676-1)*'month 3 only'!$B$2)*(1-$B$3)),IF(N676="WON",(((L676-1)*'month 3 only'!$B$2)*(1-$B$3)),IF(N676="PLACED",(((M676-1)*'month 3 only'!$B$2)*(1-$B$3))-'month 3 only'!$B$2,IF(K676=0,-'month 3 only'!$B$2,-('month 3 only'!$B$2*2))))))*E676</f>
        <v>0</v>
      </c>
      <c r="S676" s="28">
        <f>(IF(N676="WON-EW",((((G676-1)*K676)*'month 3 only'!$B$2)+('month 3 only'!$B$2*(G676-1))),IF(N676="WON",((((G676-1)*K676)*'month 3 only'!$B$2)+('month 3 only'!$B$2*(G676-1))),IF(N676="PLACED",((((G676-1)*K676)*'month 3 only'!$B$2)-'month 3 only'!$B$2),IF(K676=0,-'month 3 only'!$B$2,IF(K676=0,-'month 3 only'!$B$2,-('month 3 only'!$B$2*2)))))))*E676</f>
        <v>0</v>
      </c>
    </row>
    <row r="677" spans="9:19" ht="15" x14ac:dyDescent="0.2">
      <c r="I677" s="22"/>
      <c r="J677" s="22"/>
      <c r="K677" s="22"/>
      <c r="N677" s="17"/>
      <c r="O677" s="26">
        <f>((H677-1)*(1-(IF(I677="no",0,'month 3 only'!$B$3)))+1)</f>
        <v>5.0000000000000044E-2</v>
      </c>
      <c r="P677" s="26">
        <f t="shared" si="9"/>
        <v>0</v>
      </c>
      <c r="Q677" s="27">
        <f>(IF(N677="WON-EW",((((O677-1)*K677)*'month 3 only'!$B$2)+('month 3 only'!$B$2*(O677-1))),IF(N677="WON",((((O677-1)*K677)*'month 3 only'!$B$2)+('month 3 only'!$B$2*(O677-1))),IF(N677="PLACED",((((O677-1)*K677)*'month 3 only'!$B$2)-'month 3 only'!$B$2),IF(K677=0,-'month 3 only'!$B$2,IF(K677=0,-'month 3 only'!$B$2,-('month 3 only'!$B$2*2)))))))*E677</f>
        <v>0</v>
      </c>
      <c r="R677" s="27">
        <f>(IF(N677="WON-EW",(((L677-1)*'month 3 only'!$B$2)*(1-$B$3))+(((M677-1)*'month 3 only'!$B$2)*(1-$B$3)),IF(N677="WON",(((L677-1)*'month 3 only'!$B$2)*(1-$B$3)),IF(N677="PLACED",(((M677-1)*'month 3 only'!$B$2)*(1-$B$3))-'month 3 only'!$B$2,IF(K677=0,-'month 3 only'!$B$2,-('month 3 only'!$B$2*2))))))*E677</f>
        <v>0</v>
      </c>
      <c r="S677" s="28">
        <f>(IF(N677="WON-EW",((((G677-1)*K677)*'month 3 only'!$B$2)+('month 3 only'!$B$2*(G677-1))),IF(N677="WON",((((G677-1)*K677)*'month 3 only'!$B$2)+('month 3 only'!$B$2*(G677-1))),IF(N677="PLACED",((((G677-1)*K677)*'month 3 only'!$B$2)-'month 3 only'!$B$2),IF(K677=0,-'month 3 only'!$B$2,IF(K677=0,-'month 3 only'!$B$2,-('month 3 only'!$B$2*2)))))))*E677</f>
        <v>0</v>
      </c>
    </row>
    <row r="678" spans="9:19" ht="15" x14ac:dyDescent="0.2">
      <c r="I678" s="22"/>
      <c r="J678" s="22"/>
      <c r="K678" s="22"/>
      <c r="N678" s="17"/>
      <c r="O678" s="26">
        <f>((H678-1)*(1-(IF(I678="no",0,'month 3 only'!$B$3)))+1)</f>
        <v>5.0000000000000044E-2</v>
      </c>
      <c r="P678" s="26">
        <f t="shared" si="9"/>
        <v>0</v>
      </c>
      <c r="Q678" s="27">
        <f>(IF(N678="WON-EW",((((O678-1)*K678)*'month 3 only'!$B$2)+('month 3 only'!$B$2*(O678-1))),IF(N678="WON",((((O678-1)*K678)*'month 3 only'!$B$2)+('month 3 only'!$B$2*(O678-1))),IF(N678="PLACED",((((O678-1)*K678)*'month 3 only'!$B$2)-'month 3 only'!$B$2),IF(K678=0,-'month 3 only'!$B$2,IF(K678=0,-'month 3 only'!$B$2,-('month 3 only'!$B$2*2)))))))*E678</f>
        <v>0</v>
      </c>
      <c r="R678" s="27">
        <f>(IF(N678="WON-EW",(((L678-1)*'month 3 only'!$B$2)*(1-$B$3))+(((M678-1)*'month 3 only'!$B$2)*(1-$B$3)),IF(N678="WON",(((L678-1)*'month 3 only'!$B$2)*(1-$B$3)),IF(N678="PLACED",(((M678-1)*'month 3 only'!$B$2)*(1-$B$3))-'month 3 only'!$B$2,IF(K678=0,-'month 3 only'!$B$2,-('month 3 only'!$B$2*2))))))*E678</f>
        <v>0</v>
      </c>
      <c r="S678" s="28">
        <f>(IF(N678="WON-EW",((((G678-1)*K678)*'month 3 only'!$B$2)+('month 3 only'!$B$2*(G678-1))),IF(N678="WON",((((G678-1)*K678)*'month 3 only'!$B$2)+('month 3 only'!$B$2*(G678-1))),IF(N678="PLACED",((((G678-1)*K678)*'month 3 only'!$B$2)-'month 3 only'!$B$2),IF(K678=0,-'month 3 only'!$B$2,IF(K678=0,-'month 3 only'!$B$2,-('month 3 only'!$B$2*2)))))))*E678</f>
        <v>0</v>
      </c>
    </row>
    <row r="679" spans="9:19" ht="15" x14ac:dyDescent="0.2">
      <c r="I679" s="22"/>
      <c r="J679" s="22"/>
      <c r="K679" s="22"/>
      <c r="N679" s="17"/>
      <c r="O679" s="26">
        <f>((H679-1)*(1-(IF(I679="no",0,'month 3 only'!$B$3)))+1)</f>
        <v>5.0000000000000044E-2</v>
      </c>
      <c r="P679" s="26">
        <f t="shared" si="9"/>
        <v>0</v>
      </c>
      <c r="Q679" s="27">
        <f>(IF(N679="WON-EW",((((O679-1)*K679)*'month 3 only'!$B$2)+('month 3 only'!$B$2*(O679-1))),IF(N679="WON",((((O679-1)*K679)*'month 3 only'!$B$2)+('month 3 only'!$B$2*(O679-1))),IF(N679="PLACED",((((O679-1)*K679)*'month 3 only'!$B$2)-'month 3 only'!$B$2),IF(K679=0,-'month 3 only'!$B$2,IF(K679=0,-'month 3 only'!$B$2,-('month 3 only'!$B$2*2)))))))*E679</f>
        <v>0</v>
      </c>
      <c r="R679" s="27">
        <f>(IF(N679="WON-EW",(((L679-1)*'month 3 only'!$B$2)*(1-$B$3))+(((M679-1)*'month 3 only'!$B$2)*(1-$B$3)),IF(N679="WON",(((L679-1)*'month 3 only'!$B$2)*(1-$B$3)),IF(N679="PLACED",(((M679-1)*'month 3 only'!$B$2)*(1-$B$3))-'month 3 only'!$B$2,IF(K679=0,-'month 3 only'!$B$2,-('month 3 only'!$B$2*2))))))*E679</f>
        <v>0</v>
      </c>
      <c r="S679" s="28">
        <f>(IF(N679="WON-EW",((((G679-1)*K679)*'month 3 only'!$B$2)+('month 3 only'!$B$2*(G679-1))),IF(N679="WON",((((G679-1)*K679)*'month 3 only'!$B$2)+('month 3 only'!$B$2*(G679-1))),IF(N679="PLACED",((((G679-1)*K679)*'month 3 only'!$B$2)-'month 3 only'!$B$2),IF(K679=0,-'month 3 only'!$B$2,IF(K679=0,-'month 3 only'!$B$2,-('month 3 only'!$B$2*2)))))))*E679</f>
        <v>0</v>
      </c>
    </row>
    <row r="680" spans="9:19" ht="15" x14ac:dyDescent="0.2">
      <c r="I680" s="22"/>
      <c r="J680" s="22"/>
      <c r="K680" s="22"/>
      <c r="N680" s="17"/>
      <c r="O680" s="26">
        <f>((H680-1)*(1-(IF(I680="no",0,'month 3 only'!$B$3)))+1)</f>
        <v>5.0000000000000044E-2</v>
      </c>
      <c r="P680" s="26">
        <f t="shared" si="9"/>
        <v>0</v>
      </c>
      <c r="Q680" s="27">
        <f>(IF(N680="WON-EW",((((O680-1)*K680)*'month 3 only'!$B$2)+('month 3 only'!$B$2*(O680-1))),IF(N680="WON",((((O680-1)*K680)*'month 3 only'!$B$2)+('month 3 only'!$B$2*(O680-1))),IF(N680="PLACED",((((O680-1)*K680)*'month 3 only'!$B$2)-'month 3 only'!$B$2),IF(K680=0,-'month 3 only'!$B$2,IF(K680=0,-'month 3 only'!$B$2,-('month 3 only'!$B$2*2)))))))*E680</f>
        <v>0</v>
      </c>
      <c r="R680" s="27">
        <f>(IF(N680="WON-EW",(((L680-1)*'month 3 only'!$B$2)*(1-$B$3))+(((M680-1)*'month 3 only'!$B$2)*(1-$B$3)),IF(N680="WON",(((L680-1)*'month 3 only'!$B$2)*(1-$B$3)),IF(N680="PLACED",(((M680-1)*'month 3 only'!$B$2)*(1-$B$3))-'month 3 only'!$B$2,IF(K680=0,-'month 3 only'!$B$2,-('month 3 only'!$B$2*2))))))*E680</f>
        <v>0</v>
      </c>
      <c r="S680" s="28">
        <f>(IF(N680="WON-EW",((((G680-1)*K680)*'month 3 only'!$B$2)+('month 3 only'!$B$2*(G680-1))),IF(N680="WON",((((G680-1)*K680)*'month 3 only'!$B$2)+('month 3 only'!$B$2*(G680-1))),IF(N680="PLACED",((((G680-1)*K680)*'month 3 only'!$B$2)-'month 3 only'!$B$2),IF(K680=0,-'month 3 only'!$B$2,IF(K680=0,-'month 3 only'!$B$2,-('month 3 only'!$B$2*2)))))))*E680</f>
        <v>0</v>
      </c>
    </row>
    <row r="681" spans="9:19" ht="15" x14ac:dyDescent="0.2">
      <c r="I681" s="22"/>
      <c r="J681" s="22"/>
      <c r="K681" s="22"/>
      <c r="N681" s="17"/>
      <c r="O681" s="26">
        <f>((H681-1)*(1-(IF(I681="no",0,'month 3 only'!$B$3)))+1)</f>
        <v>5.0000000000000044E-2</v>
      </c>
      <c r="P681" s="26">
        <f t="shared" si="9"/>
        <v>0</v>
      </c>
      <c r="Q681" s="27">
        <f>(IF(N681="WON-EW",((((O681-1)*K681)*'month 3 only'!$B$2)+('month 3 only'!$B$2*(O681-1))),IF(N681="WON",((((O681-1)*K681)*'month 3 only'!$B$2)+('month 3 only'!$B$2*(O681-1))),IF(N681="PLACED",((((O681-1)*K681)*'month 3 only'!$B$2)-'month 3 only'!$B$2),IF(K681=0,-'month 3 only'!$B$2,IF(K681=0,-'month 3 only'!$B$2,-('month 3 only'!$B$2*2)))))))*E681</f>
        <v>0</v>
      </c>
      <c r="R681" s="27">
        <f>(IF(N681="WON-EW",(((L681-1)*'month 3 only'!$B$2)*(1-$B$3))+(((M681-1)*'month 3 only'!$B$2)*(1-$B$3)),IF(N681="WON",(((L681-1)*'month 3 only'!$B$2)*(1-$B$3)),IF(N681="PLACED",(((M681-1)*'month 3 only'!$B$2)*(1-$B$3))-'month 3 only'!$B$2,IF(K681=0,-'month 3 only'!$B$2,-('month 3 only'!$B$2*2))))))*E681</f>
        <v>0</v>
      </c>
      <c r="S681" s="28">
        <f>(IF(N681="WON-EW",((((G681-1)*K681)*'month 3 only'!$B$2)+('month 3 only'!$B$2*(G681-1))),IF(N681="WON",((((G681-1)*K681)*'month 3 only'!$B$2)+('month 3 only'!$B$2*(G681-1))),IF(N681="PLACED",((((G681-1)*K681)*'month 3 only'!$B$2)-'month 3 only'!$B$2),IF(K681=0,-'month 3 only'!$B$2,IF(K681=0,-'month 3 only'!$B$2,-('month 3 only'!$B$2*2)))))))*E681</f>
        <v>0</v>
      </c>
    </row>
    <row r="682" spans="9:19" ht="15" x14ac:dyDescent="0.2">
      <c r="I682" s="22"/>
      <c r="J682" s="22"/>
      <c r="K682" s="22"/>
      <c r="N682" s="17"/>
      <c r="O682" s="26">
        <f>((H682-1)*(1-(IF(I682="no",0,'month 3 only'!$B$3)))+1)</f>
        <v>5.0000000000000044E-2</v>
      </c>
      <c r="P682" s="26">
        <f t="shared" si="9"/>
        <v>0</v>
      </c>
      <c r="Q682" s="27">
        <f>(IF(N682="WON-EW",((((O682-1)*K682)*'month 3 only'!$B$2)+('month 3 only'!$B$2*(O682-1))),IF(N682="WON",((((O682-1)*K682)*'month 3 only'!$B$2)+('month 3 only'!$B$2*(O682-1))),IF(N682="PLACED",((((O682-1)*K682)*'month 3 only'!$B$2)-'month 3 only'!$B$2),IF(K682=0,-'month 3 only'!$B$2,IF(K682=0,-'month 3 only'!$B$2,-('month 3 only'!$B$2*2)))))))*E682</f>
        <v>0</v>
      </c>
      <c r="R682" s="27">
        <f>(IF(N682="WON-EW",(((L682-1)*'month 3 only'!$B$2)*(1-$B$3))+(((M682-1)*'month 3 only'!$B$2)*(1-$B$3)),IF(N682="WON",(((L682-1)*'month 3 only'!$B$2)*(1-$B$3)),IF(N682="PLACED",(((M682-1)*'month 3 only'!$B$2)*(1-$B$3))-'month 3 only'!$B$2,IF(K682=0,-'month 3 only'!$B$2,-('month 3 only'!$B$2*2))))))*E682</f>
        <v>0</v>
      </c>
      <c r="S682" s="28">
        <f>(IF(N682="WON-EW",((((G682-1)*K682)*'month 3 only'!$B$2)+('month 3 only'!$B$2*(G682-1))),IF(N682="WON",((((G682-1)*K682)*'month 3 only'!$B$2)+('month 3 only'!$B$2*(G682-1))),IF(N682="PLACED",((((G682-1)*K682)*'month 3 only'!$B$2)-'month 3 only'!$B$2),IF(K682=0,-'month 3 only'!$B$2,IF(K682=0,-'month 3 only'!$B$2,-('month 3 only'!$B$2*2)))))))*E682</f>
        <v>0</v>
      </c>
    </row>
    <row r="683" spans="9:19" ht="15" x14ac:dyDescent="0.2">
      <c r="I683" s="22"/>
      <c r="J683" s="22"/>
      <c r="K683" s="22"/>
      <c r="N683" s="17"/>
      <c r="O683" s="26">
        <f>((H683-1)*(1-(IF(I683="no",0,'month 3 only'!$B$3)))+1)</f>
        <v>5.0000000000000044E-2</v>
      </c>
      <c r="P683" s="26">
        <f t="shared" si="9"/>
        <v>0</v>
      </c>
      <c r="Q683" s="27">
        <f>(IF(N683="WON-EW",((((O683-1)*K683)*'month 3 only'!$B$2)+('month 3 only'!$B$2*(O683-1))),IF(N683="WON",((((O683-1)*K683)*'month 3 only'!$B$2)+('month 3 only'!$B$2*(O683-1))),IF(N683="PLACED",((((O683-1)*K683)*'month 3 only'!$B$2)-'month 3 only'!$B$2),IF(K683=0,-'month 3 only'!$B$2,IF(K683=0,-'month 3 only'!$B$2,-('month 3 only'!$B$2*2)))))))*E683</f>
        <v>0</v>
      </c>
      <c r="R683" s="27">
        <f>(IF(N683="WON-EW",(((L683-1)*'month 3 only'!$B$2)*(1-$B$3))+(((M683-1)*'month 3 only'!$B$2)*(1-$B$3)),IF(N683="WON",(((L683-1)*'month 3 only'!$B$2)*(1-$B$3)),IF(N683="PLACED",(((M683-1)*'month 3 only'!$B$2)*(1-$B$3))-'month 3 only'!$B$2,IF(K683=0,-'month 3 only'!$B$2,-('month 3 only'!$B$2*2))))))*E683</f>
        <v>0</v>
      </c>
      <c r="S683" s="28">
        <f>(IF(N683="WON-EW",((((G683-1)*K683)*'month 3 only'!$B$2)+('month 3 only'!$B$2*(G683-1))),IF(N683="WON",((((G683-1)*K683)*'month 3 only'!$B$2)+('month 3 only'!$B$2*(G683-1))),IF(N683="PLACED",((((G683-1)*K683)*'month 3 only'!$B$2)-'month 3 only'!$B$2),IF(K683=0,-'month 3 only'!$B$2,IF(K683=0,-'month 3 only'!$B$2,-('month 3 only'!$B$2*2)))))))*E683</f>
        <v>0</v>
      </c>
    </row>
    <row r="684" spans="9:19" ht="15" x14ac:dyDescent="0.2">
      <c r="I684" s="22"/>
      <c r="J684" s="22"/>
      <c r="K684" s="22"/>
      <c r="N684" s="17"/>
      <c r="O684" s="26">
        <f>((H684-1)*(1-(IF(I684="no",0,'month 3 only'!$B$3)))+1)</f>
        <v>5.0000000000000044E-2</v>
      </c>
      <c r="P684" s="26">
        <f t="shared" si="9"/>
        <v>0</v>
      </c>
      <c r="Q684" s="27">
        <f>(IF(N684="WON-EW",((((O684-1)*K684)*'month 3 only'!$B$2)+('month 3 only'!$B$2*(O684-1))),IF(N684="WON",((((O684-1)*K684)*'month 3 only'!$B$2)+('month 3 only'!$B$2*(O684-1))),IF(N684="PLACED",((((O684-1)*K684)*'month 3 only'!$B$2)-'month 3 only'!$B$2),IF(K684=0,-'month 3 only'!$B$2,IF(K684=0,-'month 3 only'!$B$2,-('month 3 only'!$B$2*2)))))))*E684</f>
        <v>0</v>
      </c>
      <c r="R684" s="27">
        <f>(IF(N684="WON-EW",(((L684-1)*'month 3 only'!$B$2)*(1-$B$3))+(((M684-1)*'month 3 only'!$B$2)*(1-$B$3)),IF(N684="WON",(((L684-1)*'month 3 only'!$B$2)*(1-$B$3)),IF(N684="PLACED",(((M684-1)*'month 3 only'!$B$2)*(1-$B$3))-'month 3 only'!$B$2,IF(K684=0,-'month 3 only'!$B$2,-('month 3 only'!$B$2*2))))))*E684</f>
        <v>0</v>
      </c>
      <c r="S684" s="28">
        <f>(IF(N684="WON-EW",((((G684-1)*K684)*'month 3 only'!$B$2)+('month 3 only'!$B$2*(G684-1))),IF(N684="WON",((((G684-1)*K684)*'month 3 only'!$B$2)+('month 3 only'!$B$2*(G684-1))),IF(N684="PLACED",((((G684-1)*K684)*'month 3 only'!$B$2)-'month 3 only'!$B$2),IF(K684=0,-'month 3 only'!$B$2,IF(K684=0,-'month 3 only'!$B$2,-('month 3 only'!$B$2*2)))))))*E684</f>
        <v>0</v>
      </c>
    </row>
    <row r="685" spans="9:19" ht="15" x14ac:dyDescent="0.2">
      <c r="I685" s="22"/>
      <c r="J685" s="22"/>
      <c r="K685" s="22"/>
      <c r="N685" s="17"/>
      <c r="O685" s="26">
        <f>((H685-1)*(1-(IF(I685="no",0,'month 3 only'!$B$3)))+1)</f>
        <v>5.0000000000000044E-2</v>
      </c>
      <c r="P685" s="26">
        <f t="shared" si="9"/>
        <v>0</v>
      </c>
      <c r="Q685" s="27">
        <f>(IF(N685="WON-EW",((((O685-1)*K685)*'month 3 only'!$B$2)+('month 3 only'!$B$2*(O685-1))),IF(N685="WON",((((O685-1)*K685)*'month 3 only'!$B$2)+('month 3 only'!$B$2*(O685-1))),IF(N685="PLACED",((((O685-1)*K685)*'month 3 only'!$B$2)-'month 3 only'!$B$2),IF(K685=0,-'month 3 only'!$B$2,IF(K685=0,-'month 3 only'!$B$2,-('month 3 only'!$B$2*2)))))))*E685</f>
        <v>0</v>
      </c>
      <c r="R685" s="27">
        <f>(IF(N685="WON-EW",(((L685-1)*'month 3 only'!$B$2)*(1-$B$3))+(((M685-1)*'month 3 only'!$B$2)*(1-$B$3)),IF(N685="WON",(((L685-1)*'month 3 only'!$B$2)*(1-$B$3)),IF(N685="PLACED",(((M685-1)*'month 3 only'!$B$2)*(1-$B$3))-'month 3 only'!$B$2,IF(K685=0,-'month 3 only'!$B$2,-('month 3 only'!$B$2*2))))))*E685</f>
        <v>0</v>
      </c>
      <c r="S685" s="28">
        <f>(IF(N685="WON-EW",((((G685-1)*K685)*'month 3 only'!$B$2)+('month 3 only'!$B$2*(G685-1))),IF(N685="WON",((((G685-1)*K685)*'month 3 only'!$B$2)+('month 3 only'!$B$2*(G685-1))),IF(N685="PLACED",((((G685-1)*K685)*'month 3 only'!$B$2)-'month 3 only'!$B$2),IF(K685=0,-'month 3 only'!$B$2,IF(K685=0,-'month 3 only'!$B$2,-('month 3 only'!$B$2*2)))))))*E685</f>
        <v>0</v>
      </c>
    </row>
    <row r="686" spans="9:19" ht="15" x14ac:dyDescent="0.2">
      <c r="I686" s="22"/>
      <c r="J686" s="22"/>
      <c r="K686" s="22"/>
      <c r="N686" s="17"/>
      <c r="O686" s="26">
        <f>((H686-1)*(1-(IF(I686="no",0,'month 3 only'!$B$3)))+1)</f>
        <v>5.0000000000000044E-2</v>
      </c>
      <c r="P686" s="26">
        <f t="shared" si="9"/>
        <v>0</v>
      </c>
      <c r="Q686" s="27">
        <f>(IF(N686="WON-EW",((((O686-1)*K686)*'month 3 only'!$B$2)+('month 3 only'!$B$2*(O686-1))),IF(N686="WON",((((O686-1)*K686)*'month 3 only'!$B$2)+('month 3 only'!$B$2*(O686-1))),IF(N686="PLACED",((((O686-1)*K686)*'month 3 only'!$B$2)-'month 3 only'!$B$2),IF(K686=0,-'month 3 only'!$B$2,IF(K686=0,-'month 3 only'!$B$2,-('month 3 only'!$B$2*2)))))))*E686</f>
        <v>0</v>
      </c>
      <c r="R686" s="27">
        <f>(IF(N686="WON-EW",(((L686-1)*'month 3 only'!$B$2)*(1-$B$3))+(((M686-1)*'month 3 only'!$B$2)*(1-$B$3)),IF(N686="WON",(((L686-1)*'month 3 only'!$B$2)*(1-$B$3)),IF(N686="PLACED",(((M686-1)*'month 3 only'!$B$2)*(1-$B$3))-'month 3 only'!$B$2,IF(K686=0,-'month 3 only'!$B$2,-('month 3 only'!$B$2*2))))))*E686</f>
        <v>0</v>
      </c>
      <c r="S686" s="28">
        <f>(IF(N686="WON-EW",((((G686-1)*K686)*'month 3 only'!$B$2)+('month 3 only'!$B$2*(G686-1))),IF(N686="WON",((((G686-1)*K686)*'month 3 only'!$B$2)+('month 3 only'!$B$2*(G686-1))),IF(N686="PLACED",((((G686-1)*K686)*'month 3 only'!$B$2)-'month 3 only'!$B$2),IF(K686=0,-'month 3 only'!$B$2,IF(K686=0,-'month 3 only'!$B$2,-('month 3 only'!$B$2*2)))))))*E686</f>
        <v>0</v>
      </c>
    </row>
    <row r="687" spans="9:19" ht="15" x14ac:dyDescent="0.2">
      <c r="I687" s="22"/>
      <c r="J687" s="22"/>
      <c r="K687" s="22"/>
      <c r="N687" s="17"/>
      <c r="O687" s="26">
        <f>((H687-1)*(1-(IF(I687="no",0,'month 3 only'!$B$3)))+1)</f>
        <v>5.0000000000000044E-2</v>
      </c>
      <c r="P687" s="26">
        <f t="shared" si="9"/>
        <v>0</v>
      </c>
      <c r="Q687" s="27">
        <f>(IF(N687="WON-EW",((((O687-1)*K687)*'month 3 only'!$B$2)+('month 3 only'!$B$2*(O687-1))),IF(N687="WON",((((O687-1)*K687)*'month 3 only'!$B$2)+('month 3 only'!$B$2*(O687-1))),IF(N687="PLACED",((((O687-1)*K687)*'month 3 only'!$B$2)-'month 3 only'!$B$2),IF(K687=0,-'month 3 only'!$B$2,IF(K687=0,-'month 3 only'!$B$2,-('month 3 only'!$B$2*2)))))))*E687</f>
        <v>0</v>
      </c>
      <c r="R687" s="27">
        <f>(IF(N687="WON-EW",(((L687-1)*'month 3 only'!$B$2)*(1-$B$3))+(((M687-1)*'month 3 only'!$B$2)*(1-$B$3)),IF(N687="WON",(((L687-1)*'month 3 only'!$B$2)*(1-$B$3)),IF(N687="PLACED",(((M687-1)*'month 3 only'!$B$2)*(1-$B$3))-'month 3 only'!$B$2,IF(K687=0,-'month 3 only'!$B$2,-('month 3 only'!$B$2*2))))))*E687</f>
        <v>0</v>
      </c>
      <c r="S687" s="28">
        <f>(IF(N687="WON-EW",((((G687-1)*K687)*'month 3 only'!$B$2)+('month 3 only'!$B$2*(G687-1))),IF(N687="WON",((((G687-1)*K687)*'month 3 only'!$B$2)+('month 3 only'!$B$2*(G687-1))),IF(N687="PLACED",((((G687-1)*K687)*'month 3 only'!$B$2)-'month 3 only'!$B$2),IF(K687=0,-'month 3 only'!$B$2,IF(K687=0,-'month 3 only'!$B$2,-('month 3 only'!$B$2*2)))))))*E687</f>
        <v>0</v>
      </c>
    </row>
    <row r="688" spans="9:19" ht="15" x14ac:dyDescent="0.2">
      <c r="I688" s="22"/>
      <c r="J688" s="22"/>
      <c r="K688" s="22"/>
      <c r="N688" s="17"/>
      <c r="O688" s="26">
        <f>((H688-1)*(1-(IF(I688="no",0,'month 3 only'!$B$3)))+1)</f>
        <v>5.0000000000000044E-2</v>
      </c>
      <c r="P688" s="26">
        <f t="shared" si="9"/>
        <v>0</v>
      </c>
      <c r="Q688" s="27">
        <f>(IF(N688="WON-EW",((((O688-1)*K688)*'month 3 only'!$B$2)+('month 3 only'!$B$2*(O688-1))),IF(N688="WON",((((O688-1)*K688)*'month 3 only'!$B$2)+('month 3 only'!$B$2*(O688-1))),IF(N688="PLACED",((((O688-1)*K688)*'month 3 only'!$B$2)-'month 3 only'!$B$2),IF(K688=0,-'month 3 only'!$B$2,IF(K688=0,-'month 3 only'!$B$2,-('month 3 only'!$B$2*2)))))))*E688</f>
        <v>0</v>
      </c>
      <c r="R688" s="27">
        <f>(IF(N688="WON-EW",(((L688-1)*'month 3 only'!$B$2)*(1-$B$3))+(((M688-1)*'month 3 only'!$B$2)*(1-$B$3)),IF(N688="WON",(((L688-1)*'month 3 only'!$B$2)*(1-$B$3)),IF(N688="PLACED",(((M688-1)*'month 3 only'!$B$2)*(1-$B$3))-'month 3 only'!$B$2,IF(K688=0,-'month 3 only'!$B$2,-('month 3 only'!$B$2*2))))))*E688</f>
        <v>0</v>
      </c>
      <c r="S688" s="28">
        <f>(IF(N688="WON-EW",((((G688-1)*K688)*'month 3 only'!$B$2)+('month 3 only'!$B$2*(G688-1))),IF(N688="WON",((((G688-1)*K688)*'month 3 only'!$B$2)+('month 3 only'!$B$2*(G688-1))),IF(N688="PLACED",((((G688-1)*K688)*'month 3 only'!$B$2)-'month 3 only'!$B$2),IF(K688=0,-'month 3 only'!$B$2,IF(K688=0,-'month 3 only'!$B$2,-('month 3 only'!$B$2*2)))))))*E688</f>
        <v>0</v>
      </c>
    </row>
    <row r="689" spans="9:19" ht="15" x14ac:dyDescent="0.2">
      <c r="I689" s="22"/>
      <c r="J689" s="22"/>
      <c r="K689" s="22"/>
      <c r="N689" s="17"/>
      <c r="O689" s="26">
        <f>((H689-1)*(1-(IF(I689="no",0,'month 3 only'!$B$3)))+1)</f>
        <v>5.0000000000000044E-2</v>
      </c>
      <c r="P689" s="26">
        <f t="shared" si="9"/>
        <v>0</v>
      </c>
      <c r="Q689" s="27">
        <f>(IF(N689="WON-EW",((((O689-1)*K689)*'month 3 only'!$B$2)+('month 3 only'!$B$2*(O689-1))),IF(N689="WON",((((O689-1)*K689)*'month 3 only'!$B$2)+('month 3 only'!$B$2*(O689-1))),IF(N689="PLACED",((((O689-1)*K689)*'month 3 only'!$B$2)-'month 3 only'!$B$2),IF(K689=0,-'month 3 only'!$B$2,IF(K689=0,-'month 3 only'!$B$2,-('month 3 only'!$B$2*2)))))))*E689</f>
        <v>0</v>
      </c>
      <c r="R689" s="27">
        <f>(IF(N689="WON-EW",(((L689-1)*'month 3 only'!$B$2)*(1-$B$3))+(((M689-1)*'month 3 only'!$B$2)*(1-$B$3)),IF(N689="WON",(((L689-1)*'month 3 only'!$B$2)*(1-$B$3)),IF(N689="PLACED",(((M689-1)*'month 3 only'!$B$2)*(1-$B$3))-'month 3 only'!$B$2,IF(K689=0,-'month 3 only'!$B$2,-('month 3 only'!$B$2*2))))))*E689</f>
        <v>0</v>
      </c>
      <c r="S689" s="28">
        <f>(IF(N689="WON-EW",((((G689-1)*K689)*'month 3 only'!$B$2)+('month 3 only'!$B$2*(G689-1))),IF(N689="WON",((((G689-1)*K689)*'month 3 only'!$B$2)+('month 3 only'!$B$2*(G689-1))),IF(N689="PLACED",((((G689-1)*K689)*'month 3 only'!$B$2)-'month 3 only'!$B$2),IF(K689=0,-'month 3 only'!$B$2,IF(K689=0,-'month 3 only'!$B$2,-('month 3 only'!$B$2*2)))))))*E689</f>
        <v>0</v>
      </c>
    </row>
    <row r="690" spans="9:19" ht="15" x14ac:dyDescent="0.2">
      <c r="I690" s="22"/>
      <c r="J690" s="22"/>
      <c r="K690" s="22"/>
      <c r="N690" s="17"/>
      <c r="O690" s="26">
        <f>((H690-1)*(1-(IF(I690="no",0,'month 3 only'!$B$3)))+1)</f>
        <v>5.0000000000000044E-2</v>
      </c>
      <c r="P690" s="26">
        <f t="shared" si="9"/>
        <v>0</v>
      </c>
      <c r="Q690" s="27">
        <f>(IF(N690="WON-EW",((((O690-1)*K690)*'month 3 only'!$B$2)+('month 3 only'!$B$2*(O690-1))),IF(N690="WON",((((O690-1)*K690)*'month 3 only'!$B$2)+('month 3 only'!$B$2*(O690-1))),IF(N690="PLACED",((((O690-1)*K690)*'month 3 only'!$B$2)-'month 3 only'!$B$2),IF(K690=0,-'month 3 only'!$B$2,IF(K690=0,-'month 3 only'!$B$2,-('month 3 only'!$B$2*2)))))))*E690</f>
        <v>0</v>
      </c>
      <c r="R690" s="27">
        <f>(IF(N690="WON-EW",(((L690-1)*'month 3 only'!$B$2)*(1-$B$3))+(((M690-1)*'month 3 only'!$B$2)*(1-$B$3)),IF(N690="WON",(((L690-1)*'month 3 only'!$B$2)*(1-$B$3)),IF(N690="PLACED",(((M690-1)*'month 3 only'!$B$2)*(1-$B$3))-'month 3 only'!$B$2,IF(K690=0,-'month 3 only'!$B$2,-('month 3 only'!$B$2*2))))))*E690</f>
        <v>0</v>
      </c>
      <c r="S690" s="28">
        <f>(IF(N690="WON-EW",((((G690-1)*K690)*'month 3 only'!$B$2)+('month 3 only'!$B$2*(G690-1))),IF(N690="WON",((((G690-1)*K690)*'month 3 only'!$B$2)+('month 3 only'!$B$2*(G690-1))),IF(N690="PLACED",((((G690-1)*K690)*'month 3 only'!$B$2)-'month 3 only'!$B$2),IF(K690=0,-'month 3 only'!$B$2,IF(K690=0,-'month 3 only'!$B$2,-('month 3 only'!$B$2*2)))))))*E690</f>
        <v>0</v>
      </c>
    </row>
    <row r="691" spans="9:19" ht="15" x14ac:dyDescent="0.2">
      <c r="I691" s="22"/>
      <c r="J691" s="22"/>
      <c r="K691" s="22"/>
      <c r="N691" s="17"/>
      <c r="O691" s="26">
        <f>((H691-1)*(1-(IF(I691="no",0,'month 3 only'!$B$3)))+1)</f>
        <v>5.0000000000000044E-2</v>
      </c>
      <c r="P691" s="26">
        <f t="shared" si="9"/>
        <v>0</v>
      </c>
      <c r="Q691" s="27">
        <f>(IF(N691="WON-EW",((((O691-1)*K691)*'month 3 only'!$B$2)+('month 3 only'!$B$2*(O691-1))),IF(N691="WON",((((O691-1)*K691)*'month 3 only'!$B$2)+('month 3 only'!$B$2*(O691-1))),IF(N691="PLACED",((((O691-1)*K691)*'month 3 only'!$B$2)-'month 3 only'!$B$2),IF(K691=0,-'month 3 only'!$B$2,IF(K691=0,-'month 3 only'!$B$2,-('month 3 only'!$B$2*2)))))))*E691</f>
        <v>0</v>
      </c>
      <c r="R691" s="27">
        <f>(IF(N691="WON-EW",(((L691-1)*'month 3 only'!$B$2)*(1-$B$3))+(((M691-1)*'month 3 only'!$B$2)*(1-$B$3)),IF(N691="WON",(((L691-1)*'month 3 only'!$B$2)*(1-$B$3)),IF(N691="PLACED",(((M691-1)*'month 3 only'!$B$2)*(1-$B$3))-'month 3 only'!$B$2,IF(K691=0,-'month 3 only'!$B$2,-('month 3 only'!$B$2*2))))))*E691</f>
        <v>0</v>
      </c>
      <c r="S691" s="28">
        <f>(IF(N691="WON-EW",((((G691-1)*K691)*'month 3 only'!$B$2)+('month 3 only'!$B$2*(G691-1))),IF(N691="WON",((((G691-1)*K691)*'month 3 only'!$B$2)+('month 3 only'!$B$2*(G691-1))),IF(N691="PLACED",((((G691-1)*K691)*'month 3 only'!$B$2)-'month 3 only'!$B$2),IF(K691=0,-'month 3 only'!$B$2,IF(K691=0,-'month 3 only'!$B$2,-('month 3 only'!$B$2*2)))))))*E691</f>
        <v>0</v>
      </c>
    </row>
    <row r="692" spans="9:19" ht="15" x14ac:dyDescent="0.2">
      <c r="I692" s="22"/>
      <c r="J692" s="22"/>
      <c r="K692" s="22"/>
      <c r="N692" s="17"/>
      <c r="O692" s="26">
        <f>((H692-1)*(1-(IF(I692="no",0,'month 3 only'!$B$3)))+1)</f>
        <v>5.0000000000000044E-2</v>
      </c>
      <c r="P692" s="26">
        <f t="shared" si="9"/>
        <v>0</v>
      </c>
      <c r="Q692" s="27">
        <f>(IF(N692="WON-EW",((((O692-1)*K692)*'month 3 only'!$B$2)+('month 3 only'!$B$2*(O692-1))),IF(N692="WON",((((O692-1)*K692)*'month 3 only'!$B$2)+('month 3 only'!$B$2*(O692-1))),IF(N692="PLACED",((((O692-1)*K692)*'month 3 only'!$B$2)-'month 3 only'!$B$2),IF(K692=0,-'month 3 only'!$B$2,IF(K692=0,-'month 3 only'!$B$2,-('month 3 only'!$B$2*2)))))))*E692</f>
        <v>0</v>
      </c>
      <c r="R692" s="27">
        <f>(IF(N692="WON-EW",(((L692-1)*'month 3 only'!$B$2)*(1-$B$3))+(((M692-1)*'month 3 only'!$B$2)*(1-$B$3)),IF(N692="WON",(((L692-1)*'month 3 only'!$B$2)*(1-$B$3)),IF(N692="PLACED",(((M692-1)*'month 3 only'!$B$2)*(1-$B$3))-'month 3 only'!$B$2,IF(K692=0,-'month 3 only'!$B$2,-('month 3 only'!$B$2*2))))))*E692</f>
        <v>0</v>
      </c>
      <c r="S692" s="28">
        <f>(IF(N692="WON-EW",((((G692-1)*K692)*'month 3 only'!$B$2)+('month 3 only'!$B$2*(G692-1))),IF(N692="WON",((((G692-1)*K692)*'month 3 only'!$B$2)+('month 3 only'!$B$2*(G692-1))),IF(N692="PLACED",((((G692-1)*K692)*'month 3 only'!$B$2)-'month 3 only'!$B$2),IF(K692=0,-'month 3 only'!$B$2,IF(K692=0,-'month 3 only'!$B$2,-('month 3 only'!$B$2*2)))))))*E692</f>
        <v>0</v>
      </c>
    </row>
    <row r="693" spans="9:19" ht="15" x14ac:dyDescent="0.2">
      <c r="I693" s="22"/>
      <c r="J693" s="22"/>
      <c r="K693" s="22"/>
      <c r="N693" s="17"/>
      <c r="O693" s="26">
        <f>((H693-1)*(1-(IF(I693="no",0,'month 3 only'!$B$3)))+1)</f>
        <v>5.0000000000000044E-2</v>
      </c>
      <c r="P693" s="26">
        <f t="shared" si="9"/>
        <v>0</v>
      </c>
      <c r="Q693" s="27">
        <f>(IF(N693="WON-EW",((((O693-1)*K693)*'month 3 only'!$B$2)+('month 3 only'!$B$2*(O693-1))),IF(N693="WON",((((O693-1)*K693)*'month 3 only'!$B$2)+('month 3 only'!$B$2*(O693-1))),IF(N693="PLACED",((((O693-1)*K693)*'month 3 only'!$B$2)-'month 3 only'!$B$2),IF(K693=0,-'month 3 only'!$B$2,IF(K693=0,-'month 3 only'!$B$2,-('month 3 only'!$B$2*2)))))))*E693</f>
        <v>0</v>
      </c>
      <c r="R693" s="27">
        <f>(IF(N693="WON-EW",(((L693-1)*'month 3 only'!$B$2)*(1-$B$3))+(((M693-1)*'month 3 only'!$B$2)*(1-$B$3)),IF(N693="WON",(((L693-1)*'month 3 only'!$B$2)*(1-$B$3)),IF(N693="PLACED",(((M693-1)*'month 3 only'!$B$2)*(1-$B$3))-'month 3 only'!$B$2,IF(K693=0,-'month 3 only'!$B$2,-('month 3 only'!$B$2*2))))))*E693</f>
        <v>0</v>
      </c>
      <c r="S693" s="28">
        <f>(IF(N693="WON-EW",((((G693-1)*K693)*'month 3 only'!$B$2)+('month 3 only'!$B$2*(G693-1))),IF(N693="WON",((((G693-1)*K693)*'month 3 only'!$B$2)+('month 3 only'!$B$2*(G693-1))),IF(N693="PLACED",((((G693-1)*K693)*'month 3 only'!$B$2)-'month 3 only'!$B$2),IF(K693=0,-'month 3 only'!$B$2,IF(K693=0,-'month 3 only'!$B$2,-('month 3 only'!$B$2*2)))))))*E693</f>
        <v>0</v>
      </c>
    </row>
    <row r="694" spans="9:19" ht="15" x14ac:dyDescent="0.2">
      <c r="I694" s="22"/>
      <c r="J694" s="22"/>
      <c r="K694" s="22"/>
      <c r="N694" s="17"/>
      <c r="O694" s="26">
        <f>((H694-1)*(1-(IF(I694="no",0,'month 3 only'!$B$3)))+1)</f>
        <v>5.0000000000000044E-2</v>
      </c>
      <c r="P694" s="26">
        <f t="shared" si="9"/>
        <v>0</v>
      </c>
      <c r="Q694" s="27">
        <f>(IF(N694="WON-EW",((((O694-1)*K694)*'month 3 only'!$B$2)+('month 3 only'!$B$2*(O694-1))),IF(N694="WON",((((O694-1)*K694)*'month 3 only'!$B$2)+('month 3 only'!$B$2*(O694-1))),IF(N694="PLACED",((((O694-1)*K694)*'month 3 only'!$B$2)-'month 3 only'!$B$2),IF(K694=0,-'month 3 only'!$B$2,IF(K694=0,-'month 3 only'!$B$2,-('month 3 only'!$B$2*2)))))))*E694</f>
        <v>0</v>
      </c>
      <c r="R694" s="27">
        <f>(IF(N694="WON-EW",(((L694-1)*'month 3 only'!$B$2)*(1-$B$3))+(((M694-1)*'month 3 only'!$B$2)*(1-$B$3)),IF(N694="WON",(((L694-1)*'month 3 only'!$B$2)*(1-$B$3)),IF(N694="PLACED",(((M694-1)*'month 3 only'!$B$2)*(1-$B$3))-'month 3 only'!$B$2,IF(K694=0,-'month 3 only'!$B$2,-('month 3 only'!$B$2*2))))))*E694</f>
        <v>0</v>
      </c>
      <c r="S694" s="28">
        <f>(IF(N694="WON-EW",((((G694-1)*K694)*'month 3 only'!$B$2)+('month 3 only'!$B$2*(G694-1))),IF(N694="WON",((((G694-1)*K694)*'month 3 only'!$B$2)+('month 3 only'!$B$2*(G694-1))),IF(N694="PLACED",((((G694-1)*K694)*'month 3 only'!$B$2)-'month 3 only'!$B$2),IF(K694=0,-'month 3 only'!$B$2,IF(K694=0,-'month 3 only'!$B$2,-('month 3 only'!$B$2*2)))))))*E694</f>
        <v>0</v>
      </c>
    </row>
    <row r="695" spans="9:19" ht="15" x14ac:dyDescent="0.2">
      <c r="I695" s="22"/>
      <c r="J695" s="22"/>
      <c r="K695" s="22"/>
      <c r="N695" s="17"/>
      <c r="O695" s="26">
        <f>((H695-1)*(1-(IF(I695="no",0,'month 3 only'!$B$3)))+1)</f>
        <v>5.0000000000000044E-2</v>
      </c>
      <c r="P695" s="26">
        <f t="shared" si="9"/>
        <v>0</v>
      </c>
      <c r="Q695" s="27">
        <f>(IF(N695="WON-EW",((((O695-1)*K695)*'month 3 only'!$B$2)+('month 3 only'!$B$2*(O695-1))),IF(N695="WON",((((O695-1)*K695)*'month 3 only'!$B$2)+('month 3 only'!$B$2*(O695-1))),IF(N695="PLACED",((((O695-1)*K695)*'month 3 only'!$B$2)-'month 3 only'!$B$2),IF(K695=0,-'month 3 only'!$B$2,IF(K695=0,-'month 3 only'!$B$2,-('month 3 only'!$B$2*2)))))))*E695</f>
        <v>0</v>
      </c>
      <c r="R695" s="27">
        <f>(IF(N695="WON-EW",(((L695-1)*'month 3 only'!$B$2)*(1-$B$3))+(((M695-1)*'month 3 only'!$B$2)*(1-$B$3)),IF(N695="WON",(((L695-1)*'month 3 only'!$B$2)*(1-$B$3)),IF(N695="PLACED",(((M695-1)*'month 3 only'!$B$2)*(1-$B$3))-'month 3 only'!$B$2,IF(K695=0,-'month 3 only'!$B$2,-('month 3 only'!$B$2*2))))))*E695</f>
        <v>0</v>
      </c>
      <c r="S695" s="28">
        <f>(IF(N695="WON-EW",((((G695-1)*K695)*'month 3 only'!$B$2)+('month 3 only'!$B$2*(G695-1))),IF(N695="WON",((((G695-1)*K695)*'month 3 only'!$B$2)+('month 3 only'!$B$2*(G695-1))),IF(N695="PLACED",((((G695-1)*K695)*'month 3 only'!$B$2)-'month 3 only'!$B$2),IF(K695=0,-'month 3 only'!$B$2,IF(K695=0,-'month 3 only'!$B$2,-('month 3 only'!$B$2*2)))))))*E695</f>
        <v>0</v>
      </c>
    </row>
    <row r="696" spans="9:19" ht="15" x14ac:dyDescent="0.2">
      <c r="I696" s="22"/>
      <c r="J696" s="22"/>
      <c r="K696" s="22"/>
      <c r="N696" s="17"/>
      <c r="O696" s="26">
        <f>((H696-1)*(1-(IF(I696="no",0,'month 3 only'!$B$3)))+1)</f>
        <v>5.0000000000000044E-2</v>
      </c>
      <c r="P696" s="26">
        <f t="shared" si="9"/>
        <v>0</v>
      </c>
      <c r="Q696" s="27">
        <f>(IF(N696="WON-EW",((((O696-1)*K696)*'month 3 only'!$B$2)+('month 3 only'!$B$2*(O696-1))),IF(N696="WON",((((O696-1)*K696)*'month 3 only'!$B$2)+('month 3 only'!$B$2*(O696-1))),IF(N696="PLACED",((((O696-1)*K696)*'month 3 only'!$B$2)-'month 3 only'!$B$2),IF(K696=0,-'month 3 only'!$B$2,IF(K696=0,-'month 3 only'!$B$2,-('month 3 only'!$B$2*2)))))))*E696</f>
        <v>0</v>
      </c>
      <c r="R696" s="27">
        <f>(IF(N696="WON-EW",(((L696-1)*'month 3 only'!$B$2)*(1-$B$3))+(((M696-1)*'month 3 only'!$B$2)*(1-$B$3)),IF(N696="WON",(((L696-1)*'month 3 only'!$B$2)*(1-$B$3)),IF(N696="PLACED",(((M696-1)*'month 3 only'!$B$2)*(1-$B$3))-'month 3 only'!$B$2,IF(K696=0,-'month 3 only'!$B$2,-('month 3 only'!$B$2*2))))))*E696</f>
        <v>0</v>
      </c>
      <c r="S696" s="28">
        <f>(IF(N696="WON-EW",((((G696-1)*K696)*'month 3 only'!$B$2)+('month 3 only'!$B$2*(G696-1))),IF(N696="WON",((((G696-1)*K696)*'month 3 only'!$B$2)+('month 3 only'!$B$2*(G696-1))),IF(N696="PLACED",((((G696-1)*K696)*'month 3 only'!$B$2)-'month 3 only'!$B$2),IF(K696=0,-'month 3 only'!$B$2,IF(K696=0,-'month 3 only'!$B$2,-('month 3 only'!$B$2*2)))))))*E696</f>
        <v>0</v>
      </c>
    </row>
    <row r="697" spans="9:19" ht="15" x14ac:dyDescent="0.2">
      <c r="I697" s="22"/>
      <c r="J697" s="22"/>
      <c r="K697" s="22"/>
      <c r="N697" s="17"/>
      <c r="O697" s="26">
        <f>((H697-1)*(1-(IF(I697="no",0,'month 3 only'!$B$3)))+1)</f>
        <v>5.0000000000000044E-2</v>
      </c>
      <c r="P697" s="26">
        <f t="shared" si="9"/>
        <v>0</v>
      </c>
      <c r="Q697" s="27">
        <f>(IF(N697="WON-EW",((((O697-1)*K697)*'month 3 only'!$B$2)+('month 3 only'!$B$2*(O697-1))),IF(N697="WON",((((O697-1)*K697)*'month 3 only'!$B$2)+('month 3 only'!$B$2*(O697-1))),IF(N697="PLACED",((((O697-1)*K697)*'month 3 only'!$B$2)-'month 3 only'!$B$2),IF(K697=0,-'month 3 only'!$B$2,IF(K697=0,-'month 3 only'!$B$2,-('month 3 only'!$B$2*2)))))))*E697</f>
        <v>0</v>
      </c>
      <c r="R697" s="27">
        <f>(IF(N697="WON-EW",(((L697-1)*'month 3 only'!$B$2)*(1-$B$3))+(((M697-1)*'month 3 only'!$B$2)*(1-$B$3)),IF(N697="WON",(((L697-1)*'month 3 only'!$B$2)*(1-$B$3)),IF(N697="PLACED",(((M697-1)*'month 3 only'!$B$2)*(1-$B$3))-'month 3 only'!$B$2,IF(K697=0,-'month 3 only'!$B$2,-('month 3 only'!$B$2*2))))))*E697</f>
        <v>0</v>
      </c>
      <c r="S697" s="28">
        <f>(IF(N697="WON-EW",((((G697-1)*K697)*'month 3 only'!$B$2)+('month 3 only'!$B$2*(G697-1))),IF(N697="WON",((((G697-1)*K697)*'month 3 only'!$B$2)+('month 3 only'!$B$2*(G697-1))),IF(N697="PLACED",((((G697-1)*K697)*'month 3 only'!$B$2)-'month 3 only'!$B$2),IF(K697=0,-'month 3 only'!$B$2,IF(K697=0,-'month 3 only'!$B$2,-('month 3 only'!$B$2*2)))))))*E697</f>
        <v>0</v>
      </c>
    </row>
    <row r="698" spans="9:19" ht="15" x14ac:dyDescent="0.2">
      <c r="I698" s="22"/>
      <c r="J698" s="22"/>
      <c r="K698" s="22"/>
      <c r="N698" s="17"/>
      <c r="O698" s="26">
        <f>((H698-1)*(1-(IF(I698="no",0,'month 3 only'!$B$3)))+1)</f>
        <v>5.0000000000000044E-2</v>
      </c>
      <c r="P698" s="26">
        <f t="shared" si="9"/>
        <v>0</v>
      </c>
      <c r="Q698" s="27">
        <f>(IF(N698="WON-EW",((((O698-1)*K698)*'month 3 only'!$B$2)+('month 3 only'!$B$2*(O698-1))),IF(N698="WON",((((O698-1)*K698)*'month 3 only'!$B$2)+('month 3 only'!$B$2*(O698-1))),IF(N698="PLACED",((((O698-1)*K698)*'month 3 only'!$B$2)-'month 3 only'!$B$2),IF(K698=0,-'month 3 only'!$B$2,IF(K698=0,-'month 3 only'!$B$2,-('month 3 only'!$B$2*2)))))))*E698</f>
        <v>0</v>
      </c>
      <c r="R698" s="27">
        <f>(IF(N698="WON-EW",(((L698-1)*'month 3 only'!$B$2)*(1-$B$3))+(((M698-1)*'month 3 only'!$B$2)*(1-$B$3)),IF(N698="WON",(((L698-1)*'month 3 only'!$B$2)*(1-$B$3)),IF(N698="PLACED",(((M698-1)*'month 3 only'!$B$2)*(1-$B$3))-'month 3 only'!$B$2,IF(K698=0,-'month 3 only'!$B$2,-('month 3 only'!$B$2*2))))))*E698</f>
        <v>0</v>
      </c>
      <c r="S698" s="28">
        <f>(IF(N698="WON-EW",((((G698-1)*K698)*'month 3 only'!$B$2)+('month 3 only'!$B$2*(G698-1))),IF(N698="WON",((((G698-1)*K698)*'month 3 only'!$B$2)+('month 3 only'!$B$2*(G698-1))),IF(N698="PLACED",((((G698-1)*K698)*'month 3 only'!$B$2)-'month 3 only'!$B$2),IF(K698=0,-'month 3 only'!$B$2,IF(K698=0,-'month 3 only'!$B$2,-('month 3 only'!$B$2*2)))))))*E698</f>
        <v>0</v>
      </c>
    </row>
    <row r="699" spans="9:19" ht="15" x14ac:dyDescent="0.2">
      <c r="I699" s="22"/>
      <c r="J699" s="22"/>
      <c r="K699" s="22"/>
      <c r="N699" s="17"/>
      <c r="O699" s="26">
        <f>((H699-1)*(1-(IF(I699="no",0,'month 3 only'!$B$3)))+1)</f>
        <v>5.0000000000000044E-2</v>
      </c>
      <c r="P699" s="26">
        <f t="shared" si="9"/>
        <v>0</v>
      </c>
      <c r="Q699" s="27">
        <f>(IF(N699="WON-EW",((((O699-1)*K699)*'month 3 only'!$B$2)+('month 3 only'!$B$2*(O699-1))),IF(N699="WON",((((O699-1)*K699)*'month 3 only'!$B$2)+('month 3 only'!$B$2*(O699-1))),IF(N699="PLACED",((((O699-1)*K699)*'month 3 only'!$B$2)-'month 3 only'!$B$2),IF(K699=0,-'month 3 only'!$B$2,IF(K699=0,-'month 3 only'!$B$2,-('month 3 only'!$B$2*2)))))))*E699</f>
        <v>0</v>
      </c>
      <c r="R699" s="27">
        <f>(IF(N699="WON-EW",(((L699-1)*'month 3 only'!$B$2)*(1-$B$3))+(((M699-1)*'month 3 only'!$B$2)*(1-$B$3)),IF(N699="WON",(((L699-1)*'month 3 only'!$B$2)*(1-$B$3)),IF(N699="PLACED",(((M699-1)*'month 3 only'!$B$2)*(1-$B$3))-'month 3 only'!$B$2,IF(K699=0,-'month 3 only'!$B$2,-('month 3 only'!$B$2*2))))))*E699</f>
        <v>0</v>
      </c>
      <c r="S699" s="28">
        <f>(IF(N699="WON-EW",((((G699-1)*K699)*'month 3 only'!$B$2)+('month 3 only'!$B$2*(G699-1))),IF(N699="WON",((((G699-1)*K699)*'month 3 only'!$B$2)+('month 3 only'!$B$2*(G699-1))),IF(N699="PLACED",((((G699-1)*K699)*'month 3 only'!$B$2)-'month 3 only'!$B$2),IF(K699=0,-'month 3 only'!$B$2,IF(K699=0,-'month 3 only'!$B$2,-('month 3 only'!$B$2*2)))))))*E699</f>
        <v>0</v>
      </c>
    </row>
    <row r="700" spans="9:19" ht="15" x14ac:dyDescent="0.2">
      <c r="I700" s="22"/>
      <c r="J700" s="22"/>
      <c r="K700" s="22"/>
      <c r="N700" s="17"/>
      <c r="O700" s="26">
        <f>((H700-1)*(1-(IF(I700="no",0,'month 3 only'!$B$3)))+1)</f>
        <v>5.0000000000000044E-2</v>
      </c>
      <c r="P700" s="26">
        <f t="shared" si="9"/>
        <v>0</v>
      </c>
      <c r="Q700" s="27">
        <f>(IF(N700="WON-EW",((((O700-1)*K700)*'month 3 only'!$B$2)+('month 3 only'!$B$2*(O700-1))),IF(N700="WON",((((O700-1)*K700)*'month 3 only'!$B$2)+('month 3 only'!$B$2*(O700-1))),IF(N700="PLACED",((((O700-1)*K700)*'month 3 only'!$B$2)-'month 3 only'!$B$2),IF(K700=0,-'month 3 only'!$B$2,IF(K700=0,-'month 3 only'!$B$2,-('month 3 only'!$B$2*2)))))))*E700</f>
        <v>0</v>
      </c>
      <c r="R700" s="27">
        <f>(IF(N700="WON-EW",(((L700-1)*'month 3 only'!$B$2)*(1-$B$3))+(((M700-1)*'month 3 only'!$B$2)*(1-$B$3)),IF(N700="WON",(((L700-1)*'month 3 only'!$B$2)*(1-$B$3)),IF(N700="PLACED",(((M700-1)*'month 3 only'!$B$2)*(1-$B$3))-'month 3 only'!$B$2,IF(K700=0,-'month 3 only'!$B$2,-('month 3 only'!$B$2*2))))))*E700</f>
        <v>0</v>
      </c>
      <c r="S700" s="28">
        <f>(IF(N700="WON-EW",((((G700-1)*K700)*'month 3 only'!$B$2)+('month 3 only'!$B$2*(G700-1))),IF(N700="WON",((((G700-1)*K700)*'month 3 only'!$B$2)+('month 3 only'!$B$2*(G700-1))),IF(N700="PLACED",((((G700-1)*K700)*'month 3 only'!$B$2)-'month 3 only'!$B$2),IF(K700=0,-'month 3 only'!$B$2,IF(K700=0,-'month 3 only'!$B$2,-('month 3 only'!$B$2*2)))))))*E700</f>
        <v>0</v>
      </c>
    </row>
    <row r="701" spans="9:19" ht="15" x14ac:dyDescent="0.2">
      <c r="I701" s="22"/>
      <c r="J701" s="22"/>
      <c r="K701" s="22"/>
      <c r="N701" s="17"/>
      <c r="O701" s="26">
        <f>((H701-1)*(1-(IF(I701="no",0,'month 3 only'!$B$3)))+1)</f>
        <v>5.0000000000000044E-2</v>
      </c>
      <c r="P701" s="26">
        <f t="shared" si="9"/>
        <v>0</v>
      </c>
      <c r="Q701" s="27">
        <f>(IF(N701="WON-EW",((((O701-1)*K701)*'month 3 only'!$B$2)+('month 3 only'!$B$2*(O701-1))),IF(N701="WON",((((O701-1)*K701)*'month 3 only'!$B$2)+('month 3 only'!$B$2*(O701-1))),IF(N701="PLACED",((((O701-1)*K701)*'month 3 only'!$B$2)-'month 3 only'!$B$2),IF(K701=0,-'month 3 only'!$B$2,IF(K701=0,-'month 3 only'!$B$2,-('month 3 only'!$B$2*2)))))))*E701</f>
        <v>0</v>
      </c>
      <c r="R701" s="27">
        <f>(IF(N701="WON-EW",(((L701-1)*'month 3 only'!$B$2)*(1-$B$3))+(((M701-1)*'month 3 only'!$B$2)*(1-$B$3)),IF(N701="WON",(((L701-1)*'month 3 only'!$B$2)*(1-$B$3)),IF(N701="PLACED",(((M701-1)*'month 3 only'!$B$2)*(1-$B$3))-'month 3 only'!$B$2,IF(K701=0,-'month 3 only'!$B$2,-('month 3 only'!$B$2*2))))))*E701</f>
        <v>0</v>
      </c>
      <c r="S701" s="28">
        <f>(IF(N701="WON-EW",((((G701-1)*K701)*'month 3 only'!$B$2)+('month 3 only'!$B$2*(G701-1))),IF(N701="WON",((((G701-1)*K701)*'month 3 only'!$B$2)+('month 3 only'!$B$2*(G701-1))),IF(N701="PLACED",((((G701-1)*K701)*'month 3 only'!$B$2)-'month 3 only'!$B$2),IF(K701=0,-'month 3 only'!$B$2,IF(K701=0,-'month 3 only'!$B$2,-('month 3 only'!$B$2*2)))))))*E701</f>
        <v>0</v>
      </c>
    </row>
    <row r="702" spans="9:19" ht="15" x14ac:dyDescent="0.2">
      <c r="I702" s="22"/>
      <c r="J702" s="22"/>
      <c r="K702" s="22"/>
      <c r="N702" s="17"/>
      <c r="O702" s="26">
        <f>((H702-1)*(1-(IF(I702="no",0,'month 3 only'!$B$3)))+1)</f>
        <v>5.0000000000000044E-2</v>
      </c>
      <c r="P702" s="26">
        <f t="shared" ref="P702:P765" si="10">E702*IF(J702="yes",2,1)</f>
        <v>0</v>
      </c>
      <c r="Q702" s="27">
        <f>(IF(N702="WON-EW",((((O702-1)*K702)*'month 3 only'!$B$2)+('month 3 only'!$B$2*(O702-1))),IF(N702="WON",((((O702-1)*K702)*'month 3 only'!$B$2)+('month 3 only'!$B$2*(O702-1))),IF(N702="PLACED",((((O702-1)*K702)*'month 3 only'!$B$2)-'month 3 only'!$B$2),IF(K702=0,-'month 3 only'!$B$2,IF(K702=0,-'month 3 only'!$B$2,-('month 3 only'!$B$2*2)))))))*E702</f>
        <v>0</v>
      </c>
      <c r="R702" s="27">
        <f>(IF(N702="WON-EW",(((L702-1)*'month 3 only'!$B$2)*(1-$B$3))+(((M702-1)*'month 3 only'!$B$2)*(1-$B$3)),IF(N702="WON",(((L702-1)*'month 3 only'!$B$2)*(1-$B$3)),IF(N702="PLACED",(((M702-1)*'month 3 only'!$B$2)*(1-$B$3))-'month 3 only'!$B$2,IF(K702=0,-'month 3 only'!$B$2,-('month 3 only'!$B$2*2))))))*E702</f>
        <v>0</v>
      </c>
      <c r="S702" s="28">
        <f>(IF(N702="WON-EW",((((G702-1)*K702)*'month 3 only'!$B$2)+('month 3 only'!$B$2*(G702-1))),IF(N702="WON",((((G702-1)*K702)*'month 3 only'!$B$2)+('month 3 only'!$B$2*(G702-1))),IF(N702="PLACED",((((G702-1)*K702)*'month 3 only'!$B$2)-'month 3 only'!$B$2),IF(K702=0,-'month 3 only'!$B$2,IF(K702=0,-'month 3 only'!$B$2,-('month 3 only'!$B$2*2)))))))*E702</f>
        <v>0</v>
      </c>
    </row>
    <row r="703" spans="9:19" ht="15" x14ac:dyDescent="0.2">
      <c r="I703" s="22"/>
      <c r="J703" s="22"/>
      <c r="K703" s="22"/>
      <c r="N703" s="17"/>
      <c r="O703" s="26">
        <f>((H703-1)*(1-(IF(I703="no",0,'month 3 only'!$B$3)))+1)</f>
        <v>5.0000000000000044E-2</v>
      </c>
      <c r="P703" s="26">
        <f t="shared" si="10"/>
        <v>0</v>
      </c>
      <c r="Q703" s="27">
        <f>(IF(N703="WON-EW",((((O703-1)*K703)*'month 3 only'!$B$2)+('month 3 only'!$B$2*(O703-1))),IF(N703="WON",((((O703-1)*K703)*'month 3 only'!$B$2)+('month 3 only'!$B$2*(O703-1))),IF(N703="PLACED",((((O703-1)*K703)*'month 3 only'!$B$2)-'month 3 only'!$B$2),IF(K703=0,-'month 3 only'!$B$2,IF(K703=0,-'month 3 only'!$B$2,-('month 3 only'!$B$2*2)))))))*E703</f>
        <v>0</v>
      </c>
      <c r="R703" s="27">
        <f>(IF(N703="WON-EW",(((L703-1)*'month 3 only'!$B$2)*(1-$B$3))+(((M703-1)*'month 3 only'!$B$2)*(1-$B$3)),IF(N703="WON",(((L703-1)*'month 3 only'!$B$2)*(1-$B$3)),IF(N703="PLACED",(((M703-1)*'month 3 only'!$B$2)*(1-$B$3))-'month 3 only'!$B$2,IF(K703=0,-'month 3 only'!$B$2,-('month 3 only'!$B$2*2))))))*E703</f>
        <v>0</v>
      </c>
      <c r="S703" s="28">
        <f>(IF(N703="WON-EW",((((G703-1)*K703)*'month 3 only'!$B$2)+('month 3 only'!$B$2*(G703-1))),IF(N703="WON",((((G703-1)*K703)*'month 3 only'!$B$2)+('month 3 only'!$B$2*(G703-1))),IF(N703="PLACED",((((G703-1)*K703)*'month 3 only'!$B$2)-'month 3 only'!$B$2),IF(K703=0,-'month 3 only'!$B$2,IF(K703=0,-'month 3 only'!$B$2,-('month 3 only'!$B$2*2)))))))*E703</f>
        <v>0</v>
      </c>
    </row>
    <row r="704" spans="9:19" ht="15" x14ac:dyDescent="0.2">
      <c r="I704" s="22"/>
      <c r="J704" s="22"/>
      <c r="K704" s="22"/>
      <c r="N704" s="17"/>
      <c r="O704" s="26">
        <f>((H704-1)*(1-(IF(I704="no",0,'month 3 only'!$B$3)))+1)</f>
        <v>5.0000000000000044E-2</v>
      </c>
      <c r="P704" s="26">
        <f t="shared" si="10"/>
        <v>0</v>
      </c>
      <c r="Q704" s="27">
        <f>(IF(N704="WON-EW",((((O704-1)*K704)*'month 3 only'!$B$2)+('month 3 only'!$B$2*(O704-1))),IF(N704="WON",((((O704-1)*K704)*'month 3 only'!$B$2)+('month 3 only'!$B$2*(O704-1))),IF(N704="PLACED",((((O704-1)*K704)*'month 3 only'!$B$2)-'month 3 only'!$B$2),IF(K704=0,-'month 3 only'!$B$2,IF(K704=0,-'month 3 only'!$B$2,-('month 3 only'!$B$2*2)))))))*E704</f>
        <v>0</v>
      </c>
      <c r="R704" s="27">
        <f>(IF(N704="WON-EW",(((L704-1)*'month 3 only'!$B$2)*(1-$B$3))+(((M704-1)*'month 3 only'!$B$2)*(1-$B$3)),IF(N704="WON",(((L704-1)*'month 3 only'!$B$2)*(1-$B$3)),IF(N704="PLACED",(((M704-1)*'month 3 only'!$B$2)*(1-$B$3))-'month 3 only'!$B$2,IF(K704=0,-'month 3 only'!$B$2,-('month 3 only'!$B$2*2))))))*E704</f>
        <v>0</v>
      </c>
      <c r="S704" s="28">
        <f>(IF(N704="WON-EW",((((G704-1)*K704)*'month 3 only'!$B$2)+('month 3 only'!$B$2*(G704-1))),IF(N704="WON",((((G704-1)*K704)*'month 3 only'!$B$2)+('month 3 only'!$B$2*(G704-1))),IF(N704="PLACED",((((G704-1)*K704)*'month 3 only'!$B$2)-'month 3 only'!$B$2),IF(K704=0,-'month 3 only'!$B$2,IF(K704=0,-'month 3 only'!$B$2,-('month 3 only'!$B$2*2)))))))*E704</f>
        <v>0</v>
      </c>
    </row>
    <row r="705" spans="9:19" ht="15" x14ac:dyDescent="0.2">
      <c r="I705" s="22"/>
      <c r="J705" s="22"/>
      <c r="K705" s="22"/>
      <c r="N705" s="17"/>
      <c r="O705" s="26">
        <f>((H705-1)*(1-(IF(I705="no",0,'month 3 only'!$B$3)))+1)</f>
        <v>5.0000000000000044E-2</v>
      </c>
      <c r="P705" s="26">
        <f t="shared" si="10"/>
        <v>0</v>
      </c>
      <c r="Q705" s="27">
        <f>(IF(N705="WON-EW",((((O705-1)*K705)*'month 3 only'!$B$2)+('month 3 only'!$B$2*(O705-1))),IF(N705="WON",((((O705-1)*K705)*'month 3 only'!$B$2)+('month 3 only'!$B$2*(O705-1))),IF(N705="PLACED",((((O705-1)*K705)*'month 3 only'!$B$2)-'month 3 only'!$B$2),IF(K705=0,-'month 3 only'!$B$2,IF(K705=0,-'month 3 only'!$B$2,-('month 3 only'!$B$2*2)))))))*E705</f>
        <v>0</v>
      </c>
      <c r="R705" s="27">
        <f>(IF(N705="WON-EW",(((L705-1)*'month 3 only'!$B$2)*(1-$B$3))+(((M705-1)*'month 3 only'!$B$2)*(1-$B$3)),IF(N705="WON",(((L705-1)*'month 3 only'!$B$2)*(1-$B$3)),IF(N705="PLACED",(((M705-1)*'month 3 only'!$B$2)*(1-$B$3))-'month 3 only'!$B$2,IF(K705=0,-'month 3 only'!$B$2,-('month 3 only'!$B$2*2))))))*E705</f>
        <v>0</v>
      </c>
      <c r="S705" s="28">
        <f>(IF(N705="WON-EW",((((G705-1)*K705)*'month 3 only'!$B$2)+('month 3 only'!$B$2*(G705-1))),IF(N705="WON",((((G705-1)*K705)*'month 3 only'!$B$2)+('month 3 only'!$B$2*(G705-1))),IF(N705="PLACED",((((G705-1)*K705)*'month 3 only'!$B$2)-'month 3 only'!$B$2),IF(K705=0,-'month 3 only'!$B$2,IF(K705=0,-'month 3 only'!$B$2,-('month 3 only'!$B$2*2)))))))*E705</f>
        <v>0</v>
      </c>
    </row>
    <row r="706" spans="9:19" ht="15" x14ac:dyDescent="0.2">
      <c r="I706" s="22"/>
      <c r="J706" s="22"/>
      <c r="K706" s="22"/>
      <c r="N706" s="17"/>
      <c r="O706" s="26">
        <f>((H706-1)*(1-(IF(I706="no",0,'month 3 only'!$B$3)))+1)</f>
        <v>5.0000000000000044E-2</v>
      </c>
      <c r="P706" s="26">
        <f t="shared" si="10"/>
        <v>0</v>
      </c>
      <c r="Q706" s="27">
        <f>(IF(N706="WON-EW",((((O706-1)*K706)*'month 3 only'!$B$2)+('month 3 only'!$B$2*(O706-1))),IF(N706="WON",((((O706-1)*K706)*'month 3 only'!$B$2)+('month 3 only'!$B$2*(O706-1))),IF(N706="PLACED",((((O706-1)*K706)*'month 3 only'!$B$2)-'month 3 only'!$B$2),IF(K706=0,-'month 3 only'!$B$2,IF(K706=0,-'month 3 only'!$B$2,-('month 3 only'!$B$2*2)))))))*E706</f>
        <v>0</v>
      </c>
      <c r="R706" s="27">
        <f>(IF(N706="WON-EW",(((L706-1)*'month 3 only'!$B$2)*(1-$B$3))+(((M706-1)*'month 3 only'!$B$2)*(1-$B$3)),IF(N706="WON",(((L706-1)*'month 3 only'!$B$2)*(1-$B$3)),IF(N706="PLACED",(((M706-1)*'month 3 only'!$B$2)*(1-$B$3))-'month 3 only'!$B$2,IF(K706=0,-'month 3 only'!$B$2,-('month 3 only'!$B$2*2))))))*E706</f>
        <v>0</v>
      </c>
      <c r="S706" s="28">
        <f>(IF(N706="WON-EW",((((G706-1)*K706)*'month 3 only'!$B$2)+('month 3 only'!$B$2*(G706-1))),IF(N706="WON",((((G706-1)*K706)*'month 3 only'!$B$2)+('month 3 only'!$B$2*(G706-1))),IF(N706="PLACED",((((G706-1)*K706)*'month 3 only'!$B$2)-'month 3 only'!$B$2),IF(K706=0,-'month 3 only'!$B$2,IF(K706=0,-'month 3 only'!$B$2,-('month 3 only'!$B$2*2)))))))*E706</f>
        <v>0</v>
      </c>
    </row>
    <row r="707" spans="9:19" ht="15" x14ac:dyDescent="0.2">
      <c r="I707" s="22"/>
      <c r="J707" s="22"/>
      <c r="K707" s="22"/>
      <c r="N707" s="17"/>
      <c r="O707" s="26">
        <f>((H707-1)*(1-(IF(I707="no",0,'month 3 only'!$B$3)))+1)</f>
        <v>5.0000000000000044E-2</v>
      </c>
      <c r="P707" s="26">
        <f t="shared" si="10"/>
        <v>0</v>
      </c>
      <c r="Q707" s="27">
        <f>(IF(N707="WON-EW",((((O707-1)*K707)*'month 3 only'!$B$2)+('month 3 only'!$B$2*(O707-1))),IF(N707="WON",((((O707-1)*K707)*'month 3 only'!$B$2)+('month 3 only'!$B$2*(O707-1))),IF(N707="PLACED",((((O707-1)*K707)*'month 3 only'!$B$2)-'month 3 only'!$B$2),IF(K707=0,-'month 3 only'!$B$2,IF(K707=0,-'month 3 only'!$B$2,-('month 3 only'!$B$2*2)))))))*E707</f>
        <v>0</v>
      </c>
      <c r="R707" s="27">
        <f>(IF(N707="WON-EW",(((L707-1)*'month 3 only'!$B$2)*(1-$B$3))+(((M707-1)*'month 3 only'!$B$2)*(1-$B$3)),IF(N707="WON",(((L707-1)*'month 3 only'!$B$2)*(1-$B$3)),IF(N707="PLACED",(((M707-1)*'month 3 only'!$B$2)*(1-$B$3))-'month 3 only'!$B$2,IF(K707=0,-'month 3 only'!$B$2,-('month 3 only'!$B$2*2))))))*E707</f>
        <v>0</v>
      </c>
      <c r="S707" s="28">
        <f>(IF(N707="WON-EW",((((G707-1)*K707)*'month 3 only'!$B$2)+('month 3 only'!$B$2*(G707-1))),IF(N707="WON",((((G707-1)*K707)*'month 3 only'!$B$2)+('month 3 only'!$B$2*(G707-1))),IF(N707="PLACED",((((G707-1)*K707)*'month 3 only'!$B$2)-'month 3 only'!$B$2),IF(K707=0,-'month 3 only'!$B$2,IF(K707=0,-'month 3 only'!$B$2,-('month 3 only'!$B$2*2)))))))*E707</f>
        <v>0</v>
      </c>
    </row>
    <row r="708" spans="9:19" ht="15" x14ac:dyDescent="0.2">
      <c r="I708" s="22"/>
      <c r="J708" s="22"/>
      <c r="K708" s="22"/>
      <c r="N708" s="17"/>
      <c r="O708" s="26">
        <f>((H708-1)*(1-(IF(I708="no",0,'month 3 only'!$B$3)))+1)</f>
        <v>5.0000000000000044E-2</v>
      </c>
      <c r="P708" s="26">
        <f t="shared" si="10"/>
        <v>0</v>
      </c>
      <c r="Q708" s="27">
        <f>(IF(N708="WON-EW",((((O708-1)*K708)*'month 3 only'!$B$2)+('month 3 only'!$B$2*(O708-1))),IF(N708="WON",((((O708-1)*K708)*'month 3 only'!$B$2)+('month 3 only'!$B$2*(O708-1))),IF(N708="PLACED",((((O708-1)*K708)*'month 3 only'!$B$2)-'month 3 only'!$B$2),IF(K708=0,-'month 3 only'!$B$2,IF(K708=0,-'month 3 only'!$B$2,-('month 3 only'!$B$2*2)))))))*E708</f>
        <v>0</v>
      </c>
      <c r="R708" s="27">
        <f>(IF(N708="WON-EW",(((L708-1)*'month 3 only'!$B$2)*(1-$B$3))+(((M708-1)*'month 3 only'!$B$2)*(1-$B$3)),IF(N708="WON",(((L708-1)*'month 3 only'!$B$2)*(1-$B$3)),IF(N708="PLACED",(((M708-1)*'month 3 only'!$B$2)*(1-$B$3))-'month 3 only'!$B$2,IF(K708=0,-'month 3 only'!$B$2,-('month 3 only'!$B$2*2))))))*E708</f>
        <v>0</v>
      </c>
      <c r="S708" s="28">
        <f>(IF(N708="WON-EW",((((G708-1)*K708)*'month 3 only'!$B$2)+('month 3 only'!$B$2*(G708-1))),IF(N708="WON",((((G708-1)*K708)*'month 3 only'!$B$2)+('month 3 only'!$B$2*(G708-1))),IF(N708="PLACED",((((G708-1)*K708)*'month 3 only'!$B$2)-'month 3 only'!$B$2),IF(K708=0,-'month 3 only'!$B$2,IF(K708=0,-'month 3 only'!$B$2,-('month 3 only'!$B$2*2)))))))*E708</f>
        <v>0</v>
      </c>
    </row>
    <row r="709" spans="9:19" ht="15" x14ac:dyDescent="0.2">
      <c r="I709" s="22"/>
      <c r="J709" s="22"/>
      <c r="K709" s="22"/>
      <c r="N709" s="17"/>
      <c r="O709" s="26">
        <f>((H709-1)*(1-(IF(I709="no",0,'month 3 only'!$B$3)))+1)</f>
        <v>5.0000000000000044E-2</v>
      </c>
      <c r="P709" s="26">
        <f t="shared" si="10"/>
        <v>0</v>
      </c>
      <c r="Q709" s="27">
        <f>(IF(N709="WON-EW",((((O709-1)*K709)*'month 3 only'!$B$2)+('month 3 only'!$B$2*(O709-1))),IF(N709="WON",((((O709-1)*K709)*'month 3 only'!$B$2)+('month 3 only'!$B$2*(O709-1))),IF(N709="PLACED",((((O709-1)*K709)*'month 3 only'!$B$2)-'month 3 only'!$B$2),IF(K709=0,-'month 3 only'!$B$2,IF(K709=0,-'month 3 only'!$B$2,-('month 3 only'!$B$2*2)))))))*E709</f>
        <v>0</v>
      </c>
      <c r="R709" s="27">
        <f>(IF(N709="WON-EW",(((L709-1)*'month 3 only'!$B$2)*(1-$B$3))+(((M709-1)*'month 3 only'!$B$2)*(1-$B$3)),IF(N709="WON",(((L709-1)*'month 3 only'!$B$2)*(1-$B$3)),IF(N709="PLACED",(((M709-1)*'month 3 only'!$B$2)*(1-$B$3))-'month 3 only'!$B$2,IF(K709=0,-'month 3 only'!$B$2,-('month 3 only'!$B$2*2))))))*E709</f>
        <v>0</v>
      </c>
      <c r="S709" s="28">
        <f>(IF(N709="WON-EW",((((G709-1)*K709)*'month 3 only'!$B$2)+('month 3 only'!$B$2*(G709-1))),IF(N709="WON",((((G709-1)*K709)*'month 3 only'!$B$2)+('month 3 only'!$B$2*(G709-1))),IF(N709="PLACED",((((G709-1)*K709)*'month 3 only'!$B$2)-'month 3 only'!$B$2),IF(K709=0,-'month 3 only'!$B$2,IF(K709=0,-'month 3 only'!$B$2,-('month 3 only'!$B$2*2)))))))*E709</f>
        <v>0</v>
      </c>
    </row>
    <row r="710" spans="9:19" ht="15" x14ac:dyDescent="0.2">
      <c r="I710" s="22"/>
      <c r="J710" s="22"/>
      <c r="K710" s="22"/>
      <c r="N710" s="17"/>
      <c r="O710" s="26">
        <f>((H710-1)*(1-(IF(I710="no",0,'month 3 only'!$B$3)))+1)</f>
        <v>5.0000000000000044E-2</v>
      </c>
      <c r="P710" s="26">
        <f t="shared" si="10"/>
        <v>0</v>
      </c>
      <c r="Q710" s="27">
        <f>(IF(N710="WON-EW",((((O710-1)*K710)*'month 3 only'!$B$2)+('month 3 only'!$B$2*(O710-1))),IF(N710="WON",((((O710-1)*K710)*'month 3 only'!$B$2)+('month 3 only'!$B$2*(O710-1))),IF(N710="PLACED",((((O710-1)*K710)*'month 3 only'!$B$2)-'month 3 only'!$B$2),IF(K710=0,-'month 3 only'!$B$2,IF(K710=0,-'month 3 only'!$B$2,-('month 3 only'!$B$2*2)))))))*E710</f>
        <v>0</v>
      </c>
      <c r="R710" s="27">
        <f>(IF(N710="WON-EW",(((L710-1)*'month 3 only'!$B$2)*(1-$B$3))+(((M710-1)*'month 3 only'!$B$2)*(1-$B$3)),IF(N710="WON",(((L710-1)*'month 3 only'!$B$2)*(1-$B$3)),IF(N710="PLACED",(((M710-1)*'month 3 only'!$B$2)*(1-$B$3))-'month 3 only'!$B$2,IF(K710=0,-'month 3 only'!$B$2,-('month 3 only'!$B$2*2))))))*E710</f>
        <v>0</v>
      </c>
      <c r="S710" s="28">
        <f>(IF(N710="WON-EW",((((G710-1)*K710)*'month 3 only'!$B$2)+('month 3 only'!$B$2*(G710-1))),IF(N710="WON",((((G710-1)*K710)*'month 3 only'!$B$2)+('month 3 only'!$B$2*(G710-1))),IF(N710="PLACED",((((G710-1)*K710)*'month 3 only'!$B$2)-'month 3 only'!$B$2),IF(K710=0,-'month 3 only'!$B$2,IF(K710=0,-'month 3 only'!$B$2,-('month 3 only'!$B$2*2)))))))*E710</f>
        <v>0</v>
      </c>
    </row>
    <row r="711" spans="9:19" ht="15" x14ac:dyDescent="0.2">
      <c r="I711" s="22"/>
      <c r="J711" s="22"/>
      <c r="K711" s="22"/>
      <c r="N711" s="17"/>
      <c r="O711" s="26">
        <f>((H711-1)*(1-(IF(I711="no",0,'month 3 only'!$B$3)))+1)</f>
        <v>5.0000000000000044E-2</v>
      </c>
      <c r="P711" s="26">
        <f t="shared" si="10"/>
        <v>0</v>
      </c>
      <c r="Q711" s="27">
        <f>(IF(N711="WON-EW",((((O711-1)*K711)*'month 3 only'!$B$2)+('month 3 only'!$B$2*(O711-1))),IF(N711="WON",((((O711-1)*K711)*'month 3 only'!$B$2)+('month 3 only'!$B$2*(O711-1))),IF(N711="PLACED",((((O711-1)*K711)*'month 3 only'!$B$2)-'month 3 only'!$B$2),IF(K711=0,-'month 3 only'!$B$2,IF(K711=0,-'month 3 only'!$B$2,-('month 3 only'!$B$2*2)))))))*E711</f>
        <v>0</v>
      </c>
      <c r="R711" s="27">
        <f>(IF(N711="WON-EW",(((L711-1)*'month 3 only'!$B$2)*(1-$B$3))+(((M711-1)*'month 3 only'!$B$2)*(1-$B$3)),IF(N711="WON",(((L711-1)*'month 3 only'!$B$2)*(1-$B$3)),IF(N711="PLACED",(((M711-1)*'month 3 only'!$B$2)*(1-$B$3))-'month 3 only'!$B$2,IF(K711=0,-'month 3 only'!$B$2,-('month 3 only'!$B$2*2))))))*E711</f>
        <v>0</v>
      </c>
      <c r="S711" s="28">
        <f>(IF(N711="WON-EW",((((G711-1)*K711)*'month 3 only'!$B$2)+('month 3 only'!$B$2*(G711-1))),IF(N711="WON",((((G711-1)*K711)*'month 3 only'!$B$2)+('month 3 only'!$B$2*(G711-1))),IF(N711="PLACED",((((G711-1)*K711)*'month 3 only'!$B$2)-'month 3 only'!$B$2),IF(K711=0,-'month 3 only'!$B$2,IF(K711=0,-'month 3 only'!$B$2,-('month 3 only'!$B$2*2)))))))*E711</f>
        <v>0</v>
      </c>
    </row>
    <row r="712" spans="9:19" ht="15" x14ac:dyDescent="0.2">
      <c r="I712" s="22"/>
      <c r="J712" s="22"/>
      <c r="K712" s="22"/>
      <c r="N712" s="17"/>
      <c r="O712" s="26">
        <f>((H712-1)*(1-(IF(I712="no",0,'month 3 only'!$B$3)))+1)</f>
        <v>5.0000000000000044E-2</v>
      </c>
      <c r="P712" s="26">
        <f t="shared" si="10"/>
        <v>0</v>
      </c>
      <c r="Q712" s="27">
        <f>(IF(N712="WON-EW",((((O712-1)*K712)*'month 3 only'!$B$2)+('month 3 only'!$B$2*(O712-1))),IF(N712="WON",((((O712-1)*K712)*'month 3 only'!$B$2)+('month 3 only'!$B$2*(O712-1))),IF(N712="PLACED",((((O712-1)*K712)*'month 3 only'!$B$2)-'month 3 only'!$B$2),IF(K712=0,-'month 3 only'!$B$2,IF(K712=0,-'month 3 only'!$B$2,-('month 3 only'!$B$2*2)))))))*E712</f>
        <v>0</v>
      </c>
      <c r="R712" s="27">
        <f>(IF(N712="WON-EW",(((L712-1)*'month 3 only'!$B$2)*(1-$B$3))+(((M712-1)*'month 3 only'!$B$2)*(1-$B$3)),IF(N712="WON",(((L712-1)*'month 3 only'!$B$2)*(1-$B$3)),IF(N712="PLACED",(((M712-1)*'month 3 only'!$B$2)*(1-$B$3))-'month 3 only'!$B$2,IF(K712=0,-'month 3 only'!$B$2,-('month 3 only'!$B$2*2))))))*E712</f>
        <v>0</v>
      </c>
      <c r="S712" s="28">
        <f>(IF(N712="WON-EW",((((G712-1)*K712)*'month 3 only'!$B$2)+('month 3 only'!$B$2*(G712-1))),IF(N712="WON",((((G712-1)*K712)*'month 3 only'!$B$2)+('month 3 only'!$B$2*(G712-1))),IF(N712="PLACED",((((G712-1)*K712)*'month 3 only'!$B$2)-'month 3 only'!$B$2),IF(K712=0,-'month 3 only'!$B$2,IF(K712=0,-'month 3 only'!$B$2,-('month 3 only'!$B$2*2)))))))*E712</f>
        <v>0</v>
      </c>
    </row>
    <row r="713" spans="9:19" ht="15" x14ac:dyDescent="0.2">
      <c r="I713" s="22"/>
      <c r="J713" s="22"/>
      <c r="K713" s="22"/>
      <c r="N713" s="17"/>
      <c r="O713" s="26">
        <f>((H713-1)*(1-(IF(I713="no",0,'month 3 only'!$B$3)))+1)</f>
        <v>5.0000000000000044E-2</v>
      </c>
      <c r="P713" s="26">
        <f t="shared" si="10"/>
        <v>0</v>
      </c>
      <c r="Q713" s="27">
        <f>(IF(N713="WON-EW",((((O713-1)*K713)*'month 3 only'!$B$2)+('month 3 only'!$B$2*(O713-1))),IF(N713="WON",((((O713-1)*K713)*'month 3 only'!$B$2)+('month 3 only'!$B$2*(O713-1))),IF(N713="PLACED",((((O713-1)*K713)*'month 3 only'!$B$2)-'month 3 only'!$B$2),IF(K713=0,-'month 3 only'!$B$2,IF(K713=0,-'month 3 only'!$B$2,-('month 3 only'!$B$2*2)))))))*E713</f>
        <v>0</v>
      </c>
      <c r="R713" s="27">
        <f>(IF(N713="WON-EW",(((L713-1)*'month 3 only'!$B$2)*(1-$B$3))+(((M713-1)*'month 3 only'!$B$2)*(1-$B$3)),IF(N713="WON",(((L713-1)*'month 3 only'!$B$2)*(1-$B$3)),IF(N713="PLACED",(((M713-1)*'month 3 only'!$B$2)*(1-$B$3))-'month 3 only'!$B$2,IF(K713=0,-'month 3 only'!$B$2,-('month 3 only'!$B$2*2))))))*E713</f>
        <v>0</v>
      </c>
      <c r="S713" s="28">
        <f>(IF(N713="WON-EW",((((G713-1)*K713)*'month 3 only'!$B$2)+('month 3 only'!$B$2*(G713-1))),IF(N713="WON",((((G713-1)*K713)*'month 3 only'!$B$2)+('month 3 only'!$B$2*(G713-1))),IF(N713="PLACED",((((G713-1)*K713)*'month 3 only'!$B$2)-'month 3 only'!$B$2),IF(K713=0,-'month 3 only'!$B$2,IF(K713=0,-'month 3 only'!$B$2,-('month 3 only'!$B$2*2)))))))*E713</f>
        <v>0</v>
      </c>
    </row>
    <row r="714" spans="9:19" ht="15" x14ac:dyDescent="0.2">
      <c r="I714" s="22"/>
      <c r="J714" s="22"/>
      <c r="K714" s="22"/>
      <c r="N714" s="17"/>
      <c r="O714" s="26">
        <f>((H714-1)*(1-(IF(I714="no",0,'month 3 only'!$B$3)))+1)</f>
        <v>5.0000000000000044E-2</v>
      </c>
      <c r="P714" s="26">
        <f t="shared" si="10"/>
        <v>0</v>
      </c>
      <c r="Q714" s="27">
        <f>(IF(N714="WON-EW",((((O714-1)*K714)*'month 3 only'!$B$2)+('month 3 only'!$B$2*(O714-1))),IF(N714="WON",((((O714-1)*K714)*'month 3 only'!$B$2)+('month 3 only'!$B$2*(O714-1))),IF(N714="PLACED",((((O714-1)*K714)*'month 3 only'!$B$2)-'month 3 only'!$B$2),IF(K714=0,-'month 3 only'!$B$2,IF(K714=0,-'month 3 only'!$B$2,-('month 3 only'!$B$2*2)))))))*E714</f>
        <v>0</v>
      </c>
      <c r="R714" s="27">
        <f>(IF(N714="WON-EW",(((L714-1)*'month 3 only'!$B$2)*(1-$B$3))+(((M714-1)*'month 3 only'!$B$2)*(1-$B$3)),IF(N714="WON",(((L714-1)*'month 3 only'!$B$2)*(1-$B$3)),IF(N714="PLACED",(((M714-1)*'month 3 only'!$B$2)*(1-$B$3))-'month 3 only'!$B$2,IF(K714=0,-'month 3 only'!$B$2,-('month 3 only'!$B$2*2))))))*E714</f>
        <v>0</v>
      </c>
      <c r="S714" s="28">
        <f>(IF(N714="WON-EW",((((G714-1)*K714)*'month 3 only'!$B$2)+('month 3 only'!$B$2*(G714-1))),IF(N714="WON",((((G714-1)*K714)*'month 3 only'!$B$2)+('month 3 only'!$B$2*(G714-1))),IF(N714="PLACED",((((G714-1)*K714)*'month 3 only'!$B$2)-'month 3 only'!$B$2),IF(K714=0,-'month 3 only'!$B$2,IF(K714=0,-'month 3 only'!$B$2,-('month 3 only'!$B$2*2)))))))*E714</f>
        <v>0</v>
      </c>
    </row>
    <row r="715" spans="9:19" ht="15" x14ac:dyDescent="0.2">
      <c r="I715" s="22"/>
      <c r="J715" s="22"/>
      <c r="K715" s="22"/>
      <c r="N715" s="17"/>
      <c r="O715" s="26">
        <f>((H715-1)*(1-(IF(I715="no",0,'month 3 only'!$B$3)))+1)</f>
        <v>5.0000000000000044E-2</v>
      </c>
      <c r="P715" s="26">
        <f t="shared" si="10"/>
        <v>0</v>
      </c>
      <c r="Q715" s="27">
        <f>(IF(N715="WON-EW",((((O715-1)*K715)*'month 3 only'!$B$2)+('month 3 only'!$B$2*(O715-1))),IF(N715="WON",((((O715-1)*K715)*'month 3 only'!$B$2)+('month 3 only'!$B$2*(O715-1))),IF(N715="PLACED",((((O715-1)*K715)*'month 3 only'!$B$2)-'month 3 only'!$B$2),IF(K715=0,-'month 3 only'!$B$2,IF(K715=0,-'month 3 only'!$B$2,-('month 3 only'!$B$2*2)))))))*E715</f>
        <v>0</v>
      </c>
      <c r="R715" s="27">
        <f>(IF(N715="WON-EW",(((L715-1)*'month 3 only'!$B$2)*(1-$B$3))+(((M715-1)*'month 3 only'!$B$2)*(1-$B$3)),IF(N715="WON",(((L715-1)*'month 3 only'!$B$2)*(1-$B$3)),IF(N715="PLACED",(((M715-1)*'month 3 only'!$B$2)*(1-$B$3))-'month 3 only'!$B$2,IF(K715=0,-'month 3 only'!$B$2,-('month 3 only'!$B$2*2))))))*E715</f>
        <v>0</v>
      </c>
      <c r="S715" s="28">
        <f>(IF(N715="WON-EW",((((G715-1)*K715)*'month 3 only'!$B$2)+('month 3 only'!$B$2*(G715-1))),IF(N715="WON",((((G715-1)*K715)*'month 3 only'!$B$2)+('month 3 only'!$B$2*(G715-1))),IF(N715="PLACED",((((G715-1)*K715)*'month 3 only'!$B$2)-'month 3 only'!$B$2),IF(K715=0,-'month 3 only'!$B$2,IF(K715=0,-'month 3 only'!$B$2,-('month 3 only'!$B$2*2)))))))*E715</f>
        <v>0</v>
      </c>
    </row>
    <row r="716" spans="9:19" ht="15" x14ac:dyDescent="0.2">
      <c r="I716" s="22"/>
      <c r="J716" s="22"/>
      <c r="K716" s="22"/>
      <c r="N716" s="17"/>
      <c r="O716" s="26">
        <f>((H716-1)*(1-(IF(I716="no",0,'month 3 only'!$B$3)))+1)</f>
        <v>5.0000000000000044E-2</v>
      </c>
      <c r="P716" s="26">
        <f t="shared" si="10"/>
        <v>0</v>
      </c>
      <c r="Q716" s="27">
        <f>(IF(N716="WON-EW",((((O716-1)*K716)*'month 3 only'!$B$2)+('month 3 only'!$B$2*(O716-1))),IF(N716="WON",((((O716-1)*K716)*'month 3 only'!$B$2)+('month 3 only'!$B$2*(O716-1))),IF(N716="PLACED",((((O716-1)*K716)*'month 3 only'!$B$2)-'month 3 only'!$B$2),IF(K716=0,-'month 3 only'!$B$2,IF(K716=0,-'month 3 only'!$B$2,-('month 3 only'!$B$2*2)))))))*E716</f>
        <v>0</v>
      </c>
      <c r="R716" s="27">
        <f>(IF(N716="WON-EW",(((L716-1)*'month 3 only'!$B$2)*(1-$B$3))+(((M716-1)*'month 3 only'!$B$2)*(1-$B$3)),IF(N716="WON",(((L716-1)*'month 3 only'!$B$2)*(1-$B$3)),IF(N716="PLACED",(((M716-1)*'month 3 only'!$B$2)*(1-$B$3))-'month 3 only'!$B$2,IF(K716=0,-'month 3 only'!$B$2,-('month 3 only'!$B$2*2))))))*E716</f>
        <v>0</v>
      </c>
      <c r="S716" s="28">
        <f>(IF(N716="WON-EW",((((G716-1)*K716)*'month 3 only'!$B$2)+('month 3 only'!$B$2*(G716-1))),IF(N716="WON",((((G716-1)*K716)*'month 3 only'!$B$2)+('month 3 only'!$B$2*(G716-1))),IF(N716="PLACED",((((G716-1)*K716)*'month 3 only'!$B$2)-'month 3 only'!$B$2),IF(K716=0,-'month 3 only'!$B$2,IF(K716=0,-'month 3 only'!$B$2,-('month 3 only'!$B$2*2)))))))*E716</f>
        <v>0</v>
      </c>
    </row>
    <row r="717" spans="9:19" ht="15" x14ac:dyDescent="0.2">
      <c r="I717" s="22"/>
      <c r="J717" s="22"/>
      <c r="K717" s="22"/>
      <c r="N717" s="17"/>
      <c r="O717" s="26">
        <f>((H717-1)*(1-(IF(I717="no",0,'month 3 only'!$B$3)))+1)</f>
        <v>5.0000000000000044E-2</v>
      </c>
      <c r="P717" s="26">
        <f t="shared" si="10"/>
        <v>0</v>
      </c>
      <c r="Q717" s="27">
        <f>(IF(N717="WON-EW",((((O717-1)*K717)*'month 3 only'!$B$2)+('month 3 only'!$B$2*(O717-1))),IF(N717="WON",((((O717-1)*K717)*'month 3 only'!$B$2)+('month 3 only'!$B$2*(O717-1))),IF(N717="PLACED",((((O717-1)*K717)*'month 3 only'!$B$2)-'month 3 only'!$B$2),IF(K717=0,-'month 3 only'!$B$2,IF(K717=0,-'month 3 only'!$B$2,-('month 3 only'!$B$2*2)))))))*E717</f>
        <v>0</v>
      </c>
      <c r="R717" s="27">
        <f>(IF(N717="WON-EW",(((L717-1)*'month 3 only'!$B$2)*(1-$B$3))+(((M717-1)*'month 3 only'!$B$2)*(1-$B$3)),IF(N717="WON",(((L717-1)*'month 3 only'!$B$2)*(1-$B$3)),IF(N717="PLACED",(((M717-1)*'month 3 only'!$B$2)*(1-$B$3))-'month 3 only'!$B$2,IF(K717=0,-'month 3 only'!$B$2,-('month 3 only'!$B$2*2))))))*E717</f>
        <v>0</v>
      </c>
      <c r="S717" s="28">
        <f>(IF(N717="WON-EW",((((G717-1)*K717)*'month 3 only'!$B$2)+('month 3 only'!$B$2*(G717-1))),IF(N717="WON",((((G717-1)*K717)*'month 3 only'!$B$2)+('month 3 only'!$B$2*(G717-1))),IF(N717="PLACED",((((G717-1)*K717)*'month 3 only'!$B$2)-'month 3 only'!$B$2),IF(K717=0,-'month 3 only'!$B$2,IF(K717=0,-'month 3 only'!$B$2,-('month 3 only'!$B$2*2)))))))*E717</f>
        <v>0</v>
      </c>
    </row>
    <row r="718" spans="9:19" ht="15" x14ac:dyDescent="0.2">
      <c r="I718" s="22"/>
      <c r="J718" s="22"/>
      <c r="K718" s="22"/>
      <c r="N718" s="17"/>
      <c r="O718" s="26">
        <f>((H718-1)*(1-(IF(I718="no",0,'month 3 only'!$B$3)))+1)</f>
        <v>5.0000000000000044E-2</v>
      </c>
      <c r="P718" s="26">
        <f t="shared" si="10"/>
        <v>0</v>
      </c>
      <c r="Q718" s="27">
        <f>(IF(N718="WON-EW",((((O718-1)*K718)*'month 3 only'!$B$2)+('month 3 only'!$B$2*(O718-1))),IF(N718="WON",((((O718-1)*K718)*'month 3 only'!$B$2)+('month 3 only'!$B$2*(O718-1))),IF(N718="PLACED",((((O718-1)*K718)*'month 3 only'!$B$2)-'month 3 only'!$B$2),IF(K718=0,-'month 3 only'!$B$2,IF(K718=0,-'month 3 only'!$B$2,-('month 3 only'!$B$2*2)))))))*E718</f>
        <v>0</v>
      </c>
      <c r="R718" s="27">
        <f>(IF(N718="WON-EW",(((L718-1)*'month 3 only'!$B$2)*(1-$B$3))+(((M718-1)*'month 3 only'!$B$2)*(1-$B$3)),IF(N718="WON",(((L718-1)*'month 3 only'!$B$2)*(1-$B$3)),IF(N718="PLACED",(((M718-1)*'month 3 only'!$B$2)*(1-$B$3))-'month 3 only'!$B$2,IF(K718=0,-'month 3 only'!$B$2,-('month 3 only'!$B$2*2))))))*E718</f>
        <v>0</v>
      </c>
      <c r="S718" s="28">
        <f>(IF(N718="WON-EW",((((G718-1)*K718)*'month 3 only'!$B$2)+('month 3 only'!$B$2*(G718-1))),IF(N718="WON",((((G718-1)*K718)*'month 3 only'!$B$2)+('month 3 only'!$B$2*(G718-1))),IF(N718="PLACED",((((G718-1)*K718)*'month 3 only'!$B$2)-'month 3 only'!$B$2),IF(K718=0,-'month 3 only'!$B$2,IF(K718=0,-'month 3 only'!$B$2,-('month 3 only'!$B$2*2)))))))*E718</f>
        <v>0</v>
      </c>
    </row>
    <row r="719" spans="9:19" ht="15" x14ac:dyDescent="0.2">
      <c r="I719" s="22"/>
      <c r="J719" s="22"/>
      <c r="K719" s="22"/>
      <c r="N719" s="17"/>
      <c r="O719" s="26">
        <f>((H719-1)*(1-(IF(I719="no",0,'month 3 only'!$B$3)))+1)</f>
        <v>5.0000000000000044E-2</v>
      </c>
      <c r="P719" s="26">
        <f t="shared" si="10"/>
        <v>0</v>
      </c>
      <c r="Q719" s="27">
        <f>(IF(N719="WON-EW",((((O719-1)*K719)*'month 3 only'!$B$2)+('month 3 only'!$B$2*(O719-1))),IF(N719="WON",((((O719-1)*K719)*'month 3 only'!$B$2)+('month 3 only'!$B$2*(O719-1))),IF(N719="PLACED",((((O719-1)*K719)*'month 3 only'!$B$2)-'month 3 only'!$B$2),IF(K719=0,-'month 3 only'!$B$2,IF(K719=0,-'month 3 only'!$B$2,-('month 3 only'!$B$2*2)))))))*E719</f>
        <v>0</v>
      </c>
      <c r="R719" s="27">
        <f>(IF(N719="WON-EW",(((L719-1)*'month 3 only'!$B$2)*(1-$B$3))+(((M719-1)*'month 3 only'!$B$2)*(1-$B$3)),IF(N719="WON",(((L719-1)*'month 3 only'!$B$2)*(1-$B$3)),IF(N719="PLACED",(((M719-1)*'month 3 only'!$B$2)*(1-$B$3))-'month 3 only'!$B$2,IF(K719=0,-'month 3 only'!$B$2,-('month 3 only'!$B$2*2))))))*E719</f>
        <v>0</v>
      </c>
      <c r="S719" s="28">
        <f>(IF(N719="WON-EW",((((G719-1)*K719)*'month 3 only'!$B$2)+('month 3 only'!$B$2*(G719-1))),IF(N719="WON",((((G719-1)*K719)*'month 3 only'!$B$2)+('month 3 only'!$B$2*(G719-1))),IF(N719="PLACED",((((G719-1)*K719)*'month 3 only'!$B$2)-'month 3 only'!$B$2),IF(K719=0,-'month 3 only'!$B$2,IF(K719=0,-'month 3 only'!$B$2,-('month 3 only'!$B$2*2)))))))*E719</f>
        <v>0</v>
      </c>
    </row>
    <row r="720" spans="9:19" ht="15" x14ac:dyDescent="0.2">
      <c r="I720" s="22"/>
      <c r="J720" s="22"/>
      <c r="K720" s="22"/>
      <c r="N720" s="17"/>
      <c r="O720" s="26">
        <f>((H720-1)*(1-(IF(I720="no",0,'month 3 only'!$B$3)))+1)</f>
        <v>5.0000000000000044E-2</v>
      </c>
      <c r="P720" s="26">
        <f t="shared" si="10"/>
        <v>0</v>
      </c>
      <c r="Q720" s="27">
        <f>(IF(N720="WON-EW",((((O720-1)*K720)*'month 3 only'!$B$2)+('month 3 only'!$B$2*(O720-1))),IF(N720="WON",((((O720-1)*K720)*'month 3 only'!$B$2)+('month 3 only'!$B$2*(O720-1))),IF(N720="PLACED",((((O720-1)*K720)*'month 3 only'!$B$2)-'month 3 only'!$B$2),IF(K720=0,-'month 3 only'!$B$2,IF(K720=0,-'month 3 only'!$B$2,-('month 3 only'!$B$2*2)))))))*E720</f>
        <v>0</v>
      </c>
      <c r="R720" s="27">
        <f>(IF(N720="WON-EW",(((L720-1)*'month 3 only'!$B$2)*(1-$B$3))+(((M720-1)*'month 3 only'!$B$2)*(1-$B$3)),IF(N720="WON",(((L720-1)*'month 3 only'!$B$2)*(1-$B$3)),IF(N720="PLACED",(((M720-1)*'month 3 only'!$B$2)*(1-$B$3))-'month 3 only'!$B$2,IF(K720=0,-'month 3 only'!$B$2,-('month 3 only'!$B$2*2))))))*E720</f>
        <v>0</v>
      </c>
      <c r="S720" s="28">
        <f>(IF(N720="WON-EW",((((G720-1)*K720)*'month 3 only'!$B$2)+('month 3 only'!$B$2*(G720-1))),IF(N720="WON",((((G720-1)*K720)*'month 3 only'!$B$2)+('month 3 only'!$B$2*(G720-1))),IF(N720="PLACED",((((G720-1)*K720)*'month 3 only'!$B$2)-'month 3 only'!$B$2),IF(K720=0,-'month 3 only'!$B$2,IF(K720=0,-'month 3 only'!$B$2,-('month 3 only'!$B$2*2)))))))*E720</f>
        <v>0</v>
      </c>
    </row>
    <row r="721" spans="9:19" ht="15" x14ac:dyDescent="0.2">
      <c r="I721" s="22"/>
      <c r="J721" s="22"/>
      <c r="K721" s="22"/>
      <c r="N721" s="17"/>
      <c r="O721" s="26">
        <f>((H721-1)*(1-(IF(I721="no",0,'month 3 only'!$B$3)))+1)</f>
        <v>5.0000000000000044E-2</v>
      </c>
      <c r="P721" s="26">
        <f t="shared" si="10"/>
        <v>0</v>
      </c>
      <c r="Q721" s="27">
        <f>(IF(N721="WON-EW",((((O721-1)*K721)*'month 3 only'!$B$2)+('month 3 only'!$B$2*(O721-1))),IF(N721="WON",((((O721-1)*K721)*'month 3 only'!$B$2)+('month 3 only'!$B$2*(O721-1))),IF(N721="PLACED",((((O721-1)*K721)*'month 3 only'!$B$2)-'month 3 only'!$B$2),IF(K721=0,-'month 3 only'!$B$2,IF(K721=0,-'month 3 only'!$B$2,-('month 3 only'!$B$2*2)))))))*E721</f>
        <v>0</v>
      </c>
      <c r="R721" s="27">
        <f>(IF(N721="WON-EW",(((L721-1)*'month 3 only'!$B$2)*(1-$B$3))+(((M721-1)*'month 3 only'!$B$2)*(1-$B$3)),IF(N721="WON",(((L721-1)*'month 3 only'!$B$2)*(1-$B$3)),IF(N721="PLACED",(((M721-1)*'month 3 only'!$B$2)*(1-$B$3))-'month 3 only'!$B$2,IF(K721=0,-'month 3 only'!$B$2,-('month 3 only'!$B$2*2))))))*E721</f>
        <v>0</v>
      </c>
      <c r="S721" s="28">
        <f>(IF(N721="WON-EW",((((G721-1)*K721)*'month 3 only'!$B$2)+('month 3 only'!$B$2*(G721-1))),IF(N721="WON",((((G721-1)*K721)*'month 3 only'!$B$2)+('month 3 only'!$B$2*(G721-1))),IF(N721="PLACED",((((G721-1)*K721)*'month 3 only'!$B$2)-'month 3 only'!$B$2),IF(K721=0,-'month 3 only'!$B$2,IF(K721=0,-'month 3 only'!$B$2,-('month 3 only'!$B$2*2)))))))*E721</f>
        <v>0</v>
      </c>
    </row>
    <row r="722" spans="9:19" ht="15" x14ac:dyDescent="0.2">
      <c r="I722" s="22"/>
      <c r="J722" s="22"/>
      <c r="K722" s="22"/>
      <c r="N722" s="17"/>
      <c r="O722" s="26">
        <f>((H722-1)*(1-(IF(I722="no",0,'month 3 only'!$B$3)))+1)</f>
        <v>5.0000000000000044E-2</v>
      </c>
      <c r="P722" s="26">
        <f t="shared" si="10"/>
        <v>0</v>
      </c>
      <c r="Q722" s="27">
        <f>(IF(N722="WON-EW",((((O722-1)*K722)*'month 3 only'!$B$2)+('month 3 only'!$B$2*(O722-1))),IF(N722="WON",((((O722-1)*K722)*'month 3 only'!$B$2)+('month 3 only'!$B$2*(O722-1))),IF(N722="PLACED",((((O722-1)*K722)*'month 3 only'!$B$2)-'month 3 only'!$B$2),IF(K722=0,-'month 3 only'!$B$2,IF(K722=0,-'month 3 only'!$B$2,-('month 3 only'!$B$2*2)))))))*E722</f>
        <v>0</v>
      </c>
      <c r="R722" s="27">
        <f>(IF(N722="WON-EW",(((L722-1)*'month 3 only'!$B$2)*(1-$B$3))+(((M722-1)*'month 3 only'!$B$2)*(1-$B$3)),IF(N722="WON",(((L722-1)*'month 3 only'!$B$2)*(1-$B$3)),IF(N722="PLACED",(((M722-1)*'month 3 only'!$B$2)*(1-$B$3))-'month 3 only'!$B$2,IF(K722=0,-'month 3 only'!$B$2,-('month 3 only'!$B$2*2))))))*E722</f>
        <v>0</v>
      </c>
      <c r="S722" s="28">
        <f>(IF(N722="WON-EW",((((G722-1)*K722)*'month 3 only'!$B$2)+('month 3 only'!$B$2*(G722-1))),IF(N722="WON",((((G722-1)*K722)*'month 3 only'!$B$2)+('month 3 only'!$B$2*(G722-1))),IF(N722="PLACED",((((G722-1)*K722)*'month 3 only'!$B$2)-'month 3 only'!$B$2),IF(K722=0,-'month 3 only'!$B$2,IF(K722=0,-'month 3 only'!$B$2,-('month 3 only'!$B$2*2)))))))*E722</f>
        <v>0</v>
      </c>
    </row>
    <row r="723" spans="9:19" ht="15" x14ac:dyDescent="0.2">
      <c r="I723" s="22"/>
      <c r="J723" s="22"/>
      <c r="K723" s="22"/>
      <c r="N723" s="17"/>
      <c r="O723" s="26">
        <f>((H723-1)*(1-(IF(I723="no",0,'month 3 only'!$B$3)))+1)</f>
        <v>5.0000000000000044E-2</v>
      </c>
      <c r="P723" s="26">
        <f t="shared" si="10"/>
        <v>0</v>
      </c>
      <c r="Q723" s="27">
        <f>(IF(N723="WON-EW",((((O723-1)*K723)*'month 3 only'!$B$2)+('month 3 only'!$B$2*(O723-1))),IF(N723="WON",((((O723-1)*K723)*'month 3 only'!$B$2)+('month 3 only'!$B$2*(O723-1))),IF(N723="PLACED",((((O723-1)*K723)*'month 3 only'!$B$2)-'month 3 only'!$B$2),IF(K723=0,-'month 3 only'!$B$2,IF(K723=0,-'month 3 only'!$B$2,-('month 3 only'!$B$2*2)))))))*E723</f>
        <v>0</v>
      </c>
      <c r="R723" s="27">
        <f>(IF(N723="WON-EW",(((L723-1)*'month 3 only'!$B$2)*(1-$B$3))+(((M723-1)*'month 3 only'!$B$2)*(1-$B$3)),IF(N723="WON",(((L723-1)*'month 3 only'!$B$2)*(1-$B$3)),IF(N723="PLACED",(((M723-1)*'month 3 only'!$B$2)*(1-$B$3))-'month 3 only'!$B$2,IF(K723=0,-'month 3 only'!$B$2,-('month 3 only'!$B$2*2))))))*E723</f>
        <v>0</v>
      </c>
      <c r="S723" s="28">
        <f>(IF(N723="WON-EW",((((G723-1)*K723)*'month 3 only'!$B$2)+('month 3 only'!$B$2*(G723-1))),IF(N723="WON",((((G723-1)*K723)*'month 3 only'!$B$2)+('month 3 only'!$B$2*(G723-1))),IF(N723="PLACED",((((G723-1)*K723)*'month 3 only'!$B$2)-'month 3 only'!$B$2),IF(K723=0,-'month 3 only'!$B$2,IF(K723=0,-'month 3 only'!$B$2,-('month 3 only'!$B$2*2)))))))*E723</f>
        <v>0</v>
      </c>
    </row>
    <row r="724" spans="9:19" ht="15" x14ac:dyDescent="0.2">
      <c r="I724" s="22"/>
      <c r="J724" s="22"/>
      <c r="K724" s="22"/>
      <c r="N724" s="17"/>
      <c r="O724" s="26">
        <f>((H724-1)*(1-(IF(I724="no",0,'month 3 only'!$B$3)))+1)</f>
        <v>5.0000000000000044E-2</v>
      </c>
      <c r="P724" s="26">
        <f t="shared" si="10"/>
        <v>0</v>
      </c>
      <c r="Q724" s="27">
        <f>(IF(N724="WON-EW",((((O724-1)*K724)*'month 3 only'!$B$2)+('month 3 only'!$B$2*(O724-1))),IF(N724="WON",((((O724-1)*K724)*'month 3 only'!$B$2)+('month 3 only'!$B$2*(O724-1))),IF(N724="PLACED",((((O724-1)*K724)*'month 3 only'!$B$2)-'month 3 only'!$B$2),IF(K724=0,-'month 3 only'!$B$2,IF(K724=0,-'month 3 only'!$B$2,-('month 3 only'!$B$2*2)))))))*E724</f>
        <v>0</v>
      </c>
      <c r="R724" s="27">
        <f>(IF(N724="WON-EW",(((L724-1)*'month 3 only'!$B$2)*(1-$B$3))+(((M724-1)*'month 3 only'!$B$2)*(1-$B$3)),IF(N724="WON",(((L724-1)*'month 3 only'!$B$2)*(1-$B$3)),IF(N724="PLACED",(((M724-1)*'month 3 only'!$B$2)*(1-$B$3))-'month 3 only'!$B$2,IF(K724=0,-'month 3 only'!$B$2,-('month 3 only'!$B$2*2))))))*E724</f>
        <v>0</v>
      </c>
      <c r="S724" s="28">
        <f>(IF(N724="WON-EW",((((G724-1)*K724)*'month 3 only'!$B$2)+('month 3 only'!$B$2*(G724-1))),IF(N724="WON",((((G724-1)*K724)*'month 3 only'!$B$2)+('month 3 only'!$B$2*(G724-1))),IF(N724="PLACED",((((G724-1)*K724)*'month 3 only'!$B$2)-'month 3 only'!$B$2),IF(K724=0,-'month 3 only'!$B$2,IF(K724=0,-'month 3 only'!$B$2,-('month 3 only'!$B$2*2)))))))*E724</f>
        <v>0</v>
      </c>
    </row>
    <row r="725" spans="9:19" ht="15" x14ac:dyDescent="0.2">
      <c r="I725" s="22"/>
      <c r="J725" s="22"/>
      <c r="K725" s="22"/>
      <c r="N725" s="17"/>
      <c r="O725" s="26">
        <f>((H725-1)*(1-(IF(I725="no",0,'month 3 only'!$B$3)))+1)</f>
        <v>5.0000000000000044E-2</v>
      </c>
      <c r="P725" s="26">
        <f t="shared" si="10"/>
        <v>0</v>
      </c>
      <c r="Q725" s="27">
        <f>(IF(N725="WON-EW",((((O725-1)*K725)*'month 3 only'!$B$2)+('month 3 only'!$B$2*(O725-1))),IF(N725="WON",((((O725-1)*K725)*'month 3 only'!$B$2)+('month 3 only'!$B$2*(O725-1))),IF(N725="PLACED",((((O725-1)*K725)*'month 3 only'!$B$2)-'month 3 only'!$B$2),IF(K725=0,-'month 3 only'!$B$2,IF(K725=0,-'month 3 only'!$B$2,-('month 3 only'!$B$2*2)))))))*E725</f>
        <v>0</v>
      </c>
      <c r="R725" s="27">
        <f>(IF(N725="WON-EW",(((L725-1)*'month 3 only'!$B$2)*(1-$B$3))+(((M725-1)*'month 3 only'!$B$2)*(1-$B$3)),IF(N725="WON",(((L725-1)*'month 3 only'!$B$2)*(1-$B$3)),IF(N725="PLACED",(((M725-1)*'month 3 only'!$B$2)*(1-$B$3))-'month 3 only'!$B$2,IF(K725=0,-'month 3 only'!$B$2,-('month 3 only'!$B$2*2))))))*E725</f>
        <v>0</v>
      </c>
      <c r="S725" s="28">
        <f>(IF(N725="WON-EW",((((G725-1)*K725)*'month 3 only'!$B$2)+('month 3 only'!$B$2*(G725-1))),IF(N725="WON",((((G725-1)*K725)*'month 3 only'!$B$2)+('month 3 only'!$B$2*(G725-1))),IF(N725="PLACED",((((G725-1)*K725)*'month 3 only'!$B$2)-'month 3 only'!$B$2),IF(K725=0,-'month 3 only'!$B$2,IF(K725=0,-'month 3 only'!$B$2,-('month 3 only'!$B$2*2)))))))*E725</f>
        <v>0</v>
      </c>
    </row>
    <row r="726" spans="9:19" ht="15" x14ac:dyDescent="0.2">
      <c r="I726" s="22"/>
      <c r="J726" s="22"/>
      <c r="K726" s="22"/>
      <c r="N726" s="17"/>
      <c r="O726" s="26">
        <f>((H726-1)*(1-(IF(I726="no",0,'month 3 only'!$B$3)))+1)</f>
        <v>5.0000000000000044E-2</v>
      </c>
      <c r="P726" s="26">
        <f t="shared" si="10"/>
        <v>0</v>
      </c>
      <c r="Q726" s="27">
        <f>(IF(N726="WON-EW",((((O726-1)*K726)*'month 3 only'!$B$2)+('month 3 only'!$B$2*(O726-1))),IF(N726="WON",((((O726-1)*K726)*'month 3 only'!$B$2)+('month 3 only'!$B$2*(O726-1))),IF(N726="PLACED",((((O726-1)*K726)*'month 3 only'!$B$2)-'month 3 only'!$B$2),IF(K726=0,-'month 3 only'!$B$2,IF(K726=0,-'month 3 only'!$B$2,-('month 3 only'!$B$2*2)))))))*E726</f>
        <v>0</v>
      </c>
      <c r="R726" s="27">
        <f>(IF(N726="WON-EW",(((L726-1)*'month 3 only'!$B$2)*(1-$B$3))+(((M726-1)*'month 3 only'!$B$2)*(1-$B$3)),IF(N726="WON",(((L726-1)*'month 3 only'!$B$2)*(1-$B$3)),IF(N726="PLACED",(((M726-1)*'month 3 only'!$B$2)*(1-$B$3))-'month 3 only'!$B$2,IF(K726=0,-'month 3 only'!$B$2,-('month 3 only'!$B$2*2))))))*E726</f>
        <v>0</v>
      </c>
      <c r="S726" s="28">
        <f>(IF(N726="WON-EW",((((G726-1)*K726)*'month 3 only'!$B$2)+('month 3 only'!$B$2*(G726-1))),IF(N726="WON",((((G726-1)*K726)*'month 3 only'!$B$2)+('month 3 only'!$B$2*(G726-1))),IF(N726="PLACED",((((G726-1)*K726)*'month 3 only'!$B$2)-'month 3 only'!$B$2),IF(K726=0,-'month 3 only'!$B$2,IF(K726=0,-'month 3 only'!$B$2,-('month 3 only'!$B$2*2)))))))*E726</f>
        <v>0</v>
      </c>
    </row>
    <row r="727" spans="9:19" ht="15" x14ac:dyDescent="0.2">
      <c r="I727" s="22"/>
      <c r="J727" s="22"/>
      <c r="K727" s="22"/>
      <c r="N727" s="17"/>
      <c r="O727" s="26">
        <f>((H727-1)*(1-(IF(I727="no",0,'month 3 only'!$B$3)))+1)</f>
        <v>5.0000000000000044E-2</v>
      </c>
      <c r="P727" s="26">
        <f t="shared" si="10"/>
        <v>0</v>
      </c>
      <c r="Q727" s="27">
        <f>(IF(N727="WON-EW",((((O727-1)*K727)*'month 3 only'!$B$2)+('month 3 only'!$B$2*(O727-1))),IF(N727="WON",((((O727-1)*K727)*'month 3 only'!$B$2)+('month 3 only'!$B$2*(O727-1))),IF(N727="PLACED",((((O727-1)*K727)*'month 3 only'!$B$2)-'month 3 only'!$B$2),IF(K727=0,-'month 3 only'!$B$2,IF(K727=0,-'month 3 only'!$B$2,-('month 3 only'!$B$2*2)))))))*E727</f>
        <v>0</v>
      </c>
      <c r="R727" s="27">
        <f>(IF(N727="WON-EW",(((L727-1)*'month 3 only'!$B$2)*(1-$B$3))+(((M727-1)*'month 3 only'!$B$2)*(1-$B$3)),IF(N727="WON",(((L727-1)*'month 3 only'!$B$2)*(1-$B$3)),IF(N727="PLACED",(((M727-1)*'month 3 only'!$B$2)*(1-$B$3))-'month 3 only'!$B$2,IF(K727=0,-'month 3 only'!$B$2,-('month 3 only'!$B$2*2))))))*E727</f>
        <v>0</v>
      </c>
      <c r="S727" s="28">
        <f>(IF(N727="WON-EW",((((G727-1)*K727)*'month 3 only'!$B$2)+('month 3 only'!$B$2*(G727-1))),IF(N727="WON",((((G727-1)*K727)*'month 3 only'!$B$2)+('month 3 only'!$B$2*(G727-1))),IF(N727="PLACED",((((G727-1)*K727)*'month 3 only'!$B$2)-'month 3 only'!$B$2),IF(K727=0,-'month 3 only'!$B$2,IF(K727=0,-'month 3 only'!$B$2,-('month 3 only'!$B$2*2)))))))*E727</f>
        <v>0</v>
      </c>
    </row>
    <row r="728" spans="9:19" ht="15" x14ac:dyDescent="0.2">
      <c r="I728" s="22"/>
      <c r="J728" s="22"/>
      <c r="K728" s="22"/>
      <c r="N728" s="17"/>
      <c r="O728" s="26">
        <f>((H728-1)*(1-(IF(I728="no",0,'month 3 only'!$B$3)))+1)</f>
        <v>5.0000000000000044E-2</v>
      </c>
      <c r="P728" s="26">
        <f t="shared" si="10"/>
        <v>0</v>
      </c>
      <c r="Q728" s="27">
        <f>(IF(N728="WON-EW",((((O728-1)*K728)*'month 3 only'!$B$2)+('month 3 only'!$B$2*(O728-1))),IF(N728="WON",((((O728-1)*K728)*'month 3 only'!$B$2)+('month 3 only'!$B$2*(O728-1))),IF(N728="PLACED",((((O728-1)*K728)*'month 3 only'!$B$2)-'month 3 only'!$B$2),IF(K728=0,-'month 3 only'!$B$2,IF(K728=0,-'month 3 only'!$B$2,-('month 3 only'!$B$2*2)))))))*E728</f>
        <v>0</v>
      </c>
      <c r="R728" s="27">
        <f>(IF(N728="WON-EW",(((L728-1)*'month 3 only'!$B$2)*(1-$B$3))+(((M728-1)*'month 3 only'!$B$2)*(1-$B$3)),IF(N728="WON",(((L728-1)*'month 3 only'!$B$2)*(1-$B$3)),IF(N728="PLACED",(((M728-1)*'month 3 only'!$B$2)*(1-$B$3))-'month 3 only'!$B$2,IF(K728=0,-'month 3 only'!$B$2,-('month 3 only'!$B$2*2))))))*E728</f>
        <v>0</v>
      </c>
      <c r="S728" s="28">
        <f>(IF(N728="WON-EW",((((G728-1)*K728)*'month 3 only'!$B$2)+('month 3 only'!$B$2*(G728-1))),IF(N728="WON",((((G728-1)*K728)*'month 3 only'!$B$2)+('month 3 only'!$B$2*(G728-1))),IF(N728="PLACED",((((G728-1)*K728)*'month 3 only'!$B$2)-'month 3 only'!$B$2),IF(K728=0,-'month 3 only'!$B$2,IF(K728=0,-'month 3 only'!$B$2,-('month 3 only'!$B$2*2)))))))*E728</f>
        <v>0</v>
      </c>
    </row>
    <row r="729" spans="9:19" ht="15" x14ac:dyDescent="0.2">
      <c r="I729" s="22"/>
      <c r="J729" s="22"/>
      <c r="K729" s="22"/>
      <c r="N729" s="17"/>
      <c r="O729" s="26">
        <f>((H729-1)*(1-(IF(I729="no",0,'month 3 only'!$B$3)))+1)</f>
        <v>5.0000000000000044E-2</v>
      </c>
      <c r="P729" s="26">
        <f t="shared" si="10"/>
        <v>0</v>
      </c>
      <c r="Q729" s="27">
        <f>(IF(N729="WON-EW",((((O729-1)*K729)*'month 3 only'!$B$2)+('month 3 only'!$B$2*(O729-1))),IF(N729="WON",((((O729-1)*K729)*'month 3 only'!$B$2)+('month 3 only'!$B$2*(O729-1))),IF(N729="PLACED",((((O729-1)*K729)*'month 3 only'!$B$2)-'month 3 only'!$B$2),IF(K729=0,-'month 3 only'!$B$2,IF(K729=0,-'month 3 only'!$B$2,-('month 3 only'!$B$2*2)))))))*E729</f>
        <v>0</v>
      </c>
      <c r="R729" s="27">
        <f>(IF(N729="WON-EW",(((L729-1)*'month 3 only'!$B$2)*(1-$B$3))+(((M729-1)*'month 3 only'!$B$2)*(1-$B$3)),IF(N729="WON",(((L729-1)*'month 3 only'!$B$2)*(1-$B$3)),IF(N729="PLACED",(((M729-1)*'month 3 only'!$B$2)*(1-$B$3))-'month 3 only'!$B$2,IF(K729=0,-'month 3 only'!$B$2,-('month 3 only'!$B$2*2))))))*E729</f>
        <v>0</v>
      </c>
      <c r="S729" s="28">
        <f>(IF(N729="WON-EW",((((G729-1)*K729)*'month 3 only'!$B$2)+('month 3 only'!$B$2*(G729-1))),IF(N729="WON",((((G729-1)*K729)*'month 3 only'!$B$2)+('month 3 only'!$B$2*(G729-1))),IF(N729="PLACED",((((G729-1)*K729)*'month 3 only'!$B$2)-'month 3 only'!$B$2),IF(K729=0,-'month 3 only'!$B$2,IF(K729=0,-'month 3 only'!$B$2,-('month 3 only'!$B$2*2)))))))*E729</f>
        <v>0</v>
      </c>
    </row>
    <row r="730" spans="9:19" ht="15" x14ac:dyDescent="0.2">
      <c r="I730" s="22"/>
      <c r="J730" s="22"/>
      <c r="K730" s="22"/>
      <c r="N730" s="17"/>
      <c r="O730" s="26">
        <f>((H730-1)*(1-(IF(I730="no",0,'month 3 only'!$B$3)))+1)</f>
        <v>5.0000000000000044E-2</v>
      </c>
      <c r="P730" s="26">
        <f t="shared" si="10"/>
        <v>0</v>
      </c>
      <c r="Q730" s="27">
        <f>(IF(N730="WON-EW",((((O730-1)*K730)*'month 3 only'!$B$2)+('month 3 only'!$B$2*(O730-1))),IF(N730="WON",((((O730-1)*K730)*'month 3 only'!$B$2)+('month 3 only'!$B$2*(O730-1))),IF(N730="PLACED",((((O730-1)*K730)*'month 3 only'!$B$2)-'month 3 only'!$B$2),IF(K730=0,-'month 3 only'!$B$2,IF(K730=0,-'month 3 only'!$B$2,-('month 3 only'!$B$2*2)))))))*E730</f>
        <v>0</v>
      </c>
      <c r="R730" s="27">
        <f>(IF(N730="WON-EW",(((L730-1)*'month 3 only'!$B$2)*(1-$B$3))+(((M730-1)*'month 3 only'!$B$2)*(1-$B$3)),IF(N730="WON",(((L730-1)*'month 3 only'!$B$2)*(1-$B$3)),IF(N730="PLACED",(((M730-1)*'month 3 only'!$B$2)*(1-$B$3))-'month 3 only'!$B$2,IF(K730=0,-'month 3 only'!$B$2,-('month 3 only'!$B$2*2))))))*E730</f>
        <v>0</v>
      </c>
      <c r="S730" s="28">
        <f>(IF(N730="WON-EW",((((G730-1)*K730)*'month 3 only'!$B$2)+('month 3 only'!$B$2*(G730-1))),IF(N730="WON",((((G730-1)*K730)*'month 3 only'!$B$2)+('month 3 only'!$B$2*(G730-1))),IF(N730="PLACED",((((G730-1)*K730)*'month 3 only'!$B$2)-'month 3 only'!$B$2),IF(K730=0,-'month 3 only'!$B$2,IF(K730=0,-'month 3 only'!$B$2,-('month 3 only'!$B$2*2)))))))*E730</f>
        <v>0</v>
      </c>
    </row>
    <row r="731" spans="9:19" ht="15" x14ac:dyDescent="0.2">
      <c r="I731" s="22"/>
      <c r="J731" s="22"/>
      <c r="K731" s="22"/>
      <c r="N731" s="17"/>
      <c r="O731" s="26">
        <f>((H731-1)*(1-(IF(I731="no",0,'month 3 only'!$B$3)))+1)</f>
        <v>5.0000000000000044E-2</v>
      </c>
      <c r="P731" s="26">
        <f t="shared" si="10"/>
        <v>0</v>
      </c>
      <c r="Q731" s="27">
        <f>(IF(N731="WON-EW",((((O731-1)*K731)*'month 3 only'!$B$2)+('month 3 only'!$B$2*(O731-1))),IF(N731="WON",((((O731-1)*K731)*'month 3 only'!$B$2)+('month 3 only'!$B$2*(O731-1))),IF(N731="PLACED",((((O731-1)*K731)*'month 3 only'!$B$2)-'month 3 only'!$B$2),IF(K731=0,-'month 3 only'!$B$2,IF(K731=0,-'month 3 only'!$B$2,-('month 3 only'!$B$2*2)))))))*E731</f>
        <v>0</v>
      </c>
      <c r="R731" s="27">
        <f>(IF(N731="WON-EW",(((L731-1)*'month 3 only'!$B$2)*(1-$B$3))+(((M731-1)*'month 3 only'!$B$2)*(1-$B$3)),IF(N731="WON",(((L731-1)*'month 3 only'!$B$2)*(1-$B$3)),IF(N731="PLACED",(((M731-1)*'month 3 only'!$B$2)*(1-$B$3))-'month 3 only'!$B$2,IF(K731=0,-'month 3 only'!$B$2,-('month 3 only'!$B$2*2))))))*E731</f>
        <v>0</v>
      </c>
      <c r="S731" s="28">
        <f>(IF(N731="WON-EW",((((G731-1)*K731)*'month 3 only'!$B$2)+('month 3 only'!$B$2*(G731-1))),IF(N731="WON",((((G731-1)*K731)*'month 3 only'!$B$2)+('month 3 only'!$B$2*(G731-1))),IF(N731="PLACED",((((G731-1)*K731)*'month 3 only'!$B$2)-'month 3 only'!$B$2),IF(K731=0,-'month 3 only'!$B$2,IF(K731=0,-'month 3 only'!$B$2,-('month 3 only'!$B$2*2)))))))*E731</f>
        <v>0</v>
      </c>
    </row>
    <row r="732" spans="9:19" ht="15" x14ac:dyDescent="0.2">
      <c r="I732" s="22"/>
      <c r="J732" s="22"/>
      <c r="K732" s="22"/>
      <c r="N732" s="17"/>
      <c r="O732" s="26">
        <f>((H732-1)*(1-(IF(I732="no",0,'month 3 only'!$B$3)))+1)</f>
        <v>5.0000000000000044E-2</v>
      </c>
      <c r="P732" s="26">
        <f t="shared" si="10"/>
        <v>0</v>
      </c>
      <c r="Q732" s="27">
        <f>(IF(N732="WON-EW",((((O732-1)*K732)*'month 3 only'!$B$2)+('month 3 only'!$B$2*(O732-1))),IF(N732="WON",((((O732-1)*K732)*'month 3 only'!$B$2)+('month 3 only'!$B$2*(O732-1))),IF(N732="PLACED",((((O732-1)*K732)*'month 3 only'!$B$2)-'month 3 only'!$B$2),IF(K732=0,-'month 3 only'!$B$2,IF(K732=0,-'month 3 only'!$B$2,-('month 3 only'!$B$2*2)))))))*E732</f>
        <v>0</v>
      </c>
      <c r="R732" s="27">
        <f>(IF(N732="WON-EW",(((L732-1)*'month 3 only'!$B$2)*(1-$B$3))+(((M732-1)*'month 3 only'!$B$2)*(1-$B$3)),IF(N732="WON",(((L732-1)*'month 3 only'!$B$2)*(1-$B$3)),IF(N732="PLACED",(((M732-1)*'month 3 only'!$B$2)*(1-$B$3))-'month 3 only'!$B$2,IF(K732=0,-'month 3 only'!$B$2,-('month 3 only'!$B$2*2))))))*E732</f>
        <v>0</v>
      </c>
      <c r="S732" s="28">
        <f>(IF(N732="WON-EW",((((G732-1)*K732)*'month 3 only'!$B$2)+('month 3 only'!$B$2*(G732-1))),IF(N732="WON",((((G732-1)*K732)*'month 3 only'!$B$2)+('month 3 only'!$B$2*(G732-1))),IF(N732="PLACED",((((G732-1)*K732)*'month 3 only'!$B$2)-'month 3 only'!$B$2),IF(K732=0,-'month 3 only'!$B$2,IF(K732=0,-'month 3 only'!$B$2,-('month 3 only'!$B$2*2)))))))*E732</f>
        <v>0</v>
      </c>
    </row>
    <row r="733" spans="9:19" ht="15" x14ac:dyDescent="0.2">
      <c r="I733" s="22"/>
      <c r="J733" s="22"/>
      <c r="K733" s="22"/>
      <c r="N733" s="17"/>
      <c r="O733" s="26">
        <f>((H733-1)*(1-(IF(I733="no",0,'month 3 only'!$B$3)))+1)</f>
        <v>5.0000000000000044E-2</v>
      </c>
      <c r="P733" s="26">
        <f t="shared" si="10"/>
        <v>0</v>
      </c>
      <c r="Q733" s="27">
        <f>(IF(N733="WON-EW",((((O733-1)*K733)*'month 3 only'!$B$2)+('month 3 only'!$B$2*(O733-1))),IF(N733="WON",((((O733-1)*K733)*'month 3 only'!$B$2)+('month 3 only'!$B$2*(O733-1))),IF(N733="PLACED",((((O733-1)*K733)*'month 3 only'!$B$2)-'month 3 only'!$B$2),IF(K733=0,-'month 3 only'!$B$2,IF(K733=0,-'month 3 only'!$B$2,-('month 3 only'!$B$2*2)))))))*E733</f>
        <v>0</v>
      </c>
      <c r="R733" s="27">
        <f>(IF(N733="WON-EW",(((L733-1)*'month 3 only'!$B$2)*(1-$B$3))+(((M733-1)*'month 3 only'!$B$2)*(1-$B$3)),IF(N733="WON",(((L733-1)*'month 3 only'!$B$2)*(1-$B$3)),IF(N733="PLACED",(((M733-1)*'month 3 only'!$B$2)*(1-$B$3))-'month 3 only'!$B$2,IF(K733=0,-'month 3 only'!$B$2,-('month 3 only'!$B$2*2))))))*E733</f>
        <v>0</v>
      </c>
      <c r="S733" s="28">
        <f>(IF(N733="WON-EW",((((G733-1)*K733)*'month 3 only'!$B$2)+('month 3 only'!$B$2*(G733-1))),IF(N733="WON",((((G733-1)*K733)*'month 3 only'!$B$2)+('month 3 only'!$B$2*(G733-1))),IF(N733="PLACED",((((G733-1)*K733)*'month 3 only'!$B$2)-'month 3 only'!$B$2),IF(K733=0,-'month 3 only'!$B$2,IF(K733=0,-'month 3 only'!$B$2,-('month 3 only'!$B$2*2)))))))*E733</f>
        <v>0</v>
      </c>
    </row>
    <row r="734" spans="9:19" ht="15" x14ac:dyDescent="0.2">
      <c r="I734" s="22"/>
      <c r="J734" s="22"/>
      <c r="K734" s="22"/>
      <c r="N734" s="17"/>
      <c r="O734" s="26">
        <f>((H734-1)*(1-(IF(I734="no",0,'month 3 only'!$B$3)))+1)</f>
        <v>5.0000000000000044E-2</v>
      </c>
      <c r="P734" s="26">
        <f t="shared" si="10"/>
        <v>0</v>
      </c>
      <c r="Q734" s="27">
        <f>(IF(N734="WON-EW",((((O734-1)*K734)*'month 3 only'!$B$2)+('month 3 only'!$B$2*(O734-1))),IF(N734="WON",((((O734-1)*K734)*'month 3 only'!$B$2)+('month 3 only'!$B$2*(O734-1))),IF(N734="PLACED",((((O734-1)*K734)*'month 3 only'!$B$2)-'month 3 only'!$B$2),IF(K734=0,-'month 3 only'!$B$2,IF(K734=0,-'month 3 only'!$B$2,-('month 3 only'!$B$2*2)))))))*E734</f>
        <v>0</v>
      </c>
      <c r="R734" s="27">
        <f>(IF(N734="WON-EW",(((L734-1)*'month 3 only'!$B$2)*(1-$B$3))+(((M734-1)*'month 3 only'!$B$2)*(1-$B$3)),IF(N734="WON",(((L734-1)*'month 3 only'!$B$2)*(1-$B$3)),IF(N734="PLACED",(((M734-1)*'month 3 only'!$B$2)*(1-$B$3))-'month 3 only'!$B$2,IF(K734=0,-'month 3 only'!$B$2,-('month 3 only'!$B$2*2))))))*E734</f>
        <v>0</v>
      </c>
      <c r="S734" s="28">
        <f>(IF(N734="WON-EW",((((G734-1)*K734)*'month 3 only'!$B$2)+('month 3 only'!$B$2*(G734-1))),IF(N734="WON",((((G734-1)*K734)*'month 3 only'!$B$2)+('month 3 only'!$B$2*(G734-1))),IF(N734="PLACED",((((G734-1)*K734)*'month 3 only'!$B$2)-'month 3 only'!$B$2),IF(K734=0,-'month 3 only'!$B$2,IF(K734=0,-'month 3 only'!$B$2,-('month 3 only'!$B$2*2)))))))*E734</f>
        <v>0</v>
      </c>
    </row>
    <row r="735" spans="9:19" ht="15" x14ac:dyDescent="0.2">
      <c r="I735" s="22"/>
      <c r="J735" s="22"/>
      <c r="K735" s="22"/>
      <c r="N735" s="17"/>
      <c r="O735" s="26">
        <f>((H735-1)*(1-(IF(I735="no",0,'month 3 only'!$B$3)))+1)</f>
        <v>5.0000000000000044E-2</v>
      </c>
      <c r="P735" s="26">
        <f t="shared" si="10"/>
        <v>0</v>
      </c>
      <c r="Q735" s="27">
        <f>(IF(N735="WON-EW",((((O735-1)*K735)*'month 3 only'!$B$2)+('month 3 only'!$B$2*(O735-1))),IF(N735="WON",((((O735-1)*K735)*'month 3 only'!$B$2)+('month 3 only'!$B$2*(O735-1))),IF(N735="PLACED",((((O735-1)*K735)*'month 3 only'!$B$2)-'month 3 only'!$B$2),IF(K735=0,-'month 3 only'!$B$2,IF(K735=0,-'month 3 only'!$B$2,-('month 3 only'!$B$2*2)))))))*E735</f>
        <v>0</v>
      </c>
      <c r="R735" s="27">
        <f>(IF(N735="WON-EW",(((L735-1)*'month 3 only'!$B$2)*(1-$B$3))+(((M735-1)*'month 3 only'!$B$2)*(1-$B$3)),IF(N735="WON",(((L735-1)*'month 3 only'!$B$2)*(1-$B$3)),IF(N735="PLACED",(((M735-1)*'month 3 only'!$B$2)*(1-$B$3))-'month 3 only'!$B$2,IF(K735=0,-'month 3 only'!$B$2,-('month 3 only'!$B$2*2))))))*E735</f>
        <v>0</v>
      </c>
      <c r="S735" s="28">
        <f>(IF(N735="WON-EW",((((G735-1)*K735)*'month 3 only'!$B$2)+('month 3 only'!$B$2*(G735-1))),IF(N735="WON",((((G735-1)*K735)*'month 3 only'!$B$2)+('month 3 only'!$B$2*(G735-1))),IF(N735="PLACED",((((G735-1)*K735)*'month 3 only'!$B$2)-'month 3 only'!$B$2),IF(K735=0,-'month 3 only'!$B$2,IF(K735=0,-'month 3 only'!$B$2,-('month 3 only'!$B$2*2)))))))*E735</f>
        <v>0</v>
      </c>
    </row>
    <row r="736" spans="9:19" ht="15" x14ac:dyDescent="0.2">
      <c r="I736" s="22"/>
      <c r="J736" s="22"/>
      <c r="K736" s="22"/>
      <c r="N736" s="17"/>
      <c r="O736" s="26">
        <f>((H736-1)*(1-(IF(I736="no",0,'month 3 only'!$B$3)))+1)</f>
        <v>5.0000000000000044E-2</v>
      </c>
      <c r="P736" s="26">
        <f t="shared" si="10"/>
        <v>0</v>
      </c>
      <c r="Q736" s="27">
        <f>(IF(N736="WON-EW",((((O736-1)*K736)*'month 3 only'!$B$2)+('month 3 only'!$B$2*(O736-1))),IF(N736="WON",((((O736-1)*K736)*'month 3 only'!$B$2)+('month 3 only'!$B$2*(O736-1))),IF(N736="PLACED",((((O736-1)*K736)*'month 3 only'!$B$2)-'month 3 only'!$B$2),IF(K736=0,-'month 3 only'!$B$2,IF(K736=0,-'month 3 only'!$B$2,-('month 3 only'!$B$2*2)))))))*E736</f>
        <v>0</v>
      </c>
      <c r="R736" s="27">
        <f>(IF(N736="WON-EW",(((L736-1)*'month 3 only'!$B$2)*(1-$B$3))+(((M736-1)*'month 3 only'!$B$2)*(1-$B$3)),IF(N736="WON",(((L736-1)*'month 3 only'!$B$2)*(1-$B$3)),IF(N736="PLACED",(((M736-1)*'month 3 only'!$B$2)*(1-$B$3))-'month 3 only'!$B$2,IF(K736=0,-'month 3 only'!$B$2,-('month 3 only'!$B$2*2))))))*E736</f>
        <v>0</v>
      </c>
      <c r="S736" s="28">
        <f>(IF(N736="WON-EW",((((G736-1)*K736)*'month 3 only'!$B$2)+('month 3 only'!$B$2*(G736-1))),IF(N736="WON",((((G736-1)*K736)*'month 3 only'!$B$2)+('month 3 only'!$B$2*(G736-1))),IF(N736="PLACED",((((G736-1)*K736)*'month 3 only'!$B$2)-'month 3 only'!$B$2),IF(K736=0,-'month 3 only'!$B$2,IF(K736=0,-'month 3 only'!$B$2,-('month 3 only'!$B$2*2)))))))*E736</f>
        <v>0</v>
      </c>
    </row>
    <row r="737" spans="9:19" ht="15" x14ac:dyDescent="0.2">
      <c r="I737" s="22"/>
      <c r="J737" s="22"/>
      <c r="K737" s="22"/>
      <c r="N737" s="17"/>
      <c r="O737" s="26">
        <f>((H737-1)*(1-(IF(I737="no",0,'month 3 only'!$B$3)))+1)</f>
        <v>5.0000000000000044E-2</v>
      </c>
      <c r="P737" s="26">
        <f t="shared" si="10"/>
        <v>0</v>
      </c>
      <c r="Q737" s="27">
        <f>(IF(N737="WON-EW",((((O737-1)*K737)*'month 3 only'!$B$2)+('month 3 only'!$B$2*(O737-1))),IF(N737="WON",((((O737-1)*K737)*'month 3 only'!$B$2)+('month 3 only'!$B$2*(O737-1))),IF(N737="PLACED",((((O737-1)*K737)*'month 3 only'!$B$2)-'month 3 only'!$B$2),IF(K737=0,-'month 3 only'!$B$2,IF(K737=0,-'month 3 only'!$B$2,-('month 3 only'!$B$2*2)))))))*E737</f>
        <v>0</v>
      </c>
      <c r="R737" s="27">
        <f>(IF(N737="WON-EW",(((L737-1)*'month 3 only'!$B$2)*(1-$B$3))+(((M737-1)*'month 3 only'!$B$2)*(1-$B$3)),IF(N737="WON",(((L737-1)*'month 3 only'!$B$2)*(1-$B$3)),IF(N737="PLACED",(((M737-1)*'month 3 only'!$B$2)*(1-$B$3))-'month 3 only'!$B$2,IF(K737=0,-'month 3 only'!$B$2,-('month 3 only'!$B$2*2))))))*E737</f>
        <v>0</v>
      </c>
      <c r="S737" s="28">
        <f>(IF(N737="WON-EW",((((G737-1)*K737)*'month 3 only'!$B$2)+('month 3 only'!$B$2*(G737-1))),IF(N737="WON",((((G737-1)*K737)*'month 3 only'!$B$2)+('month 3 only'!$B$2*(G737-1))),IF(N737="PLACED",((((G737-1)*K737)*'month 3 only'!$B$2)-'month 3 only'!$B$2),IF(K737=0,-'month 3 only'!$B$2,IF(K737=0,-'month 3 only'!$B$2,-('month 3 only'!$B$2*2)))))))*E737</f>
        <v>0</v>
      </c>
    </row>
    <row r="738" spans="9:19" ht="15" x14ac:dyDescent="0.2">
      <c r="I738" s="22"/>
      <c r="J738" s="22"/>
      <c r="K738" s="22"/>
      <c r="N738" s="17"/>
      <c r="O738" s="26">
        <f>((H738-1)*(1-(IF(I738="no",0,'month 3 only'!$B$3)))+1)</f>
        <v>5.0000000000000044E-2</v>
      </c>
      <c r="P738" s="26">
        <f t="shared" si="10"/>
        <v>0</v>
      </c>
      <c r="Q738" s="27">
        <f>(IF(N738="WON-EW",((((O738-1)*K738)*'month 3 only'!$B$2)+('month 3 only'!$B$2*(O738-1))),IF(N738="WON",((((O738-1)*K738)*'month 3 only'!$B$2)+('month 3 only'!$B$2*(O738-1))),IF(N738="PLACED",((((O738-1)*K738)*'month 3 only'!$B$2)-'month 3 only'!$B$2),IF(K738=0,-'month 3 only'!$B$2,IF(K738=0,-'month 3 only'!$B$2,-('month 3 only'!$B$2*2)))))))*E738</f>
        <v>0</v>
      </c>
      <c r="R738" s="27">
        <f>(IF(N738="WON-EW",(((L738-1)*'month 3 only'!$B$2)*(1-$B$3))+(((M738-1)*'month 3 only'!$B$2)*(1-$B$3)),IF(N738="WON",(((L738-1)*'month 3 only'!$B$2)*(1-$B$3)),IF(N738="PLACED",(((M738-1)*'month 3 only'!$B$2)*(1-$B$3))-'month 3 only'!$B$2,IF(K738=0,-'month 3 only'!$B$2,-('month 3 only'!$B$2*2))))))*E738</f>
        <v>0</v>
      </c>
      <c r="S738" s="28">
        <f>(IF(N738="WON-EW",((((G738-1)*K738)*'month 3 only'!$B$2)+('month 3 only'!$B$2*(G738-1))),IF(N738="WON",((((G738-1)*K738)*'month 3 only'!$B$2)+('month 3 only'!$B$2*(G738-1))),IF(N738="PLACED",((((G738-1)*K738)*'month 3 only'!$B$2)-'month 3 only'!$B$2),IF(K738=0,-'month 3 only'!$B$2,IF(K738=0,-'month 3 only'!$B$2,-('month 3 only'!$B$2*2)))))))*E738</f>
        <v>0</v>
      </c>
    </row>
    <row r="739" spans="9:19" ht="15" x14ac:dyDescent="0.2">
      <c r="I739" s="22"/>
      <c r="J739" s="22"/>
      <c r="K739" s="22"/>
      <c r="N739" s="17"/>
      <c r="O739" s="26">
        <f>((H739-1)*(1-(IF(I739="no",0,'month 3 only'!$B$3)))+1)</f>
        <v>5.0000000000000044E-2</v>
      </c>
      <c r="P739" s="26">
        <f t="shared" si="10"/>
        <v>0</v>
      </c>
      <c r="Q739" s="27">
        <f>(IF(N739="WON-EW",((((O739-1)*K739)*'month 3 only'!$B$2)+('month 3 only'!$B$2*(O739-1))),IF(N739="WON",((((O739-1)*K739)*'month 3 only'!$B$2)+('month 3 only'!$B$2*(O739-1))),IF(N739="PLACED",((((O739-1)*K739)*'month 3 only'!$B$2)-'month 3 only'!$B$2),IF(K739=0,-'month 3 only'!$B$2,IF(K739=0,-'month 3 only'!$B$2,-('month 3 only'!$B$2*2)))))))*E739</f>
        <v>0</v>
      </c>
      <c r="R739" s="27">
        <f>(IF(N739="WON-EW",(((L739-1)*'month 3 only'!$B$2)*(1-$B$3))+(((M739-1)*'month 3 only'!$B$2)*(1-$B$3)),IF(N739="WON",(((L739-1)*'month 3 only'!$B$2)*(1-$B$3)),IF(N739="PLACED",(((M739-1)*'month 3 only'!$B$2)*(1-$B$3))-'month 3 only'!$B$2,IF(K739=0,-'month 3 only'!$B$2,-('month 3 only'!$B$2*2))))))*E739</f>
        <v>0</v>
      </c>
      <c r="S739" s="28">
        <f>(IF(N739="WON-EW",((((G739-1)*K739)*'month 3 only'!$B$2)+('month 3 only'!$B$2*(G739-1))),IF(N739="WON",((((G739-1)*K739)*'month 3 only'!$B$2)+('month 3 only'!$B$2*(G739-1))),IF(N739="PLACED",((((G739-1)*K739)*'month 3 only'!$B$2)-'month 3 only'!$B$2),IF(K739=0,-'month 3 only'!$B$2,IF(K739=0,-'month 3 only'!$B$2,-('month 3 only'!$B$2*2)))))))*E739</f>
        <v>0</v>
      </c>
    </row>
    <row r="740" spans="9:19" ht="15" x14ac:dyDescent="0.2">
      <c r="I740" s="22"/>
      <c r="J740" s="22"/>
      <c r="K740" s="22"/>
      <c r="N740" s="17"/>
      <c r="O740" s="26">
        <f>((H740-1)*(1-(IF(I740="no",0,'month 3 only'!$B$3)))+1)</f>
        <v>5.0000000000000044E-2</v>
      </c>
      <c r="P740" s="26">
        <f t="shared" si="10"/>
        <v>0</v>
      </c>
      <c r="Q740" s="27">
        <f>(IF(N740="WON-EW",((((O740-1)*K740)*'month 3 only'!$B$2)+('month 3 only'!$B$2*(O740-1))),IF(N740="WON",((((O740-1)*K740)*'month 3 only'!$B$2)+('month 3 only'!$B$2*(O740-1))),IF(N740="PLACED",((((O740-1)*K740)*'month 3 only'!$B$2)-'month 3 only'!$B$2),IF(K740=0,-'month 3 only'!$B$2,IF(K740=0,-'month 3 only'!$B$2,-('month 3 only'!$B$2*2)))))))*E740</f>
        <v>0</v>
      </c>
      <c r="R740" s="27">
        <f>(IF(N740="WON-EW",(((L740-1)*'month 3 only'!$B$2)*(1-$B$3))+(((M740-1)*'month 3 only'!$B$2)*(1-$B$3)),IF(N740="WON",(((L740-1)*'month 3 only'!$B$2)*(1-$B$3)),IF(N740="PLACED",(((M740-1)*'month 3 only'!$B$2)*(1-$B$3))-'month 3 only'!$B$2,IF(K740=0,-'month 3 only'!$B$2,-('month 3 only'!$B$2*2))))))*E740</f>
        <v>0</v>
      </c>
      <c r="S740" s="28">
        <f>(IF(N740="WON-EW",((((G740-1)*K740)*'month 3 only'!$B$2)+('month 3 only'!$B$2*(G740-1))),IF(N740="WON",((((G740-1)*K740)*'month 3 only'!$B$2)+('month 3 only'!$B$2*(G740-1))),IF(N740="PLACED",((((G740-1)*K740)*'month 3 only'!$B$2)-'month 3 only'!$B$2),IF(K740=0,-'month 3 only'!$B$2,IF(K740=0,-'month 3 only'!$B$2,-('month 3 only'!$B$2*2)))))))*E740</f>
        <v>0</v>
      </c>
    </row>
    <row r="741" spans="9:19" ht="15" x14ac:dyDescent="0.2">
      <c r="I741" s="22"/>
      <c r="J741" s="22"/>
      <c r="K741" s="22"/>
      <c r="N741" s="17"/>
      <c r="O741" s="26">
        <f>((H741-1)*(1-(IF(I741="no",0,'month 3 only'!$B$3)))+1)</f>
        <v>5.0000000000000044E-2</v>
      </c>
      <c r="P741" s="26">
        <f t="shared" si="10"/>
        <v>0</v>
      </c>
      <c r="Q741" s="27">
        <f>(IF(N741="WON-EW",((((O741-1)*K741)*'month 3 only'!$B$2)+('month 3 only'!$B$2*(O741-1))),IF(N741="WON",((((O741-1)*K741)*'month 3 only'!$B$2)+('month 3 only'!$B$2*(O741-1))),IF(N741="PLACED",((((O741-1)*K741)*'month 3 only'!$B$2)-'month 3 only'!$B$2),IF(K741=0,-'month 3 only'!$B$2,IF(K741=0,-'month 3 only'!$B$2,-('month 3 only'!$B$2*2)))))))*E741</f>
        <v>0</v>
      </c>
      <c r="R741" s="27">
        <f>(IF(N741="WON-EW",(((L741-1)*'month 3 only'!$B$2)*(1-$B$3))+(((M741-1)*'month 3 only'!$B$2)*(1-$B$3)),IF(N741="WON",(((L741-1)*'month 3 only'!$B$2)*(1-$B$3)),IF(N741="PLACED",(((M741-1)*'month 3 only'!$B$2)*(1-$B$3))-'month 3 only'!$B$2,IF(K741=0,-'month 3 only'!$B$2,-('month 3 only'!$B$2*2))))))*E741</f>
        <v>0</v>
      </c>
      <c r="S741" s="28">
        <f>(IF(N741="WON-EW",((((G741-1)*K741)*'month 3 only'!$B$2)+('month 3 only'!$B$2*(G741-1))),IF(N741="WON",((((G741-1)*K741)*'month 3 only'!$B$2)+('month 3 only'!$B$2*(G741-1))),IF(N741="PLACED",((((G741-1)*K741)*'month 3 only'!$B$2)-'month 3 only'!$B$2),IF(K741=0,-'month 3 only'!$B$2,IF(K741=0,-'month 3 only'!$B$2,-('month 3 only'!$B$2*2)))))))*E741</f>
        <v>0</v>
      </c>
    </row>
    <row r="742" spans="9:19" ht="15" x14ac:dyDescent="0.2">
      <c r="I742" s="22"/>
      <c r="J742" s="22"/>
      <c r="K742" s="22"/>
      <c r="N742" s="17"/>
      <c r="O742" s="26">
        <f>((H742-1)*(1-(IF(I742="no",0,'month 3 only'!$B$3)))+1)</f>
        <v>5.0000000000000044E-2</v>
      </c>
      <c r="P742" s="26">
        <f t="shared" si="10"/>
        <v>0</v>
      </c>
      <c r="Q742" s="27">
        <f>(IF(N742="WON-EW",((((O742-1)*K742)*'month 3 only'!$B$2)+('month 3 only'!$B$2*(O742-1))),IF(N742="WON",((((O742-1)*K742)*'month 3 only'!$B$2)+('month 3 only'!$B$2*(O742-1))),IF(N742="PLACED",((((O742-1)*K742)*'month 3 only'!$B$2)-'month 3 only'!$B$2),IF(K742=0,-'month 3 only'!$B$2,IF(K742=0,-'month 3 only'!$B$2,-('month 3 only'!$B$2*2)))))))*E742</f>
        <v>0</v>
      </c>
      <c r="R742" s="27">
        <f>(IF(N742="WON-EW",(((L742-1)*'month 3 only'!$B$2)*(1-$B$3))+(((M742-1)*'month 3 only'!$B$2)*(1-$B$3)),IF(N742="WON",(((L742-1)*'month 3 only'!$B$2)*(1-$B$3)),IF(N742="PLACED",(((M742-1)*'month 3 only'!$B$2)*(1-$B$3))-'month 3 only'!$B$2,IF(K742=0,-'month 3 only'!$B$2,-('month 3 only'!$B$2*2))))))*E742</f>
        <v>0</v>
      </c>
      <c r="S742" s="28">
        <f>(IF(N742="WON-EW",((((G742-1)*K742)*'month 3 only'!$B$2)+('month 3 only'!$B$2*(G742-1))),IF(N742="WON",((((G742-1)*K742)*'month 3 only'!$B$2)+('month 3 only'!$B$2*(G742-1))),IF(N742="PLACED",((((G742-1)*K742)*'month 3 only'!$B$2)-'month 3 only'!$B$2),IF(K742=0,-'month 3 only'!$B$2,IF(K742=0,-'month 3 only'!$B$2,-('month 3 only'!$B$2*2)))))))*E742</f>
        <v>0</v>
      </c>
    </row>
    <row r="743" spans="9:19" ht="15" x14ac:dyDescent="0.2">
      <c r="I743" s="22"/>
      <c r="J743" s="22"/>
      <c r="K743" s="22"/>
      <c r="N743" s="17"/>
      <c r="O743" s="26">
        <f>((H743-1)*(1-(IF(I743="no",0,'month 3 only'!$B$3)))+1)</f>
        <v>5.0000000000000044E-2</v>
      </c>
      <c r="P743" s="26">
        <f t="shared" si="10"/>
        <v>0</v>
      </c>
      <c r="Q743" s="27">
        <f>(IF(N743="WON-EW",((((O743-1)*K743)*'month 3 only'!$B$2)+('month 3 only'!$B$2*(O743-1))),IF(N743="WON",((((O743-1)*K743)*'month 3 only'!$B$2)+('month 3 only'!$B$2*(O743-1))),IF(N743="PLACED",((((O743-1)*K743)*'month 3 only'!$B$2)-'month 3 only'!$B$2),IF(K743=0,-'month 3 only'!$B$2,IF(K743=0,-'month 3 only'!$B$2,-('month 3 only'!$B$2*2)))))))*E743</f>
        <v>0</v>
      </c>
      <c r="R743" s="27">
        <f>(IF(N743="WON-EW",(((L743-1)*'month 3 only'!$B$2)*(1-$B$3))+(((M743-1)*'month 3 only'!$B$2)*(1-$B$3)),IF(N743="WON",(((L743-1)*'month 3 only'!$B$2)*(1-$B$3)),IF(N743="PLACED",(((M743-1)*'month 3 only'!$B$2)*(1-$B$3))-'month 3 only'!$B$2,IF(K743=0,-'month 3 only'!$B$2,-('month 3 only'!$B$2*2))))))*E743</f>
        <v>0</v>
      </c>
      <c r="S743" s="28">
        <f>(IF(N743="WON-EW",((((G743-1)*K743)*'month 3 only'!$B$2)+('month 3 only'!$B$2*(G743-1))),IF(N743="WON",((((G743-1)*K743)*'month 3 only'!$B$2)+('month 3 only'!$B$2*(G743-1))),IF(N743="PLACED",((((G743-1)*K743)*'month 3 only'!$B$2)-'month 3 only'!$B$2),IF(K743=0,-'month 3 only'!$B$2,IF(K743=0,-'month 3 only'!$B$2,-('month 3 only'!$B$2*2)))))))*E743</f>
        <v>0</v>
      </c>
    </row>
    <row r="744" spans="9:19" ht="15" x14ac:dyDescent="0.2">
      <c r="I744" s="22"/>
      <c r="J744" s="22"/>
      <c r="K744" s="22"/>
      <c r="N744" s="17"/>
      <c r="O744" s="26">
        <f>((H744-1)*(1-(IF(I744="no",0,'month 3 only'!$B$3)))+1)</f>
        <v>5.0000000000000044E-2</v>
      </c>
      <c r="P744" s="26">
        <f t="shared" si="10"/>
        <v>0</v>
      </c>
      <c r="Q744" s="27">
        <f>(IF(N744="WON-EW",((((O744-1)*K744)*'month 3 only'!$B$2)+('month 3 only'!$B$2*(O744-1))),IF(N744="WON",((((O744-1)*K744)*'month 3 only'!$B$2)+('month 3 only'!$B$2*(O744-1))),IF(N744="PLACED",((((O744-1)*K744)*'month 3 only'!$B$2)-'month 3 only'!$B$2),IF(K744=0,-'month 3 only'!$B$2,IF(K744=0,-'month 3 only'!$B$2,-('month 3 only'!$B$2*2)))))))*E744</f>
        <v>0</v>
      </c>
      <c r="R744" s="27">
        <f>(IF(N744="WON-EW",(((L744-1)*'month 3 only'!$B$2)*(1-$B$3))+(((M744-1)*'month 3 only'!$B$2)*(1-$B$3)),IF(N744="WON",(((L744-1)*'month 3 only'!$B$2)*(1-$B$3)),IF(N744="PLACED",(((M744-1)*'month 3 only'!$B$2)*(1-$B$3))-'month 3 only'!$B$2,IF(K744=0,-'month 3 only'!$B$2,-('month 3 only'!$B$2*2))))))*E744</f>
        <v>0</v>
      </c>
      <c r="S744" s="28">
        <f>(IF(N744="WON-EW",((((G744-1)*K744)*'month 3 only'!$B$2)+('month 3 only'!$B$2*(G744-1))),IF(N744="WON",((((G744-1)*K744)*'month 3 only'!$B$2)+('month 3 only'!$B$2*(G744-1))),IF(N744="PLACED",((((G744-1)*K744)*'month 3 only'!$B$2)-'month 3 only'!$B$2),IF(K744=0,-'month 3 only'!$B$2,IF(K744=0,-'month 3 only'!$B$2,-('month 3 only'!$B$2*2)))))))*E744</f>
        <v>0</v>
      </c>
    </row>
    <row r="745" spans="9:19" ht="15" x14ac:dyDescent="0.2">
      <c r="I745" s="22"/>
      <c r="J745" s="22"/>
      <c r="K745" s="22"/>
      <c r="N745" s="17"/>
      <c r="O745" s="26">
        <f>((H745-1)*(1-(IF(I745="no",0,'month 3 only'!$B$3)))+1)</f>
        <v>5.0000000000000044E-2</v>
      </c>
      <c r="P745" s="26">
        <f t="shared" si="10"/>
        <v>0</v>
      </c>
      <c r="Q745" s="27">
        <f>(IF(N745="WON-EW",((((O745-1)*K745)*'month 3 only'!$B$2)+('month 3 only'!$B$2*(O745-1))),IF(N745="WON",((((O745-1)*K745)*'month 3 only'!$B$2)+('month 3 only'!$B$2*(O745-1))),IF(N745="PLACED",((((O745-1)*K745)*'month 3 only'!$B$2)-'month 3 only'!$B$2),IF(K745=0,-'month 3 only'!$B$2,IF(K745=0,-'month 3 only'!$B$2,-('month 3 only'!$B$2*2)))))))*E745</f>
        <v>0</v>
      </c>
      <c r="R745" s="27">
        <f>(IF(N745="WON-EW",(((L745-1)*'month 3 only'!$B$2)*(1-$B$3))+(((M745-1)*'month 3 only'!$B$2)*(1-$B$3)),IF(N745="WON",(((L745-1)*'month 3 only'!$B$2)*(1-$B$3)),IF(N745="PLACED",(((M745-1)*'month 3 only'!$B$2)*(1-$B$3))-'month 3 only'!$B$2,IF(K745=0,-'month 3 only'!$B$2,-('month 3 only'!$B$2*2))))))*E745</f>
        <v>0</v>
      </c>
      <c r="S745" s="28">
        <f>(IF(N745="WON-EW",((((G745-1)*K745)*'month 3 only'!$B$2)+('month 3 only'!$B$2*(G745-1))),IF(N745="WON",((((G745-1)*K745)*'month 3 only'!$B$2)+('month 3 only'!$B$2*(G745-1))),IF(N745="PLACED",((((G745-1)*K745)*'month 3 only'!$B$2)-'month 3 only'!$B$2),IF(K745=0,-'month 3 only'!$B$2,IF(K745=0,-'month 3 only'!$B$2,-('month 3 only'!$B$2*2)))))))*E745</f>
        <v>0</v>
      </c>
    </row>
    <row r="746" spans="9:19" ht="15" x14ac:dyDescent="0.2">
      <c r="I746" s="22"/>
      <c r="J746" s="22"/>
      <c r="K746" s="22"/>
      <c r="N746" s="17"/>
      <c r="O746" s="26">
        <f>((H746-1)*(1-(IF(I746="no",0,'month 3 only'!$B$3)))+1)</f>
        <v>5.0000000000000044E-2</v>
      </c>
      <c r="P746" s="26">
        <f t="shared" si="10"/>
        <v>0</v>
      </c>
      <c r="Q746" s="27">
        <f>(IF(N746="WON-EW",((((O746-1)*K746)*'month 3 only'!$B$2)+('month 3 only'!$B$2*(O746-1))),IF(N746="WON",((((O746-1)*K746)*'month 3 only'!$B$2)+('month 3 only'!$B$2*(O746-1))),IF(N746="PLACED",((((O746-1)*K746)*'month 3 only'!$B$2)-'month 3 only'!$B$2),IF(K746=0,-'month 3 only'!$B$2,IF(K746=0,-'month 3 only'!$B$2,-('month 3 only'!$B$2*2)))))))*E746</f>
        <v>0</v>
      </c>
      <c r="R746" s="27">
        <f>(IF(N746="WON-EW",(((L746-1)*'month 3 only'!$B$2)*(1-$B$3))+(((M746-1)*'month 3 only'!$B$2)*(1-$B$3)),IF(N746="WON",(((L746-1)*'month 3 only'!$B$2)*(1-$B$3)),IF(N746="PLACED",(((M746-1)*'month 3 only'!$B$2)*(1-$B$3))-'month 3 only'!$B$2,IF(K746=0,-'month 3 only'!$B$2,-('month 3 only'!$B$2*2))))))*E746</f>
        <v>0</v>
      </c>
      <c r="S746" s="28">
        <f>(IF(N746="WON-EW",((((G746-1)*K746)*'month 3 only'!$B$2)+('month 3 only'!$B$2*(G746-1))),IF(N746="WON",((((G746-1)*K746)*'month 3 only'!$B$2)+('month 3 only'!$B$2*(G746-1))),IF(N746="PLACED",((((G746-1)*K746)*'month 3 only'!$B$2)-'month 3 only'!$B$2),IF(K746=0,-'month 3 only'!$B$2,IF(K746=0,-'month 3 only'!$B$2,-('month 3 only'!$B$2*2)))))))*E746</f>
        <v>0</v>
      </c>
    </row>
    <row r="747" spans="9:19" ht="15" x14ac:dyDescent="0.2">
      <c r="I747" s="22"/>
      <c r="J747" s="22"/>
      <c r="K747" s="22"/>
      <c r="N747" s="17"/>
      <c r="O747" s="26">
        <f>((H747-1)*(1-(IF(I747="no",0,'month 3 only'!$B$3)))+1)</f>
        <v>5.0000000000000044E-2</v>
      </c>
      <c r="P747" s="26">
        <f t="shared" si="10"/>
        <v>0</v>
      </c>
      <c r="Q747" s="27">
        <f>(IF(N747="WON-EW",((((O747-1)*K747)*'month 3 only'!$B$2)+('month 3 only'!$B$2*(O747-1))),IF(N747="WON",((((O747-1)*K747)*'month 3 only'!$B$2)+('month 3 only'!$B$2*(O747-1))),IF(N747="PLACED",((((O747-1)*K747)*'month 3 only'!$B$2)-'month 3 only'!$B$2),IF(K747=0,-'month 3 only'!$B$2,IF(K747=0,-'month 3 only'!$B$2,-('month 3 only'!$B$2*2)))))))*E747</f>
        <v>0</v>
      </c>
      <c r="R747" s="27">
        <f>(IF(N747="WON-EW",(((L747-1)*'month 3 only'!$B$2)*(1-$B$3))+(((M747-1)*'month 3 only'!$B$2)*(1-$B$3)),IF(N747="WON",(((L747-1)*'month 3 only'!$B$2)*(1-$B$3)),IF(N747="PLACED",(((M747-1)*'month 3 only'!$B$2)*(1-$B$3))-'month 3 only'!$B$2,IF(K747=0,-'month 3 only'!$B$2,-('month 3 only'!$B$2*2))))))*E747</f>
        <v>0</v>
      </c>
      <c r="S747" s="28">
        <f>(IF(N747="WON-EW",((((G747-1)*K747)*'month 3 only'!$B$2)+('month 3 only'!$B$2*(G747-1))),IF(N747="WON",((((G747-1)*K747)*'month 3 only'!$B$2)+('month 3 only'!$B$2*(G747-1))),IF(N747="PLACED",((((G747-1)*K747)*'month 3 only'!$B$2)-'month 3 only'!$B$2),IF(K747=0,-'month 3 only'!$B$2,IF(K747=0,-'month 3 only'!$B$2,-('month 3 only'!$B$2*2)))))))*E747</f>
        <v>0</v>
      </c>
    </row>
    <row r="748" spans="9:19" ht="15" x14ac:dyDescent="0.2">
      <c r="I748" s="22"/>
      <c r="J748" s="22"/>
      <c r="K748" s="22"/>
      <c r="N748" s="17"/>
      <c r="O748" s="26">
        <f>((H748-1)*(1-(IF(I748="no",0,'month 3 only'!$B$3)))+1)</f>
        <v>5.0000000000000044E-2</v>
      </c>
      <c r="P748" s="26">
        <f t="shared" si="10"/>
        <v>0</v>
      </c>
      <c r="Q748" s="27">
        <f>(IF(N748="WON-EW",((((O748-1)*K748)*'month 3 only'!$B$2)+('month 3 only'!$B$2*(O748-1))),IF(N748="WON",((((O748-1)*K748)*'month 3 only'!$B$2)+('month 3 only'!$B$2*(O748-1))),IF(N748="PLACED",((((O748-1)*K748)*'month 3 only'!$B$2)-'month 3 only'!$B$2),IF(K748=0,-'month 3 only'!$B$2,IF(K748=0,-'month 3 only'!$B$2,-('month 3 only'!$B$2*2)))))))*E748</f>
        <v>0</v>
      </c>
      <c r="R748" s="27">
        <f>(IF(N748="WON-EW",(((L748-1)*'month 3 only'!$B$2)*(1-$B$3))+(((M748-1)*'month 3 only'!$B$2)*(1-$B$3)),IF(N748="WON",(((L748-1)*'month 3 only'!$B$2)*(1-$B$3)),IF(N748="PLACED",(((M748-1)*'month 3 only'!$B$2)*(1-$B$3))-'month 3 only'!$B$2,IF(K748=0,-'month 3 only'!$B$2,-('month 3 only'!$B$2*2))))))*E748</f>
        <v>0</v>
      </c>
      <c r="S748" s="28">
        <f>(IF(N748="WON-EW",((((G748-1)*K748)*'month 3 only'!$B$2)+('month 3 only'!$B$2*(G748-1))),IF(N748="WON",((((G748-1)*K748)*'month 3 only'!$B$2)+('month 3 only'!$B$2*(G748-1))),IF(N748="PLACED",((((G748-1)*K748)*'month 3 only'!$B$2)-'month 3 only'!$B$2),IF(K748=0,-'month 3 only'!$B$2,IF(K748=0,-'month 3 only'!$B$2,-('month 3 only'!$B$2*2)))))))*E748</f>
        <v>0</v>
      </c>
    </row>
    <row r="749" spans="9:19" ht="15" x14ac:dyDescent="0.2">
      <c r="I749" s="22"/>
      <c r="J749" s="22"/>
      <c r="K749" s="22"/>
      <c r="N749" s="17"/>
      <c r="O749" s="26">
        <f>((H749-1)*(1-(IF(I749="no",0,'month 3 only'!$B$3)))+1)</f>
        <v>5.0000000000000044E-2</v>
      </c>
      <c r="P749" s="26">
        <f t="shared" si="10"/>
        <v>0</v>
      </c>
      <c r="Q749" s="27">
        <f>(IF(N749="WON-EW",((((O749-1)*K749)*'month 3 only'!$B$2)+('month 3 only'!$B$2*(O749-1))),IF(N749="WON",((((O749-1)*K749)*'month 3 only'!$B$2)+('month 3 only'!$B$2*(O749-1))),IF(N749="PLACED",((((O749-1)*K749)*'month 3 only'!$B$2)-'month 3 only'!$B$2),IF(K749=0,-'month 3 only'!$B$2,IF(K749=0,-'month 3 only'!$B$2,-('month 3 only'!$B$2*2)))))))*E749</f>
        <v>0</v>
      </c>
      <c r="R749" s="27">
        <f>(IF(N749="WON-EW",(((L749-1)*'month 3 only'!$B$2)*(1-$B$3))+(((M749-1)*'month 3 only'!$B$2)*(1-$B$3)),IF(N749="WON",(((L749-1)*'month 3 only'!$B$2)*(1-$B$3)),IF(N749="PLACED",(((M749-1)*'month 3 only'!$B$2)*(1-$B$3))-'month 3 only'!$B$2,IF(K749=0,-'month 3 only'!$B$2,-('month 3 only'!$B$2*2))))))*E749</f>
        <v>0</v>
      </c>
      <c r="S749" s="28">
        <f>(IF(N749="WON-EW",((((G749-1)*K749)*'month 3 only'!$B$2)+('month 3 only'!$B$2*(G749-1))),IF(N749="WON",((((G749-1)*K749)*'month 3 only'!$B$2)+('month 3 only'!$B$2*(G749-1))),IF(N749="PLACED",((((G749-1)*K749)*'month 3 only'!$B$2)-'month 3 only'!$B$2),IF(K749=0,-'month 3 only'!$B$2,IF(K749=0,-'month 3 only'!$B$2,-('month 3 only'!$B$2*2)))))))*E749</f>
        <v>0</v>
      </c>
    </row>
    <row r="750" spans="9:19" ht="15" x14ac:dyDescent="0.2">
      <c r="I750" s="22"/>
      <c r="J750" s="22"/>
      <c r="K750" s="22"/>
      <c r="N750" s="17"/>
      <c r="O750" s="26">
        <f>((H750-1)*(1-(IF(I750="no",0,'month 3 only'!$B$3)))+1)</f>
        <v>5.0000000000000044E-2</v>
      </c>
      <c r="P750" s="26">
        <f t="shared" si="10"/>
        <v>0</v>
      </c>
      <c r="Q750" s="27">
        <f>(IF(N750="WON-EW",((((O750-1)*K750)*'month 3 only'!$B$2)+('month 3 only'!$B$2*(O750-1))),IF(N750="WON",((((O750-1)*K750)*'month 3 only'!$B$2)+('month 3 only'!$B$2*(O750-1))),IF(N750="PLACED",((((O750-1)*K750)*'month 3 only'!$B$2)-'month 3 only'!$B$2),IF(K750=0,-'month 3 only'!$B$2,IF(K750=0,-'month 3 only'!$B$2,-('month 3 only'!$B$2*2)))))))*E750</f>
        <v>0</v>
      </c>
      <c r="R750" s="27">
        <f>(IF(N750="WON-EW",(((L750-1)*'month 3 only'!$B$2)*(1-$B$3))+(((M750-1)*'month 3 only'!$B$2)*(1-$B$3)),IF(N750="WON",(((L750-1)*'month 3 only'!$B$2)*(1-$B$3)),IF(N750="PLACED",(((M750-1)*'month 3 only'!$B$2)*(1-$B$3))-'month 3 only'!$B$2,IF(K750=0,-'month 3 only'!$B$2,-('month 3 only'!$B$2*2))))))*E750</f>
        <v>0</v>
      </c>
      <c r="S750" s="28">
        <f>(IF(N750="WON-EW",((((G750-1)*K750)*'month 3 only'!$B$2)+('month 3 only'!$B$2*(G750-1))),IF(N750="WON",((((G750-1)*K750)*'month 3 only'!$B$2)+('month 3 only'!$B$2*(G750-1))),IF(N750="PLACED",((((G750-1)*K750)*'month 3 only'!$B$2)-'month 3 only'!$B$2),IF(K750=0,-'month 3 only'!$B$2,IF(K750=0,-'month 3 only'!$B$2,-('month 3 only'!$B$2*2)))))))*E750</f>
        <v>0</v>
      </c>
    </row>
    <row r="751" spans="9:19" ht="15" x14ac:dyDescent="0.2">
      <c r="I751" s="22"/>
      <c r="J751" s="22"/>
      <c r="K751" s="22"/>
      <c r="N751" s="17"/>
      <c r="O751" s="26">
        <f>((H751-1)*(1-(IF(I751="no",0,'month 3 only'!$B$3)))+1)</f>
        <v>5.0000000000000044E-2</v>
      </c>
      <c r="P751" s="26">
        <f t="shared" si="10"/>
        <v>0</v>
      </c>
      <c r="Q751" s="27">
        <f>(IF(N751="WON-EW",((((O751-1)*K751)*'month 3 only'!$B$2)+('month 3 only'!$B$2*(O751-1))),IF(N751="WON",((((O751-1)*K751)*'month 3 only'!$B$2)+('month 3 only'!$B$2*(O751-1))),IF(N751="PLACED",((((O751-1)*K751)*'month 3 only'!$B$2)-'month 3 only'!$B$2),IF(K751=0,-'month 3 only'!$B$2,IF(K751=0,-'month 3 only'!$B$2,-('month 3 only'!$B$2*2)))))))*E751</f>
        <v>0</v>
      </c>
      <c r="R751" s="27">
        <f>(IF(N751="WON-EW",(((L751-1)*'month 3 only'!$B$2)*(1-$B$3))+(((M751-1)*'month 3 only'!$B$2)*(1-$B$3)),IF(N751="WON",(((L751-1)*'month 3 only'!$B$2)*(1-$B$3)),IF(N751="PLACED",(((M751-1)*'month 3 only'!$B$2)*(1-$B$3))-'month 3 only'!$B$2,IF(K751=0,-'month 3 only'!$B$2,-('month 3 only'!$B$2*2))))))*E751</f>
        <v>0</v>
      </c>
      <c r="S751" s="28">
        <f>(IF(N751="WON-EW",((((G751-1)*K751)*'month 3 only'!$B$2)+('month 3 only'!$B$2*(G751-1))),IF(N751="WON",((((G751-1)*K751)*'month 3 only'!$B$2)+('month 3 only'!$B$2*(G751-1))),IF(N751="PLACED",((((G751-1)*K751)*'month 3 only'!$B$2)-'month 3 only'!$B$2),IF(K751=0,-'month 3 only'!$B$2,IF(K751=0,-'month 3 only'!$B$2,-('month 3 only'!$B$2*2)))))))*E751</f>
        <v>0</v>
      </c>
    </row>
    <row r="752" spans="9:19" ht="15" x14ac:dyDescent="0.2">
      <c r="I752" s="22"/>
      <c r="J752" s="22"/>
      <c r="K752" s="22"/>
      <c r="N752" s="17"/>
      <c r="O752" s="26">
        <f>((H752-1)*(1-(IF(I752="no",0,'month 3 only'!$B$3)))+1)</f>
        <v>5.0000000000000044E-2</v>
      </c>
      <c r="P752" s="26">
        <f t="shared" si="10"/>
        <v>0</v>
      </c>
      <c r="Q752" s="27">
        <f>(IF(N752="WON-EW",((((O752-1)*K752)*'month 3 only'!$B$2)+('month 3 only'!$B$2*(O752-1))),IF(N752="WON",((((O752-1)*K752)*'month 3 only'!$B$2)+('month 3 only'!$B$2*(O752-1))),IF(N752="PLACED",((((O752-1)*K752)*'month 3 only'!$B$2)-'month 3 only'!$B$2),IF(K752=0,-'month 3 only'!$B$2,IF(K752=0,-'month 3 only'!$B$2,-('month 3 only'!$B$2*2)))))))*E752</f>
        <v>0</v>
      </c>
      <c r="R752" s="27">
        <f>(IF(N752="WON-EW",(((L752-1)*'month 3 only'!$B$2)*(1-$B$3))+(((M752-1)*'month 3 only'!$B$2)*(1-$B$3)),IF(N752="WON",(((L752-1)*'month 3 only'!$B$2)*(1-$B$3)),IF(N752="PLACED",(((M752-1)*'month 3 only'!$B$2)*(1-$B$3))-'month 3 only'!$B$2,IF(K752=0,-'month 3 only'!$B$2,-('month 3 only'!$B$2*2))))))*E752</f>
        <v>0</v>
      </c>
      <c r="S752" s="28">
        <f>(IF(N752="WON-EW",((((G752-1)*K752)*'month 3 only'!$B$2)+('month 3 only'!$B$2*(G752-1))),IF(N752="WON",((((G752-1)*K752)*'month 3 only'!$B$2)+('month 3 only'!$B$2*(G752-1))),IF(N752="PLACED",((((G752-1)*K752)*'month 3 only'!$B$2)-'month 3 only'!$B$2),IF(K752=0,-'month 3 only'!$B$2,IF(K752=0,-'month 3 only'!$B$2,-('month 3 only'!$B$2*2)))))))*E752</f>
        <v>0</v>
      </c>
    </row>
    <row r="753" spans="9:19" ht="15" x14ac:dyDescent="0.2">
      <c r="I753" s="22"/>
      <c r="J753" s="22"/>
      <c r="K753" s="22"/>
      <c r="N753" s="17"/>
      <c r="O753" s="26">
        <f>((H753-1)*(1-(IF(I753="no",0,'month 3 only'!$B$3)))+1)</f>
        <v>5.0000000000000044E-2</v>
      </c>
      <c r="P753" s="26">
        <f t="shared" si="10"/>
        <v>0</v>
      </c>
      <c r="Q753" s="27">
        <f>(IF(N753="WON-EW",((((O753-1)*K753)*'month 3 only'!$B$2)+('month 3 only'!$B$2*(O753-1))),IF(N753="WON",((((O753-1)*K753)*'month 3 only'!$B$2)+('month 3 only'!$B$2*(O753-1))),IF(N753="PLACED",((((O753-1)*K753)*'month 3 only'!$B$2)-'month 3 only'!$B$2),IF(K753=0,-'month 3 only'!$B$2,IF(K753=0,-'month 3 only'!$B$2,-('month 3 only'!$B$2*2)))))))*E753</f>
        <v>0</v>
      </c>
      <c r="R753" s="27">
        <f>(IF(N753="WON-EW",(((L753-1)*'month 3 only'!$B$2)*(1-$B$3))+(((M753-1)*'month 3 only'!$B$2)*(1-$B$3)),IF(N753="WON",(((L753-1)*'month 3 only'!$B$2)*(1-$B$3)),IF(N753="PLACED",(((M753-1)*'month 3 only'!$B$2)*(1-$B$3))-'month 3 only'!$B$2,IF(K753=0,-'month 3 only'!$B$2,-('month 3 only'!$B$2*2))))))*E753</f>
        <v>0</v>
      </c>
      <c r="S753" s="28">
        <f>(IF(N753="WON-EW",((((G753-1)*K753)*'month 3 only'!$B$2)+('month 3 only'!$B$2*(G753-1))),IF(N753="WON",((((G753-1)*K753)*'month 3 only'!$B$2)+('month 3 only'!$B$2*(G753-1))),IF(N753="PLACED",((((G753-1)*K753)*'month 3 only'!$B$2)-'month 3 only'!$B$2),IF(K753=0,-'month 3 only'!$B$2,IF(K753=0,-'month 3 only'!$B$2,-('month 3 only'!$B$2*2)))))))*E753</f>
        <v>0</v>
      </c>
    </row>
    <row r="754" spans="9:19" ht="15" x14ac:dyDescent="0.2">
      <c r="I754" s="22"/>
      <c r="J754" s="22"/>
      <c r="K754" s="22"/>
      <c r="N754" s="17"/>
      <c r="O754" s="26">
        <f>((H754-1)*(1-(IF(I754="no",0,'month 3 only'!$B$3)))+1)</f>
        <v>5.0000000000000044E-2</v>
      </c>
      <c r="P754" s="26">
        <f t="shared" si="10"/>
        <v>0</v>
      </c>
      <c r="Q754" s="27">
        <f>(IF(N754="WON-EW",((((O754-1)*K754)*'month 3 only'!$B$2)+('month 3 only'!$B$2*(O754-1))),IF(N754="WON",((((O754-1)*K754)*'month 3 only'!$B$2)+('month 3 only'!$B$2*(O754-1))),IF(N754="PLACED",((((O754-1)*K754)*'month 3 only'!$B$2)-'month 3 only'!$B$2),IF(K754=0,-'month 3 only'!$B$2,IF(K754=0,-'month 3 only'!$B$2,-('month 3 only'!$B$2*2)))))))*E754</f>
        <v>0</v>
      </c>
      <c r="R754" s="27">
        <f>(IF(N754="WON-EW",(((L754-1)*'month 3 only'!$B$2)*(1-$B$3))+(((M754-1)*'month 3 only'!$B$2)*(1-$B$3)),IF(N754="WON",(((L754-1)*'month 3 only'!$B$2)*(1-$B$3)),IF(N754="PLACED",(((M754-1)*'month 3 only'!$B$2)*(1-$B$3))-'month 3 only'!$B$2,IF(K754=0,-'month 3 only'!$B$2,-('month 3 only'!$B$2*2))))))*E754</f>
        <v>0</v>
      </c>
      <c r="S754" s="28">
        <f>(IF(N754="WON-EW",((((G754-1)*K754)*'month 3 only'!$B$2)+('month 3 only'!$B$2*(G754-1))),IF(N754="WON",((((G754-1)*K754)*'month 3 only'!$B$2)+('month 3 only'!$B$2*(G754-1))),IF(N754="PLACED",((((G754-1)*K754)*'month 3 only'!$B$2)-'month 3 only'!$B$2),IF(K754=0,-'month 3 only'!$B$2,IF(K754=0,-'month 3 only'!$B$2,-('month 3 only'!$B$2*2)))))))*E754</f>
        <v>0</v>
      </c>
    </row>
    <row r="755" spans="9:19" ht="15" x14ac:dyDescent="0.2">
      <c r="I755" s="22"/>
      <c r="J755" s="22"/>
      <c r="K755" s="22"/>
      <c r="N755" s="17"/>
      <c r="O755" s="26">
        <f>((H755-1)*(1-(IF(I755="no",0,'month 3 only'!$B$3)))+1)</f>
        <v>5.0000000000000044E-2</v>
      </c>
      <c r="P755" s="26">
        <f t="shared" si="10"/>
        <v>0</v>
      </c>
      <c r="Q755" s="27">
        <f>(IF(N755="WON-EW",((((O755-1)*K755)*'month 3 only'!$B$2)+('month 3 only'!$B$2*(O755-1))),IF(N755="WON",((((O755-1)*K755)*'month 3 only'!$B$2)+('month 3 only'!$B$2*(O755-1))),IF(N755="PLACED",((((O755-1)*K755)*'month 3 only'!$B$2)-'month 3 only'!$B$2),IF(K755=0,-'month 3 only'!$B$2,IF(K755=0,-'month 3 only'!$B$2,-('month 3 only'!$B$2*2)))))))*E755</f>
        <v>0</v>
      </c>
      <c r="R755" s="27">
        <f>(IF(N755="WON-EW",(((L755-1)*'month 3 only'!$B$2)*(1-$B$3))+(((M755-1)*'month 3 only'!$B$2)*(1-$B$3)),IF(N755="WON",(((L755-1)*'month 3 only'!$B$2)*(1-$B$3)),IF(N755="PLACED",(((M755-1)*'month 3 only'!$B$2)*(1-$B$3))-'month 3 only'!$B$2,IF(K755=0,-'month 3 only'!$B$2,-('month 3 only'!$B$2*2))))))*E755</f>
        <v>0</v>
      </c>
      <c r="S755" s="28">
        <f>(IF(N755="WON-EW",((((G755-1)*K755)*'month 3 only'!$B$2)+('month 3 only'!$B$2*(G755-1))),IF(N755="WON",((((G755-1)*K755)*'month 3 only'!$B$2)+('month 3 only'!$B$2*(G755-1))),IF(N755="PLACED",((((G755-1)*K755)*'month 3 only'!$B$2)-'month 3 only'!$B$2),IF(K755=0,-'month 3 only'!$B$2,IF(K755=0,-'month 3 only'!$B$2,-('month 3 only'!$B$2*2)))))))*E755</f>
        <v>0</v>
      </c>
    </row>
    <row r="756" spans="9:19" ht="15" x14ac:dyDescent="0.2">
      <c r="I756" s="22"/>
      <c r="J756" s="22"/>
      <c r="K756" s="22"/>
      <c r="N756" s="17"/>
      <c r="O756" s="26">
        <f>((H756-1)*(1-(IF(I756="no",0,'month 3 only'!$B$3)))+1)</f>
        <v>5.0000000000000044E-2</v>
      </c>
      <c r="P756" s="26">
        <f t="shared" si="10"/>
        <v>0</v>
      </c>
      <c r="Q756" s="27">
        <f>(IF(N756="WON-EW",((((O756-1)*K756)*'month 3 only'!$B$2)+('month 3 only'!$B$2*(O756-1))),IF(N756="WON",((((O756-1)*K756)*'month 3 only'!$B$2)+('month 3 only'!$B$2*(O756-1))),IF(N756="PLACED",((((O756-1)*K756)*'month 3 only'!$B$2)-'month 3 only'!$B$2),IF(K756=0,-'month 3 only'!$B$2,IF(K756=0,-'month 3 only'!$B$2,-('month 3 only'!$B$2*2)))))))*E756</f>
        <v>0</v>
      </c>
      <c r="R756" s="27">
        <f>(IF(N756="WON-EW",(((L756-1)*'month 3 only'!$B$2)*(1-$B$3))+(((M756-1)*'month 3 only'!$B$2)*(1-$B$3)),IF(N756="WON",(((L756-1)*'month 3 only'!$B$2)*(1-$B$3)),IF(N756="PLACED",(((M756-1)*'month 3 only'!$B$2)*(1-$B$3))-'month 3 only'!$B$2,IF(K756=0,-'month 3 only'!$B$2,-('month 3 only'!$B$2*2))))))*E756</f>
        <v>0</v>
      </c>
      <c r="S756" s="28">
        <f>(IF(N756="WON-EW",((((G756-1)*K756)*'month 3 only'!$B$2)+('month 3 only'!$B$2*(G756-1))),IF(N756="WON",((((G756-1)*K756)*'month 3 only'!$B$2)+('month 3 only'!$B$2*(G756-1))),IF(N756="PLACED",((((G756-1)*K756)*'month 3 only'!$B$2)-'month 3 only'!$B$2),IF(K756=0,-'month 3 only'!$B$2,IF(K756=0,-'month 3 only'!$B$2,-('month 3 only'!$B$2*2)))))))*E756</f>
        <v>0</v>
      </c>
    </row>
    <row r="757" spans="9:19" ht="15" x14ac:dyDescent="0.2">
      <c r="I757" s="22"/>
      <c r="J757" s="22"/>
      <c r="K757" s="22"/>
      <c r="N757" s="17"/>
      <c r="O757" s="26">
        <f>((H757-1)*(1-(IF(I757="no",0,'month 3 only'!$B$3)))+1)</f>
        <v>5.0000000000000044E-2</v>
      </c>
      <c r="P757" s="26">
        <f t="shared" si="10"/>
        <v>0</v>
      </c>
      <c r="Q757" s="27">
        <f>(IF(N757="WON-EW",((((O757-1)*K757)*'month 3 only'!$B$2)+('month 3 only'!$B$2*(O757-1))),IF(N757="WON",((((O757-1)*K757)*'month 3 only'!$B$2)+('month 3 only'!$B$2*(O757-1))),IF(N757="PLACED",((((O757-1)*K757)*'month 3 only'!$B$2)-'month 3 only'!$B$2),IF(K757=0,-'month 3 only'!$B$2,IF(K757=0,-'month 3 only'!$B$2,-('month 3 only'!$B$2*2)))))))*E757</f>
        <v>0</v>
      </c>
      <c r="R757" s="27">
        <f>(IF(N757="WON-EW",(((L757-1)*'month 3 only'!$B$2)*(1-$B$3))+(((M757-1)*'month 3 only'!$B$2)*(1-$B$3)),IF(N757="WON",(((L757-1)*'month 3 only'!$B$2)*(1-$B$3)),IF(N757="PLACED",(((M757-1)*'month 3 only'!$B$2)*(1-$B$3))-'month 3 only'!$B$2,IF(K757=0,-'month 3 only'!$B$2,-('month 3 only'!$B$2*2))))))*E757</f>
        <v>0</v>
      </c>
      <c r="S757" s="28">
        <f>(IF(N757="WON-EW",((((G757-1)*K757)*'month 3 only'!$B$2)+('month 3 only'!$B$2*(G757-1))),IF(N757="WON",((((G757-1)*K757)*'month 3 only'!$B$2)+('month 3 only'!$B$2*(G757-1))),IF(N757="PLACED",((((G757-1)*K757)*'month 3 only'!$B$2)-'month 3 only'!$B$2),IF(K757=0,-'month 3 only'!$B$2,IF(K757=0,-'month 3 only'!$B$2,-('month 3 only'!$B$2*2)))))))*E757</f>
        <v>0</v>
      </c>
    </row>
    <row r="758" spans="9:19" ht="15" x14ac:dyDescent="0.2">
      <c r="I758" s="22"/>
      <c r="J758" s="22"/>
      <c r="K758" s="22"/>
      <c r="N758" s="17"/>
      <c r="O758" s="26">
        <f>((H758-1)*(1-(IF(I758="no",0,'month 3 only'!$B$3)))+1)</f>
        <v>5.0000000000000044E-2</v>
      </c>
      <c r="P758" s="26">
        <f t="shared" si="10"/>
        <v>0</v>
      </c>
      <c r="Q758" s="27">
        <f>(IF(N758="WON-EW",((((O758-1)*K758)*'month 3 only'!$B$2)+('month 3 only'!$B$2*(O758-1))),IF(N758="WON",((((O758-1)*K758)*'month 3 only'!$B$2)+('month 3 only'!$B$2*(O758-1))),IF(N758="PLACED",((((O758-1)*K758)*'month 3 only'!$B$2)-'month 3 only'!$B$2),IF(K758=0,-'month 3 only'!$B$2,IF(K758=0,-'month 3 only'!$B$2,-('month 3 only'!$B$2*2)))))))*E758</f>
        <v>0</v>
      </c>
      <c r="R758" s="27">
        <f>(IF(N758="WON-EW",(((L758-1)*'month 3 only'!$B$2)*(1-$B$3))+(((M758-1)*'month 3 only'!$B$2)*(1-$B$3)),IF(N758="WON",(((L758-1)*'month 3 only'!$B$2)*(1-$B$3)),IF(N758="PLACED",(((M758-1)*'month 3 only'!$B$2)*(1-$B$3))-'month 3 only'!$B$2,IF(K758=0,-'month 3 only'!$B$2,-('month 3 only'!$B$2*2))))))*E758</f>
        <v>0</v>
      </c>
      <c r="S758" s="28">
        <f>(IF(N758="WON-EW",((((G758-1)*K758)*'month 3 only'!$B$2)+('month 3 only'!$B$2*(G758-1))),IF(N758="WON",((((G758-1)*K758)*'month 3 only'!$B$2)+('month 3 only'!$B$2*(G758-1))),IF(N758="PLACED",((((G758-1)*K758)*'month 3 only'!$B$2)-'month 3 only'!$B$2),IF(K758=0,-'month 3 only'!$B$2,IF(K758=0,-'month 3 only'!$B$2,-('month 3 only'!$B$2*2)))))))*E758</f>
        <v>0</v>
      </c>
    </row>
    <row r="759" spans="9:19" ht="15" x14ac:dyDescent="0.2">
      <c r="I759" s="22"/>
      <c r="J759" s="22"/>
      <c r="K759" s="22"/>
      <c r="N759" s="17"/>
      <c r="O759" s="26">
        <f>((H759-1)*(1-(IF(I759="no",0,'month 3 only'!$B$3)))+1)</f>
        <v>5.0000000000000044E-2</v>
      </c>
      <c r="P759" s="26">
        <f t="shared" si="10"/>
        <v>0</v>
      </c>
      <c r="Q759" s="27">
        <f>(IF(N759="WON-EW",((((O759-1)*K759)*'month 3 only'!$B$2)+('month 3 only'!$B$2*(O759-1))),IF(N759="WON",((((O759-1)*K759)*'month 3 only'!$B$2)+('month 3 only'!$B$2*(O759-1))),IF(N759="PLACED",((((O759-1)*K759)*'month 3 only'!$B$2)-'month 3 only'!$B$2),IF(K759=0,-'month 3 only'!$B$2,IF(K759=0,-'month 3 only'!$B$2,-('month 3 only'!$B$2*2)))))))*E759</f>
        <v>0</v>
      </c>
      <c r="R759" s="27">
        <f>(IF(N759="WON-EW",(((L759-1)*'month 3 only'!$B$2)*(1-$B$3))+(((M759-1)*'month 3 only'!$B$2)*(1-$B$3)),IF(N759="WON",(((L759-1)*'month 3 only'!$B$2)*(1-$B$3)),IF(N759="PLACED",(((M759-1)*'month 3 only'!$B$2)*(1-$B$3))-'month 3 only'!$B$2,IF(K759=0,-'month 3 only'!$B$2,-('month 3 only'!$B$2*2))))))*E759</f>
        <v>0</v>
      </c>
      <c r="S759" s="28">
        <f>(IF(N759="WON-EW",((((G759-1)*K759)*'month 3 only'!$B$2)+('month 3 only'!$B$2*(G759-1))),IF(N759="WON",((((G759-1)*K759)*'month 3 only'!$B$2)+('month 3 only'!$B$2*(G759-1))),IF(N759="PLACED",((((G759-1)*K759)*'month 3 only'!$B$2)-'month 3 only'!$B$2),IF(K759=0,-'month 3 only'!$B$2,IF(K759=0,-'month 3 only'!$B$2,-('month 3 only'!$B$2*2)))))))*E759</f>
        <v>0</v>
      </c>
    </row>
    <row r="760" spans="9:19" ht="15" x14ac:dyDescent="0.2">
      <c r="I760" s="22"/>
      <c r="J760" s="22"/>
      <c r="K760" s="22"/>
      <c r="N760" s="17"/>
      <c r="O760" s="26">
        <f>((H760-1)*(1-(IF(I760="no",0,'month 3 only'!$B$3)))+1)</f>
        <v>5.0000000000000044E-2</v>
      </c>
      <c r="P760" s="26">
        <f t="shared" si="10"/>
        <v>0</v>
      </c>
      <c r="Q760" s="27">
        <f>(IF(N760="WON-EW",((((O760-1)*K760)*'month 3 only'!$B$2)+('month 3 only'!$B$2*(O760-1))),IF(N760="WON",((((O760-1)*K760)*'month 3 only'!$B$2)+('month 3 only'!$B$2*(O760-1))),IF(N760="PLACED",((((O760-1)*K760)*'month 3 only'!$B$2)-'month 3 only'!$B$2),IF(K760=0,-'month 3 only'!$B$2,IF(K760=0,-'month 3 only'!$B$2,-('month 3 only'!$B$2*2)))))))*E760</f>
        <v>0</v>
      </c>
      <c r="R760" s="27">
        <f>(IF(N760="WON-EW",(((L760-1)*'month 3 only'!$B$2)*(1-$B$3))+(((M760-1)*'month 3 only'!$B$2)*(1-$B$3)),IF(N760="WON",(((L760-1)*'month 3 only'!$B$2)*(1-$B$3)),IF(N760="PLACED",(((M760-1)*'month 3 only'!$B$2)*(1-$B$3))-'month 3 only'!$B$2,IF(K760=0,-'month 3 only'!$B$2,-('month 3 only'!$B$2*2))))))*E760</f>
        <v>0</v>
      </c>
      <c r="S760" s="28">
        <f>(IF(N760="WON-EW",((((G760-1)*K760)*'month 3 only'!$B$2)+('month 3 only'!$B$2*(G760-1))),IF(N760="WON",((((G760-1)*K760)*'month 3 only'!$B$2)+('month 3 only'!$B$2*(G760-1))),IF(N760="PLACED",((((G760-1)*K760)*'month 3 only'!$B$2)-'month 3 only'!$B$2),IF(K760=0,-'month 3 only'!$B$2,IF(K760=0,-'month 3 only'!$B$2,-('month 3 only'!$B$2*2)))))))*E760</f>
        <v>0</v>
      </c>
    </row>
    <row r="761" spans="9:19" ht="15" x14ac:dyDescent="0.2">
      <c r="I761" s="22"/>
      <c r="J761" s="22"/>
      <c r="K761" s="22"/>
      <c r="N761" s="17"/>
      <c r="O761" s="26">
        <f>((H761-1)*(1-(IF(I761="no",0,'month 3 only'!$B$3)))+1)</f>
        <v>5.0000000000000044E-2</v>
      </c>
      <c r="P761" s="26">
        <f t="shared" si="10"/>
        <v>0</v>
      </c>
      <c r="Q761" s="27">
        <f>(IF(N761="WON-EW",((((O761-1)*K761)*'month 3 only'!$B$2)+('month 3 only'!$B$2*(O761-1))),IF(N761="WON",((((O761-1)*K761)*'month 3 only'!$B$2)+('month 3 only'!$B$2*(O761-1))),IF(N761="PLACED",((((O761-1)*K761)*'month 3 only'!$B$2)-'month 3 only'!$B$2),IF(K761=0,-'month 3 only'!$B$2,IF(K761=0,-'month 3 only'!$B$2,-('month 3 only'!$B$2*2)))))))*E761</f>
        <v>0</v>
      </c>
      <c r="R761" s="27">
        <f>(IF(N761="WON-EW",(((L761-1)*'month 3 only'!$B$2)*(1-$B$3))+(((M761-1)*'month 3 only'!$B$2)*(1-$B$3)),IF(N761="WON",(((L761-1)*'month 3 only'!$B$2)*(1-$B$3)),IF(N761="PLACED",(((M761-1)*'month 3 only'!$B$2)*(1-$B$3))-'month 3 only'!$B$2,IF(K761=0,-'month 3 only'!$B$2,-('month 3 only'!$B$2*2))))))*E761</f>
        <v>0</v>
      </c>
      <c r="S761" s="28">
        <f>(IF(N761="WON-EW",((((G761-1)*K761)*'month 3 only'!$B$2)+('month 3 only'!$B$2*(G761-1))),IF(N761="WON",((((G761-1)*K761)*'month 3 only'!$B$2)+('month 3 only'!$B$2*(G761-1))),IF(N761="PLACED",((((G761-1)*K761)*'month 3 only'!$B$2)-'month 3 only'!$B$2),IF(K761=0,-'month 3 only'!$B$2,IF(K761=0,-'month 3 only'!$B$2,-('month 3 only'!$B$2*2)))))))*E761</f>
        <v>0</v>
      </c>
    </row>
    <row r="762" spans="9:19" ht="15" x14ac:dyDescent="0.2">
      <c r="I762" s="22"/>
      <c r="J762" s="22"/>
      <c r="K762" s="22"/>
      <c r="N762" s="17"/>
      <c r="O762" s="26">
        <f>((H762-1)*(1-(IF(I762="no",0,'month 3 only'!$B$3)))+1)</f>
        <v>5.0000000000000044E-2</v>
      </c>
      <c r="P762" s="26">
        <f t="shared" si="10"/>
        <v>0</v>
      </c>
      <c r="Q762" s="27">
        <f>(IF(N762="WON-EW",((((O762-1)*K762)*'month 3 only'!$B$2)+('month 3 only'!$B$2*(O762-1))),IF(N762="WON",((((O762-1)*K762)*'month 3 only'!$B$2)+('month 3 only'!$B$2*(O762-1))),IF(N762="PLACED",((((O762-1)*K762)*'month 3 only'!$B$2)-'month 3 only'!$B$2),IF(K762=0,-'month 3 only'!$B$2,IF(K762=0,-'month 3 only'!$B$2,-('month 3 only'!$B$2*2)))))))*E762</f>
        <v>0</v>
      </c>
      <c r="R762" s="27">
        <f>(IF(N762="WON-EW",(((L762-1)*'month 3 only'!$B$2)*(1-$B$3))+(((M762-1)*'month 3 only'!$B$2)*(1-$B$3)),IF(N762="WON",(((L762-1)*'month 3 only'!$B$2)*(1-$B$3)),IF(N762="PLACED",(((M762-1)*'month 3 only'!$B$2)*(1-$B$3))-'month 3 only'!$B$2,IF(K762=0,-'month 3 only'!$B$2,-('month 3 only'!$B$2*2))))))*E762</f>
        <v>0</v>
      </c>
      <c r="S762" s="28">
        <f>(IF(N762="WON-EW",((((G762-1)*K762)*'month 3 only'!$B$2)+('month 3 only'!$B$2*(G762-1))),IF(N762="WON",((((G762-1)*K762)*'month 3 only'!$B$2)+('month 3 only'!$B$2*(G762-1))),IF(N762="PLACED",((((G762-1)*K762)*'month 3 only'!$B$2)-'month 3 only'!$B$2),IF(K762=0,-'month 3 only'!$B$2,IF(K762=0,-'month 3 only'!$B$2,-('month 3 only'!$B$2*2)))))))*E762</f>
        <v>0</v>
      </c>
    </row>
    <row r="763" spans="9:19" ht="15" x14ac:dyDescent="0.2">
      <c r="I763" s="22"/>
      <c r="J763" s="22"/>
      <c r="K763" s="22"/>
      <c r="N763" s="17"/>
      <c r="O763" s="26">
        <f>((H763-1)*(1-(IF(I763="no",0,'month 3 only'!$B$3)))+1)</f>
        <v>5.0000000000000044E-2</v>
      </c>
      <c r="P763" s="26">
        <f t="shared" si="10"/>
        <v>0</v>
      </c>
      <c r="Q763" s="27">
        <f>(IF(N763="WON-EW",((((O763-1)*K763)*'month 3 only'!$B$2)+('month 3 only'!$B$2*(O763-1))),IF(N763="WON",((((O763-1)*K763)*'month 3 only'!$B$2)+('month 3 only'!$B$2*(O763-1))),IF(N763="PLACED",((((O763-1)*K763)*'month 3 only'!$B$2)-'month 3 only'!$B$2),IF(K763=0,-'month 3 only'!$B$2,IF(K763=0,-'month 3 only'!$B$2,-('month 3 only'!$B$2*2)))))))*E763</f>
        <v>0</v>
      </c>
      <c r="R763" s="27">
        <f>(IF(N763="WON-EW",(((L763-1)*'month 3 only'!$B$2)*(1-$B$3))+(((M763-1)*'month 3 only'!$B$2)*(1-$B$3)),IF(N763="WON",(((L763-1)*'month 3 only'!$B$2)*(1-$B$3)),IF(N763="PLACED",(((M763-1)*'month 3 only'!$B$2)*(1-$B$3))-'month 3 only'!$B$2,IF(K763=0,-'month 3 only'!$B$2,-('month 3 only'!$B$2*2))))))*E763</f>
        <v>0</v>
      </c>
      <c r="S763" s="28">
        <f>(IF(N763="WON-EW",((((G763-1)*K763)*'month 3 only'!$B$2)+('month 3 only'!$B$2*(G763-1))),IF(N763="WON",((((G763-1)*K763)*'month 3 only'!$B$2)+('month 3 only'!$B$2*(G763-1))),IF(N763="PLACED",((((G763-1)*K763)*'month 3 only'!$B$2)-'month 3 only'!$B$2),IF(K763=0,-'month 3 only'!$B$2,IF(K763=0,-'month 3 only'!$B$2,-('month 3 only'!$B$2*2)))))))*E763</f>
        <v>0</v>
      </c>
    </row>
    <row r="764" spans="9:19" ht="15" x14ac:dyDescent="0.2">
      <c r="I764" s="22"/>
      <c r="J764" s="22"/>
      <c r="K764" s="22"/>
      <c r="N764" s="17"/>
      <c r="O764" s="26">
        <f>((H764-1)*(1-(IF(I764="no",0,'month 3 only'!$B$3)))+1)</f>
        <v>5.0000000000000044E-2</v>
      </c>
      <c r="P764" s="26">
        <f t="shared" si="10"/>
        <v>0</v>
      </c>
      <c r="Q764" s="27">
        <f>(IF(N764="WON-EW",((((O764-1)*K764)*'month 3 only'!$B$2)+('month 3 only'!$B$2*(O764-1))),IF(N764="WON",((((O764-1)*K764)*'month 3 only'!$B$2)+('month 3 only'!$B$2*(O764-1))),IF(N764="PLACED",((((O764-1)*K764)*'month 3 only'!$B$2)-'month 3 only'!$B$2),IF(K764=0,-'month 3 only'!$B$2,IF(K764=0,-'month 3 only'!$B$2,-('month 3 only'!$B$2*2)))))))*E764</f>
        <v>0</v>
      </c>
      <c r="R764" s="27">
        <f>(IF(N764="WON-EW",(((L764-1)*'month 3 only'!$B$2)*(1-$B$3))+(((M764-1)*'month 3 only'!$B$2)*(1-$B$3)),IF(N764="WON",(((L764-1)*'month 3 only'!$B$2)*(1-$B$3)),IF(N764="PLACED",(((M764-1)*'month 3 only'!$B$2)*(1-$B$3))-'month 3 only'!$B$2,IF(K764=0,-'month 3 only'!$B$2,-('month 3 only'!$B$2*2))))))*E764</f>
        <v>0</v>
      </c>
      <c r="S764" s="28">
        <f>(IF(N764="WON-EW",((((G764-1)*K764)*'month 3 only'!$B$2)+('month 3 only'!$B$2*(G764-1))),IF(N764="WON",((((G764-1)*K764)*'month 3 only'!$B$2)+('month 3 only'!$B$2*(G764-1))),IF(N764="PLACED",((((G764-1)*K764)*'month 3 only'!$B$2)-'month 3 only'!$B$2),IF(K764=0,-'month 3 only'!$B$2,IF(K764=0,-'month 3 only'!$B$2,-('month 3 only'!$B$2*2)))))))*E764</f>
        <v>0</v>
      </c>
    </row>
    <row r="765" spans="9:19" ht="15" x14ac:dyDescent="0.2">
      <c r="I765" s="22"/>
      <c r="J765" s="22"/>
      <c r="K765" s="22"/>
      <c r="N765" s="17"/>
      <c r="O765" s="26">
        <f>((H765-1)*(1-(IF(I765="no",0,'month 3 only'!$B$3)))+1)</f>
        <v>5.0000000000000044E-2</v>
      </c>
      <c r="P765" s="26">
        <f t="shared" si="10"/>
        <v>0</v>
      </c>
      <c r="Q765" s="27">
        <f>(IF(N765="WON-EW",((((O765-1)*K765)*'month 3 only'!$B$2)+('month 3 only'!$B$2*(O765-1))),IF(N765="WON",((((O765-1)*K765)*'month 3 only'!$B$2)+('month 3 only'!$B$2*(O765-1))),IF(N765="PLACED",((((O765-1)*K765)*'month 3 only'!$B$2)-'month 3 only'!$B$2),IF(K765=0,-'month 3 only'!$B$2,IF(K765=0,-'month 3 only'!$B$2,-('month 3 only'!$B$2*2)))))))*E765</f>
        <v>0</v>
      </c>
      <c r="R765" s="27">
        <f>(IF(N765="WON-EW",(((L765-1)*'month 3 only'!$B$2)*(1-$B$3))+(((M765-1)*'month 3 only'!$B$2)*(1-$B$3)),IF(N765="WON",(((L765-1)*'month 3 only'!$B$2)*(1-$B$3)),IF(N765="PLACED",(((M765-1)*'month 3 only'!$B$2)*(1-$B$3))-'month 3 only'!$B$2,IF(K765=0,-'month 3 only'!$B$2,-('month 3 only'!$B$2*2))))))*E765</f>
        <v>0</v>
      </c>
      <c r="S765" s="28">
        <f>(IF(N765="WON-EW",((((G765-1)*K765)*'month 3 only'!$B$2)+('month 3 only'!$B$2*(G765-1))),IF(N765="WON",((((G765-1)*K765)*'month 3 only'!$B$2)+('month 3 only'!$B$2*(G765-1))),IF(N765="PLACED",((((G765-1)*K765)*'month 3 only'!$B$2)-'month 3 only'!$B$2),IF(K765=0,-'month 3 only'!$B$2,IF(K765=0,-'month 3 only'!$B$2,-('month 3 only'!$B$2*2)))))))*E765</f>
        <v>0</v>
      </c>
    </row>
    <row r="766" spans="9:19" ht="15" x14ac:dyDescent="0.2">
      <c r="I766" s="22"/>
      <c r="J766" s="22"/>
      <c r="K766" s="22"/>
      <c r="N766" s="17"/>
      <c r="O766" s="26">
        <f>((H766-1)*(1-(IF(I766="no",0,'month 3 only'!$B$3)))+1)</f>
        <v>5.0000000000000044E-2</v>
      </c>
      <c r="P766" s="26">
        <f t="shared" ref="P766:P829" si="11">E766*IF(J766="yes",2,1)</f>
        <v>0</v>
      </c>
      <c r="Q766" s="27">
        <f>(IF(N766="WON-EW",((((O766-1)*K766)*'month 3 only'!$B$2)+('month 3 only'!$B$2*(O766-1))),IF(N766="WON",((((O766-1)*K766)*'month 3 only'!$B$2)+('month 3 only'!$B$2*(O766-1))),IF(N766="PLACED",((((O766-1)*K766)*'month 3 only'!$B$2)-'month 3 only'!$B$2),IF(K766=0,-'month 3 only'!$B$2,IF(K766=0,-'month 3 only'!$B$2,-('month 3 only'!$B$2*2)))))))*E766</f>
        <v>0</v>
      </c>
      <c r="R766" s="27">
        <f>(IF(N766="WON-EW",(((L766-1)*'month 3 only'!$B$2)*(1-$B$3))+(((M766-1)*'month 3 only'!$B$2)*(1-$B$3)),IF(N766="WON",(((L766-1)*'month 3 only'!$B$2)*(1-$B$3)),IF(N766="PLACED",(((M766-1)*'month 3 only'!$B$2)*(1-$B$3))-'month 3 only'!$B$2,IF(K766=0,-'month 3 only'!$B$2,-('month 3 only'!$B$2*2))))))*E766</f>
        <v>0</v>
      </c>
      <c r="S766" s="28">
        <f>(IF(N766="WON-EW",((((G766-1)*K766)*'month 3 only'!$B$2)+('month 3 only'!$B$2*(G766-1))),IF(N766="WON",((((G766-1)*K766)*'month 3 only'!$B$2)+('month 3 only'!$B$2*(G766-1))),IF(N766="PLACED",((((G766-1)*K766)*'month 3 only'!$B$2)-'month 3 only'!$B$2),IF(K766=0,-'month 3 only'!$B$2,IF(K766=0,-'month 3 only'!$B$2,-('month 3 only'!$B$2*2)))))))*E766</f>
        <v>0</v>
      </c>
    </row>
    <row r="767" spans="9:19" ht="15" x14ac:dyDescent="0.2">
      <c r="I767" s="22"/>
      <c r="J767" s="22"/>
      <c r="K767" s="22"/>
      <c r="N767" s="17"/>
      <c r="O767" s="26">
        <f>((H767-1)*(1-(IF(I767="no",0,'month 3 only'!$B$3)))+1)</f>
        <v>5.0000000000000044E-2</v>
      </c>
      <c r="P767" s="26">
        <f t="shared" si="11"/>
        <v>0</v>
      </c>
      <c r="Q767" s="27">
        <f>(IF(N767="WON-EW",((((O767-1)*K767)*'month 3 only'!$B$2)+('month 3 only'!$B$2*(O767-1))),IF(N767="WON",((((O767-1)*K767)*'month 3 only'!$B$2)+('month 3 only'!$B$2*(O767-1))),IF(N767="PLACED",((((O767-1)*K767)*'month 3 only'!$B$2)-'month 3 only'!$B$2),IF(K767=0,-'month 3 only'!$B$2,IF(K767=0,-'month 3 only'!$B$2,-('month 3 only'!$B$2*2)))))))*E767</f>
        <v>0</v>
      </c>
      <c r="R767" s="27">
        <f>(IF(N767="WON-EW",(((L767-1)*'month 3 only'!$B$2)*(1-$B$3))+(((M767-1)*'month 3 only'!$B$2)*(1-$B$3)),IF(N767="WON",(((L767-1)*'month 3 only'!$B$2)*(1-$B$3)),IF(N767="PLACED",(((M767-1)*'month 3 only'!$B$2)*(1-$B$3))-'month 3 only'!$B$2,IF(K767=0,-'month 3 only'!$B$2,-('month 3 only'!$B$2*2))))))*E767</f>
        <v>0</v>
      </c>
      <c r="S767" s="28">
        <f>(IF(N767="WON-EW",((((G767-1)*K767)*'month 3 only'!$B$2)+('month 3 only'!$B$2*(G767-1))),IF(N767="WON",((((G767-1)*K767)*'month 3 only'!$B$2)+('month 3 only'!$B$2*(G767-1))),IF(N767="PLACED",((((G767-1)*K767)*'month 3 only'!$B$2)-'month 3 only'!$B$2),IF(K767=0,-'month 3 only'!$B$2,IF(K767=0,-'month 3 only'!$B$2,-('month 3 only'!$B$2*2)))))))*E767</f>
        <v>0</v>
      </c>
    </row>
    <row r="768" spans="9:19" ht="15" x14ac:dyDescent="0.2">
      <c r="I768" s="22"/>
      <c r="J768" s="22"/>
      <c r="K768" s="22"/>
      <c r="N768" s="17"/>
      <c r="O768" s="26">
        <f>((H768-1)*(1-(IF(I768="no",0,'month 3 only'!$B$3)))+1)</f>
        <v>5.0000000000000044E-2</v>
      </c>
      <c r="P768" s="26">
        <f t="shared" si="11"/>
        <v>0</v>
      </c>
      <c r="Q768" s="27">
        <f>(IF(N768="WON-EW",((((O768-1)*K768)*'month 3 only'!$B$2)+('month 3 only'!$B$2*(O768-1))),IF(N768="WON",((((O768-1)*K768)*'month 3 only'!$B$2)+('month 3 only'!$B$2*(O768-1))),IF(N768="PLACED",((((O768-1)*K768)*'month 3 only'!$B$2)-'month 3 only'!$B$2),IF(K768=0,-'month 3 only'!$B$2,IF(K768=0,-'month 3 only'!$B$2,-('month 3 only'!$B$2*2)))))))*E768</f>
        <v>0</v>
      </c>
      <c r="R768" s="27">
        <f>(IF(N768="WON-EW",(((L768-1)*'month 3 only'!$B$2)*(1-$B$3))+(((M768-1)*'month 3 only'!$B$2)*(1-$B$3)),IF(N768="WON",(((L768-1)*'month 3 only'!$B$2)*(1-$B$3)),IF(N768="PLACED",(((M768-1)*'month 3 only'!$B$2)*(1-$B$3))-'month 3 only'!$B$2,IF(K768=0,-'month 3 only'!$B$2,-('month 3 only'!$B$2*2))))))*E768</f>
        <v>0</v>
      </c>
      <c r="S768" s="28">
        <f>(IF(N768="WON-EW",((((G768-1)*K768)*'month 3 only'!$B$2)+('month 3 only'!$B$2*(G768-1))),IF(N768="WON",((((G768-1)*K768)*'month 3 only'!$B$2)+('month 3 only'!$B$2*(G768-1))),IF(N768="PLACED",((((G768-1)*K768)*'month 3 only'!$B$2)-'month 3 only'!$B$2),IF(K768=0,-'month 3 only'!$B$2,IF(K768=0,-'month 3 only'!$B$2,-('month 3 only'!$B$2*2)))))))*E768</f>
        <v>0</v>
      </c>
    </row>
    <row r="769" spans="9:19" ht="15" x14ac:dyDescent="0.2">
      <c r="I769" s="22"/>
      <c r="J769" s="22"/>
      <c r="K769" s="22"/>
      <c r="N769" s="17"/>
      <c r="O769" s="26">
        <f>((H769-1)*(1-(IF(I769="no",0,'month 3 only'!$B$3)))+1)</f>
        <v>5.0000000000000044E-2</v>
      </c>
      <c r="P769" s="26">
        <f t="shared" si="11"/>
        <v>0</v>
      </c>
      <c r="Q769" s="27">
        <f>(IF(N769="WON-EW",((((O769-1)*K769)*'month 3 only'!$B$2)+('month 3 only'!$B$2*(O769-1))),IF(N769="WON",((((O769-1)*K769)*'month 3 only'!$B$2)+('month 3 only'!$B$2*(O769-1))),IF(N769="PLACED",((((O769-1)*K769)*'month 3 only'!$B$2)-'month 3 only'!$B$2),IF(K769=0,-'month 3 only'!$B$2,IF(K769=0,-'month 3 only'!$B$2,-('month 3 only'!$B$2*2)))))))*E769</f>
        <v>0</v>
      </c>
      <c r="R769" s="27">
        <f>(IF(N769="WON-EW",(((L769-1)*'month 3 only'!$B$2)*(1-$B$3))+(((M769-1)*'month 3 only'!$B$2)*(1-$B$3)),IF(N769="WON",(((L769-1)*'month 3 only'!$B$2)*(1-$B$3)),IF(N769="PLACED",(((M769-1)*'month 3 only'!$B$2)*(1-$B$3))-'month 3 only'!$B$2,IF(K769=0,-'month 3 only'!$B$2,-('month 3 only'!$B$2*2))))))*E769</f>
        <v>0</v>
      </c>
      <c r="S769" s="28">
        <f>(IF(N769="WON-EW",((((G769-1)*K769)*'month 3 only'!$B$2)+('month 3 only'!$B$2*(G769-1))),IF(N769="WON",((((G769-1)*K769)*'month 3 only'!$B$2)+('month 3 only'!$B$2*(G769-1))),IF(N769="PLACED",((((G769-1)*K769)*'month 3 only'!$B$2)-'month 3 only'!$B$2),IF(K769=0,-'month 3 only'!$B$2,IF(K769=0,-'month 3 only'!$B$2,-('month 3 only'!$B$2*2)))))))*E769</f>
        <v>0</v>
      </c>
    </row>
    <row r="770" spans="9:19" ht="15" x14ac:dyDescent="0.2">
      <c r="I770" s="22"/>
      <c r="J770" s="22"/>
      <c r="K770" s="22"/>
      <c r="N770" s="17"/>
      <c r="O770" s="26">
        <f>((H770-1)*(1-(IF(I770="no",0,'month 3 only'!$B$3)))+1)</f>
        <v>5.0000000000000044E-2</v>
      </c>
      <c r="P770" s="26">
        <f t="shared" si="11"/>
        <v>0</v>
      </c>
      <c r="Q770" s="27">
        <f>(IF(N770="WON-EW",((((O770-1)*K770)*'month 3 only'!$B$2)+('month 3 only'!$B$2*(O770-1))),IF(N770="WON",((((O770-1)*K770)*'month 3 only'!$B$2)+('month 3 only'!$B$2*(O770-1))),IF(N770="PLACED",((((O770-1)*K770)*'month 3 only'!$B$2)-'month 3 only'!$B$2),IF(K770=0,-'month 3 only'!$B$2,IF(K770=0,-'month 3 only'!$B$2,-('month 3 only'!$B$2*2)))))))*E770</f>
        <v>0</v>
      </c>
      <c r="R770" s="27">
        <f>(IF(N770="WON-EW",(((L770-1)*'month 3 only'!$B$2)*(1-$B$3))+(((M770-1)*'month 3 only'!$B$2)*(1-$B$3)),IF(N770="WON",(((L770-1)*'month 3 only'!$B$2)*(1-$B$3)),IF(N770="PLACED",(((M770-1)*'month 3 only'!$B$2)*(1-$B$3))-'month 3 only'!$B$2,IF(K770=0,-'month 3 only'!$B$2,-('month 3 only'!$B$2*2))))))*E770</f>
        <v>0</v>
      </c>
      <c r="S770" s="28">
        <f>(IF(N770="WON-EW",((((G770-1)*K770)*'month 3 only'!$B$2)+('month 3 only'!$B$2*(G770-1))),IF(N770="WON",((((G770-1)*K770)*'month 3 only'!$B$2)+('month 3 only'!$B$2*(G770-1))),IF(N770="PLACED",((((G770-1)*K770)*'month 3 only'!$B$2)-'month 3 only'!$B$2),IF(K770=0,-'month 3 only'!$B$2,IF(K770=0,-'month 3 only'!$B$2,-('month 3 only'!$B$2*2)))))))*E770</f>
        <v>0</v>
      </c>
    </row>
    <row r="771" spans="9:19" ht="15" x14ac:dyDescent="0.2">
      <c r="I771" s="22"/>
      <c r="J771" s="22"/>
      <c r="K771" s="22"/>
      <c r="N771" s="17"/>
      <c r="O771" s="26">
        <f>((H771-1)*(1-(IF(I771="no",0,'month 3 only'!$B$3)))+1)</f>
        <v>5.0000000000000044E-2</v>
      </c>
      <c r="P771" s="26">
        <f t="shared" si="11"/>
        <v>0</v>
      </c>
      <c r="Q771" s="27">
        <f>(IF(N771="WON-EW",((((O771-1)*K771)*'month 3 only'!$B$2)+('month 3 only'!$B$2*(O771-1))),IF(N771="WON",((((O771-1)*K771)*'month 3 only'!$B$2)+('month 3 only'!$B$2*(O771-1))),IF(N771="PLACED",((((O771-1)*K771)*'month 3 only'!$B$2)-'month 3 only'!$B$2),IF(K771=0,-'month 3 only'!$B$2,IF(K771=0,-'month 3 only'!$B$2,-('month 3 only'!$B$2*2)))))))*E771</f>
        <v>0</v>
      </c>
      <c r="R771" s="27">
        <f>(IF(N771="WON-EW",(((L771-1)*'month 3 only'!$B$2)*(1-$B$3))+(((M771-1)*'month 3 only'!$B$2)*(1-$B$3)),IF(N771="WON",(((L771-1)*'month 3 only'!$B$2)*(1-$B$3)),IF(N771="PLACED",(((M771-1)*'month 3 only'!$B$2)*(1-$B$3))-'month 3 only'!$B$2,IF(K771=0,-'month 3 only'!$B$2,-('month 3 only'!$B$2*2))))))*E771</f>
        <v>0</v>
      </c>
      <c r="S771" s="28">
        <f>(IF(N771="WON-EW",((((G771-1)*K771)*'month 3 only'!$B$2)+('month 3 only'!$B$2*(G771-1))),IF(N771="WON",((((G771-1)*K771)*'month 3 only'!$B$2)+('month 3 only'!$B$2*(G771-1))),IF(N771="PLACED",((((G771-1)*K771)*'month 3 only'!$B$2)-'month 3 only'!$B$2),IF(K771=0,-'month 3 only'!$B$2,IF(K771=0,-'month 3 only'!$B$2,-('month 3 only'!$B$2*2)))))))*E771</f>
        <v>0</v>
      </c>
    </row>
    <row r="772" spans="9:19" ht="15" x14ac:dyDescent="0.2">
      <c r="I772" s="22"/>
      <c r="J772" s="22"/>
      <c r="K772" s="22"/>
      <c r="N772" s="17"/>
      <c r="O772" s="26">
        <f>((H772-1)*(1-(IF(I772="no",0,'month 3 only'!$B$3)))+1)</f>
        <v>5.0000000000000044E-2</v>
      </c>
      <c r="P772" s="26">
        <f t="shared" si="11"/>
        <v>0</v>
      </c>
      <c r="Q772" s="27">
        <f>(IF(N772="WON-EW",((((O772-1)*K772)*'month 3 only'!$B$2)+('month 3 only'!$B$2*(O772-1))),IF(N772="WON",((((O772-1)*K772)*'month 3 only'!$B$2)+('month 3 only'!$B$2*(O772-1))),IF(N772="PLACED",((((O772-1)*K772)*'month 3 only'!$B$2)-'month 3 only'!$B$2),IF(K772=0,-'month 3 only'!$B$2,IF(K772=0,-'month 3 only'!$B$2,-('month 3 only'!$B$2*2)))))))*E772</f>
        <v>0</v>
      </c>
      <c r="R772" s="27">
        <f>(IF(N772="WON-EW",(((L772-1)*'month 3 only'!$B$2)*(1-$B$3))+(((M772-1)*'month 3 only'!$B$2)*(1-$B$3)),IF(N772="WON",(((L772-1)*'month 3 only'!$B$2)*(1-$B$3)),IF(N772="PLACED",(((M772-1)*'month 3 only'!$B$2)*(1-$B$3))-'month 3 only'!$B$2,IF(K772=0,-'month 3 only'!$B$2,-('month 3 only'!$B$2*2))))))*E772</f>
        <v>0</v>
      </c>
      <c r="S772" s="28">
        <f>(IF(N772="WON-EW",((((G772-1)*K772)*'month 3 only'!$B$2)+('month 3 only'!$B$2*(G772-1))),IF(N772="WON",((((G772-1)*K772)*'month 3 only'!$B$2)+('month 3 only'!$B$2*(G772-1))),IF(N772="PLACED",((((G772-1)*K772)*'month 3 only'!$B$2)-'month 3 only'!$B$2),IF(K772=0,-'month 3 only'!$B$2,IF(K772=0,-'month 3 only'!$B$2,-('month 3 only'!$B$2*2)))))))*E772</f>
        <v>0</v>
      </c>
    </row>
    <row r="773" spans="9:19" ht="15" x14ac:dyDescent="0.2">
      <c r="I773" s="22"/>
      <c r="J773" s="22"/>
      <c r="K773" s="22"/>
      <c r="N773" s="17"/>
      <c r="O773" s="26">
        <f>((H773-1)*(1-(IF(I773="no",0,'month 3 only'!$B$3)))+1)</f>
        <v>5.0000000000000044E-2</v>
      </c>
      <c r="P773" s="26">
        <f t="shared" si="11"/>
        <v>0</v>
      </c>
      <c r="Q773" s="27">
        <f>(IF(N773="WON-EW",((((O773-1)*K773)*'month 3 only'!$B$2)+('month 3 only'!$B$2*(O773-1))),IF(N773="WON",((((O773-1)*K773)*'month 3 only'!$B$2)+('month 3 only'!$B$2*(O773-1))),IF(N773="PLACED",((((O773-1)*K773)*'month 3 only'!$B$2)-'month 3 only'!$B$2),IF(K773=0,-'month 3 only'!$B$2,IF(K773=0,-'month 3 only'!$B$2,-('month 3 only'!$B$2*2)))))))*E773</f>
        <v>0</v>
      </c>
      <c r="R773" s="27">
        <f>(IF(N773="WON-EW",(((L773-1)*'month 3 only'!$B$2)*(1-$B$3))+(((M773-1)*'month 3 only'!$B$2)*(1-$B$3)),IF(N773="WON",(((L773-1)*'month 3 only'!$B$2)*(1-$B$3)),IF(N773="PLACED",(((M773-1)*'month 3 only'!$B$2)*(1-$B$3))-'month 3 only'!$B$2,IF(K773=0,-'month 3 only'!$B$2,-('month 3 only'!$B$2*2))))))*E773</f>
        <v>0</v>
      </c>
      <c r="S773" s="28">
        <f>(IF(N773="WON-EW",((((G773-1)*K773)*'month 3 only'!$B$2)+('month 3 only'!$B$2*(G773-1))),IF(N773="WON",((((G773-1)*K773)*'month 3 only'!$B$2)+('month 3 only'!$B$2*(G773-1))),IF(N773="PLACED",((((G773-1)*K773)*'month 3 only'!$B$2)-'month 3 only'!$B$2),IF(K773=0,-'month 3 only'!$B$2,IF(K773=0,-'month 3 only'!$B$2,-('month 3 only'!$B$2*2)))))))*E773</f>
        <v>0</v>
      </c>
    </row>
    <row r="774" spans="9:19" ht="15" x14ac:dyDescent="0.2">
      <c r="I774" s="22"/>
      <c r="J774" s="22"/>
      <c r="K774" s="22"/>
      <c r="N774" s="17"/>
      <c r="O774" s="26">
        <f>((H774-1)*(1-(IF(I774="no",0,'month 3 only'!$B$3)))+1)</f>
        <v>5.0000000000000044E-2</v>
      </c>
      <c r="P774" s="26">
        <f t="shared" si="11"/>
        <v>0</v>
      </c>
      <c r="Q774" s="27">
        <f>(IF(N774="WON-EW",((((O774-1)*K774)*'month 3 only'!$B$2)+('month 3 only'!$B$2*(O774-1))),IF(N774="WON",((((O774-1)*K774)*'month 3 only'!$B$2)+('month 3 only'!$B$2*(O774-1))),IF(N774="PLACED",((((O774-1)*K774)*'month 3 only'!$B$2)-'month 3 only'!$B$2),IF(K774=0,-'month 3 only'!$B$2,IF(K774=0,-'month 3 only'!$B$2,-('month 3 only'!$B$2*2)))))))*E774</f>
        <v>0</v>
      </c>
      <c r="R774" s="27">
        <f>(IF(N774="WON-EW",(((L774-1)*'month 3 only'!$B$2)*(1-$B$3))+(((M774-1)*'month 3 only'!$B$2)*(1-$B$3)),IF(N774="WON",(((L774-1)*'month 3 only'!$B$2)*(1-$B$3)),IF(N774="PLACED",(((M774-1)*'month 3 only'!$B$2)*(1-$B$3))-'month 3 only'!$B$2,IF(K774=0,-'month 3 only'!$B$2,-('month 3 only'!$B$2*2))))))*E774</f>
        <v>0</v>
      </c>
      <c r="S774" s="28">
        <f>(IF(N774="WON-EW",((((G774-1)*K774)*'month 3 only'!$B$2)+('month 3 only'!$B$2*(G774-1))),IF(N774="WON",((((G774-1)*K774)*'month 3 only'!$B$2)+('month 3 only'!$B$2*(G774-1))),IF(N774="PLACED",((((G774-1)*K774)*'month 3 only'!$B$2)-'month 3 only'!$B$2),IF(K774=0,-'month 3 only'!$B$2,IF(K774=0,-'month 3 only'!$B$2,-('month 3 only'!$B$2*2)))))))*E774</f>
        <v>0</v>
      </c>
    </row>
    <row r="775" spans="9:19" ht="15" x14ac:dyDescent="0.2">
      <c r="I775" s="22"/>
      <c r="J775" s="22"/>
      <c r="K775" s="22"/>
      <c r="N775" s="17"/>
      <c r="O775" s="26">
        <f>((H775-1)*(1-(IF(I775="no",0,'month 3 only'!$B$3)))+1)</f>
        <v>5.0000000000000044E-2</v>
      </c>
      <c r="P775" s="26">
        <f t="shared" si="11"/>
        <v>0</v>
      </c>
      <c r="Q775" s="27">
        <f>(IF(N775="WON-EW",((((O775-1)*K775)*'month 3 only'!$B$2)+('month 3 only'!$B$2*(O775-1))),IF(N775="WON",((((O775-1)*K775)*'month 3 only'!$B$2)+('month 3 only'!$B$2*(O775-1))),IF(N775="PLACED",((((O775-1)*K775)*'month 3 only'!$B$2)-'month 3 only'!$B$2),IF(K775=0,-'month 3 only'!$B$2,IF(K775=0,-'month 3 only'!$B$2,-('month 3 only'!$B$2*2)))))))*E775</f>
        <v>0</v>
      </c>
      <c r="R775" s="27">
        <f>(IF(N775="WON-EW",(((L775-1)*'month 3 only'!$B$2)*(1-$B$3))+(((M775-1)*'month 3 only'!$B$2)*(1-$B$3)),IF(N775="WON",(((L775-1)*'month 3 only'!$B$2)*(1-$B$3)),IF(N775="PLACED",(((M775-1)*'month 3 only'!$B$2)*(1-$B$3))-'month 3 only'!$B$2,IF(K775=0,-'month 3 only'!$B$2,-('month 3 only'!$B$2*2))))))*E775</f>
        <v>0</v>
      </c>
      <c r="S775" s="28">
        <f>(IF(N775="WON-EW",((((G775-1)*K775)*'month 3 only'!$B$2)+('month 3 only'!$B$2*(G775-1))),IF(N775="WON",((((G775-1)*K775)*'month 3 only'!$B$2)+('month 3 only'!$B$2*(G775-1))),IF(N775="PLACED",((((G775-1)*K775)*'month 3 only'!$B$2)-'month 3 only'!$B$2),IF(K775=0,-'month 3 only'!$B$2,IF(K775=0,-'month 3 only'!$B$2,-('month 3 only'!$B$2*2)))))))*E775</f>
        <v>0</v>
      </c>
    </row>
    <row r="776" spans="9:19" ht="15" x14ac:dyDescent="0.2">
      <c r="I776" s="22"/>
      <c r="J776" s="22"/>
      <c r="K776" s="22"/>
      <c r="N776" s="17"/>
      <c r="O776" s="26">
        <f>((H776-1)*(1-(IF(I776="no",0,'month 3 only'!$B$3)))+1)</f>
        <v>5.0000000000000044E-2</v>
      </c>
      <c r="P776" s="26">
        <f t="shared" si="11"/>
        <v>0</v>
      </c>
      <c r="Q776" s="27">
        <f>(IF(N776="WON-EW",((((O776-1)*K776)*'month 3 only'!$B$2)+('month 3 only'!$B$2*(O776-1))),IF(N776="WON",((((O776-1)*K776)*'month 3 only'!$B$2)+('month 3 only'!$B$2*(O776-1))),IF(N776="PLACED",((((O776-1)*K776)*'month 3 only'!$B$2)-'month 3 only'!$B$2),IF(K776=0,-'month 3 only'!$B$2,IF(K776=0,-'month 3 only'!$B$2,-('month 3 only'!$B$2*2)))))))*E776</f>
        <v>0</v>
      </c>
      <c r="R776" s="27">
        <f>(IF(N776="WON-EW",(((L776-1)*'month 3 only'!$B$2)*(1-$B$3))+(((M776-1)*'month 3 only'!$B$2)*(1-$B$3)),IF(N776="WON",(((L776-1)*'month 3 only'!$B$2)*(1-$B$3)),IF(N776="PLACED",(((M776-1)*'month 3 only'!$B$2)*(1-$B$3))-'month 3 only'!$B$2,IF(K776=0,-'month 3 only'!$B$2,-('month 3 only'!$B$2*2))))))*E776</f>
        <v>0</v>
      </c>
      <c r="S776" s="28">
        <f>(IF(N776="WON-EW",((((G776-1)*K776)*'month 3 only'!$B$2)+('month 3 only'!$B$2*(G776-1))),IF(N776="WON",((((G776-1)*K776)*'month 3 only'!$B$2)+('month 3 only'!$B$2*(G776-1))),IF(N776="PLACED",((((G776-1)*K776)*'month 3 only'!$B$2)-'month 3 only'!$B$2),IF(K776=0,-'month 3 only'!$B$2,IF(K776=0,-'month 3 only'!$B$2,-('month 3 only'!$B$2*2)))))))*E776</f>
        <v>0</v>
      </c>
    </row>
    <row r="777" spans="9:19" ht="15" x14ac:dyDescent="0.2">
      <c r="I777" s="22"/>
      <c r="J777" s="22"/>
      <c r="K777" s="22"/>
      <c r="N777" s="17"/>
      <c r="O777" s="26">
        <f>((H777-1)*(1-(IF(I777="no",0,'month 3 only'!$B$3)))+1)</f>
        <v>5.0000000000000044E-2</v>
      </c>
      <c r="P777" s="26">
        <f t="shared" si="11"/>
        <v>0</v>
      </c>
      <c r="Q777" s="27">
        <f>(IF(N777="WON-EW",((((O777-1)*K777)*'month 3 only'!$B$2)+('month 3 only'!$B$2*(O777-1))),IF(N777="WON",((((O777-1)*K777)*'month 3 only'!$B$2)+('month 3 only'!$B$2*(O777-1))),IF(N777="PLACED",((((O777-1)*K777)*'month 3 only'!$B$2)-'month 3 only'!$B$2),IF(K777=0,-'month 3 only'!$B$2,IF(K777=0,-'month 3 only'!$B$2,-('month 3 only'!$B$2*2)))))))*E777</f>
        <v>0</v>
      </c>
      <c r="R777" s="27">
        <f>(IF(N777="WON-EW",(((L777-1)*'month 3 only'!$B$2)*(1-$B$3))+(((M777-1)*'month 3 only'!$B$2)*(1-$B$3)),IF(N777="WON",(((L777-1)*'month 3 only'!$B$2)*(1-$B$3)),IF(N777="PLACED",(((M777-1)*'month 3 only'!$B$2)*(1-$B$3))-'month 3 only'!$B$2,IF(K777=0,-'month 3 only'!$B$2,-('month 3 only'!$B$2*2))))))*E777</f>
        <v>0</v>
      </c>
      <c r="S777" s="28">
        <f>(IF(N777="WON-EW",((((G777-1)*K777)*'month 3 only'!$B$2)+('month 3 only'!$B$2*(G777-1))),IF(N777="WON",((((G777-1)*K777)*'month 3 only'!$B$2)+('month 3 only'!$B$2*(G777-1))),IF(N777="PLACED",((((G777-1)*K777)*'month 3 only'!$B$2)-'month 3 only'!$B$2),IF(K777=0,-'month 3 only'!$B$2,IF(K777=0,-'month 3 only'!$B$2,-('month 3 only'!$B$2*2)))))))*E777</f>
        <v>0</v>
      </c>
    </row>
    <row r="778" spans="9:19" ht="15" x14ac:dyDescent="0.2">
      <c r="I778" s="22"/>
      <c r="J778" s="22"/>
      <c r="K778" s="22"/>
      <c r="N778" s="17"/>
      <c r="O778" s="26">
        <f>((H778-1)*(1-(IF(I778="no",0,'month 3 only'!$B$3)))+1)</f>
        <v>5.0000000000000044E-2</v>
      </c>
      <c r="P778" s="26">
        <f t="shared" si="11"/>
        <v>0</v>
      </c>
      <c r="Q778" s="27">
        <f>(IF(N778="WON-EW",((((O778-1)*K778)*'month 3 only'!$B$2)+('month 3 only'!$B$2*(O778-1))),IF(N778="WON",((((O778-1)*K778)*'month 3 only'!$B$2)+('month 3 only'!$B$2*(O778-1))),IF(N778="PLACED",((((O778-1)*K778)*'month 3 only'!$B$2)-'month 3 only'!$B$2),IF(K778=0,-'month 3 only'!$B$2,IF(K778=0,-'month 3 only'!$B$2,-('month 3 only'!$B$2*2)))))))*E778</f>
        <v>0</v>
      </c>
      <c r="R778" s="27">
        <f>(IF(N778="WON-EW",(((L778-1)*'month 3 only'!$B$2)*(1-$B$3))+(((M778-1)*'month 3 only'!$B$2)*(1-$B$3)),IF(N778="WON",(((L778-1)*'month 3 only'!$B$2)*(1-$B$3)),IF(N778="PLACED",(((M778-1)*'month 3 only'!$B$2)*(1-$B$3))-'month 3 only'!$B$2,IF(K778=0,-'month 3 only'!$B$2,-('month 3 only'!$B$2*2))))))*E778</f>
        <v>0</v>
      </c>
      <c r="S778" s="28">
        <f>(IF(N778="WON-EW",((((G778-1)*K778)*'month 3 only'!$B$2)+('month 3 only'!$B$2*(G778-1))),IF(N778="WON",((((G778-1)*K778)*'month 3 only'!$B$2)+('month 3 only'!$B$2*(G778-1))),IF(N778="PLACED",((((G778-1)*K778)*'month 3 only'!$B$2)-'month 3 only'!$B$2),IF(K778=0,-'month 3 only'!$B$2,IF(K778=0,-'month 3 only'!$B$2,-('month 3 only'!$B$2*2)))))))*E778</f>
        <v>0</v>
      </c>
    </row>
    <row r="779" spans="9:19" ht="15" x14ac:dyDescent="0.2">
      <c r="I779" s="22"/>
      <c r="J779" s="22"/>
      <c r="K779" s="22"/>
      <c r="N779" s="17"/>
      <c r="O779" s="26">
        <f>((H779-1)*(1-(IF(I779="no",0,'month 3 only'!$B$3)))+1)</f>
        <v>5.0000000000000044E-2</v>
      </c>
      <c r="P779" s="26">
        <f t="shared" si="11"/>
        <v>0</v>
      </c>
      <c r="Q779" s="27">
        <f>(IF(N779="WON-EW",((((O779-1)*K779)*'month 3 only'!$B$2)+('month 3 only'!$B$2*(O779-1))),IF(N779="WON",((((O779-1)*K779)*'month 3 only'!$B$2)+('month 3 only'!$B$2*(O779-1))),IF(N779="PLACED",((((O779-1)*K779)*'month 3 only'!$B$2)-'month 3 only'!$B$2),IF(K779=0,-'month 3 only'!$B$2,IF(K779=0,-'month 3 only'!$B$2,-('month 3 only'!$B$2*2)))))))*E779</f>
        <v>0</v>
      </c>
      <c r="R779" s="27">
        <f>(IF(N779="WON-EW",(((L779-1)*'month 3 only'!$B$2)*(1-$B$3))+(((M779-1)*'month 3 only'!$B$2)*(1-$B$3)),IF(N779="WON",(((L779-1)*'month 3 only'!$B$2)*(1-$B$3)),IF(N779="PLACED",(((M779-1)*'month 3 only'!$B$2)*(1-$B$3))-'month 3 only'!$B$2,IF(K779=0,-'month 3 only'!$B$2,-('month 3 only'!$B$2*2))))))*E779</f>
        <v>0</v>
      </c>
      <c r="S779" s="28">
        <f>(IF(N779="WON-EW",((((G779-1)*K779)*'month 3 only'!$B$2)+('month 3 only'!$B$2*(G779-1))),IF(N779="WON",((((G779-1)*K779)*'month 3 only'!$B$2)+('month 3 only'!$B$2*(G779-1))),IF(N779="PLACED",((((G779-1)*K779)*'month 3 only'!$B$2)-'month 3 only'!$B$2),IF(K779=0,-'month 3 only'!$B$2,IF(K779=0,-'month 3 only'!$B$2,-('month 3 only'!$B$2*2)))))))*E779</f>
        <v>0</v>
      </c>
    </row>
    <row r="780" spans="9:19" ht="15" x14ac:dyDescent="0.2">
      <c r="I780" s="22"/>
      <c r="J780" s="22"/>
      <c r="K780" s="22"/>
      <c r="N780" s="17"/>
      <c r="O780" s="26">
        <f>((H780-1)*(1-(IF(I780="no",0,'month 3 only'!$B$3)))+1)</f>
        <v>5.0000000000000044E-2</v>
      </c>
      <c r="P780" s="26">
        <f t="shared" si="11"/>
        <v>0</v>
      </c>
      <c r="Q780" s="27">
        <f>(IF(N780="WON-EW",((((O780-1)*K780)*'month 3 only'!$B$2)+('month 3 only'!$B$2*(O780-1))),IF(N780="WON",((((O780-1)*K780)*'month 3 only'!$B$2)+('month 3 only'!$B$2*(O780-1))),IF(N780="PLACED",((((O780-1)*K780)*'month 3 only'!$B$2)-'month 3 only'!$B$2),IF(K780=0,-'month 3 only'!$B$2,IF(K780=0,-'month 3 only'!$B$2,-('month 3 only'!$B$2*2)))))))*E780</f>
        <v>0</v>
      </c>
      <c r="R780" s="27">
        <f>(IF(N780="WON-EW",(((L780-1)*'month 3 only'!$B$2)*(1-$B$3))+(((M780-1)*'month 3 only'!$B$2)*(1-$B$3)),IF(N780="WON",(((L780-1)*'month 3 only'!$B$2)*(1-$B$3)),IF(N780="PLACED",(((M780-1)*'month 3 only'!$B$2)*(1-$B$3))-'month 3 only'!$B$2,IF(K780=0,-'month 3 only'!$B$2,-('month 3 only'!$B$2*2))))))*E780</f>
        <v>0</v>
      </c>
      <c r="S780" s="28">
        <f>(IF(N780="WON-EW",((((G780-1)*K780)*'month 3 only'!$B$2)+('month 3 only'!$B$2*(G780-1))),IF(N780="WON",((((G780-1)*K780)*'month 3 only'!$B$2)+('month 3 only'!$B$2*(G780-1))),IF(N780="PLACED",((((G780-1)*K780)*'month 3 only'!$B$2)-'month 3 only'!$B$2),IF(K780=0,-'month 3 only'!$B$2,IF(K780=0,-'month 3 only'!$B$2,-('month 3 only'!$B$2*2)))))))*E780</f>
        <v>0</v>
      </c>
    </row>
    <row r="781" spans="9:19" ht="15" x14ac:dyDescent="0.2">
      <c r="I781" s="22"/>
      <c r="J781" s="22"/>
      <c r="K781" s="22"/>
      <c r="N781" s="17"/>
      <c r="O781" s="26">
        <f>((H781-1)*(1-(IF(I781="no",0,'month 3 only'!$B$3)))+1)</f>
        <v>5.0000000000000044E-2</v>
      </c>
      <c r="P781" s="26">
        <f t="shared" si="11"/>
        <v>0</v>
      </c>
      <c r="Q781" s="27">
        <f>(IF(N781="WON-EW",((((O781-1)*K781)*'month 3 only'!$B$2)+('month 3 only'!$B$2*(O781-1))),IF(N781="WON",((((O781-1)*K781)*'month 3 only'!$B$2)+('month 3 only'!$B$2*(O781-1))),IF(N781="PLACED",((((O781-1)*K781)*'month 3 only'!$B$2)-'month 3 only'!$B$2),IF(K781=0,-'month 3 only'!$B$2,IF(K781=0,-'month 3 only'!$B$2,-('month 3 only'!$B$2*2)))))))*E781</f>
        <v>0</v>
      </c>
      <c r="R781" s="27">
        <f>(IF(N781="WON-EW",(((L781-1)*'month 3 only'!$B$2)*(1-$B$3))+(((M781-1)*'month 3 only'!$B$2)*(1-$B$3)),IF(N781="WON",(((L781-1)*'month 3 only'!$B$2)*(1-$B$3)),IF(N781="PLACED",(((M781-1)*'month 3 only'!$B$2)*(1-$B$3))-'month 3 only'!$B$2,IF(K781=0,-'month 3 only'!$B$2,-('month 3 only'!$B$2*2))))))*E781</f>
        <v>0</v>
      </c>
      <c r="S781" s="28">
        <f>(IF(N781="WON-EW",((((G781-1)*K781)*'month 3 only'!$B$2)+('month 3 only'!$B$2*(G781-1))),IF(N781="WON",((((G781-1)*K781)*'month 3 only'!$B$2)+('month 3 only'!$B$2*(G781-1))),IF(N781="PLACED",((((G781-1)*K781)*'month 3 only'!$B$2)-'month 3 only'!$B$2),IF(K781=0,-'month 3 only'!$B$2,IF(K781=0,-'month 3 only'!$B$2,-('month 3 only'!$B$2*2)))))))*E781</f>
        <v>0</v>
      </c>
    </row>
    <row r="782" spans="9:19" ht="15" x14ac:dyDescent="0.2">
      <c r="I782" s="22"/>
      <c r="J782" s="22"/>
      <c r="K782" s="22"/>
      <c r="N782" s="17"/>
      <c r="O782" s="26">
        <f>((H782-1)*(1-(IF(I782="no",0,'month 3 only'!$B$3)))+1)</f>
        <v>5.0000000000000044E-2</v>
      </c>
      <c r="P782" s="26">
        <f t="shared" si="11"/>
        <v>0</v>
      </c>
      <c r="Q782" s="27">
        <f>(IF(N782="WON-EW",((((O782-1)*K782)*'month 3 only'!$B$2)+('month 3 only'!$B$2*(O782-1))),IF(N782="WON",((((O782-1)*K782)*'month 3 only'!$B$2)+('month 3 only'!$B$2*(O782-1))),IF(N782="PLACED",((((O782-1)*K782)*'month 3 only'!$B$2)-'month 3 only'!$B$2),IF(K782=0,-'month 3 only'!$B$2,IF(K782=0,-'month 3 only'!$B$2,-('month 3 only'!$B$2*2)))))))*E782</f>
        <v>0</v>
      </c>
      <c r="R782" s="27">
        <f>(IF(N782="WON-EW",(((L782-1)*'month 3 only'!$B$2)*(1-$B$3))+(((M782-1)*'month 3 only'!$B$2)*(1-$B$3)),IF(N782="WON",(((L782-1)*'month 3 only'!$B$2)*(1-$B$3)),IF(N782="PLACED",(((M782-1)*'month 3 only'!$B$2)*(1-$B$3))-'month 3 only'!$B$2,IF(K782=0,-'month 3 only'!$B$2,-('month 3 only'!$B$2*2))))))*E782</f>
        <v>0</v>
      </c>
      <c r="S782" s="28">
        <f>(IF(N782="WON-EW",((((G782-1)*K782)*'month 3 only'!$B$2)+('month 3 only'!$B$2*(G782-1))),IF(N782="WON",((((G782-1)*K782)*'month 3 only'!$B$2)+('month 3 only'!$B$2*(G782-1))),IF(N782="PLACED",((((G782-1)*K782)*'month 3 only'!$B$2)-'month 3 only'!$B$2),IF(K782=0,-'month 3 only'!$B$2,IF(K782=0,-'month 3 only'!$B$2,-('month 3 only'!$B$2*2)))))))*E782</f>
        <v>0</v>
      </c>
    </row>
    <row r="783" spans="9:19" ht="15" x14ac:dyDescent="0.2">
      <c r="I783" s="22"/>
      <c r="J783" s="22"/>
      <c r="K783" s="22"/>
      <c r="N783" s="17"/>
      <c r="O783" s="26">
        <f>((H783-1)*(1-(IF(I783="no",0,'month 3 only'!$B$3)))+1)</f>
        <v>5.0000000000000044E-2</v>
      </c>
      <c r="P783" s="26">
        <f t="shared" si="11"/>
        <v>0</v>
      </c>
      <c r="Q783" s="27">
        <f>(IF(N783="WON-EW",((((O783-1)*K783)*'month 3 only'!$B$2)+('month 3 only'!$B$2*(O783-1))),IF(N783="WON",((((O783-1)*K783)*'month 3 only'!$B$2)+('month 3 only'!$B$2*(O783-1))),IF(N783="PLACED",((((O783-1)*K783)*'month 3 only'!$B$2)-'month 3 only'!$B$2),IF(K783=0,-'month 3 only'!$B$2,IF(K783=0,-'month 3 only'!$B$2,-('month 3 only'!$B$2*2)))))))*E783</f>
        <v>0</v>
      </c>
      <c r="R783" s="27">
        <f>(IF(N783="WON-EW",(((L783-1)*'month 3 only'!$B$2)*(1-$B$3))+(((M783-1)*'month 3 only'!$B$2)*(1-$B$3)),IF(N783="WON",(((L783-1)*'month 3 only'!$B$2)*(1-$B$3)),IF(N783="PLACED",(((M783-1)*'month 3 only'!$B$2)*(1-$B$3))-'month 3 only'!$B$2,IF(K783=0,-'month 3 only'!$B$2,-('month 3 only'!$B$2*2))))))*E783</f>
        <v>0</v>
      </c>
      <c r="S783" s="28">
        <f>(IF(N783="WON-EW",((((G783-1)*K783)*'month 3 only'!$B$2)+('month 3 only'!$B$2*(G783-1))),IF(N783="WON",((((G783-1)*K783)*'month 3 only'!$B$2)+('month 3 only'!$B$2*(G783-1))),IF(N783="PLACED",((((G783-1)*K783)*'month 3 only'!$B$2)-'month 3 only'!$B$2),IF(K783=0,-'month 3 only'!$B$2,IF(K783=0,-'month 3 only'!$B$2,-('month 3 only'!$B$2*2)))))))*E783</f>
        <v>0</v>
      </c>
    </row>
    <row r="784" spans="9:19" ht="15" x14ac:dyDescent="0.2">
      <c r="I784" s="22"/>
      <c r="J784" s="22"/>
      <c r="K784" s="22"/>
      <c r="N784" s="17"/>
      <c r="O784" s="26">
        <f>((H784-1)*(1-(IF(I784="no",0,'month 3 only'!$B$3)))+1)</f>
        <v>5.0000000000000044E-2</v>
      </c>
      <c r="P784" s="26">
        <f t="shared" si="11"/>
        <v>0</v>
      </c>
      <c r="Q784" s="27">
        <f>(IF(N784="WON-EW",((((O784-1)*K784)*'month 3 only'!$B$2)+('month 3 only'!$B$2*(O784-1))),IF(N784="WON",((((O784-1)*K784)*'month 3 only'!$B$2)+('month 3 only'!$B$2*(O784-1))),IF(N784="PLACED",((((O784-1)*K784)*'month 3 only'!$B$2)-'month 3 only'!$B$2),IF(K784=0,-'month 3 only'!$B$2,IF(K784=0,-'month 3 only'!$B$2,-('month 3 only'!$B$2*2)))))))*E784</f>
        <v>0</v>
      </c>
      <c r="R784" s="27">
        <f>(IF(N784="WON-EW",(((L784-1)*'month 3 only'!$B$2)*(1-$B$3))+(((M784-1)*'month 3 only'!$B$2)*(1-$B$3)),IF(N784="WON",(((L784-1)*'month 3 only'!$B$2)*(1-$B$3)),IF(N784="PLACED",(((M784-1)*'month 3 only'!$B$2)*(1-$B$3))-'month 3 only'!$B$2,IF(K784=0,-'month 3 only'!$B$2,-('month 3 only'!$B$2*2))))))*E784</f>
        <v>0</v>
      </c>
      <c r="S784" s="28">
        <f>(IF(N784="WON-EW",((((G784-1)*K784)*'month 3 only'!$B$2)+('month 3 only'!$B$2*(G784-1))),IF(N784="WON",((((G784-1)*K784)*'month 3 only'!$B$2)+('month 3 only'!$B$2*(G784-1))),IF(N784="PLACED",((((G784-1)*K784)*'month 3 only'!$B$2)-'month 3 only'!$B$2),IF(K784=0,-'month 3 only'!$B$2,IF(K784=0,-'month 3 only'!$B$2,-('month 3 only'!$B$2*2)))))))*E784</f>
        <v>0</v>
      </c>
    </row>
    <row r="785" spans="9:19" ht="15" x14ac:dyDescent="0.2">
      <c r="I785" s="22"/>
      <c r="J785" s="22"/>
      <c r="K785" s="22"/>
      <c r="N785" s="17"/>
      <c r="O785" s="26">
        <f>((H785-1)*(1-(IF(I785="no",0,'month 3 only'!$B$3)))+1)</f>
        <v>5.0000000000000044E-2</v>
      </c>
      <c r="P785" s="26">
        <f t="shared" si="11"/>
        <v>0</v>
      </c>
      <c r="Q785" s="27">
        <f>(IF(N785="WON-EW",((((O785-1)*K785)*'month 3 only'!$B$2)+('month 3 only'!$B$2*(O785-1))),IF(N785="WON",((((O785-1)*K785)*'month 3 only'!$B$2)+('month 3 only'!$B$2*(O785-1))),IF(N785="PLACED",((((O785-1)*K785)*'month 3 only'!$B$2)-'month 3 only'!$B$2),IF(K785=0,-'month 3 only'!$B$2,IF(K785=0,-'month 3 only'!$B$2,-('month 3 only'!$B$2*2)))))))*E785</f>
        <v>0</v>
      </c>
      <c r="R785" s="27">
        <f>(IF(N785="WON-EW",(((L785-1)*'month 3 only'!$B$2)*(1-$B$3))+(((M785-1)*'month 3 only'!$B$2)*(1-$B$3)),IF(N785="WON",(((L785-1)*'month 3 only'!$B$2)*(1-$B$3)),IF(N785="PLACED",(((M785-1)*'month 3 only'!$B$2)*(1-$B$3))-'month 3 only'!$B$2,IF(K785=0,-'month 3 only'!$B$2,-('month 3 only'!$B$2*2))))))*E785</f>
        <v>0</v>
      </c>
      <c r="S785" s="28">
        <f>(IF(N785="WON-EW",((((G785-1)*K785)*'month 3 only'!$B$2)+('month 3 only'!$B$2*(G785-1))),IF(N785="WON",((((G785-1)*K785)*'month 3 only'!$B$2)+('month 3 only'!$B$2*(G785-1))),IF(N785="PLACED",((((G785-1)*K785)*'month 3 only'!$B$2)-'month 3 only'!$B$2),IF(K785=0,-'month 3 only'!$B$2,IF(K785=0,-'month 3 only'!$B$2,-('month 3 only'!$B$2*2)))))))*E785</f>
        <v>0</v>
      </c>
    </row>
    <row r="786" spans="9:19" ht="15" x14ac:dyDescent="0.2">
      <c r="I786" s="22"/>
      <c r="J786" s="22"/>
      <c r="K786" s="22"/>
      <c r="N786" s="17"/>
      <c r="O786" s="26">
        <f>((H786-1)*(1-(IF(I786="no",0,'month 3 only'!$B$3)))+1)</f>
        <v>5.0000000000000044E-2</v>
      </c>
      <c r="P786" s="26">
        <f t="shared" si="11"/>
        <v>0</v>
      </c>
      <c r="Q786" s="27">
        <f>(IF(N786="WON-EW",((((O786-1)*K786)*'month 3 only'!$B$2)+('month 3 only'!$B$2*(O786-1))),IF(N786="WON",((((O786-1)*K786)*'month 3 only'!$B$2)+('month 3 only'!$B$2*(O786-1))),IF(N786="PLACED",((((O786-1)*K786)*'month 3 only'!$B$2)-'month 3 only'!$B$2),IF(K786=0,-'month 3 only'!$B$2,IF(K786=0,-'month 3 only'!$B$2,-('month 3 only'!$B$2*2)))))))*E786</f>
        <v>0</v>
      </c>
      <c r="R786" s="27">
        <f>(IF(N786="WON-EW",(((L786-1)*'month 3 only'!$B$2)*(1-$B$3))+(((M786-1)*'month 3 only'!$B$2)*(1-$B$3)),IF(N786="WON",(((L786-1)*'month 3 only'!$B$2)*(1-$B$3)),IF(N786="PLACED",(((M786-1)*'month 3 only'!$B$2)*(1-$B$3))-'month 3 only'!$B$2,IF(K786=0,-'month 3 only'!$B$2,-('month 3 only'!$B$2*2))))))*E786</f>
        <v>0</v>
      </c>
      <c r="S786" s="28">
        <f>(IF(N786="WON-EW",((((G786-1)*K786)*'month 3 only'!$B$2)+('month 3 only'!$B$2*(G786-1))),IF(N786="WON",((((G786-1)*K786)*'month 3 only'!$B$2)+('month 3 only'!$B$2*(G786-1))),IF(N786="PLACED",((((G786-1)*K786)*'month 3 only'!$B$2)-'month 3 only'!$B$2),IF(K786=0,-'month 3 only'!$B$2,IF(K786=0,-'month 3 only'!$B$2,-('month 3 only'!$B$2*2)))))))*E786</f>
        <v>0</v>
      </c>
    </row>
    <row r="787" spans="9:19" ht="15" x14ac:dyDescent="0.2">
      <c r="I787" s="22"/>
      <c r="J787" s="22"/>
      <c r="K787" s="22"/>
      <c r="N787" s="17"/>
      <c r="O787" s="26">
        <f>((H787-1)*(1-(IF(I787="no",0,'month 3 only'!$B$3)))+1)</f>
        <v>5.0000000000000044E-2</v>
      </c>
      <c r="P787" s="26">
        <f t="shared" si="11"/>
        <v>0</v>
      </c>
      <c r="Q787" s="27">
        <f>(IF(N787="WON-EW",((((O787-1)*K787)*'month 3 only'!$B$2)+('month 3 only'!$B$2*(O787-1))),IF(N787="WON",((((O787-1)*K787)*'month 3 only'!$B$2)+('month 3 only'!$B$2*(O787-1))),IF(N787="PLACED",((((O787-1)*K787)*'month 3 only'!$B$2)-'month 3 only'!$B$2),IF(K787=0,-'month 3 only'!$B$2,IF(K787=0,-'month 3 only'!$B$2,-('month 3 only'!$B$2*2)))))))*E787</f>
        <v>0</v>
      </c>
      <c r="R787" s="27">
        <f>(IF(N787="WON-EW",(((L787-1)*'month 3 only'!$B$2)*(1-$B$3))+(((M787-1)*'month 3 only'!$B$2)*(1-$B$3)),IF(N787="WON",(((L787-1)*'month 3 only'!$B$2)*(1-$B$3)),IF(N787="PLACED",(((M787-1)*'month 3 only'!$B$2)*(1-$B$3))-'month 3 only'!$B$2,IF(K787=0,-'month 3 only'!$B$2,-('month 3 only'!$B$2*2))))))*E787</f>
        <v>0</v>
      </c>
      <c r="S787" s="28">
        <f>(IF(N787="WON-EW",((((G787-1)*K787)*'month 3 only'!$B$2)+('month 3 only'!$B$2*(G787-1))),IF(N787="WON",((((G787-1)*K787)*'month 3 only'!$B$2)+('month 3 only'!$B$2*(G787-1))),IF(N787="PLACED",((((G787-1)*K787)*'month 3 only'!$B$2)-'month 3 only'!$B$2),IF(K787=0,-'month 3 only'!$B$2,IF(K787=0,-'month 3 only'!$B$2,-('month 3 only'!$B$2*2)))))))*E787</f>
        <v>0</v>
      </c>
    </row>
    <row r="788" spans="9:19" ht="15" x14ac:dyDescent="0.2">
      <c r="I788" s="22"/>
      <c r="J788" s="22"/>
      <c r="K788" s="22"/>
      <c r="N788" s="17"/>
      <c r="O788" s="26">
        <f>((H788-1)*(1-(IF(I788="no",0,'month 3 only'!$B$3)))+1)</f>
        <v>5.0000000000000044E-2</v>
      </c>
      <c r="P788" s="26">
        <f t="shared" si="11"/>
        <v>0</v>
      </c>
      <c r="Q788" s="27">
        <f>(IF(N788="WON-EW",((((O788-1)*K788)*'month 3 only'!$B$2)+('month 3 only'!$B$2*(O788-1))),IF(N788="WON",((((O788-1)*K788)*'month 3 only'!$B$2)+('month 3 only'!$B$2*(O788-1))),IF(N788="PLACED",((((O788-1)*K788)*'month 3 only'!$B$2)-'month 3 only'!$B$2),IF(K788=0,-'month 3 only'!$B$2,IF(K788=0,-'month 3 only'!$B$2,-('month 3 only'!$B$2*2)))))))*E788</f>
        <v>0</v>
      </c>
      <c r="R788" s="27">
        <f>(IF(N788="WON-EW",(((L788-1)*'month 3 only'!$B$2)*(1-$B$3))+(((M788-1)*'month 3 only'!$B$2)*(1-$B$3)),IF(N788="WON",(((L788-1)*'month 3 only'!$B$2)*(1-$B$3)),IF(N788="PLACED",(((M788-1)*'month 3 only'!$B$2)*(1-$B$3))-'month 3 only'!$B$2,IF(K788=0,-'month 3 only'!$B$2,-('month 3 only'!$B$2*2))))))*E788</f>
        <v>0</v>
      </c>
      <c r="S788" s="28">
        <f>(IF(N788="WON-EW",((((G788-1)*K788)*'month 3 only'!$B$2)+('month 3 only'!$B$2*(G788-1))),IF(N788="WON",((((G788-1)*K788)*'month 3 only'!$B$2)+('month 3 only'!$B$2*(G788-1))),IF(N788="PLACED",((((G788-1)*K788)*'month 3 only'!$B$2)-'month 3 only'!$B$2),IF(K788=0,-'month 3 only'!$B$2,IF(K788=0,-'month 3 only'!$B$2,-('month 3 only'!$B$2*2)))))))*E788</f>
        <v>0</v>
      </c>
    </row>
    <row r="789" spans="9:19" ht="15" x14ac:dyDescent="0.2">
      <c r="I789" s="22"/>
      <c r="J789" s="22"/>
      <c r="K789" s="22"/>
      <c r="N789" s="17"/>
      <c r="O789" s="26">
        <f>((H789-1)*(1-(IF(I789="no",0,'month 3 only'!$B$3)))+1)</f>
        <v>5.0000000000000044E-2</v>
      </c>
      <c r="P789" s="26">
        <f t="shared" si="11"/>
        <v>0</v>
      </c>
      <c r="Q789" s="27">
        <f>(IF(N789="WON-EW",((((O789-1)*K789)*'month 3 only'!$B$2)+('month 3 only'!$B$2*(O789-1))),IF(N789="WON",((((O789-1)*K789)*'month 3 only'!$B$2)+('month 3 only'!$B$2*(O789-1))),IF(N789="PLACED",((((O789-1)*K789)*'month 3 only'!$B$2)-'month 3 only'!$B$2),IF(K789=0,-'month 3 only'!$B$2,IF(K789=0,-'month 3 only'!$B$2,-('month 3 only'!$B$2*2)))))))*E789</f>
        <v>0</v>
      </c>
      <c r="R789" s="27">
        <f>(IF(N789="WON-EW",(((L789-1)*'month 3 only'!$B$2)*(1-$B$3))+(((M789-1)*'month 3 only'!$B$2)*(1-$B$3)),IF(N789="WON",(((L789-1)*'month 3 only'!$B$2)*(1-$B$3)),IF(N789="PLACED",(((M789-1)*'month 3 only'!$B$2)*(1-$B$3))-'month 3 only'!$B$2,IF(K789=0,-'month 3 only'!$B$2,-('month 3 only'!$B$2*2))))))*E789</f>
        <v>0</v>
      </c>
      <c r="S789" s="28">
        <f>(IF(N789="WON-EW",((((G789-1)*K789)*'month 3 only'!$B$2)+('month 3 only'!$B$2*(G789-1))),IF(N789="WON",((((G789-1)*K789)*'month 3 only'!$B$2)+('month 3 only'!$B$2*(G789-1))),IF(N789="PLACED",((((G789-1)*K789)*'month 3 only'!$B$2)-'month 3 only'!$B$2),IF(K789=0,-'month 3 only'!$B$2,IF(K789=0,-'month 3 only'!$B$2,-('month 3 only'!$B$2*2)))))))*E789</f>
        <v>0</v>
      </c>
    </row>
    <row r="790" spans="9:19" ht="15" x14ac:dyDescent="0.2">
      <c r="I790" s="22"/>
      <c r="J790" s="22"/>
      <c r="K790" s="22"/>
      <c r="N790" s="17"/>
      <c r="O790" s="26">
        <f>((H790-1)*(1-(IF(I790="no",0,'month 3 only'!$B$3)))+1)</f>
        <v>5.0000000000000044E-2</v>
      </c>
      <c r="P790" s="26">
        <f t="shared" si="11"/>
        <v>0</v>
      </c>
      <c r="Q790" s="27">
        <f>(IF(N790="WON-EW",((((O790-1)*K790)*'month 3 only'!$B$2)+('month 3 only'!$B$2*(O790-1))),IF(N790="WON",((((O790-1)*K790)*'month 3 only'!$B$2)+('month 3 only'!$B$2*(O790-1))),IF(N790="PLACED",((((O790-1)*K790)*'month 3 only'!$B$2)-'month 3 only'!$B$2),IF(K790=0,-'month 3 only'!$B$2,IF(K790=0,-'month 3 only'!$B$2,-('month 3 only'!$B$2*2)))))))*E790</f>
        <v>0</v>
      </c>
      <c r="R790" s="27">
        <f>(IF(N790="WON-EW",(((L790-1)*'month 3 only'!$B$2)*(1-$B$3))+(((M790-1)*'month 3 only'!$B$2)*(1-$B$3)),IF(N790="WON",(((L790-1)*'month 3 only'!$B$2)*(1-$B$3)),IF(N790="PLACED",(((M790-1)*'month 3 only'!$B$2)*(1-$B$3))-'month 3 only'!$B$2,IF(K790=0,-'month 3 only'!$B$2,-('month 3 only'!$B$2*2))))))*E790</f>
        <v>0</v>
      </c>
      <c r="S790" s="28">
        <f>(IF(N790="WON-EW",((((G790-1)*K790)*'month 3 only'!$B$2)+('month 3 only'!$B$2*(G790-1))),IF(N790="WON",((((G790-1)*K790)*'month 3 only'!$B$2)+('month 3 only'!$B$2*(G790-1))),IF(N790="PLACED",((((G790-1)*K790)*'month 3 only'!$B$2)-'month 3 only'!$B$2),IF(K790=0,-'month 3 only'!$B$2,IF(K790=0,-'month 3 only'!$B$2,-('month 3 only'!$B$2*2)))))))*E790</f>
        <v>0</v>
      </c>
    </row>
    <row r="791" spans="9:19" ht="15" x14ac:dyDescent="0.2">
      <c r="I791" s="22"/>
      <c r="J791" s="22"/>
      <c r="K791" s="22"/>
      <c r="N791" s="17"/>
      <c r="O791" s="26">
        <f>((H791-1)*(1-(IF(I791="no",0,'month 3 only'!$B$3)))+1)</f>
        <v>5.0000000000000044E-2</v>
      </c>
      <c r="P791" s="26">
        <f t="shared" si="11"/>
        <v>0</v>
      </c>
      <c r="Q791" s="27">
        <f>(IF(N791="WON-EW",((((O791-1)*K791)*'month 3 only'!$B$2)+('month 3 only'!$B$2*(O791-1))),IF(N791="WON",((((O791-1)*K791)*'month 3 only'!$B$2)+('month 3 only'!$B$2*(O791-1))),IF(N791="PLACED",((((O791-1)*K791)*'month 3 only'!$B$2)-'month 3 only'!$B$2),IF(K791=0,-'month 3 only'!$B$2,IF(K791=0,-'month 3 only'!$B$2,-('month 3 only'!$B$2*2)))))))*E791</f>
        <v>0</v>
      </c>
      <c r="R791" s="27">
        <f>(IF(N791="WON-EW",(((L791-1)*'month 3 only'!$B$2)*(1-$B$3))+(((M791-1)*'month 3 only'!$B$2)*(1-$B$3)),IF(N791="WON",(((L791-1)*'month 3 only'!$B$2)*(1-$B$3)),IF(N791="PLACED",(((M791-1)*'month 3 only'!$B$2)*(1-$B$3))-'month 3 only'!$B$2,IF(K791=0,-'month 3 only'!$B$2,-('month 3 only'!$B$2*2))))))*E791</f>
        <v>0</v>
      </c>
      <c r="S791" s="28">
        <f>(IF(N791="WON-EW",((((G791-1)*K791)*'month 3 only'!$B$2)+('month 3 only'!$B$2*(G791-1))),IF(N791="WON",((((G791-1)*K791)*'month 3 only'!$B$2)+('month 3 only'!$B$2*(G791-1))),IF(N791="PLACED",((((G791-1)*K791)*'month 3 only'!$B$2)-'month 3 only'!$B$2),IF(K791=0,-'month 3 only'!$B$2,IF(K791=0,-'month 3 only'!$B$2,-('month 3 only'!$B$2*2)))))))*E791</f>
        <v>0</v>
      </c>
    </row>
    <row r="792" spans="9:19" ht="15" x14ac:dyDescent="0.2">
      <c r="I792" s="22"/>
      <c r="J792" s="22"/>
      <c r="K792" s="22"/>
      <c r="N792" s="17"/>
      <c r="O792" s="26">
        <f>((H792-1)*(1-(IF(I792="no",0,'month 3 only'!$B$3)))+1)</f>
        <v>5.0000000000000044E-2</v>
      </c>
      <c r="P792" s="26">
        <f t="shared" si="11"/>
        <v>0</v>
      </c>
      <c r="Q792" s="27">
        <f>(IF(N792="WON-EW",((((O792-1)*K792)*'month 3 only'!$B$2)+('month 3 only'!$B$2*(O792-1))),IF(N792="WON",((((O792-1)*K792)*'month 3 only'!$B$2)+('month 3 only'!$B$2*(O792-1))),IF(N792="PLACED",((((O792-1)*K792)*'month 3 only'!$B$2)-'month 3 only'!$B$2),IF(K792=0,-'month 3 only'!$B$2,IF(K792=0,-'month 3 only'!$B$2,-('month 3 only'!$B$2*2)))))))*E792</f>
        <v>0</v>
      </c>
      <c r="R792" s="27">
        <f>(IF(N792="WON-EW",(((L792-1)*'month 3 only'!$B$2)*(1-$B$3))+(((M792-1)*'month 3 only'!$B$2)*(1-$B$3)),IF(N792="WON",(((L792-1)*'month 3 only'!$B$2)*(1-$B$3)),IF(N792="PLACED",(((M792-1)*'month 3 only'!$B$2)*(1-$B$3))-'month 3 only'!$B$2,IF(K792=0,-'month 3 only'!$B$2,-('month 3 only'!$B$2*2))))))*E792</f>
        <v>0</v>
      </c>
      <c r="S792" s="28">
        <f>(IF(N792="WON-EW",((((G792-1)*K792)*'month 3 only'!$B$2)+('month 3 only'!$B$2*(G792-1))),IF(N792="WON",((((G792-1)*K792)*'month 3 only'!$B$2)+('month 3 only'!$B$2*(G792-1))),IF(N792="PLACED",((((G792-1)*K792)*'month 3 only'!$B$2)-'month 3 only'!$B$2),IF(K792=0,-'month 3 only'!$B$2,IF(K792=0,-'month 3 only'!$B$2,-('month 3 only'!$B$2*2)))))))*E792</f>
        <v>0</v>
      </c>
    </row>
    <row r="793" spans="9:19" ht="15" x14ac:dyDescent="0.2">
      <c r="I793" s="22"/>
      <c r="J793" s="22"/>
      <c r="K793" s="22"/>
      <c r="N793" s="17"/>
      <c r="O793" s="26">
        <f>((H793-1)*(1-(IF(I793="no",0,'month 3 only'!$B$3)))+1)</f>
        <v>5.0000000000000044E-2</v>
      </c>
      <c r="P793" s="26">
        <f t="shared" si="11"/>
        <v>0</v>
      </c>
      <c r="Q793" s="27">
        <f>(IF(N793="WON-EW",((((O793-1)*K793)*'month 3 only'!$B$2)+('month 3 only'!$B$2*(O793-1))),IF(N793="WON",((((O793-1)*K793)*'month 3 only'!$B$2)+('month 3 only'!$B$2*(O793-1))),IF(N793="PLACED",((((O793-1)*K793)*'month 3 only'!$B$2)-'month 3 only'!$B$2),IF(K793=0,-'month 3 only'!$B$2,IF(K793=0,-'month 3 only'!$B$2,-('month 3 only'!$B$2*2)))))))*E793</f>
        <v>0</v>
      </c>
      <c r="R793" s="27">
        <f>(IF(N793="WON-EW",(((L793-1)*'month 3 only'!$B$2)*(1-$B$3))+(((M793-1)*'month 3 only'!$B$2)*(1-$B$3)),IF(N793="WON",(((L793-1)*'month 3 only'!$B$2)*(1-$B$3)),IF(N793="PLACED",(((M793-1)*'month 3 only'!$B$2)*(1-$B$3))-'month 3 only'!$B$2,IF(K793=0,-'month 3 only'!$B$2,-('month 3 only'!$B$2*2))))))*E793</f>
        <v>0</v>
      </c>
      <c r="S793" s="28">
        <f>(IF(N793="WON-EW",((((G793-1)*K793)*'month 3 only'!$B$2)+('month 3 only'!$B$2*(G793-1))),IF(N793="WON",((((G793-1)*K793)*'month 3 only'!$B$2)+('month 3 only'!$B$2*(G793-1))),IF(N793="PLACED",((((G793-1)*K793)*'month 3 only'!$B$2)-'month 3 only'!$B$2),IF(K793=0,-'month 3 only'!$B$2,IF(K793=0,-'month 3 only'!$B$2,-('month 3 only'!$B$2*2)))))))*E793</f>
        <v>0</v>
      </c>
    </row>
    <row r="794" spans="9:19" ht="15" x14ac:dyDescent="0.2">
      <c r="I794" s="22"/>
      <c r="J794" s="22"/>
      <c r="K794" s="22"/>
      <c r="N794" s="17"/>
      <c r="O794" s="26">
        <f>((H794-1)*(1-(IF(I794="no",0,'month 3 only'!$B$3)))+1)</f>
        <v>5.0000000000000044E-2</v>
      </c>
      <c r="P794" s="26">
        <f t="shared" si="11"/>
        <v>0</v>
      </c>
      <c r="Q794" s="27">
        <f>(IF(N794="WON-EW",((((O794-1)*K794)*'month 3 only'!$B$2)+('month 3 only'!$B$2*(O794-1))),IF(N794="WON",((((O794-1)*K794)*'month 3 only'!$B$2)+('month 3 only'!$B$2*(O794-1))),IF(N794="PLACED",((((O794-1)*K794)*'month 3 only'!$B$2)-'month 3 only'!$B$2),IF(K794=0,-'month 3 only'!$B$2,IF(K794=0,-'month 3 only'!$B$2,-('month 3 only'!$B$2*2)))))))*E794</f>
        <v>0</v>
      </c>
      <c r="R794" s="27">
        <f>(IF(N794="WON-EW",(((L794-1)*'month 3 only'!$B$2)*(1-$B$3))+(((M794-1)*'month 3 only'!$B$2)*(1-$B$3)),IF(N794="WON",(((L794-1)*'month 3 only'!$B$2)*(1-$B$3)),IF(N794="PLACED",(((M794-1)*'month 3 only'!$B$2)*(1-$B$3))-'month 3 only'!$B$2,IF(K794=0,-'month 3 only'!$B$2,-('month 3 only'!$B$2*2))))))*E794</f>
        <v>0</v>
      </c>
      <c r="S794" s="28">
        <f>(IF(N794="WON-EW",((((G794-1)*K794)*'month 3 only'!$B$2)+('month 3 only'!$B$2*(G794-1))),IF(N794="WON",((((G794-1)*K794)*'month 3 only'!$B$2)+('month 3 only'!$B$2*(G794-1))),IF(N794="PLACED",((((G794-1)*K794)*'month 3 only'!$B$2)-'month 3 only'!$B$2),IF(K794=0,-'month 3 only'!$B$2,IF(K794=0,-'month 3 only'!$B$2,-('month 3 only'!$B$2*2)))))))*E794</f>
        <v>0</v>
      </c>
    </row>
    <row r="795" spans="9:19" ht="15" x14ac:dyDescent="0.2">
      <c r="I795" s="22"/>
      <c r="J795" s="22"/>
      <c r="K795" s="22"/>
      <c r="N795" s="17"/>
      <c r="O795" s="26">
        <f>((H795-1)*(1-(IF(I795="no",0,'month 3 only'!$B$3)))+1)</f>
        <v>5.0000000000000044E-2</v>
      </c>
      <c r="P795" s="26">
        <f t="shared" si="11"/>
        <v>0</v>
      </c>
      <c r="Q795" s="27">
        <f>(IF(N795="WON-EW",((((O795-1)*K795)*'month 3 only'!$B$2)+('month 3 only'!$B$2*(O795-1))),IF(N795="WON",((((O795-1)*K795)*'month 3 only'!$B$2)+('month 3 only'!$B$2*(O795-1))),IF(N795="PLACED",((((O795-1)*K795)*'month 3 only'!$B$2)-'month 3 only'!$B$2),IF(K795=0,-'month 3 only'!$B$2,IF(K795=0,-'month 3 only'!$B$2,-('month 3 only'!$B$2*2)))))))*E795</f>
        <v>0</v>
      </c>
      <c r="R795" s="27">
        <f>(IF(N795="WON-EW",(((L795-1)*'month 3 only'!$B$2)*(1-$B$3))+(((M795-1)*'month 3 only'!$B$2)*(1-$B$3)),IF(N795="WON",(((L795-1)*'month 3 only'!$B$2)*(1-$B$3)),IF(N795="PLACED",(((M795-1)*'month 3 only'!$B$2)*(1-$B$3))-'month 3 only'!$B$2,IF(K795=0,-'month 3 only'!$B$2,-('month 3 only'!$B$2*2))))))*E795</f>
        <v>0</v>
      </c>
      <c r="S795" s="28">
        <f>(IF(N795="WON-EW",((((G795-1)*K795)*'month 3 only'!$B$2)+('month 3 only'!$B$2*(G795-1))),IF(N795="WON",((((G795-1)*K795)*'month 3 only'!$B$2)+('month 3 only'!$B$2*(G795-1))),IF(N795="PLACED",((((G795-1)*K795)*'month 3 only'!$B$2)-'month 3 only'!$B$2),IF(K795=0,-'month 3 only'!$B$2,IF(K795=0,-'month 3 only'!$B$2,-('month 3 only'!$B$2*2)))))))*E795</f>
        <v>0</v>
      </c>
    </row>
    <row r="796" spans="9:19" ht="15" x14ac:dyDescent="0.2">
      <c r="I796" s="22"/>
      <c r="J796" s="22"/>
      <c r="K796" s="22"/>
      <c r="N796" s="17"/>
      <c r="O796" s="26">
        <f>((H796-1)*(1-(IF(I796="no",0,'month 3 only'!$B$3)))+1)</f>
        <v>5.0000000000000044E-2</v>
      </c>
      <c r="P796" s="26">
        <f t="shared" si="11"/>
        <v>0</v>
      </c>
      <c r="Q796" s="27">
        <f>(IF(N796="WON-EW",((((O796-1)*K796)*'month 3 only'!$B$2)+('month 3 only'!$B$2*(O796-1))),IF(N796="WON",((((O796-1)*K796)*'month 3 only'!$B$2)+('month 3 only'!$B$2*(O796-1))),IF(N796="PLACED",((((O796-1)*K796)*'month 3 only'!$B$2)-'month 3 only'!$B$2),IF(K796=0,-'month 3 only'!$B$2,IF(K796=0,-'month 3 only'!$B$2,-('month 3 only'!$B$2*2)))))))*E796</f>
        <v>0</v>
      </c>
      <c r="R796" s="27">
        <f>(IF(N796="WON-EW",(((L796-1)*'month 3 only'!$B$2)*(1-$B$3))+(((M796-1)*'month 3 only'!$B$2)*(1-$B$3)),IF(N796="WON",(((L796-1)*'month 3 only'!$B$2)*(1-$B$3)),IF(N796="PLACED",(((M796-1)*'month 3 only'!$B$2)*(1-$B$3))-'month 3 only'!$B$2,IF(K796=0,-'month 3 only'!$B$2,-('month 3 only'!$B$2*2))))))*E796</f>
        <v>0</v>
      </c>
      <c r="S796" s="28">
        <f>(IF(N796="WON-EW",((((G796-1)*K796)*'month 3 only'!$B$2)+('month 3 only'!$B$2*(G796-1))),IF(N796="WON",((((G796-1)*K796)*'month 3 only'!$B$2)+('month 3 only'!$B$2*(G796-1))),IF(N796="PLACED",((((G796-1)*K796)*'month 3 only'!$B$2)-'month 3 only'!$B$2),IF(K796=0,-'month 3 only'!$B$2,IF(K796=0,-'month 3 only'!$B$2,-('month 3 only'!$B$2*2)))))))*E796</f>
        <v>0</v>
      </c>
    </row>
    <row r="797" spans="9:19" ht="15" x14ac:dyDescent="0.2">
      <c r="I797" s="22"/>
      <c r="J797" s="22"/>
      <c r="K797" s="22"/>
      <c r="N797" s="17"/>
      <c r="O797" s="26">
        <f>((H797-1)*(1-(IF(I797="no",0,'month 3 only'!$B$3)))+1)</f>
        <v>5.0000000000000044E-2</v>
      </c>
      <c r="P797" s="26">
        <f t="shared" si="11"/>
        <v>0</v>
      </c>
      <c r="Q797" s="27">
        <f>(IF(N797="WON-EW",((((O797-1)*K797)*'month 3 only'!$B$2)+('month 3 only'!$B$2*(O797-1))),IF(N797="WON",((((O797-1)*K797)*'month 3 only'!$B$2)+('month 3 only'!$B$2*(O797-1))),IF(N797="PLACED",((((O797-1)*K797)*'month 3 only'!$B$2)-'month 3 only'!$B$2),IF(K797=0,-'month 3 only'!$B$2,IF(K797=0,-'month 3 only'!$B$2,-('month 3 only'!$B$2*2)))))))*E797</f>
        <v>0</v>
      </c>
      <c r="R797" s="27">
        <f>(IF(N797="WON-EW",(((L797-1)*'month 3 only'!$B$2)*(1-$B$3))+(((M797-1)*'month 3 only'!$B$2)*(1-$B$3)),IF(N797="WON",(((L797-1)*'month 3 only'!$B$2)*(1-$B$3)),IF(N797="PLACED",(((M797-1)*'month 3 only'!$B$2)*(1-$B$3))-'month 3 only'!$B$2,IF(K797=0,-'month 3 only'!$B$2,-('month 3 only'!$B$2*2))))))*E797</f>
        <v>0</v>
      </c>
      <c r="S797" s="28">
        <f>(IF(N797="WON-EW",((((G797-1)*K797)*'month 3 only'!$B$2)+('month 3 only'!$B$2*(G797-1))),IF(N797="WON",((((G797-1)*K797)*'month 3 only'!$B$2)+('month 3 only'!$B$2*(G797-1))),IF(N797="PLACED",((((G797-1)*K797)*'month 3 only'!$B$2)-'month 3 only'!$B$2),IF(K797=0,-'month 3 only'!$B$2,IF(K797=0,-'month 3 only'!$B$2,-('month 3 only'!$B$2*2)))))))*E797</f>
        <v>0</v>
      </c>
    </row>
    <row r="798" spans="9:19" ht="15" x14ac:dyDescent="0.2">
      <c r="I798" s="22"/>
      <c r="J798" s="22"/>
      <c r="K798" s="22"/>
      <c r="N798" s="17"/>
      <c r="O798" s="26">
        <f>((H798-1)*(1-(IF(I798="no",0,'month 3 only'!$B$3)))+1)</f>
        <v>5.0000000000000044E-2</v>
      </c>
      <c r="P798" s="26">
        <f t="shared" si="11"/>
        <v>0</v>
      </c>
      <c r="Q798" s="27">
        <f>(IF(N798="WON-EW",((((O798-1)*K798)*'month 3 only'!$B$2)+('month 3 only'!$B$2*(O798-1))),IF(N798="WON",((((O798-1)*K798)*'month 3 only'!$B$2)+('month 3 only'!$B$2*(O798-1))),IF(N798="PLACED",((((O798-1)*K798)*'month 3 only'!$B$2)-'month 3 only'!$B$2),IF(K798=0,-'month 3 only'!$B$2,IF(K798=0,-'month 3 only'!$B$2,-('month 3 only'!$B$2*2)))))))*E798</f>
        <v>0</v>
      </c>
      <c r="R798" s="27">
        <f>(IF(N798="WON-EW",(((L798-1)*'month 3 only'!$B$2)*(1-$B$3))+(((M798-1)*'month 3 only'!$B$2)*(1-$B$3)),IF(N798="WON",(((L798-1)*'month 3 only'!$B$2)*(1-$B$3)),IF(N798="PLACED",(((M798-1)*'month 3 only'!$B$2)*(1-$B$3))-'month 3 only'!$B$2,IF(K798=0,-'month 3 only'!$B$2,-('month 3 only'!$B$2*2))))))*E798</f>
        <v>0</v>
      </c>
      <c r="S798" s="28">
        <f>(IF(N798="WON-EW",((((G798-1)*K798)*'month 3 only'!$B$2)+('month 3 only'!$B$2*(G798-1))),IF(N798="WON",((((G798-1)*K798)*'month 3 only'!$B$2)+('month 3 only'!$B$2*(G798-1))),IF(N798="PLACED",((((G798-1)*K798)*'month 3 only'!$B$2)-'month 3 only'!$B$2),IF(K798=0,-'month 3 only'!$B$2,IF(K798=0,-'month 3 only'!$B$2,-('month 3 only'!$B$2*2)))))))*E798</f>
        <v>0</v>
      </c>
    </row>
    <row r="799" spans="9:19" ht="15" x14ac:dyDescent="0.2">
      <c r="I799" s="22"/>
      <c r="J799" s="22"/>
      <c r="K799" s="22"/>
      <c r="N799" s="17"/>
      <c r="O799" s="26">
        <f>((H799-1)*(1-(IF(I799="no",0,'month 3 only'!$B$3)))+1)</f>
        <v>5.0000000000000044E-2</v>
      </c>
      <c r="P799" s="26">
        <f t="shared" si="11"/>
        <v>0</v>
      </c>
      <c r="Q799" s="27">
        <f>(IF(N799="WON-EW",((((O799-1)*K799)*'month 3 only'!$B$2)+('month 3 only'!$B$2*(O799-1))),IF(N799="WON",((((O799-1)*K799)*'month 3 only'!$B$2)+('month 3 only'!$B$2*(O799-1))),IF(N799="PLACED",((((O799-1)*K799)*'month 3 only'!$B$2)-'month 3 only'!$B$2),IF(K799=0,-'month 3 only'!$B$2,IF(K799=0,-'month 3 only'!$B$2,-('month 3 only'!$B$2*2)))))))*E799</f>
        <v>0</v>
      </c>
      <c r="R799" s="27">
        <f>(IF(N799="WON-EW",(((L799-1)*'month 3 only'!$B$2)*(1-$B$3))+(((M799-1)*'month 3 only'!$B$2)*(1-$B$3)),IF(N799="WON",(((L799-1)*'month 3 only'!$B$2)*(1-$B$3)),IF(N799="PLACED",(((M799-1)*'month 3 only'!$B$2)*(1-$B$3))-'month 3 only'!$B$2,IF(K799=0,-'month 3 only'!$B$2,-('month 3 only'!$B$2*2))))))*E799</f>
        <v>0</v>
      </c>
      <c r="S799" s="28">
        <f>(IF(N799="WON-EW",((((G799-1)*K799)*'month 3 only'!$B$2)+('month 3 only'!$B$2*(G799-1))),IF(N799="WON",((((G799-1)*K799)*'month 3 only'!$B$2)+('month 3 only'!$B$2*(G799-1))),IF(N799="PLACED",((((G799-1)*K799)*'month 3 only'!$B$2)-'month 3 only'!$B$2),IF(K799=0,-'month 3 only'!$B$2,IF(K799=0,-'month 3 only'!$B$2,-('month 3 only'!$B$2*2)))))))*E799</f>
        <v>0</v>
      </c>
    </row>
    <row r="800" spans="9:19" ht="15" x14ac:dyDescent="0.2">
      <c r="I800" s="22"/>
      <c r="J800" s="22"/>
      <c r="K800" s="22"/>
      <c r="N800" s="17"/>
      <c r="O800" s="26">
        <f>((H800-1)*(1-(IF(I800="no",0,'month 3 only'!$B$3)))+1)</f>
        <v>5.0000000000000044E-2</v>
      </c>
      <c r="P800" s="26">
        <f t="shared" si="11"/>
        <v>0</v>
      </c>
      <c r="Q800" s="27">
        <f>(IF(N800="WON-EW",((((O800-1)*K800)*'month 3 only'!$B$2)+('month 3 only'!$B$2*(O800-1))),IF(N800="WON",((((O800-1)*K800)*'month 3 only'!$B$2)+('month 3 only'!$B$2*(O800-1))),IF(N800="PLACED",((((O800-1)*K800)*'month 3 only'!$B$2)-'month 3 only'!$B$2),IF(K800=0,-'month 3 only'!$B$2,IF(K800=0,-'month 3 only'!$B$2,-('month 3 only'!$B$2*2)))))))*E800</f>
        <v>0</v>
      </c>
      <c r="R800" s="27">
        <f>(IF(N800="WON-EW",(((L800-1)*'month 3 only'!$B$2)*(1-$B$3))+(((M800-1)*'month 3 only'!$B$2)*(1-$B$3)),IF(N800="WON",(((L800-1)*'month 3 only'!$B$2)*(1-$B$3)),IF(N800="PLACED",(((M800-1)*'month 3 only'!$B$2)*(1-$B$3))-'month 3 only'!$B$2,IF(K800=0,-'month 3 only'!$B$2,-('month 3 only'!$B$2*2))))))*E800</f>
        <v>0</v>
      </c>
      <c r="S800" s="28">
        <f>(IF(N800="WON-EW",((((G800-1)*K800)*'month 3 only'!$B$2)+('month 3 only'!$B$2*(G800-1))),IF(N800="WON",((((G800-1)*K800)*'month 3 only'!$B$2)+('month 3 only'!$B$2*(G800-1))),IF(N800="PLACED",((((G800-1)*K800)*'month 3 only'!$B$2)-'month 3 only'!$B$2),IF(K800=0,-'month 3 only'!$B$2,IF(K800=0,-'month 3 only'!$B$2,-('month 3 only'!$B$2*2)))))))*E800</f>
        <v>0</v>
      </c>
    </row>
    <row r="801" spans="9:19" ht="15" x14ac:dyDescent="0.2">
      <c r="I801" s="22"/>
      <c r="J801" s="22"/>
      <c r="K801" s="22"/>
      <c r="N801" s="17"/>
      <c r="O801" s="26">
        <f>((H801-1)*(1-(IF(I801="no",0,'month 3 only'!$B$3)))+1)</f>
        <v>5.0000000000000044E-2</v>
      </c>
      <c r="P801" s="26">
        <f t="shared" si="11"/>
        <v>0</v>
      </c>
      <c r="Q801" s="27">
        <f>(IF(N801="WON-EW",((((O801-1)*K801)*'month 3 only'!$B$2)+('month 3 only'!$B$2*(O801-1))),IF(N801="WON",((((O801-1)*K801)*'month 3 only'!$B$2)+('month 3 only'!$B$2*(O801-1))),IF(N801="PLACED",((((O801-1)*K801)*'month 3 only'!$B$2)-'month 3 only'!$B$2),IF(K801=0,-'month 3 only'!$B$2,IF(K801=0,-'month 3 only'!$B$2,-('month 3 only'!$B$2*2)))))))*E801</f>
        <v>0</v>
      </c>
      <c r="R801" s="27">
        <f>(IF(N801="WON-EW",(((L801-1)*'month 3 only'!$B$2)*(1-$B$3))+(((M801-1)*'month 3 only'!$B$2)*(1-$B$3)),IF(N801="WON",(((L801-1)*'month 3 only'!$B$2)*(1-$B$3)),IF(N801="PLACED",(((M801-1)*'month 3 only'!$B$2)*(1-$B$3))-'month 3 only'!$B$2,IF(K801=0,-'month 3 only'!$B$2,-('month 3 only'!$B$2*2))))))*E801</f>
        <v>0</v>
      </c>
      <c r="S801" s="28">
        <f>(IF(N801="WON-EW",((((G801-1)*K801)*'month 3 only'!$B$2)+('month 3 only'!$B$2*(G801-1))),IF(N801="WON",((((G801-1)*K801)*'month 3 only'!$B$2)+('month 3 only'!$B$2*(G801-1))),IF(N801="PLACED",((((G801-1)*K801)*'month 3 only'!$B$2)-'month 3 only'!$B$2),IF(K801=0,-'month 3 only'!$B$2,IF(K801=0,-'month 3 only'!$B$2,-('month 3 only'!$B$2*2)))))))*E801</f>
        <v>0</v>
      </c>
    </row>
    <row r="802" spans="9:19" ht="15" x14ac:dyDescent="0.2">
      <c r="I802" s="22"/>
      <c r="J802" s="22"/>
      <c r="K802" s="22"/>
      <c r="N802" s="17"/>
      <c r="O802" s="26">
        <f>((H802-1)*(1-(IF(I802="no",0,'month 3 only'!$B$3)))+1)</f>
        <v>5.0000000000000044E-2</v>
      </c>
      <c r="P802" s="26">
        <f t="shared" si="11"/>
        <v>0</v>
      </c>
      <c r="Q802" s="27">
        <f>(IF(N802="WON-EW",((((O802-1)*K802)*'month 3 only'!$B$2)+('month 3 only'!$B$2*(O802-1))),IF(N802="WON",((((O802-1)*K802)*'month 3 only'!$B$2)+('month 3 only'!$B$2*(O802-1))),IF(N802="PLACED",((((O802-1)*K802)*'month 3 only'!$B$2)-'month 3 only'!$B$2),IF(K802=0,-'month 3 only'!$B$2,IF(K802=0,-'month 3 only'!$B$2,-('month 3 only'!$B$2*2)))))))*E802</f>
        <v>0</v>
      </c>
      <c r="R802" s="27">
        <f>(IF(N802="WON-EW",(((L802-1)*'month 3 only'!$B$2)*(1-$B$3))+(((M802-1)*'month 3 only'!$B$2)*(1-$B$3)),IF(N802="WON",(((L802-1)*'month 3 only'!$B$2)*(1-$B$3)),IF(N802="PLACED",(((M802-1)*'month 3 only'!$B$2)*(1-$B$3))-'month 3 only'!$B$2,IF(K802=0,-'month 3 only'!$B$2,-('month 3 only'!$B$2*2))))))*E802</f>
        <v>0</v>
      </c>
      <c r="S802" s="28">
        <f>(IF(N802="WON-EW",((((G802-1)*K802)*'month 3 only'!$B$2)+('month 3 only'!$B$2*(G802-1))),IF(N802="WON",((((G802-1)*K802)*'month 3 only'!$B$2)+('month 3 only'!$B$2*(G802-1))),IF(N802="PLACED",((((G802-1)*K802)*'month 3 only'!$B$2)-'month 3 only'!$B$2),IF(K802=0,-'month 3 only'!$B$2,IF(K802=0,-'month 3 only'!$B$2,-('month 3 only'!$B$2*2)))))))*E802</f>
        <v>0</v>
      </c>
    </row>
    <row r="803" spans="9:19" ht="15" x14ac:dyDescent="0.2">
      <c r="I803" s="22"/>
      <c r="J803" s="22"/>
      <c r="K803" s="22"/>
      <c r="N803" s="17"/>
      <c r="O803" s="26">
        <f>((H803-1)*(1-(IF(I803="no",0,'month 3 only'!$B$3)))+1)</f>
        <v>5.0000000000000044E-2</v>
      </c>
      <c r="P803" s="26">
        <f t="shared" si="11"/>
        <v>0</v>
      </c>
      <c r="Q803" s="27">
        <f>(IF(N803="WON-EW",((((O803-1)*K803)*'month 3 only'!$B$2)+('month 3 only'!$B$2*(O803-1))),IF(N803="WON",((((O803-1)*K803)*'month 3 only'!$B$2)+('month 3 only'!$B$2*(O803-1))),IF(N803="PLACED",((((O803-1)*K803)*'month 3 only'!$B$2)-'month 3 only'!$B$2),IF(K803=0,-'month 3 only'!$B$2,IF(K803=0,-'month 3 only'!$B$2,-('month 3 only'!$B$2*2)))))))*E803</f>
        <v>0</v>
      </c>
      <c r="R803" s="27">
        <f>(IF(N803="WON-EW",(((L803-1)*'month 3 only'!$B$2)*(1-$B$3))+(((M803-1)*'month 3 only'!$B$2)*(1-$B$3)),IF(N803="WON",(((L803-1)*'month 3 only'!$B$2)*(1-$B$3)),IF(N803="PLACED",(((M803-1)*'month 3 only'!$B$2)*(1-$B$3))-'month 3 only'!$B$2,IF(K803=0,-'month 3 only'!$B$2,-('month 3 only'!$B$2*2))))))*E803</f>
        <v>0</v>
      </c>
      <c r="S803" s="28">
        <f>(IF(N803="WON-EW",((((G803-1)*K803)*'month 3 only'!$B$2)+('month 3 only'!$B$2*(G803-1))),IF(N803="WON",((((G803-1)*K803)*'month 3 only'!$B$2)+('month 3 only'!$B$2*(G803-1))),IF(N803="PLACED",((((G803-1)*K803)*'month 3 only'!$B$2)-'month 3 only'!$B$2),IF(K803=0,-'month 3 only'!$B$2,IF(K803=0,-'month 3 only'!$B$2,-('month 3 only'!$B$2*2)))))))*E803</f>
        <v>0</v>
      </c>
    </row>
    <row r="804" spans="9:19" ht="15" x14ac:dyDescent="0.2">
      <c r="I804" s="22"/>
      <c r="J804" s="22"/>
      <c r="K804" s="22"/>
      <c r="N804" s="17"/>
      <c r="O804" s="26">
        <f>((H804-1)*(1-(IF(I804="no",0,'month 3 only'!$B$3)))+1)</f>
        <v>5.0000000000000044E-2</v>
      </c>
      <c r="P804" s="26">
        <f t="shared" si="11"/>
        <v>0</v>
      </c>
      <c r="Q804" s="27">
        <f>(IF(N804="WON-EW",((((O804-1)*K804)*'month 3 only'!$B$2)+('month 3 only'!$B$2*(O804-1))),IF(N804="WON",((((O804-1)*K804)*'month 3 only'!$B$2)+('month 3 only'!$B$2*(O804-1))),IF(N804="PLACED",((((O804-1)*K804)*'month 3 only'!$B$2)-'month 3 only'!$B$2),IF(K804=0,-'month 3 only'!$B$2,IF(K804=0,-'month 3 only'!$B$2,-('month 3 only'!$B$2*2)))))))*E804</f>
        <v>0</v>
      </c>
      <c r="R804" s="27">
        <f>(IF(N804="WON-EW",(((L804-1)*'month 3 only'!$B$2)*(1-$B$3))+(((M804-1)*'month 3 only'!$B$2)*(1-$B$3)),IF(N804="WON",(((L804-1)*'month 3 only'!$B$2)*(1-$B$3)),IF(N804="PLACED",(((M804-1)*'month 3 only'!$B$2)*(1-$B$3))-'month 3 only'!$B$2,IF(K804=0,-'month 3 only'!$B$2,-('month 3 only'!$B$2*2))))))*E804</f>
        <v>0</v>
      </c>
      <c r="S804" s="28">
        <f>(IF(N804="WON-EW",((((G804-1)*K804)*'month 3 only'!$B$2)+('month 3 only'!$B$2*(G804-1))),IF(N804="WON",((((G804-1)*K804)*'month 3 only'!$B$2)+('month 3 only'!$B$2*(G804-1))),IF(N804="PLACED",((((G804-1)*K804)*'month 3 only'!$B$2)-'month 3 only'!$B$2),IF(K804=0,-'month 3 only'!$B$2,IF(K804=0,-'month 3 only'!$B$2,-('month 3 only'!$B$2*2)))))))*E804</f>
        <v>0</v>
      </c>
    </row>
    <row r="805" spans="9:19" ht="15" x14ac:dyDescent="0.2">
      <c r="I805" s="22"/>
      <c r="J805" s="22"/>
      <c r="K805" s="22"/>
      <c r="N805" s="17"/>
      <c r="O805" s="26">
        <f>((H805-1)*(1-(IF(I805="no",0,'month 3 only'!$B$3)))+1)</f>
        <v>5.0000000000000044E-2</v>
      </c>
      <c r="P805" s="26">
        <f t="shared" si="11"/>
        <v>0</v>
      </c>
      <c r="Q805" s="27">
        <f>(IF(N805="WON-EW",((((O805-1)*K805)*'month 3 only'!$B$2)+('month 3 only'!$B$2*(O805-1))),IF(N805="WON",((((O805-1)*K805)*'month 3 only'!$B$2)+('month 3 only'!$B$2*(O805-1))),IF(N805="PLACED",((((O805-1)*K805)*'month 3 only'!$B$2)-'month 3 only'!$B$2),IF(K805=0,-'month 3 only'!$B$2,IF(K805=0,-'month 3 only'!$B$2,-('month 3 only'!$B$2*2)))))))*E805</f>
        <v>0</v>
      </c>
      <c r="R805" s="27">
        <f>(IF(N805="WON-EW",(((L805-1)*'month 3 only'!$B$2)*(1-$B$3))+(((M805-1)*'month 3 only'!$B$2)*(1-$B$3)),IF(N805="WON",(((L805-1)*'month 3 only'!$B$2)*(1-$B$3)),IF(N805="PLACED",(((M805-1)*'month 3 only'!$B$2)*(1-$B$3))-'month 3 only'!$B$2,IF(K805=0,-'month 3 only'!$B$2,-('month 3 only'!$B$2*2))))))*E805</f>
        <v>0</v>
      </c>
      <c r="S805" s="28">
        <f>(IF(N805="WON-EW",((((G805-1)*K805)*'month 3 only'!$B$2)+('month 3 only'!$B$2*(G805-1))),IF(N805="WON",((((G805-1)*K805)*'month 3 only'!$B$2)+('month 3 only'!$B$2*(G805-1))),IF(N805="PLACED",((((G805-1)*K805)*'month 3 only'!$B$2)-'month 3 only'!$B$2),IF(K805=0,-'month 3 only'!$B$2,IF(K805=0,-'month 3 only'!$B$2,-('month 3 only'!$B$2*2)))))))*E805</f>
        <v>0</v>
      </c>
    </row>
    <row r="806" spans="9:19" ht="15" x14ac:dyDescent="0.2">
      <c r="I806" s="22"/>
      <c r="J806" s="22"/>
      <c r="K806" s="22"/>
      <c r="N806" s="17"/>
      <c r="O806" s="26">
        <f>((H806-1)*(1-(IF(I806="no",0,'month 3 only'!$B$3)))+1)</f>
        <v>5.0000000000000044E-2</v>
      </c>
      <c r="P806" s="26">
        <f t="shared" si="11"/>
        <v>0</v>
      </c>
      <c r="Q806" s="27">
        <f>(IF(N806="WON-EW",((((O806-1)*K806)*'month 3 only'!$B$2)+('month 3 only'!$B$2*(O806-1))),IF(N806="WON",((((O806-1)*K806)*'month 3 only'!$B$2)+('month 3 only'!$B$2*(O806-1))),IF(N806="PLACED",((((O806-1)*K806)*'month 3 only'!$B$2)-'month 3 only'!$B$2),IF(K806=0,-'month 3 only'!$B$2,IF(K806=0,-'month 3 only'!$B$2,-('month 3 only'!$B$2*2)))))))*E806</f>
        <v>0</v>
      </c>
      <c r="R806" s="27">
        <f>(IF(N806="WON-EW",(((L806-1)*'month 3 only'!$B$2)*(1-$B$3))+(((M806-1)*'month 3 only'!$B$2)*(1-$B$3)),IF(N806="WON",(((L806-1)*'month 3 only'!$B$2)*(1-$B$3)),IF(N806="PLACED",(((M806-1)*'month 3 only'!$B$2)*(1-$B$3))-'month 3 only'!$B$2,IF(K806=0,-'month 3 only'!$B$2,-('month 3 only'!$B$2*2))))))*E806</f>
        <v>0</v>
      </c>
      <c r="S806" s="28">
        <f>(IF(N806="WON-EW",((((G806-1)*K806)*'month 3 only'!$B$2)+('month 3 only'!$B$2*(G806-1))),IF(N806="WON",((((G806-1)*K806)*'month 3 only'!$B$2)+('month 3 only'!$B$2*(G806-1))),IF(N806="PLACED",((((G806-1)*K806)*'month 3 only'!$B$2)-'month 3 only'!$B$2),IF(K806=0,-'month 3 only'!$B$2,IF(K806=0,-'month 3 only'!$B$2,-('month 3 only'!$B$2*2)))))))*E806</f>
        <v>0</v>
      </c>
    </row>
    <row r="807" spans="9:19" ht="15" x14ac:dyDescent="0.2">
      <c r="I807" s="22"/>
      <c r="J807" s="22"/>
      <c r="K807" s="22"/>
      <c r="N807" s="17"/>
      <c r="O807" s="26">
        <f>((H807-1)*(1-(IF(I807="no",0,'month 3 only'!$B$3)))+1)</f>
        <v>5.0000000000000044E-2</v>
      </c>
      <c r="P807" s="26">
        <f t="shared" si="11"/>
        <v>0</v>
      </c>
      <c r="Q807" s="27">
        <f>(IF(N807="WON-EW",((((O807-1)*K807)*'month 3 only'!$B$2)+('month 3 only'!$B$2*(O807-1))),IF(N807="WON",((((O807-1)*K807)*'month 3 only'!$B$2)+('month 3 only'!$B$2*(O807-1))),IF(N807="PLACED",((((O807-1)*K807)*'month 3 only'!$B$2)-'month 3 only'!$B$2),IF(K807=0,-'month 3 only'!$B$2,IF(K807=0,-'month 3 only'!$B$2,-('month 3 only'!$B$2*2)))))))*E807</f>
        <v>0</v>
      </c>
      <c r="R807" s="27">
        <f>(IF(N807="WON-EW",(((L807-1)*'month 3 only'!$B$2)*(1-$B$3))+(((M807-1)*'month 3 only'!$B$2)*(1-$B$3)),IF(N807="WON",(((L807-1)*'month 3 only'!$B$2)*(1-$B$3)),IF(N807="PLACED",(((M807-1)*'month 3 only'!$B$2)*(1-$B$3))-'month 3 only'!$B$2,IF(K807=0,-'month 3 only'!$B$2,-('month 3 only'!$B$2*2))))))*E807</f>
        <v>0</v>
      </c>
      <c r="S807" s="28">
        <f>(IF(N807="WON-EW",((((G807-1)*K807)*'month 3 only'!$B$2)+('month 3 only'!$B$2*(G807-1))),IF(N807="WON",((((G807-1)*K807)*'month 3 only'!$B$2)+('month 3 only'!$B$2*(G807-1))),IF(N807="PLACED",((((G807-1)*K807)*'month 3 only'!$B$2)-'month 3 only'!$B$2),IF(K807=0,-'month 3 only'!$B$2,IF(K807=0,-'month 3 only'!$B$2,-('month 3 only'!$B$2*2)))))))*E807</f>
        <v>0</v>
      </c>
    </row>
    <row r="808" spans="9:19" ht="15" x14ac:dyDescent="0.2">
      <c r="I808" s="22"/>
      <c r="J808" s="22"/>
      <c r="K808" s="22"/>
      <c r="N808" s="17"/>
      <c r="O808" s="26">
        <f>((H808-1)*(1-(IF(I808="no",0,'month 3 only'!$B$3)))+1)</f>
        <v>5.0000000000000044E-2</v>
      </c>
      <c r="P808" s="26">
        <f t="shared" si="11"/>
        <v>0</v>
      </c>
      <c r="Q808" s="27">
        <f>(IF(N808="WON-EW",((((O808-1)*K808)*'month 3 only'!$B$2)+('month 3 only'!$B$2*(O808-1))),IF(N808="WON",((((O808-1)*K808)*'month 3 only'!$B$2)+('month 3 only'!$B$2*(O808-1))),IF(N808="PLACED",((((O808-1)*K808)*'month 3 only'!$B$2)-'month 3 only'!$B$2),IF(K808=0,-'month 3 only'!$B$2,IF(K808=0,-'month 3 only'!$B$2,-('month 3 only'!$B$2*2)))))))*E808</f>
        <v>0</v>
      </c>
      <c r="R808" s="27">
        <f>(IF(N808="WON-EW",(((L808-1)*'month 3 only'!$B$2)*(1-$B$3))+(((M808-1)*'month 3 only'!$B$2)*(1-$B$3)),IF(N808="WON",(((L808-1)*'month 3 only'!$B$2)*(1-$B$3)),IF(N808="PLACED",(((M808-1)*'month 3 only'!$B$2)*(1-$B$3))-'month 3 only'!$B$2,IF(K808=0,-'month 3 only'!$B$2,-('month 3 only'!$B$2*2))))))*E808</f>
        <v>0</v>
      </c>
      <c r="S808" s="28">
        <f>(IF(N808="WON-EW",((((G808-1)*K808)*'month 3 only'!$B$2)+('month 3 only'!$B$2*(G808-1))),IF(N808="WON",((((G808-1)*K808)*'month 3 only'!$B$2)+('month 3 only'!$B$2*(G808-1))),IF(N808="PLACED",((((G808-1)*K808)*'month 3 only'!$B$2)-'month 3 only'!$B$2),IF(K808=0,-'month 3 only'!$B$2,IF(K808=0,-'month 3 only'!$B$2,-('month 3 only'!$B$2*2)))))))*E808</f>
        <v>0</v>
      </c>
    </row>
    <row r="809" spans="9:19" ht="15" x14ac:dyDescent="0.2">
      <c r="I809" s="22"/>
      <c r="J809" s="22"/>
      <c r="K809" s="22"/>
      <c r="N809" s="17"/>
      <c r="O809" s="26">
        <f>((H809-1)*(1-(IF(I809="no",0,'month 3 only'!$B$3)))+1)</f>
        <v>5.0000000000000044E-2</v>
      </c>
      <c r="P809" s="26">
        <f t="shared" si="11"/>
        <v>0</v>
      </c>
      <c r="Q809" s="27">
        <f>(IF(N809="WON-EW",((((O809-1)*K809)*'month 3 only'!$B$2)+('month 3 only'!$B$2*(O809-1))),IF(N809="WON",((((O809-1)*K809)*'month 3 only'!$B$2)+('month 3 only'!$B$2*(O809-1))),IF(N809="PLACED",((((O809-1)*K809)*'month 3 only'!$B$2)-'month 3 only'!$B$2),IF(K809=0,-'month 3 only'!$B$2,IF(K809=0,-'month 3 only'!$B$2,-('month 3 only'!$B$2*2)))))))*E809</f>
        <v>0</v>
      </c>
      <c r="R809" s="27">
        <f>(IF(N809="WON-EW",(((L809-1)*'month 3 only'!$B$2)*(1-$B$3))+(((M809-1)*'month 3 only'!$B$2)*(1-$B$3)),IF(N809="WON",(((L809-1)*'month 3 only'!$B$2)*(1-$B$3)),IF(N809="PLACED",(((M809-1)*'month 3 only'!$B$2)*(1-$B$3))-'month 3 only'!$B$2,IF(K809=0,-'month 3 only'!$B$2,-('month 3 only'!$B$2*2))))))*E809</f>
        <v>0</v>
      </c>
      <c r="S809" s="28">
        <f>(IF(N809="WON-EW",((((G809-1)*K809)*'month 3 only'!$B$2)+('month 3 only'!$B$2*(G809-1))),IF(N809="WON",((((G809-1)*K809)*'month 3 only'!$B$2)+('month 3 only'!$B$2*(G809-1))),IF(N809="PLACED",((((G809-1)*K809)*'month 3 only'!$B$2)-'month 3 only'!$B$2),IF(K809=0,-'month 3 only'!$B$2,IF(K809=0,-'month 3 only'!$B$2,-('month 3 only'!$B$2*2)))))))*E809</f>
        <v>0</v>
      </c>
    </row>
    <row r="810" spans="9:19" ht="15" x14ac:dyDescent="0.2">
      <c r="I810" s="22"/>
      <c r="J810" s="22"/>
      <c r="K810" s="22"/>
      <c r="N810" s="17"/>
      <c r="O810" s="26">
        <f>((H810-1)*(1-(IF(I810="no",0,'month 3 only'!$B$3)))+1)</f>
        <v>5.0000000000000044E-2</v>
      </c>
      <c r="P810" s="26">
        <f t="shared" si="11"/>
        <v>0</v>
      </c>
      <c r="Q810" s="27">
        <f>(IF(N810="WON-EW",((((O810-1)*K810)*'month 3 only'!$B$2)+('month 3 only'!$B$2*(O810-1))),IF(N810="WON",((((O810-1)*K810)*'month 3 only'!$B$2)+('month 3 only'!$B$2*(O810-1))),IF(N810="PLACED",((((O810-1)*K810)*'month 3 only'!$B$2)-'month 3 only'!$B$2),IF(K810=0,-'month 3 only'!$B$2,IF(K810=0,-'month 3 only'!$B$2,-('month 3 only'!$B$2*2)))))))*E810</f>
        <v>0</v>
      </c>
      <c r="R810" s="27">
        <f>(IF(N810="WON-EW",(((L810-1)*'month 3 only'!$B$2)*(1-$B$3))+(((M810-1)*'month 3 only'!$B$2)*(1-$B$3)),IF(N810="WON",(((L810-1)*'month 3 only'!$B$2)*(1-$B$3)),IF(N810="PLACED",(((M810-1)*'month 3 only'!$B$2)*(1-$B$3))-'month 3 only'!$B$2,IF(K810=0,-'month 3 only'!$B$2,-('month 3 only'!$B$2*2))))))*E810</f>
        <v>0</v>
      </c>
      <c r="S810" s="28">
        <f>(IF(N810="WON-EW",((((G810-1)*K810)*'month 3 only'!$B$2)+('month 3 only'!$B$2*(G810-1))),IF(N810="WON",((((G810-1)*K810)*'month 3 only'!$B$2)+('month 3 only'!$B$2*(G810-1))),IF(N810="PLACED",((((G810-1)*K810)*'month 3 only'!$B$2)-'month 3 only'!$B$2),IF(K810=0,-'month 3 only'!$B$2,IF(K810=0,-'month 3 only'!$B$2,-('month 3 only'!$B$2*2)))))))*E810</f>
        <v>0</v>
      </c>
    </row>
    <row r="811" spans="9:19" ht="15" x14ac:dyDescent="0.2">
      <c r="I811" s="22"/>
      <c r="J811" s="22"/>
      <c r="K811" s="22"/>
      <c r="N811" s="17"/>
      <c r="O811" s="26">
        <f>((H811-1)*(1-(IF(I811="no",0,'month 3 only'!$B$3)))+1)</f>
        <v>5.0000000000000044E-2</v>
      </c>
      <c r="P811" s="26">
        <f t="shared" si="11"/>
        <v>0</v>
      </c>
      <c r="Q811" s="27">
        <f>(IF(N811="WON-EW",((((O811-1)*K811)*'month 3 only'!$B$2)+('month 3 only'!$B$2*(O811-1))),IF(N811="WON",((((O811-1)*K811)*'month 3 only'!$B$2)+('month 3 only'!$B$2*(O811-1))),IF(N811="PLACED",((((O811-1)*K811)*'month 3 only'!$B$2)-'month 3 only'!$B$2),IF(K811=0,-'month 3 only'!$B$2,IF(K811=0,-'month 3 only'!$B$2,-('month 3 only'!$B$2*2)))))))*E811</f>
        <v>0</v>
      </c>
      <c r="R811" s="27">
        <f>(IF(N811="WON-EW",(((L811-1)*'month 3 only'!$B$2)*(1-$B$3))+(((M811-1)*'month 3 only'!$B$2)*(1-$B$3)),IF(N811="WON",(((L811-1)*'month 3 only'!$B$2)*(1-$B$3)),IF(N811="PLACED",(((M811-1)*'month 3 only'!$B$2)*(1-$B$3))-'month 3 only'!$B$2,IF(K811=0,-'month 3 only'!$B$2,-('month 3 only'!$B$2*2))))))*E811</f>
        <v>0</v>
      </c>
      <c r="S811" s="28">
        <f>(IF(N811="WON-EW",((((G811-1)*K811)*'month 3 only'!$B$2)+('month 3 only'!$B$2*(G811-1))),IF(N811="WON",((((G811-1)*K811)*'month 3 only'!$B$2)+('month 3 only'!$B$2*(G811-1))),IF(N811="PLACED",((((G811-1)*K811)*'month 3 only'!$B$2)-'month 3 only'!$B$2),IF(K811=0,-'month 3 only'!$B$2,IF(K811=0,-'month 3 only'!$B$2,-('month 3 only'!$B$2*2)))))))*E811</f>
        <v>0</v>
      </c>
    </row>
    <row r="812" spans="9:19" ht="15" x14ac:dyDescent="0.2">
      <c r="I812" s="22"/>
      <c r="J812" s="22"/>
      <c r="K812" s="22"/>
      <c r="N812" s="17"/>
      <c r="O812" s="26">
        <f>((H812-1)*(1-(IF(I812="no",0,'month 3 only'!$B$3)))+1)</f>
        <v>5.0000000000000044E-2</v>
      </c>
      <c r="P812" s="26">
        <f t="shared" si="11"/>
        <v>0</v>
      </c>
      <c r="Q812" s="27">
        <f>(IF(N812="WON-EW",((((O812-1)*K812)*'month 3 only'!$B$2)+('month 3 only'!$B$2*(O812-1))),IF(N812="WON",((((O812-1)*K812)*'month 3 only'!$B$2)+('month 3 only'!$B$2*(O812-1))),IF(N812="PLACED",((((O812-1)*K812)*'month 3 only'!$B$2)-'month 3 only'!$B$2),IF(K812=0,-'month 3 only'!$B$2,IF(K812=0,-'month 3 only'!$B$2,-('month 3 only'!$B$2*2)))))))*E812</f>
        <v>0</v>
      </c>
      <c r="R812" s="27">
        <f>(IF(N812="WON-EW",(((L812-1)*'month 3 only'!$B$2)*(1-$B$3))+(((M812-1)*'month 3 only'!$B$2)*(1-$B$3)),IF(N812="WON",(((L812-1)*'month 3 only'!$B$2)*(1-$B$3)),IF(N812="PLACED",(((M812-1)*'month 3 only'!$B$2)*(1-$B$3))-'month 3 only'!$B$2,IF(K812=0,-'month 3 only'!$B$2,-('month 3 only'!$B$2*2))))))*E812</f>
        <v>0</v>
      </c>
      <c r="S812" s="28">
        <f>(IF(N812="WON-EW",((((G812-1)*K812)*'month 3 only'!$B$2)+('month 3 only'!$B$2*(G812-1))),IF(N812="WON",((((G812-1)*K812)*'month 3 only'!$B$2)+('month 3 only'!$B$2*(G812-1))),IF(N812="PLACED",((((G812-1)*K812)*'month 3 only'!$B$2)-'month 3 only'!$B$2),IF(K812=0,-'month 3 only'!$B$2,IF(K812=0,-'month 3 only'!$B$2,-('month 3 only'!$B$2*2)))))))*E812</f>
        <v>0</v>
      </c>
    </row>
    <row r="813" spans="9:19" ht="15" x14ac:dyDescent="0.2">
      <c r="I813" s="22"/>
      <c r="J813" s="22"/>
      <c r="K813" s="22"/>
      <c r="N813" s="17"/>
      <c r="O813" s="26">
        <f>((H813-1)*(1-(IF(I813="no",0,'month 3 only'!$B$3)))+1)</f>
        <v>5.0000000000000044E-2</v>
      </c>
      <c r="P813" s="26">
        <f t="shared" si="11"/>
        <v>0</v>
      </c>
      <c r="Q813" s="27">
        <f>(IF(N813="WON-EW",((((O813-1)*K813)*'month 3 only'!$B$2)+('month 3 only'!$B$2*(O813-1))),IF(N813="WON",((((O813-1)*K813)*'month 3 only'!$B$2)+('month 3 only'!$B$2*(O813-1))),IF(N813="PLACED",((((O813-1)*K813)*'month 3 only'!$B$2)-'month 3 only'!$B$2),IF(K813=0,-'month 3 only'!$B$2,IF(K813=0,-'month 3 only'!$B$2,-('month 3 only'!$B$2*2)))))))*E813</f>
        <v>0</v>
      </c>
      <c r="R813" s="27">
        <f>(IF(N813="WON-EW",(((L813-1)*'month 3 only'!$B$2)*(1-$B$3))+(((M813-1)*'month 3 only'!$B$2)*(1-$B$3)),IF(N813="WON",(((L813-1)*'month 3 only'!$B$2)*(1-$B$3)),IF(N813="PLACED",(((M813-1)*'month 3 only'!$B$2)*(1-$B$3))-'month 3 only'!$B$2,IF(K813=0,-'month 3 only'!$B$2,-('month 3 only'!$B$2*2))))))*E813</f>
        <v>0</v>
      </c>
      <c r="S813" s="28">
        <f>(IF(N813="WON-EW",((((G813-1)*K813)*'month 3 only'!$B$2)+('month 3 only'!$B$2*(G813-1))),IF(N813="WON",((((G813-1)*K813)*'month 3 only'!$B$2)+('month 3 only'!$B$2*(G813-1))),IF(N813="PLACED",((((G813-1)*K813)*'month 3 only'!$B$2)-'month 3 only'!$B$2),IF(K813=0,-'month 3 only'!$B$2,IF(K813=0,-'month 3 only'!$B$2,-('month 3 only'!$B$2*2)))))))*E813</f>
        <v>0</v>
      </c>
    </row>
    <row r="814" spans="9:19" ht="15" x14ac:dyDescent="0.2">
      <c r="I814" s="22"/>
      <c r="J814" s="22"/>
      <c r="K814" s="22"/>
      <c r="N814" s="17"/>
      <c r="O814" s="26">
        <f>((H814-1)*(1-(IF(I814="no",0,'month 3 only'!$B$3)))+1)</f>
        <v>5.0000000000000044E-2</v>
      </c>
      <c r="P814" s="26">
        <f t="shared" si="11"/>
        <v>0</v>
      </c>
      <c r="Q814" s="27">
        <f>(IF(N814="WON-EW",((((O814-1)*K814)*'month 3 only'!$B$2)+('month 3 only'!$B$2*(O814-1))),IF(N814="WON",((((O814-1)*K814)*'month 3 only'!$B$2)+('month 3 only'!$B$2*(O814-1))),IF(N814="PLACED",((((O814-1)*K814)*'month 3 only'!$B$2)-'month 3 only'!$B$2),IF(K814=0,-'month 3 only'!$B$2,IF(K814=0,-'month 3 only'!$B$2,-('month 3 only'!$B$2*2)))))))*E814</f>
        <v>0</v>
      </c>
      <c r="R814" s="27">
        <f>(IF(N814="WON-EW",(((L814-1)*'month 3 only'!$B$2)*(1-$B$3))+(((M814-1)*'month 3 only'!$B$2)*(1-$B$3)),IF(N814="WON",(((L814-1)*'month 3 only'!$B$2)*(1-$B$3)),IF(N814="PLACED",(((M814-1)*'month 3 only'!$B$2)*(1-$B$3))-'month 3 only'!$B$2,IF(K814=0,-'month 3 only'!$B$2,-('month 3 only'!$B$2*2))))))*E814</f>
        <v>0</v>
      </c>
      <c r="S814" s="28">
        <f>(IF(N814="WON-EW",((((G814-1)*K814)*'month 3 only'!$B$2)+('month 3 only'!$B$2*(G814-1))),IF(N814="WON",((((G814-1)*K814)*'month 3 only'!$B$2)+('month 3 only'!$B$2*(G814-1))),IF(N814="PLACED",((((G814-1)*K814)*'month 3 only'!$B$2)-'month 3 only'!$B$2),IF(K814=0,-'month 3 only'!$B$2,IF(K814=0,-'month 3 only'!$B$2,-('month 3 only'!$B$2*2)))))))*E814</f>
        <v>0</v>
      </c>
    </row>
    <row r="815" spans="9:19" ht="15" x14ac:dyDescent="0.2">
      <c r="I815" s="22"/>
      <c r="J815" s="22"/>
      <c r="K815" s="22"/>
      <c r="N815" s="17"/>
      <c r="O815" s="26">
        <f>((H815-1)*(1-(IF(I815="no",0,'month 3 only'!$B$3)))+1)</f>
        <v>5.0000000000000044E-2</v>
      </c>
      <c r="P815" s="26">
        <f t="shared" si="11"/>
        <v>0</v>
      </c>
      <c r="Q815" s="27">
        <f>(IF(N815="WON-EW",((((O815-1)*K815)*'month 3 only'!$B$2)+('month 3 only'!$B$2*(O815-1))),IF(N815="WON",((((O815-1)*K815)*'month 3 only'!$B$2)+('month 3 only'!$B$2*(O815-1))),IF(N815="PLACED",((((O815-1)*K815)*'month 3 only'!$B$2)-'month 3 only'!$B$2),IF(K815=0,-'month 3 only'!$B$2,IF(K815=0,-'month 3 only'!$B$2,-('month 3 only'!$B$2*2)))))))*E815</f>
        <v>0</v>
      </c>
      <c r="R815" s="27">
        <f>(IF(N815="WON-EW",(((L815-1)*'month 3 only'!$B$2)*(1-$B$3))+(((M815-1)*'month 3 only'!$B$2)*(1-$B$3)),IF(N815="WON",(((L815-1)*'month 3 only'!$B$2)*(1-$B$3)),IF(N815="PLACED",(((M815-1)*'month 3 only'!$B$2)*(1-$B$3))-'month 3 only'!$B$2,IF(K815=0,-'month 3 only'!$B$2,-('month 3 only'!$B$2*2))))))*E815</f>
        <v>0</v>
      </c>
      <c r="S815" s="28">
        <f>(IF(N815="WON-EW",((((G815-1)*K815)*'month 3 only'!$B$2)+('month 3 only'!$B$2*(G815-1))),IF(N815="WON",((((G815-1)*K815)*'month 3 only'!$B$2)+('month 3 only'!$B$2*(G815-1))),IF(N815="PLACED",((((G815-1)*K815)*'month 3 only'!$B$2)-'month 3 only'!$B$2),IF(K815=0,-'month 3 only'!$B$2,IF(K815=0,-'month 3 only'!$B$2,-('month 3 only'!$B$2*2)))))))*E815</f>
        <v>0</v>
      </c>
    </row>
    <row r="816" spans="9:19" ht="15" x14ac:dyDescent="0.2">
      <c r="I816" s="22"/>
      <c r="J816" s="22"/>
      <c r="K816" s="22"/>
      <c r="N816" s="17"/>
      <c r="O816" s="26">
        <f>((H816-1)*(1-(IF(I816="no",0,'month 3 only'!$B$3)))+1)</f>
        <v>5.0000000000000044E-2</v>
      </c>
      <c r="P816" s="26">
        <f t="shared" si="11"/>
        <v>0</v>
      </c>
      <c r="Q816" s="27">
        <f>(IF(N816="WON-EW",((((O816-1)*K816)*'month 3 only'!$B$2)+('month 3 only'!$B$2*(O816-1))),IF(N816="WON",((((O816-1)*K816)*'month 3 only'!$B$2)+('month 3 only'!$B$2*(O816-1))),IF(N816="PLACED",((((O816-1)*K816)*'month 3 only'!$B$2)-'month 3 only'!$B$2),IF(K816=0,-'month 3 only'!$B$2,IF(K816=0,-'month 3 only'!$B$2,-('month 3 only'!$B$2*2)))))))*E816</f>
        <v>0</v>
      </c>
      <c r="R816" s="27">
        <f>(IF(N816="WON-EW",(((L816-1)*'month 3 only'!$B$2)*(1-$B$3))+(((M816-1)*'month 3 only'!$B$2)*(1-$B$3)),IF(N816="WON",(((L816-1)*'month 3 only'!$B$2)*(1-$B$3)),IF(N816="PLACED",(((M816-1)*'month 3 only'!$B$2)*(1-$B$3))-'month 3 only'!$B$2,IF(K816=0,-'month 3 only'!$B$2,-('month 3 only'!$B$2*2))))))*E816</f>
        <v>0</v>
      </c>
      <c r="S816" s="28">
        <f>(IF(N816="WON-EW",((((G816-1)*K816)*'month 3 only'!$B$2)+('month 3 only'!$B$2*(G816-1))),IF(N816="WON",((((G816-1)*K816)*'month 3 only'!$B$2)+('month 3 only'!$B$2*(G816-1))),IF(N816="PLACED",((((G816-1)*K816)*'month 3 only'!$B$2)-'month 3 only'!$B$2),IF(K816=0,-'month 3 only'!$B$2,IF(K816=0,-'month 3 only'!$B$2,-('month 3 only'!$B$2*2)))))))*E816</f>
        <v>0</v>
      </c>
    </row>
    <row r="817" spans="9:19" ht="15" x14ac:dyDescent="0.2">
      <c r="I817" s="22"/>
      <c r="J817" s="22"/>
      <c r="K817" s="22"/>
      <c r="N817" s="17"/>
      <c r="O817" s="26">
        <f>((H817-1)*(1-(IF(I817="no",0,'month 3 only'!$B$3)))+1)</f>
        <v>5.0000000000000044E-2</v>
      </c>
      <c r="P817" s="26">
        <f t="shared" si="11"/>
        <v>0</v>
      </c>
      <c r="Q817" s="27">
        <f>(IF(N817="WON-EW",((((O817-1)*K817)*'month 3 only'!$B$2)+('month 3 only'!$B$2*(O817-1))),IF(N817="WON",((((O817-1)*K817)*'month 3 only'!$B$2)+('month 3 only'!$B$2*(O817-1))),IF(N817="PLACED",((((O817-1)*K817)*'month 3 only'!$B$2)-'month 3 only'!$B$2),IF(K817=0,-'month 3 only'!$B$2,IF(K817=0,-'month 3 only'!$B$2,-('month 3 only'!$B$2*2)))))))*E817</f>
        <v>0</v>
      </c>
      <c r="R817" s="27">
        <f>(IF(N817="WON-EW",(((L817-1)*'month 3 only'!$B$2)*(1-$B$3))+(((M817-1)*'month 3 only'!$B$2)*(1-$B$3)),IF(N817="WON",(((L817-1)*'month 3 only'!$B$2)*(1-$B$3)),IF(N817="PLACED",(((M817-1)*'month 3 only'!$B$2)*(1-$B$3))-'month 3 only'!$B$2,IF(K817=0,-'month 3 only'!$B$2,-('month 3 only'!$B$2*2))))))*E817</f>
        <v>0</v>
      </c>
      <c r="S817" s="28">
        <f>(IF(N817="WON-EW",((((G817-1)*K817)*'month 3 only'!$B$2)+('month 3 only'!$B$2*(G817-1))),IF(N817="WON",((((G817-1)*K817)*'month 3 only'!$B$2)+('month 3 only'!$B$2*(G817-1))),IF(N817="PLACED",((((G817-1)*K817)*'month 3 only'!$B$2)-'month 3 only'!$B$2),IF(K817=0,-'month 3 only'!$B$2,IF(K817=0,-'month 3 only'!$B$2,-('month 3 only'!$B$2*2)))))))*E817</f>
        <v>0</v>
      </c>
    </row>
    <row r="818" spans="9:19" ht="15" x14ac:dyDescent="0.2">
      <c r="I818" s="22"/>
      <c r="J818" s="22"/>
      <c r="K818" s="22"/>
      <c r="N818" s="17"/>
      <c r="O818" s="26">
        <f>((H818-1)*(1-(IF(I818="no",0,'month 3 only'!$B$3)))+1)</f>
        <v>5.0000000000000044E-2</v>
      </c>
      <c r="P818" s="26">
        <f t="shared" si="11"/>
        <v>0</v>
      </c>
      <c r="Q818" s="27">
        <f>(IF(N818="WON-EW",((((O818-1)*K818)*'month 3 only'!$B$2)+('month 3 only'!$B$2*(O818-1))),IF(N818="WON",((((O818-1)*K818)*'month 3 only'!$B$2)+('month 3 only'!$B$2*(O818-1))),IF(N818="PLACED",((((O818-1)*K818)*'month 3 only'!$B$2)-'month 3 only'!$B$2),IF(K818=0,-'month 3 only'!$B$2,IF(K818=0,-'month 3 only'!$B$2,-('month 3 only'!$B$2*2)))))))*E818</f>
        <v>0</v>
      </c>
      <c r="R818" s="27">
        <f>(IF(N818="WON-EW",(((L818-1)*'month 3 only'!$B$2)*(1-$B$3))+(((M818-1)*'month 3 only'!$B$2)*(1-$B$3)),IF(N818="WON",(((L818-1)*'month 3 only'!$B$2)*(1-$B$3)),IF(N818="PLACED",(((M818-1)*'month 3 only'!$B$2)*(1-$B$3))-'month 3 only'!$B$2,IF(K818=0,-'month 3 only'!$B$2,-('month 3 only'!$B$2*2))))))*E818</f>
        <v>0</v>
      </c>
      <c r="S818" s="28">
        <f>(IF(N818="WON-EW",((((G818-1)*K818)*'month 3 only'!$B$2)+('month 3 only'!$B$2*(G818-1))),IF(N818="WON",((((G818-1)*K818)*'month 3 only'!$B$2)+('month 3 only'!$B$2*(G818-1))),IF(N818="PLACED",((((G818-1)*K818)*'month 3 only'!$B$2)-'month 3 only'!$B$2),IF(K818=0,-'month 3 only'!$B$2,IF(K818=0,-'month 3 only'!$B$2,-('month 3 only'!$B$2*2)))))))*E818</f>
        <v>0</v>
      </c>
    </row>
    <row r="819" spans="9:19" ht="15" x14ac:dyDescent="0.2">
      <c r="I819" s="22"/>
      <c r="J819" s="22"/>
      <c r="K819" s="22"/>
      <c r="N819" s="17"/>
      <c r="O819" s="26">
        <f>((H819-1)*(1-(IF(I819="no",0,'month 3 only'!$B$3)))+1)</f>
        <v>5.0000000000000044E-2</v>
      </c>
      <c r="P819" s="26">
        <f t="shared" si="11"/>
        <v>0</v>
      </c>
      <c r="Q819" s="27">
        <f>(IF(N819="WON-EW",((((O819-1)*K819)*'month 3 only'!$B$2)+('month 3 only'!$B$2*(O819-1))),IF(N819="WON",((((O819-1)*K819)*'month 3 only'!$B$2)+('month 3 only'!$B$2*(O819-1))),IF(N819="PLACED",((((O819-1)*K819)*'month 3 only'!$B$2)-'month 3 only'!$B$2),IF(K819=0,-'month 3 only'!$B$2,IF(K819=0,-'month 3 only'!$B$2,-('month 3 only'!$B$2*2)))))))*E819</f>
        <v>0</v>
      </c>
      <c r="R819" s="27">
        <f>(IF(N819="WON-EW",(((L819-1)*'month 3 only'!$B$2)*(1-$B$3))+(((M819-1)*'month 3 only'!$B$2)*(1-$B$3)),IF(N819="WON",(((L819-1)*'month 3 only'!$B$2)*(1-$B$3)),IF(N819="PLACED",(((M819-1)*'month 3 only'!$B$2)*(1-$B$3))-'month 3 only'!$B$2,IF(K819=0,-'month 3 only'!$B$2,-('month 3 only'!$B$2*2))))))*E819</f>
        <v>0</v>
      </c>
      <c r="S819" s="28">
        <f>(IF(N819="WON-EW",((((G819-1)*K819)*'month 3 only'!$B$2)+('month 3 only'!$B$2*(G819-1))),IF(N819="WON",((((G819-1)*K819)*'month 3 only'!$B$2)+('month 3 only'!$B$2*(G819-1))),IF(N819="PLACED",((((G819-1)*K819)*'month 3 only'!$B$2)-'month 3 only'!$B$2),IF(K819=0,-'month 3 only'!$B$2,IF(K819=0,-'month 3 only'!$B$2,-('month 3 only'!$B$2*2)))))))*E819</f>
        <v>0</v>
      </c>
    </row>
    <row r="820" spans="9:19" ht="15" x14ac:dyDescent="0.2">
      <c r="I820" s="22"/>
      <c r="J820" s="22"/>
      <c r="K820" s="22"/>
      <c r="N820" s="17"/>
      <c r="O820" s="26">
        <f>((H820-1)*(1-(IF(I820="no",0,'month 3 only'!$B$3)))+1)</f>
        <v>5.0000000000000044E-2</v>
      </c>
      <c r="P820" s="26">
        <f t="shared" si="11"/>
        <v>0</v>
      </c>
      <c r="Q820" s="27">
        <f>(IF(N820="WON-EW",((((O820-1)*K820)*'month 3 only'!$B$2)+('month 3 only'!$B$2*(O820-1))),IF(N820="WON",((((O820-1)*K820)*'month 3 only'!$B$2)+('month 3 only'!$B$2*(O820-1))),IF(N820="PLACED",((((O820-1)*K820)*'month 3 only'!$B$2)-'month 3 only'!$B$2),IF(K820=0,-'month 3 only'!$B$2,IF(K820=0,-'month 3 only'!$B$2,-('month 3 only'!$B$2*2)))))))*E820</f>
        <v>0</v>
      </c>
      <c r="R820" s="27">
        <f>(IF(N820="WON-EW",(((L820-1)*'month 3 only'!$B$2)*(1-$B$3))+(((M820-1)*'month 3 only'!$B$2)*(1-$B$3)),IF(N820="WON",(((L820-1)*'month 3 only'!$B$2)*(1-$B$3)),IF(N820="PLACED",(((M820-1)*'month 3 only'!$B$2)*(1-$B$3))-'month 3 only'!$B$2,IF(K820=0,-'month 3 only'!$B$2,-('month 3 only'!$B$2*2))))))*E820</f>
        <v>0</v>
      </c>
      <c r="S820" s="28">
        <f>(IF(N820="WON-EW",((((G820-1)*K820)*'month 3 only'!$B$2)+('month 3 only'!$B$2*(G820-1))),IF(N820="WON",((((G820-1)*K820)*'month 3 only'!$B$2)+('month 3 only'!$B$2*(G820-1))),IF(N820="PLACED",((((G820-1)*K820)*'month 3 only'!$B$2)-'month 3 only'!$B$2),IF(K820=0,-'month 3 only'!$B$2,IF(K820=0,-'month 3 only'!$B$2,-('month 3 only'!$B$2*2)))))))*E820</f>
        <v>0</v>
      </c>
    </row>
    <row r="821" spans="9:19" ht="15" x14ac:dyDescent="0.2">
      <c r="I821" s="22"/>
      <c r="J821" s="22"/>
      <c r="K821" s="22"/>
      <c r="N821" s="17"/>
      <c r="O821" s="26">
        <f>((H821-1)*(1-(IF(I821="no",0,'month 3 only'!$B$3)))+1)</f>
        <v>5.0000000000000044E-2</v>
      </c>
      <c r="P821" s="26">
        <f t="shared" si="11"/>
        <v>0</v>
      </c>
      <c r="Q821" s="27">
        <f>(IF(N821="WON-EW",((((O821-1)*K821)*'month 3 only'!$B$2)+('month 3 only'!$B$2*(O821-1))),IF(N821="WON",((((O821-1)*K821)*'month 3 only'!$B$2)+('month 3 only'!$B$2*(O821-1))),IF(N821="PLACED",((((O821-1)*K821)*'month 3 only'!$B$2)-'month 3 only'!$B$2),IF(K821=0,-'month 3 only'!$B$2,IF(K821=0,-'month 3 only'!$B$2,-('month 3 only'!$B$2*2)))))))*E821</f>
        <v>0</v>
      </c>
      <c r="R821" s="27">
        <f>(IF(N821="WON-EW",(((L821-1)*'month 3 only'!$B$2)*(1-$B$3))+(((M821-1)*'month 3 only'!$B$2)*(1-$B$3)),IF(N821="WON",(((L821-1)*'month 3 only'!$B$2)*(1-$B$3)),IF(N821="PLACED",(((M821-1)*'month 3 only'!$B$2)*(1-$B$3))-'month 3 only'!$B$2,IF(K821=0,-'month 3 only'!$B$2,-('month 3 only'!$B$2*2))))))*E821</f>
        <v>0</v>
      </c>
      <c r="S821" s="28">
        <f>(IF(N821="WON-EW",((((G821-1)*K821)*'month 3 only'!$B$2)+('month 3 only'!$B$2*(G821-1))),IF(N821="WON",((((G821-1)*K821)*'month 3 only'!$B$2)+('month 3 only'!$B$2*(G821-1))),IF(N821="PLACED",((((G821-1)*K821)*'month 3 only'!$B$2)-'month 3 only'!$B$2),IF(K821=0,-'month 3 only'!$B$2,IF(K821=0,-'month 3 only'!$B$2,-('month 3 only'!$B$2*2)))))))*E821</f>
        <v>0</v>
      </c>
    </row>
    <row r="822" spans="9:19" ht="15" x14ac:dyDescent="0.2">
      <c r="I822" s="22"/>
      <c r="J822" s="22"/>
      <c r="K822" s="22"/>
      <c r="N822" s="17"/>
      <c r="O822" s="26">
        <f>((H822-1)*(1-(IF(I822="no",0,'month 3 only'!$B$3)))+1)</f>
        <v>5.0000000000000044E-2</v>
      </c>
      <c r="P822" s="26">
        <f t="shared" si="11"/>
        <v>0</v>
      </c>
      <c r="Q822" s="27">
        <f>(IF(N822="WON-EW",((((O822-1)*K822)*'month 3 only'!$B$2)+('month 3 only'!$B$2*(O822-1))),IF(N822="WON",((((O822-1)*K822)*'month 3 only'!$B$2)+('month 3 only'!$B$2*(O822-1))),IF(N822="PLACED",((((O822-1)*K822)*'month 3 only'!$B$2)-'month 3 only'!$B$2),IF(K822=0,-'month 3 only'!$B$2,IF(K822=0,-'month 3 only'!$B$2,-('month 3 only'!$B$2*2)))))))*E822</f>
        <v>0</v>
      </c>
      <c r="R822" s="27">
        <f>(IF(N822="WON-EW",(((L822-1)*'month 3 only'!$B$2)*(1-$B$3))+(((M822-1)*'month 3 only'!$B$2)*(1-$B$3)),IF(N822="WON",(((L822-1)*'month 3 only'!$B$2)*(1-$B$3)),IF(N822="PLACED",(((M822-1)*'month 3 only'!$B$2)*(1-$B$3))-'month 3 only'!$B$2,IF(K822=0,-'month 3 only'!$B$2,-('month 3 only'!$B$2*2))))))*E822</f>
        <v>0</v>
      </c>
      <c r="S822" s="28">
        <f>(IF(N822="WON-EW",((((G822-1)*K822)*'month 3 only'!$B$2)+('month 3 only'!$B$2*(G822-1))),IF(N822="WON",((((G822-1)*K822)*'month 3 only'!$B$2)+('month 3 only'!$B$2*(G822-1))),IF(N822="PLACED",((((G822-1)*K822)*'month 3 only'!$B$2)-'month 3 only'!$B$2),IF(K822=0,-'month 3 only'!$B$2,IF(K822=0,-'month 3 only'!$B$2,-('month 3 only'!$B$2*2)))))))*E822</f>
        <v>0</v>
      </c>
    </row>
    <row r="823" spans="9:19" ht="15" x14ac:dyDescent="0.2">
      <c r="I823" s="22"/>
      <c r="J823" s="22"/>
      <c r="K823" s="22"/>
      <c r="N823" s="17"/>
      <c r="O823" s="26">
        <f>((H823-1)*(1-(IF(I823="no",0,'month 3 only'!$B$3)))+1)</f>
        <v>5.0000000000000044E-2</v>
      </c>
      <c r="P823" s="26">
        <f t="shared" si="11"/>
        <v>0</v>
      </c>
      <c r="Q823" s="27">
        <f>(IF(N823="WON-EW",((((O823-1)*K823)*'month 3 only'!$B$2)+('month 3 only'!$B$2*(O823-1))),IF(N823="WON",((((O823-1)*K823)*'month 3 only'!$B$2)+('month 3 only'!$B$2*(O823-1))),IF(N823="PLACED",((((O823-1)*K823)*'month 3 only'!$B$2)-'month 3 only'!$B$2),IF(K823=0,-'month 3 only'!$B$2,IF(K823=0,-'month 3 only'!$B$2,-('month 3 only'!$B$2*2)))))))*E823</f>
        <v>0</v>
      </c>
      <c r="R823" s="27">
        <f>(IF(N823="WON-EW",(((L823-1)*'month 3 only'!$B$2)*(1-$B$3))+(((M823-1)*'month 3 only'!$B$2)*(1-$B$3)),IF(N823="WON",(((L823-1)*'month 3 only'!$B$2)*(1-$B$3)),IF(N823="PLACED",(((M823-1)*'month 3 only'!$B$2)*(1-$B$3))-'month 3 only'!$B$2,IF(K823=0,-'month 3 only'!$B$2,-('month 3 only'!$B$2*2))))))*E823</f>
        <v>0</v>
      </c>
      <c r="S823" s="28">
        <f>(IF(N823="WON-EW",((((G823-1)*K823)*'month 3 only'!$B$2)+('month 3 only'!$B$2*(G823-1))),IF(N823="WON",((((G823-1)*K823)*'month 3 only'!$B$2)+('month 3 only'!$B$2*(G823-1))),IF(N823="PLACED",((((G823-1)*K823)*'month 3 only'!$B$2)-'month 3 only'!$B$2),IF(K823=0,-'month 3 only'!$B$2,IF(K823=0,-'month 3 only'!$B$2,-('month 3 only'!$B$2*2)))))))*E823</f>
        <v>0</v>
      </c>
    </row>
    <row r="824" spans="9:19" ht="15" x14ac:dyDescent="0.2">
      <c r="I824" s="22"/>
      <c r="J824" s="22"/>
      <c r="K824" s="22"/>
      <c r="N824" s="17"/>
      <c r="O824" s="26">
        <f>((H824-1)*(1-(IF(I824="no",0,'month 3 only'!$B$3)))+1)</f>
        <v>5.0000000000000044E-2</v>
      </c>
      <c r="P824" s="26">
        <f t="shared" si="11"/>
        <v>0</v>
      </c>
      <c r="Q824" s="27">
        <f>(IF(N824="WON-EW",((((O824-1)*K824)*'month 3 only'!$B$2)+('month 3 only'!$B$2*(O824-1))),IF(N824="WON",((((O824-1)*K824)*'month 3 only'!$B$2)+('month 3 only'!$B$2*(O824-1))),IF(N824="PLACED",((((O824-1)*K824)*'month 3 only'!$B$2)-'month 3 only'!$B$2),IF(K824=0,-'month 3 only'!$B$2,IF(K824=0,-'month 3 only'!$B$2,-('month 3 only'!$B$2*2)))))))*E824</f>
        <v>0</v>
      </c>
      <c r="R824" s="27">
        <f>(IF(N824="WON-EW",(((L824-1)*'month 3 only'!$B$2)*(1-$B$3))+(((M824-1)*'month 3 only'!$B$2)*(1-$B$3)),IF(N824="WON",(((L824-1)*'month 3 only'!$B$2)*(1-$B$3)),IF(N824="PLACED",(((M824-1)*'month 3 only'!$B$2)*(1-$B$3))-'month 3 only'!$B$2,IF(K824=0,-'month 3 only'!$B$2,-('month 3 only'!$B$2*2))))))*E824</f>
        <v>0</v>
      </c>
      <c r="S824" s="28">
        <f>(IF(N824="WON-EW",((((G824-1)*K824)*'month 3 only'!$B$2)+('month 3 only'!$B$2*(G824-1))),IF(N824="WON",((((G824-1)*K824)*'month 3 only'!$B$2)+('month 3 only'!$B$2*(G824-1))),IF(N824="PLACED",((((G824-1)*K824)*'month 3 only'!$B$2)-'month 3 only'!$B$2),IF(K824=0,-'month 3 only'!$B$2,IF(K824=0,-'month 3 only'!$B$2,-('month 3 only'!$B$2*2)))))))*E824</f>
        <v>0</v>
      </c>
    </row>
    <row r="825" spans="9:19" ht="15" x14ac:dyDescent="0.2">
      <c r="I825" s="22"/>
      <c r="J825" s="22"/>
      <c r="K825" s="22"/>
      <c r="N825" s="17"/>
      <c r="O825" s="26">
        <f>((H825-1)*(1-(IF(I825="no",0,'month 3 only'!$B$3)))+1)</f>
        <v>5.0000000000000044E-2</v>
      </c>
      <c r="P825" s="26">
        <f t="shared" si="11"/>
        <v>0</v>
      </c>
      <c r="Q825" s="27">
        <f>(IF(N825="WON-EW",((((O825-1)*K825)*'month 3 only'!$B$2)+('month 3 only'!$B$2*(O825-1))),IF(N825="WON",((((O825-1)*K825)*'month 3 only'!$B$2)+('month 3 only'!$B$2*(O825-1))),IF(N825="PLACED",((((O825-1)*K825)*'month 3 only'!$B$2)-'month 3 only'!$B$2),IF(K825=0,-'month 3 only'!$B$2,IF(K825=0,-'month 3 only'!$B$2,-('month 3 only'!$B$2*2)))))))*E825</f>
        <v>0</v>
      </c>
      <c r="R825" s="27">
        <f>(IF(N825="WON-EW",(((L825-1)*'month 3 only'!$B$2)*(1-$B$3))+(((M825-1)*'month 3 only'!$B$2)*(1-$B$3)),IF(N825="WON",(((L825-1)*'month 3 only'!$B$2)*(1-$B$3)),IF(N825="PLACED",(((M825-1)*'month 3 only'!$B$2)*(1-$B$3))-'month 3 only'!$B$2,IF(K825=0,-'month 3 only'!$B$2,-('month 3 only'!$B$2*2))))))*E825</f>
        <v>0</v>
      </c>
      <c r="S825" s="28">
        <f>(IF(N825="WON-EW",((((G825-1)*K825)*'month 3 only'!$B$2)+('month 3 only'!$B$2*(G825-1))),IF(N825="WON",((((G825-1)*K825)*'month 3 only'!$B$2)+('month 3 only'!$B$2*(G825-1))),IF(N825="PLACED",((((G825-1)*K825)*'month 3 only'!$B$2)-'month 3 only'!$B$2),IF(K825=0,-'month 3 only'!$B$2,IF(K825=0,-'month 3 only'!$B$2,-('month 3 only'!$B$2*2)))))))*E825</f>
        <v>0</v>
      </c>
    </row>
    <row r="826" spans="9:19" ht="15" x14ac:dyDescent="0.2">
      <c r="I826" s="22"/>
      <c r="J826" s="22"/>
      <c r="K826" s="22"/>
      <c r="N826" s="17"/>
      <c r="O826" s="26">
        <f>((H826-1)*(1-(IF(I826="no",0,'month 3 only'!$B$3)))+1)</f>
        <v>5.0000000000000044E-2</v>
      </c>
      <c r="P826" s="26">
        <f t="shared" si="11"/>
        <v>0</v>
      </c>
      <c r="Q826" s="27">
        <f>(IF(N826="WON-EW",((((O826-1)*K826)*'month 3 only'!$B$2)+('month 3 only'!$B$2*(O826-1))),IF(N826="WON",((((O826-1)*K826)*'month 3 only'!$B$2)+('month 3 only'!$B$2*(O826-1))),IF(N826="PLACED",((((O826-1)*K826)*'month 3 only'!$B$2)-'month 3 only'!$B$2),IF(K826=0,-'month 3 only'!$B$2,IF(K826=0,-'month 3 only'!$B$2,-('month 3 only'!$B$2*2)))))))*E826</f>
        <v>0</v>
      </c>
      <c r="R826" s="27">
        <f>(IF(N826="WON-EW",(((L826-1)*'month 3 only'!$B$2)*(1-$B$3))+(((M826-1)*'month 3 only'!$B$2)*(1-$B$3)),IF(N826="WON",(((L826-1)*'month 3 only'!$B$2)*(1-$B$3)),IF(N826="PLACED",(((M826-1)*'month 3 only'!$B$2)*(1-$B$3))-'month 3 only'!$B$2,IF(K826=0,-'month 3 only'!$B$2,-('month 3 only'!$B$2*2))))))*E826</f>
        <v>0</v>
      </c>
      <c r="S826" s="28">
        <f>(IF(N826="WON-EW",((((G826-1)*K826)*'month 3 only'!$B$2)+('month 3 only'!$B$2*(G826-1))),IF(N826="WON",((((G826-1)*K826)*'month 3 only'!$B$2)+('month 3 only'!$B$2*(G826-1))),IF(N826="PLACED",((((G826-1)*K826)*'month 3 only'!$B$2)-'month 3 only'!$B$2),IF(K826=0,-'month 3 only'!$B$2,IF(K826=0,-'month 3 only'!$B$2,-('month 3 only'!$B$2*2)))))))*E826</f>
        <v>0</v>
      </c>
    </row>
    <row r="827" spans="9:19" ht="15" x14ac:dyDescent="0.2">
      <c r="I827" s="22"/>
      <c r="J827" s="22"/>
      <c r="K827" s="22"/>
      <c r="N827" s="17"/>
      <c r="O827" s="26">
        <f>((H827-1)*(1-(IF(I827="no",0,'month 3 only'!$B$3)))+1)</f>
        <v>5.0000000000000044E-2</v>
      </c>
      <c r="P827" s="26">
        <f t="shared" si="11"/>
        <v>0</v>
      </c>
      <c r="Q827" s="27">
        <f>(IF(N827="WON-EW",((((O827-1)*K827)*'month 3 only'!$B$2)+('month 3 only'!$B$2*(O827-1))),IF(N827="WON",((((O827-1)*K827)*'month 3 only'!$B$2)+('month 3 only'!$B$2*(O827-1))),IF(N827="PLACED",((((O827-1)*K827)*'month 3 only'!$B$2)-'month 3 only'!$B$2),IF(K827=0,-'month 3 only'!$B$2,IF(K827=0,-'month 3 only'!$B$2,-('month 3 only'!$B$2*2)))))))*E827</f>
        <v>0</v>
      </c>
      <c r="R827" s="27">
        <f>(IF(N827="WON-EW",(((L827-1)*'month 3 only'!$B$2)*(1-$B$3))+(((M827-1)*'month 3 only'!$B$2)*(1-$B$3)),IF(N827="WON",(((L827-1)*'month 3 only'!$B$2)*(1-$B$3)),IF(N827="PLACED",(((M827-1)*'month 3 only'!$B$2)*(1-$B$3))-'month 3 only'!$B$2,IF(K827=0,-'month 3 only'!$B$2,-('month 3 only'!$B$2*2))))))*E827</f>
        <v>0</v>
      </c>
      <c r="S827" s="28">
        <f>(IF(N827="WON-EW",((((G827-1)*K827)*'month 3 only'!$B$2)+('month 3 only'!$B$2*(G827-1))),IF(N827="WON",((((G827-1)*K827)*'month 3 only'!$B$2)+('month 3 only'!$B$2*(G827-1))),IF(N827="PLACED",((((G827-1)*K827)*'month 3 only'!$B$2)-'month 3 only'!$B$2),IF(K827=0,-'month 3 only'!$B$2,IF(K827=0,-'month 3 only'!$B$2,-('month 3 only'!$B$2*2)))))))*E827</f>
        <v>0</v>
      </c>
    </row>
    <row r="828" spans="9:19" ht="15" x14ac:dyDescent="0.2">
      <c r="I828" s="22"/>
      <c r="J828" s="22"/>
      <c r="K828" s="22"/>
      <c r="N828" s="17"/>
      <c r="O828" s="26">
        <f>((H828-1)*(1-(IF(I828="no",0,'month 3 only'!$B$3)))+1)</f>
        <v>5.0000000000000044E-2</v>
      </c>
      <c r="P828" s="26">
        <f t="shared" si="11"/>
        <v>0</v>
      </c>
      <c r="Q828" s="27">
        <f>(IF(N828="WON-EW",((((O828-1)*K828)*'month 3 only'!$B$2)+('month 3 only'!$B$2*(O828-1))),IF(N828="WON",((((O828-1)*K828)*'month 3 only'!$B$2)+('month 3 only'!$B$2*(O828-1))),IF(N828="PLACED",((((O828-1)*K828)*'month 3 only'!$B$2)-'month 3 only'!$B$2),IF(K828=0,-'month 3 only'!$B$2,IF(K828=0,-'month 3 only'!$B$2,-('month 3 only'!$B$2*2)))))))*E828</f>
        <v>0</v>
      </c>
      <c r="R828" s="27">
        <f>(IF(N828="WON-EW",(((L828-1)*'month 3 only'!$B$2)*(1-$B$3))+(((M828-1)*'month 3 only'!$B$2)*(1-$B$3)),IF(N828="WON",(((L828-1)*'month 3 only'!$B$2)*(1-$B$3)),IF(N828="PLACED",(((M828-1)*'month 3 only'!$B$2)*(1-$B$3))-'month 3 only'!$B$2,IF(K828=0,-'month 3 only'!$B$2,-('month 3 only'!$B$2*2))))))*E828</f>
        <v>0</v>
      </c>
      <c r="S828" s="28">
        <f>(IF(N828="WON-EW",((((G828-1)*K828)*'month 3 only'!$B$2)+('month 3 only'!$B$2*(G828-1))),IF(N828="WON",((((G828-1)*K828)*'month 3 only'!$B$2)+('month 3 only'!$B$2*(G828-1))),IF(N828="PLACED",((((G828-1)*K828)*'month 3 only'!$B$2)-'month 3 only'!$B$2),IF(K828=0,-'month 3 only'!$B$2,IF(K828=0,-'month 3 only'!$B$2,-('month 3 only'!$B$2*2)))))))*E828</f>
        <v>0</v>
      </c>
    </row>
    <row r="829" spans="9:19" ht="15" x14ac:dyDescent="0.2">
      <c r="I829" s="22"/>
      <c r="J829" s="22"/>
      <c r="K829" s="22"/>
      <c r="N829" s="17"/>
      <c r="O829" s="26">
        <f>((H829-1)*(1-(IF(I829="no",0,'month 3 only'!$B$3)))+1)</f>
        <v>5.0000000000000044E-2</v>
      </c>
      <c r="P829" s="26">
        <f t="shared" si="11"/>
        <v>0</v>
      </c>
      <c r="Q829" s="27">
        <f>(IF(N829="WON-EW",((((O829-1)*K829)*'month 3 only'!$B$2)+('month 3 only'!$B$2*(O829-1))),IF(N829="WON",((((O829-1)*K829)*'month 3 only'!$B$2)+('month 3 only'!$B$2*(O829-1))),IF(N829="PLACED",((((O829-1)*K829)*'month 3 only'!$B$2)-'month 3 only'!$B$2),IF(K829=0,-'month 3 only'!$B$2,IF(K829=0,-'month 3 only'!$B$2,-('month 3 only'!$B$2*2)))))))*E829</f>
        <v>0</v>
      </c>
      <c r="R829" s="27">
        <f>(IF(N829="WON-EW",(((L829-1)*'month 3 only'!$B$2)*(1-$B$3))+(((M829-1)*'month 3 only'!$B$2)*(1-$B$3)),IF(N829="WON",(((L829-1)*'month 3 only'!$B$2)*(1-$B$3)),IF(N829="PLACED",(((M829-1)*'month 3 only'!$B$2)*(1-$B$3))-'month 3 only'!$B$2,IF(K829=0,-'month 3 only'!$B$2,-('month 3 only'!$B$2*2))))))*E829</f>
        <v>0</v>
      </c>
      <c r="S829" s="28">
        <f>(IF(N829="WON-EW",((((G829-1)*K829)*'month 3 only'!$B$2)+('month 3 only'!$B$2*(G829-1))),IF(N829="WON",((((G829-1)*K829)*'month 3 only'!$B$2)+('month 3 only'!$B$2*(G829-1))),IF(N829="PLACED",((((G829-1)*K829)*'month 3 only'!$B$2)-'month 3 only'!$B$2),IF(K829=0,-'month 3 only'!$B$2,IF(K829=0,-'month 3 only'!$B$2,-('month 3 only'!$B$2*2)))))))*E829</f>
        <v>0</v>
      </c>
    </row>
    <row r="830" spans="9:19" ht="15" x14ac:dyDescent="0.2">
      <c r="I830" s="22"/>
      <c r="J830" s="22"/>
      <c r="K830" s="22"/>
      <c r="N830" s="17"/>
      <c r="O830" s="26">
        <f>((H830-1)*(1-(IF(I830="no",0,'month 3 only'!$B$3)))+1)</f>
        <v>5.0000000000000044E-2</v>
      </c>
      <c r="P830" s="26">
        <f t="shared" ref="P830:P893" si="12">E830*IF(J830="yes",2,1)</f>
        <v>0</v>
      </c>
      <c r="Q830" s="27">
        <f>(IF(N830="WON-EW",((((O830-1)*K830)*'month 3 only'!$B$2)+('month 3 only'!$B$2*(O830-1))),IF(N830="WON",((((O830-1)*K830)*'month 3 only'!$B$2)+('month 3 only'!$B$2*(O830-1))),IF(N830="PLACED",((((O830-1)*K830)*'month 3 only'!$B$2)-'month 3 only'!$B$2),IF(K830=0,-'month 3 only'!$B$2,IF(K830=0,-'month 3 only'!$B$2,-('month 3 only'!$B$2*2)))))))*E830</f>
        <v>0</v>
      </c>
      <c r="R830" s="27">
        <f>(IF(N830="WON-EW",(((L830-1)*'month 3 only'!$B$2)*(1-$B$3))+(((M830-1)*'month 3 only'!$B$2)*(1-$B$3)),IF(N830="WON",(((L830-1)*'month 3 only'!$B$2)*(1-$B$3)),IF(N830="PLACED",(((M830-1)*'month 3 only'!$B$2)*(1-$B$3))-'month 3 only'!$B$2,IF(K830=0,-'month 3 only'!$B$2,-('month 3 only'!$B$2*2))))))*E830</f>
        <v>0</v>
      </c>
      <c r="S830" s="28">
        <f>(IF(N830="WON-EW",((((G830-1)*K830)*'month 3 only'!$B$2)+('month 3 only'!$B$2*(G830-1))),IF(N830="WON",((((G830-1)*K830)*'month 3 only'!$B$2)+('month 3 only'!$B$2*(G830-1))),IF(N830="PLACED",((((G830-1)*K830)*'month 3 only'!$B$2)-'month 3 only'!$B$2),IF(K830=0,-'month 3 only'!$B$2,IF(K830=0,-'month 3 only'!$B$2,-('month 3 only'!$B$2*2)))))))*E830</f>
        <v>0</v>
      </c>
    </row>
    <row r="831" spans="9:19" ht="15" x14ac:dyDescent="0.2">
      <c r="I831" s="22"/>
      <c r="J831" s="22"/>
      <c r="K831" s="22"/>
      <c r="N831" s="17"/>
      <c r="O831" s="26">
        <f>((H831-1)*(1-(IF(I831="no",0,'month 3 only'!$B$3)))+1)</f>
        <v>5.0000000000000044E-2</v>
      </c>
      <c r="P831" s="26">
        <f t="shared" si="12"/>
        <v>0</v>
      </c>
      <c r="Q831" s="27">
        <f>(IF(N831="WON-EW",((((O831-1)*K831)*'month 3 only'!$B$2)+('month 3 only'!$B$2*(O831-1))),IF(N831="WON",((((O831-1)*K831)*'month 3 only'!$B$2)+('month 3 only'!$B$2*(O831-1))),IF(N831="PLACED",((((O831-1)*K831)*'month 3 only'!$B$2)-'month 3 only'!$B$2),IF(K831=0,-'month 3 only'!$B$2,IF(K831=0,-'month 3 only'!$B$2,-('month 3 only'!$B$2*2)))))))*E831</f>
        <v>0</v>
      </c>
      <c r="R831" s="27">
        <f>(IF(N831="WON-EW",(((L831-1)*'month 3 only'!$B$2)*(1-$B$3))+(((M831-1)*'month 3 only'!$B$2)*(1-$B$3)),IF(N831="WON",(((L831-1)*'month 3 only'!$B$2)*(1-$B$3)),IF(N831="PLACED",(((M831-1)*'month 3 only'!$B$2)*(1-$B$3))-'month 3 only'!$B$2,IF(K831=0,-'month 3 only'!$B$2,-('month 3 only'!$B$2*2))))))*E831</f>
        <v>0</v>
      </c>
      <c r="S831" s="28">
        <f>(IF(N831="WON-EW",((((G831-1)*K831)*'month 3 only'!$B$2)+('month 3 only'!$B$2*(G831-1))),IF(N831="WON",((((G831-1)*K831)*'month 3 only'!$B$2)+('month 3 only'!$B$2*(G831-1))),IF(N831="PLACED",((((G831-1)*K831)*'month 3 only'!$B$2)-'month 3 only'!$B$2),IF(K831=0,-'month 3 only'!$B$2,IF(K831=0,-'month 3 only'!$B$2,-('month 3 only'!$B$2*2)))))))*E831</f>
        <v>0</v>
      </c>
    </row>
    <row r="832" spans="9:19" ht="15" x14ac:dyDescent="0.2">
      <c r="I832" s="22"/>
      <c r="J832" s="22"/>
      <c r="K832" s="22"/>
      <c r="N832" s="17"/>
      <c r="O832" s="26">
        <f>((H832-1)*(1-(IF(I832="no",0,'month 3 only'!$B$3)))+1)</f>
        <v>5.0000000000000044E-2</v>
      </c>
      <c r="P832" s="26">
        <f t="shared" si="12"/>
        <v>0</v>
      </c>
      <c r="Q832" s="27">
        <f>(IF(N832="WON-EW",((((O832-1)*K832)*'month 3 only'!$B$2)+('month 3 only'!$B$2*(O832-1))),IF(N832="WON",((((O832-1)*K832)*'month 3 only'!$B$2)+('month 3 only'!$B$2*(O832-1))),IF(N832="PLACED",((((O832-1)*K832)*'month 3 only'!$B$2)-'month 3 only'!$B$2),IF(K832=0,-'month 3 only'!$B$2,IF(K832=0,-'month 3 only'!$B$2,-('month 3 only'!$B$2*2)))))))*E832</f>
        <v>0</v>
      </c>
      <c r="R832" s="27">
        <f>(IF(N832="WON-EW",(((L832-1)*'month 3 only'!$B$2)*(1-$B$3))+(((M832-1)*'month 3 only'!$B$2)*(1-$B$3)),IF(N832="WON",(((L832-1)*'month 3 only'!$B$2)*(1-$B$3)),IF(N832="PLACED",(((M832-1)*'month 3 only'!$B$2)*(1-$B$3))-'month 3 only'!$B$2,IF(K832=0,-'month 3 only'!$B$2,-('month 3 only'!$B$2*2))))))*E832</f>
        <v>0</v>
      </c>
      <c r="S832" s="28">
        <f>(IF(N832="WON-EW",((((G832-1)*K832)*'month 3 only'!$B$2)+('month 3 only'!$B$2*(G832-1))),IF(N832="WON",((((G832-1)*K832)*'month 3 only'!$B$2)+('month 3 only'!$B$2*(G832-1))),IF(N832="PLACED",((((G832-1)*K832)*'month 3 only'!$B$2)-'month 3 only'!$B$2),IF(K832=0,-'month 3 only'!$B$2,IF(K832=0,-'month 3 only'!$B$2,-('month 3 only'!$B$2*2)))))))*E832</f>
        <v>0</v>
      </c>
    </row>
    <row r="833" spans="9:19" ht="15" x14ac:dyDescent="0.2">
      <c r="I833" s="22"/>
      <c r="J833" s="22"/>
      <c r="K833" s="22"/>
      <c r="N833" s="17"/>
      <c r="O833" s="26">
        <f>((H833-1)*(1-(IF(I833="no",0,'month 3 only'!$B$3)))+1)</f>
        <v>5.0000000000000044E-2</v>
      </c>
      <c r="P833" s="26">
        <f t="shared" si="12"/>
        <v>0</v>
      </c>
      <c r="Q833" s="27">
        <f>(IF(N833="WON-EW",((((O833-1)*K833)*'month 3 only'!$B$2)+('month 3 only'!$B$2*(O833-1))),IF(N833="WON",((((O833-1)*K833)*'month 3 only'!$B$2)+('month 3 only'!$B$2*(O833-1))),IF(N833="PLACED",((((O833-1)*K833)*'month 3 only'!$B$2)-'month 3 only'!$B$2),IF(K833=0,-'month 3 only'!$B$2,IF(K833=0,-'month 3 only'!$B$2,-('month 3 only'!$B$2*2)))))))*E833</f>
        <v>0</v>
      </c>
      <c r="R833" s="27">
        <f>(IF(N833="WON-EW",(((L833-1)*'month 3 only'!$B$2)*(1-$B$3))+(((M833-1)*'month 3 only'!$B$2)*(1-$B$3)),IF(N833="WON",(((L833-1)*'month 3 only'!$B$2)*(1-$B$3)),IF(N833="PLACED",(((M833-1)*'month 3 only'!$B$2)*(1-$B$3))-'month 3 only'!$B$2,IF(K833=0,-'month 3 only'!$B$2,-('month 3 only'!$B$2*2))))))*E833</f>
        <v>0</v>
      </c>
      <c r="S833" s="28">
        <f>(IF(N833="WON-EW",((((G833-1)*K833)*'month 3 only'!$B$2)+('month 3 only'!$B$2*(G833-1))),IF(N833="WON",((((G833-1)*K833)*'month 3 only'!$B$2)+('month 3 only'!$B$2*(G833-1))),IF(N833="PLACED",((((G833-1)*K833)*'month 3 only'!$B$2)-'month 3 only'!$B$2),IF(K833=0,-'month 3 only'!$B$2,IF(K833=0,-'month 3 only'!$B$2,-('month 3 only'!$B$2*2)))))))*E833</f>
        <v>0</v>
      </c>
    </row>
    <row r="834" spans="9:19" ht="15" x14ac:dyDescent="0.2">
      <c r="I834" s="22"/>
      <c r="J834" s="22"/>
      <c r="K834" s="22"/>
      <c r="N834" s="17"/>
      <c r="O834" s="26">
        <f>((H834-1)*(1-(IF(I834="no",0,'month 3 only'!$B$3)))+1)</f>
        <v>5.0000000000000044E-2</v>
      </c>
      <c r="P834" s="26">
        <f t="shared" si="12"/>
        <v>0</v>
      </c>
      <c r="Q834" s="27">
        <f>(IF(N834="WON-EW",((((O834-1)*K834)*'month 3 only'!$B$2)+('month 3 only'!$B$2*(O834-1))),IF(N834="WON",((((O834-1)*K834)*'month 3 only'!$B$2)+('month 3 only'!$B$2*(O834-1))),IF(N834="PLACED",((((O834-1)*K834)*'month 3 only'!$B$2)-'month 3 only'!$B$2),IF(K834=0,-'month 3 only'!$B$2,IF(K834=0,-'month 3 only'!$B$2,-('month 3 only'!$B$2*2)))))))*E834</f>
        <v>0</v>
      </c>
      <c r="R834" s="27">
        <f>(IF(N834="WON-EW",(((L834-1)*'month 3 only'!$B$2)*(1-$B$3))+(((M834-1)*'month 3 only'!$B$2)*(1-$B$3)),IF(N834="WON",(((L834-1)*'month 3 only'!$B$2)*(1-$B$3)),IF(N834="PLACED",(((M834-1)*'month 3 only'!$B$2)*(1-$B$3))-'month 3 only'!$B$2,IF(K834=0,-'month 3 only'!$B$2,-('month 3 only'!$B$2*2))))))*E834</f>
        <v>0</v>
      </c>
      <c r="S834" s="28">
        <f>(IF(N834="WON-EW",((((G834-1)*K834)*'month 3 only'!$B$2)+('month 3 only'!$B$2*(G834-1))),IF(N834="WON",((((G834-1)*K834)*'month 3 only'!$B$2)+('month 3 only'!$B$2*(G834-1))),IF(N834="PLACED",((((G834-1)*K834)*'month 3 only'!$B$2)-'month 3 only'!$B$2),IF(K834=0,-'month 3 only'!$B$2,IF(K834=0,-'month 3 only'!$B$2,-('month 3 only'!$B$2*2)))))))*E834</f>
        <v>0</v>
      </c>
    </row>
    <row r="835" spans="9:19" ht="15" x14ac:dyDescent="0.2">
      <c r="I835" s="22"/>
      <c r="J835" s="22"/>
      <c r="K835" s="22"/>
      <c r="N835" s="17"/>
      <c r="O835" s="26">
        <f>((H835-1)*(1-(IF(I835="no",0,'month 3 only'!$B$3)))+1)</f>
        <v>5.0000000000000044E-2</v>
      </c>
      <c r="P835" s="26">
        <f t="shared" si="12"/>
        <v>0</v>
      </c>
      <c r="Q835" s="27">
        <f>(IF(N835="WON-EW",((((O835-1)*K835)*'month 3 only'!$B$2)+('month 3 only'!$B$2*(O835-1))),IF(N835="WON",((((O835-1)*K835)*'month 3 only'!$B$2)+('month 3 only'!$B$2*(O835-1))),IF(N835="PLACED",((((O835-1)*K835)*'month 3 only'!$B$2)-'month 3 only'!$B$2),IF(K835=0,-'month 3 only'!$B$2,IF(K835=0,-'month 3 only'!$B$2,-('month 3 only'!$B$2*2)))))))*E835</f>
        <v>0</v>
      </c>
      <c r="R835" s="27">
        <f>(IF(N835="WON-EW",(((L835-1)*'month 3 only'!$B$2)*(1-$B$3))+(((M835-1)*'month 3 only'!$B$2)*(1-$B$3)),IF(N835="WON",(((L835-1)*'month 3 only'!$B$2)*(1-$B$3)),IF(N835="PLACED",(((M835-1)*'month 3 only'!$B$2)*(1-$B$3))-'month 3 only'!$B$2,IF(K835=0,-'month 3 only'!$B$2,-('month 3 only'!$B$2*2))))))*E835</f>
        <v>0</v>
      </c>
      <c r="S835" s="28">
        <f>(IF(N835="WON-EW",((((G835-1)*K835)*'month 3 only'!$B$2)+('month 3 only'!$B$2*(G835-1))),IF(N835="WON",((((G835-1)*K835)*'month 3 only'!$B$2)+('month 3 only'!$B$2*(G835-1))),IF(N835="PLACED",((((G835-1)*K835)*'month 3 only'!$B$2)-'month 3 only'!$B$2),IF(K835=0,-'month 3 only'!$B$2,IF(K835=0,-'month 3 only'!$B$2,-('month 3 only'!$B$2*2)))))))*E835</f>
        <v>0</v>
      </c>
    </row>
    <row r="836" spans="9:19" ht="15" x14ac:dyDescent="0.2">
      <c r="I836" s="22"/>
      <c r="J836" s="22"/>
      <c r="K836" s="22"/>
      <c r="N836" s="17"/>
      <c r="O836" s="26">
        <f>((H836-1)*(1-(IF(I836="no",0,'month 3 only'!$B$3)))+1)</f>
        <v>5.0000000000000044E-2</v>
      </c>
      <c r="P836" s="26">
        <f t="shared" si="12"/>
        <v>0</v>
      </c>
      <c r="Q836" s="27">
        <f>(IF(N836="WON-EW",((((O836-1)*K836)*'month 3 only'!$B$2)+('month 3 only'!$B$2*(O836-1))),IF(N836="WON",((((O836-1)*K836)*'month 3 only'!$B$2)+('month 3 only'!$B$2*(O836-1))),IF(N836="PLACED",((((O836-1)*K836)*'month 3 only'!$B$2)-'month 3 only'!$B$2),IF(K836=0,-'month 3 only'!$B$2,IF(K836=0,-'month 3 only'!$B$2,-('month 3 only'!$B$2*2)))))))*E836</f>
        <v>0</v>
      </c>
      <c r="R836" s="27">
        <f>(IF(N836="WON-EW",(((L836-1)*'month 3 only'!$B$2)*(1-$B$3))+(((M836-1)*'month 3 only'!$B$2)*(1-$B$3)),IF(N836="WON",(((L836-1)*'month 3 only'!$B$2)*(1-$B$3)),IF(N836="PLACED",(((M836-1)*'month 3 only'!$B$2)*(1-$B$3))-'month 3 only'!$B$2,IF(K836=0,-'month 3 only'!$B$2,-('month 3 only'!$B$2*2))))))*E836</f>
        <v>0</v>
      </c>
      <c r="S836" s="28">
        <f>(IF(N836="WON-EW",((((G836-1)*K836)*'month 3 only'!$B$2)+('month 3 only'!$B$2*(G836-1))),IF(N836="WON",((((G836-1)*K836)*'month 3 only'!$B$2)+('month 3 only'!$B$2*(G836-1))),IF(N836="PLACED",((((G836-1)*K836)*'month 3 only'!$B$2)-'month 3 only'!$B$2),IF(K836=0,-'month 3 only'!$B$2,IF(K836=0,-'month 3 only'!$B$2,-('month 3 only'!$B$2*2)))))))*E836</f>
        <v>0</v>
      </c>
    </row>
    <row r="837" spans="9:19" ht="15" x14ac:dyDescent="0.2">
      <c r="I837" s="22"/>
      <c r="J837" s="22"/>
      <c r="K837" s="22"/>
      <c r="N837" s="17"/>
      <c r="O837" s="26">
        <f>((H837-1)*(1-(IF(I837="no",0,'month 3 only'!$B$3)))+1)</f>
        <v>5.0000000000000044E-2</v>
      </c>
      <c r="P837" s="26">
        <f t="shared" si="12"/>
        <v>0</v>
      </c>
      <c r="Q837" s="27">
        <f>(IF(N837="WON-EW",((((O837-1)*K837)*'month 3 only'!$B$2)+('month 3 only'!$B$2*(O837-1))),IF(N837="WON",((((O837-1)*K837)*'month 3 only'!$B$2)+('month 3 only'!$B$2*(O837-1))),IF(N837="PLACED",((((O837-1)*K837)*'month 3 only'!$B$2)-'month 3 only'!$B$2),IF(K837=0,-'month 3 only'!$B$2,IF(K837=0,-'month 3 only'!$B$2,-('month 3 only'!$B$2*2)))))))*E837</f>
        <v>0</v>
      </c>
      <c r="R837" s="27">
        <f>(IF(N837="WON-EW",(((L837-1)*'month 3 only'!$B$2)*(1-$B$3))+(((M837-1)*'month 3 only'!$B$2)*(1-$B$3)),IF(N837="WON",(((L837-1)*'month 3 only'!$B$2)*(1-$B$3)),IF(N837="PLACED",(((M837-1)*'month 3 only'!$B$2)*(1-$B$3))-'month 3 only'!$B$2,IF(K837=0,-'month 3 only'!$B$2,-('month 3 only'!$B$2*2))))))*E837</f>
        <v>0</v>
      </c>
      <c r="S837" s="28">
        <f>(IF(N837="WON-EW",((((G837-1)*K837)*'month 3 only'!$B$2)+('month 3 only'!$B$2*(G837-1))),IF(N837="WON",((((G837-1)*K837)*'month 3 only'!$B$2)+('month 3 only'!$B$2*(G837-1))),IF(N837="PLACED",((((G837-1)*K837)*'month 3 only'!$B$2)-'month 3 only'!$B$2),IF(K837=0,-'month 3 only'!$B$2,IF(K837=0,-'month 3 only'!$B$2,-('month 3 only'!$B$2*2)))))))*E837</f>
        <v>0</v>
      </c>
    </row>
    <row r="838" spans="9:19" ht="15" x14ac:dyDescent="0.2">
      <c r="I838" s="22"/>
      <c r="J838" s="22"/>
      <c r="K838" s="22"/>
      <c r="N838" s="17"/>
      <c r="O838" s="26">
        <f>((H838-1)*(1-(IF(I838="no",0,'month 3 only'!$B$3)))+1)</f>
        <v>5.0000000000000044E-2</v>
      </c>
      <c r="P838" s="26">
        <f t="shared" si="12"/>
        <v>0</v>
      </c>
      <c r="Q838" s="27">
        <f>(IF(N838="WON-EW",((((O838-1)*K838)*'month 3 only'!$B$2)+('month 3 only'!$B$2*(O838-1))),IF(N838="WON",((((O838-1)*K838)*'month 3 only'!$B$2)+('month 3 only'!$B$2*(O838-1))),IF(N838="PLACED",((((O838-1)*K838)*'month 3 only'!$B$2)-'month 3 only'!$B$2),IF(K838=0,-'month 3 only'!$B$2,IF(K838=0,-'month 3 only'!$B$2,-('month 3 only'!$B$2*2)))))))*E838</f>
        <v>0</v>
      </c>
      <c r="R838" s="27">
        <f>(IF(N838="WON-EW",(((L838-1)*'month 3 only'!$B$2)*(1-$B$3))+(((M838-1)*'month 3 only'!$B$2)*(1-$B$3)),IF(N838="WON",(((L838-1)*'month 3 only'!$B$2)*(1-$B$3)),IF(N838="PLACED",(((M838-1)*'month 3 only'!$B$2)*(1-$B$3))-'month 3 only'!$B$2,IF(K838=0,-'month 3 only'!$B$2,-('month 3 only'!$B$2*2))))))*E838</f>
        <v>0</v>
      </c>
      <c r="S838" s="28">
        <f>(IF(N838="WON-EW",((((G838-1)*K838)*'month 3 only'!$B$2)+('month 3 only'!$B$2*(G838-1))),IF(N838="WON",((((G838-1)*K838)*'month 3 only'!$B$2)+('month 3 only'!$B$2*(G838-1))),IF(N838="PLACED",((((G838-1)*K838)*'month 3 only'!$B$2)-'month 3 only'!$B$2),IF(K838=0,-'month 3 only'!$B$2,IF(K838=0,-'month 3 only'!$B$2,-('month 3 only'!$B$2*2)))))))*E838</f>
        <v>0</v>
      </c>
    </row>
    <row r="839" spans="9:19" ht="15" x14ac:dyDescent="0.2">
      <c r="I839" s="22"/>
      <c r="J839" s="22"/>
      <c r="K839" s="22"/>
      <c r="N839" s="17"/>
      <c r="O839" s="26">
        <f>((H839-1)*(1-(IF(I839="no",0,'month 3 only'!$B$3)))+1)</f>
        <v>5.0000000000000044E-2</v>
      </c>
      <c r="P839" s="26">
        <f t="shared" si="12"/>
        <v>0</v>
      </c>
      <c r="Q839" s="27">
        <f>(IF(N839="WON-EW",((((O839-1)*K839)*'month 3 only'!$B$2)+('month 3 only'!$B$2*(O839-1))),IF(N839="WON",((((O839-1)*K839)*'month 3 only'!$B$2)+('month 3 only'!$B$2*(O839-1))),IF(N839="PLACED",((((O839-1)*K839)*'month 3 only'!$B$2)-'month 3 only'!$B$2),IF(K839=0,-'month 3 only'!$B$2,IF(K839=0,-'month 3 only'!$B$2,-('month 3 only'!$B$2*2)))))))*E839</f>
        <v>0</v>
      </c>
      <c r="R839" s="27">
        <f>(IF(N839="WON-EW",(((L839-1)*'month 3 only'!$B$2)*(1-$B$3))+(((M839-1)*'month 3 only'!$B$2)*(1-$B$3)),IF(N839="WON",(((L839-1)*'month 3 only'!$B$2)*(1-$B$3)),IF(N839="PLACED",(((M839-1)*'month 3 only'!$B$2)*(1-$B$3))-'month 3 only'!$B$2,IF(K839=0,-'month 3 only'!$B$2,-('month 3 only'!$B$2*2))))))*E839</f>
        <v>0</v>
      </c>
      <c r="S839" s="28">
        <f>(IF(N839="WON-EW",((((G839-1)*K839)*'month 3 only'!$B$2)+('month 3 only'!$B$2*(G839-1))),IF(N839="WON",((((G839-1)*K839)*'month 3 only'!$B$2)+('month 3 only'!$B$2*(G839-1))),IF(N839="PLACED",((((G839-1)*K839)*'month 3 only'!$B$2)-'month 3 only'!$B$2),IF(K839=0,-'month 3 only'!$B$2,IF(K839=0,-'month 3 only'!$B$2,-('month 3 only'!$B$2*2)))))))*E839</f>
        <v>0</v>
      </c>
    </row>
    <row r="840" spans="9:19" ht="15" x14ac:dyDescent="0.2">
      <c r="I840" s="22"/>
      <c r="J840" s="22"/>
      <c r="K840" s="22"/>
      <c r="N840" s="17"/>
      <c r="O840" s="26">
        <f>((H840-1)*(1-(IF(I840="no",0,'month 3 only'!$B$3)))+1)</f>
        <v>5.0000000000000044E-2</v>
      </c>
      <c r="P840" s="26">
        <f t="shared" si="12"/>
        <v>0</v>
      </c>
      <c r="Q840" s="27">
        <f>(IF(N840="WON-EW",((((O840-1)*K840)*'month 3 only'!$B$2)+('month 3 only'!$B$2*(O840-1))),IF(N840="WON",((((O840-1)*K840)*'month 3 only'!$B$2)+('month 3 only'!$B$2*(O840-1))),IF(N840="PLACED",((((O840-1)*K840)*'month 3 only'!$B$2)-'month 3 only'!$B$2),IF(K840=0,-'month 3 only'!$B$2,IF(K840=0,-'month 3 only'!$B$2,-('month 3 only'!$B$2*2)))))))*E840</f>
        <v>0</v>
      </c>
      <c r="R840" s="27">
        <f>(IF(N840="WON-EW",(((L840-1)*'month 3 only'!$B$2)*(1-$B$3))+(((M840-1)*'month 3 only'!$B$2)*(1-$B$3)),IF(N840="WON",(((L840-1)*'month 3 only'!$B$2)*(1-$B$3)),IF(N840="PLACED",(((M840-1)*'month 3 only'!$B$2)*(1-$B$3))-'month 3 only'!$B$2,IF(K840=0,-'month 3 only'!$B$2,-('month 3 only'!$B$2*2))))))*E840</f>
        <v>0</v>
      </c>
      <c r="S840" s="28">
        <f>(IF(N840="WON-EW",((((G840-1)*K840)*'month 3 only'!$B$2)+('month 3 only'!$B$2*(G840-1))),IF(N840="WON",((((G840-1)*K840)*'month 3 only'!$B$2)+('month 3 only'!$B$2*(G840-1))),IF(N840="PLACED",((((G840-1)*K840)*'month 3 only'!$B$2)-'month 3 only'!$B$2),IF(K840=0,-'month 3 only'!$B$2,IF(K840=0,-'month 3 only'!$B$2,-('month 3 only'!$B$2*2)))))))*E840</f>
        <v>0</v>
      </c>
    </row>
    <row r="841" spans="9:19" ht="15" x14ac:dyDescent="0.2">
      <c r="I841" s="22"/>
      <c r="J841" s="22"/>
      <c r="K841" s="22"/>
      <c r="N841" s="17"/>
      <c r="O841" s="26">
        <f>((H841-1)*(1-(IF(I841="no",0,'month 3 only'!$B$3)))+1)</f>
        <v>5.0000000000000044E-2</v>
      </c>
      <c r="P841" s="26">
        <f t="shared" si="12"/>
        <v>0</v>
      </c>
      <c r="Q841" s="27">
        <f>(IF(N841="WON-EW",((((O841-1)*K841)*'month 3 only'!$B$2)+('month 3 only'!$B$2*(O841-1))),IF(N841="WON",((((O841-1)*K841)*'month 3 only'!$B$2)+('month 3 only'!$B$2*(O841-1))),IF(N841="PLACED",((((O841-1)*K841)*'month 3 only'!$B$2)-'month 3 only'!$B$2),IF(K841=0,-'month 3 only'!$B$2,IF(K841=0,-'month 3 only'!$B$2,-('month 3 only'!$B$2*2)))))))*E841</f>
        <v>0</v>
      </c>
      <c r="R841" s="27">
        <f>(IF(N841="WON-EW",(((L841-1)*'month 3 only'!$B$2)*(1-$B$3))+(((M841-1)*'month 3 only'!$B$2)*(1-$B$3)),IF(N841="WON",(((L841-1)*'month 3 only'!$B$2)*(1-$B$3)),IF(N841="PLACED",(((M841-1)*'month 3 only'!$B$2)*(1-$B$3))-'month 3 only'!$B$2,IF(K841=0,-'month 3 only'!$B$2,-('month 3 only'!$B$2*2))))))*E841</f>
        <v>0</v>
      </c>
      <c r="S841" s="28">
        <f>(IF(N841="WON-EW",((((G841-1)*K841)*'month 3 only'!$B$2)+('month 3 only'!$B$2*(G841-1))),IF(N841="WON",((((G841-1)*K841)*'month 3 only'!$B$2)+('month 3 only'!$B$2*(G841-1))),IF(N841="PLACED",((((G841-1)*K841)*'month 3 only'!$B$2)-'month 3 only'!$B$2),IF(K841=0,-'month 3 only'!$B$2,IF(K841=0,-'month 3 only'!$B$2,-('month 3 only'!$B$2*2)))))))*E841</f>
        <v>0</v>
      </c>
    </row>
    <row r="842" spans="9:19" ht="15" x14ac:dyDescent="0.2">
      <c r="I842" s="22"/>
      <c r="J842" s="22"/>
      <c r="K842" s="22"/>
      <c r="N842" s="17"/>
      <c r="O842" s="26">
        <f>((H842-1)*(1-(IF(I842="no",0,'month 3 only'!$B$3)))+1)</f>
        <v>5.0000000000000044E-2</v>
      </c>
      <c r="P842" s="26">
        <f t="shared" si="12"/>
        <v>0</v>
      </c>
      <c r="Q842" s="27">
        <f>(IF(N842="WON-EW",((((O842-1)*K842)*'month 3 only'!$B$2)+('month 3 only'!$B$2*(O842-1))),IF(N842="WON",((((O842-1)*K842)*'month 3 only'!$B$2)+('month 3 only'!$B$2*(O842-1))),IF(N842="PLACED",((((O842-1)*K842)*'month 3 only'!$B$2)-'month 3 only'!$B$2),IF(K842=0,-'month 3 only'!$B$2,IF(K842=0,-'month 3 only'!$B$2,-('month 3 only'!$B$2*2)))))))*E842</f>
        <v>0</v>
      </c>
      <c r="R842" s="27">
        <f>(IF(N842="WON-EW",(((L842-1)*'month 3 only'!$B$2)*(1-$B$3))+(((M842-1)*'month 3 only'!$B$2)*(1-$B$3)),IF(N842="WON",(((L842-1)*'month 3 only'!$B$2)*(1-$B$3)),IF(N842="PLACED",(((M842-1)*'month 3 only'!$B$2)*(1-$B$3))-'month 3 only'!$B$2,IF(K842=0,-'month 3 only'!$B$2,-('month 3 only'!$B$2*2))))))*E842</f>
        <v>0</v>
      </c>
      <c r="S842" s="28">
        <f>(IF(N842="WON-EW",((((G842-1)*K842)*'month 3 only'!$B$2)+('month 3 only'!$B$2*(G842-1))),IF(N842="WON",((((G842-1)*K842)*'month 3 only'!$B$2)+('month 3 only'!$B$2*(G842-1))),IF(N842="PLACED",((((G842-1)*K842)*'month 3 only'!$B$2)-'month 3 only'!$B$2),IF(K842=0,-'month 3 only'!$B$2,IF(K842=0,-'month 3 only'!$B$2,-('month 3 only'!$B$2*2)))))))*E842</f>
        <v>0</v>
      </c>
    </row>
    <row r="843" spans="9:19" ht="15" x14ac:dyDescent="0.2">
      <c r="I843" s="22"/>
      <c r="J843" s="22"/>
      <c r="K843" s="22"/>
      <c r="N843" s="17"/>
      <c r="O843" s="26">
        <f>((H843-1)*(1-(IF(I843="no",0,'month 3 only'!$B$3)))+1)</f>
        <v>5.0000000000000044E-2</v>
      </c>
      <c r="P843" s="26">
        <f t="shared" si="12"/>
        <v>0</v>
      </c>
      <c r="Q843" s="27">
        <f>(IF(N843="WON-EW",((((O843-1)*K843)*'month 3 only'!$B$2)+('month 3 only'!$B$2*(O843-1))),IF(N843="WON",((((O843-1)*K843)*'month 3 only'!$B$2)+('month 3 only'!$B$2*(O843-1))),IF(N843="PLACED",((((O843-1)*K843)*'month 3 only'!$B$2)-'month 3 only'!$B$2),IF(K843=0,-'month 3 only'!$B$2,IF(K843=0,-'month 3 only'!$B$2,-('month 3 only'!$B$2*2)))))))*E843</f>
        <v>0</v>
      </c>
      <c r="R843" s="27">
        <f>(IF(N843="WON-EW",(((L843-1)*'month 3 only'!$B$2)*(1-$B$3))+(((M843-1)*'month 3 only'!$B$2)*(1-$B$3)),IF(N843="WON",(((L843-1)*'month 3 only'!$B$2)*(1-$B$3)),IF(N843="PLACED",(((M843-1)*'month 3 only'!$B$2)*(1-$B$3))-'month 3 only'!$B$2,IF(K843=0,-'month 3 only'!$B$2,-('month 3 only'!$B$2*2))))))*E843</f>
        <v>0</v>
      </c>
      <c r="S843" s="28">
        <f>(IF(N843="WON-EW",((((G843-1)*K843)*'month 3 only'!$B$2)+('month 3 only'!$B$2*(G843-1))),IF(N843="WON",((((G843-1)*K843)*'month 3 only'!$B$2)+('month 3 only'!$B$2*(G843-1))),IF(N843="PLACED",((((G843-1)*K843)*'month 3 only'!$B$2)-'month 3 only'!$B$2),IF(K843=0,-'month 3 only'!$B$2,IF(K843=0,-'month 3 only'!$B$2,-('month 3 only'!$B$2*2)))))))*E843</f>
        <v>0</v>
      </c>
    </row>
    <row r="844" spans="9:19" ht="15" x14ac:dyDescent="0.2">
      <c r="I844" s="22"/>
      <c r="J844" s="22"/>
      <c r="K844" s="22"/>
      <c r="N844" s="17"/>
      <c r="O844" s="26">
        <f>((H844-1)*(1-(IF(I844="no",0,'month 3 only'!$B$3)))+1)</f>
        <v>5.0000000000000044E-2</v>
      </c>
      <c r="P844" s="26">
        <f t="shared" si="12"/>
        <v>0</v>
      </c>
      <c r="Q844" s="27">
        <f>(IF(N844="WON-EW",((((O844-1)*K844)*'month 3 only'!$B$2)+('month 3 only'!$B$2*(O844-1))),IF(N844="WON",((((O844-1)*K844)*'month 3 only'!$B$2)+('month 3 only'!$B$2*(O844-1))),IF(N844="PLACED",((((O844-1)*K844)*'month 3 only'!$B$2)-'month 3 only'!$B$2),IF(K844=0,-'month 3 only'!$B$2,IF(K844=0,-'month 3 only'!$B$2,-('month 3 only'!$B$2*2)))))))*E844</f>
        <v>0</v>
      </c>
      <c r="R844" s="27">
        <f>(IF(N844="WON-EW",(((L844-1)*'month 3 only'!$B$2)*(1-$B$3))+(((M844-1)*'month 3 only'!$B$2)*(1-$B$3)),IF(N844="WON",(((L844-1)*'month 3 only'!$B$2)*(1-$B$3)),IF(N844="PLACED",(((M844-1)*'month 3 only'!$B$2)*(1-$B$3))-'month 3 only'!$B$2,IF(K844=0,-'month 3 only'!$B$2,-('month 3 only'!$B$2*2))))))*E844</f>
        <v>0</v>
      </c>
      <c r="S844" s="28">
        <f>(IF(N844="WON-EW",((((G844-1)*K844)*'month 3 only'!$B$2)+('month 3 only'!$B$2*(G844-1))),IF(N844="WON",((((G844-1)*K844)*'month 3 only'!$B$2)+('month 3 only'!$B$2*(G844-1))),IF(N844="PLACED",((((G844-1)*K844)*'month 3 only'!$B$2)-'month 3 only'!$B$2),IF(K844=0,-'month 3 only'!$B$2,IF(K844=0,-'month 3 only'!$B$2,-('month 3 only'!$B$2*2)))))))*E844</f>
        <v>0</v>
      </c>
    </row>
    <row r="845" spans="9:19" ht="15" x14ac:dyDescent="0.2">
      <c r="I845" s="22"/>
      <c r="J845" s="22"/>
      <c r="K845" s="22"/>
      <c r="N845" s="17"/>
      <c r="O845" s="26">
        <f>((H845-1)*(1-(IF(I845="no",0,'month 3 only'!$B$3)))+1)</f>
        <v>5.0000000000000044E-2</v>
      </c>
      <c r="P845" s="26">
        <f t="shared" si="12"/>
        <v>0</v>
      </c>
      <c r="Q845" s="27">
        <f>(IF(N845="WON-EW",((((O845-1)*K845)*'month 3 only'!$B$2)+('month 3 only'!$B$2*(O845-1))),IF(N845="WON",((((O845-1)*K845)*'month 3 only'!$B$2)+('month 3 only'!$B$2*(O845-1))),IF(N845="PLACED",((((O845-1)*K845)*'month 3 only'!$B$2)-'month 3 only'!$B$2),IF(K845=0,-'month 3 only'!$B$2,IF(K845=0,-'month 3 only'!$B$2,-('month 3 only'!$B$2*2)))))))*E845</f>
        <v>0</v>
      </c>
      <c r="R845" s="27">
        <f>(IF(N845="WON-EW",(((L845-1)*'month 3 only'!$B$2)*(1-$B$3))+(((M845-1)*'month 3 only'!$B$2)*(1-$B$3)),IF(N845="WON",(((L845-1)*'month 3 only'!$B$2)*(1-$B$3)),IF(N845="PLACED",(((M845-1)*'month 3 only'!$B$2)*(1-$B$3))-'month 3 only'!$B$2,IF(K845=0,-'month 3 only'!$B$2,-('month 3 only'!$B$2*2))))))*E845</f>
        <v>0</v>
      </c>
      <c r="S845" s="28">
        <f>(IF(N845="WON-EW",((((G845-1)*K845)*'month 3 only'!$B$2)+('month 3 only'!$B$2*(G845-1))),IF(N845="WON",((((G845-1)*K845)*'month 3 only'!$B$2)+('month 3 only'!$B$2*(G845-1))),IF(N845="PLACED",((((G845-1)*K845)*'month 3 only'!$B$2)-'month 3 only'!$B$2),IF(K845=0,-'month 3 only'!$B$2,IF(K845=0,-'month 3 only'!$B$2,-('month 3 only'!$B$2*2)))))))*E845</f>
        <v>0</v>
      </c>
    </row>
    <row r="846" spans="9:19" ht="15" x14ac:dyDescent="0.2">
      <c r="I846" s="22"/>
      <c r="J846" s="22"/>
      <c r="K846" s="22"/>
      <c r="N846" s="17"/>
      <c r="O846" s="26">
        <f>((H846-1)*(1-(IF(I846="no",0,'month 3 only'!$B$3)))+1)</f>
        <v>5.0000000000000044E-2</v>
      </c>
      <c r="P846" s="26">
        <f t="shared" si="12"/>
        <v>0</v>
      </c>
      <c r="Q846" s="27">
        <f>(IF(N846="WON-EW",((((O846-1)*K846)*'month 3 only'!$B$2)+('month 3 only'!$B$2*(O846-1))),IF(N846="WON",((((O846-1)*K846)*'month 3 only'!$B$2)+('month 3 only'!$B$2*(O846-1))),IF(N846="PLACED",((((O846-1)*K846)*'month 3 only'!$B$2)-'month 3 only'!$B$2),IF(K846=0,-'month 3 only'!$B$2,IF(K846=0,-'month 3 only'!$B$2,-('month 3 only'!$B$2*2)))))))*E846</f>
        <v>0</v>
      </c>
      <c r="R846" s="27">
        <f>(IF(N846="WON-EW",(((L846-1)*'month 3 only'!$B$2)*(1-$B$3))+(((M846-1)*'month 3 only'!$B$2)*(1-$B$3)),IF(N846="WON",(((L846-1)*'month 3 only'!$B$2)*(1-$B$3)),IF(N846="PLACED",(((M846-1)*'month 3 only'!$B$2)*(1-$B$3))-'month 3 only'!$B$2,IF(K846=0,-'month 3 only'!$B$2,-('month 3 only'!$B$2*2))))))*E846</f>
        <v>0</v>
      </c>
      <c r="S846" s="28">
        <f>(IF(N846="WON-EW",((((G846-1)*K846)*'month 3 only'!$B$2)+('month 3 only'!$B$2*(G846-1))),IF(N846="WON",((((G846-1)*K846)*'month 3 only'!$B$2)+('month 3 only'!$B$2*(G846-1))),IF(N846="PLACED",((((G846-1)*K846)*'month 3 only'!$B$2)-'month 3 only'!$B$2),IF(K846=0,-'month 3 only'!$B$2,IF(K846=0,-'month 3 only'!$B$2,-('month 3 only'!$B$2*2)))))))*E846</f>
        <v>0</v>
      </c>
    </row>
    <row r="847" spans="9:19" ht="15" x14ac:dyDescent="0.2">
      <c r="I847" s="22"/>
      <c r="J847" s="22"/>
      <c r="K847" s="22"/>
      <c r="N847" s="17"/>
      <c r="O847" s="26">
        <f>((H847-1)*(1-(IF(I847="no",0,'month 3 only'!$B$3)))+1)</f>
        <v>5.0000000000000044E-2</v>
      </c>
      <c r="P847" s="26">
        <f t="shared" si="12"/>
        <v>0</v>
      </c>
      <c r="Q847" s="27">
        <f>(IF(N847="WON-EW",((((O847-1)*K847)*'month 3 only'!$B$2)+('month 3 only'!$B$2*(O847-1))),IF(N847="WON",((((O847-1)*K847)*'month 3 only'!$B$2)+('month 3 only'!$B$2*(O847-1))),IF(N847="PLACED",((((O847-1)*K847)*'month 3 only'!$B$2)-'month 3 only'!$B$2),IF(K847=0,-'month 3 only'!$B$2,IF(K847=0,-'month 3 only'!$B$2,-('month 3 only'!$B$2*2)))))))*E847</f>
        <v>0</v>
      </c>
      <c r="R847" s="27">
        <f>(IF(N847="WON-EW",(((L847-1)*'month 3 only'!$B$2)*(1-$B$3))+(((M847-1)*'month 3 only'!$B$2)*(1-$B$3)),IF(N847="WON",(((L847-1)*'month 3 only'!$B$2)*(1-$B$3)),IF(N847="PLACED",(((M847-1)*'month 3 only'!$B$2)*(1-$B$3))-'month 3 only'!$B$2,IF(K847=0,-'month 3 only'!$B$2,-('month 3 only'!$B$2*2))))))*E847</f>
        <v>0</v>
      </c>
      <c r="S847" s="28">
        <f>(IF(N847="WON-EW",((((G847-1)*K847)*'month 3 only'!$B$2)+('month 3 only'!$B$2*(G847-1))),IF(N847="WON",((((G847-1)*K847)*'month 3 only'!$B$2)+('month 3 only'!$B$2*(G847-1))),IF(N847="PLACED",((((G847-1)*K847)*'month 3 only'!$B$2)-'month 3 only'!$B$2),IF(K847=0,-'month 3 only'!$B$2,IF(K847=0,-'month 3 only'!$B$2,-('month 3 only'!$B$2*2)))))))*E847</f>
        <v>0</v>
      </c>
    </row>
    <row r="848" spans="9:19" ht="15" x14ac:dyDescent="0.2">
      <c r="I848" s="22"/>
      <c r="J848" s="22"/>
      <c r="K848" s="22"/>
      <c r="N848" s="17"/>
      <c r="O848" s="26">
        <f>((H848-1)*(1-(IF(I848="no",0,'month 3 only'!$B$3)))+1)</f>
        <v>5.0000000000000044E-2</v>
      </c>
      <c r="P848" s="26">
        <f t="shared" si="12"/>
        <v>0</v>
      </c>
      <c r="Q848" s="27">
        <f>(IF(N848="WON-EW",((((O848-1)*K848)*'month 3 only'!$B$2)+('month 3 only'!$B$2*(O848-1))),IF(N848="WON",((((O848-1)*K848)*'month 3 only'!$B$2)+('month 3 only'!$B$2*(O848-1))),IF(N848="PLACED",((((O848-1)*K848)*'month 3 only'!$B$2)-'month 3 only'!$B$2),IF(K848=0,-'month 3 only'!$B$2,IF(K848=0,-'month 3 only'!$B$2,-('month 3 only'!$B$2*2)))))))*E848</f>
        <v>0</v>
      </c>
      <c r="R848" s="27">
        <f>(IF(N848="WON-EW",(((L848-1)*'month 3 only'!$B$2)*(1-$B$3))+(((M848-1)*'month 3 only'!$B$2)*(1-$B$3)),IF(N848="WON",(((L848-1)*'month 3 only'!$B$2)*(1-$B$3)),IF(N848="PLACED",(((M848-1)*'month 3 only'!$B$2)*(1-$B$3))-'month 3 only'!$B$2,IF(K848=0,-'month 3 only'!$B$2,-('month 3 only'!$B$2*2))))))*E848</f>
        <v>0</v>
      </c>
      <c r="S848" s="28">
        <f>(IF(N848="WON-EW",((((G848-1)*K848)*'month 3 only'!$B$2)+('month 3 only'!$B$2*(G848-1))),IF(N848="WON",((((G848-1)*K848)*'month 3 only'!$B$2)+('month 3 only'!$B$2*(G848-1))),IF(N848="PLACED",((((G848-1)*K848)*'month 3 only'!$B$2)-'month 3 only'!$B$2),IF(K848=0,-'month 3 only'!$B$2,IF(K848=0,-'month 3 only'!$B$2,-('month 3 only'!$B$2*2)))))))*E848</f>
        <v>0</v>
      </c>
    </row>
    <row r="849" spans="9:19" ht="15" x14ac:dyDescent="0.2">
      <c r="I849" s="22"/>
      <c r="J849" s="22"/>
      <c r="K849" s="22"/>
      <c r="N849" s="17"/>
      <c r="O849" s="26">
        <f>((H849-1)*(1-(IF(I849="no",0,'month 3 only'!$B$3)))+1)</f>
        <v>5.0000000000000044E-2</v>
      </c>
      <c r="P849" s="26">
        <f t="shared" si="12"/>
        <v>0</v>
      </c>
      <c r="Q849" s="27">
        <f>(IF(N849="WON-EW",((((O849-1)*K849)*'month 3 only'!$B$2)+('month 3 only'!$B$2*(O849-1))),IF(N849="WON",((((O849-1)*K849)*'month 3 only'!$B$2)+('month 3 only'!$B$2*(O849-1))),IF(N849="PLACED",((((O849-1)*K849)*'month 3 only'!$B$2)-'month 3 only'!$B$2),IF(K849=0,-'month 3 only'!$B$2,IF(K849=0,-'month 3 only'!$B$2,-('month 3 only'!$B$2*2)))))))*E849</f>
        <v>0</v>
      </c>
      <c r="R849" s="27">
        <f>(IF(N849="WON-EW",(((L849-1)*'month 3 only'!$B$2)*(1-$B$3))+(((M849-1)*'month 3 only'!$B$2)*(1-$B$3)),IF(N849="WON",(((L849-1)*'month 3 only'!$B$2)*(1-$B$3)),IF(N849="PLACED",(((M849-1)*'month 3 only'!$B$2)*(1-$B$3))-'month 3 only'!$B$2,IF(K849=0,-'month 3 only'!$B$2,-('month 3 only'!$B$2*2))))))*E849</f>
        <v>0</v>
      </c>
      <c r="S849" s="28">
        <f>(IF(N849="WON-EW",((((G849-1)*K849)*'month 3 only'!$B$2)+('month 3 only'!$B$2*(G849-1))),IF(N849="WON",((((G849-1)*K849)*'month 3 only'!$B$2)+('month 3 only'!$B$2*(G849-1))),IF(N849="PLACED",((((G849-1)*K849)*'month 3 only'!$B$2)-'month 3 only'!$B$2),IF(K849=0,-'month 3 only'!$B$2,IF(K849=0,-'month 3 only'!$B$2,-('month 3 only'!$B$2*2)))))))*E849</f>
        <v>0</v>
      </c>
    </row>
    <row r="850" spans="9:19" ht="15" x14ac:dyDescent="0.2">
      <c r="I850" s="22"/>
      <c r="J850" s="22"/>
      <c r="K850" s="22"/>
      <c r="N850" s="17"/>
      <c r="O850" s="26">
        <f>((H850-1)*(1-(IF(I850="no",0,'month 3 only'!$B$3)))+1)</f>
        <v>5.0000000000000044E-2</v>
      </c>
      <c r="P850" s="26">
        <f t="shared" si="12"/>
        <v>0</v>
      </c>
      <c r="Q850" s="27">
        <f>(IF(N850="WON-EW",((((O850-1)*K850)*'month 3 only'!$B$2)+('month 3 only'!$B$2*(O850-1))),IF(N850="WON",((((O850-1)*K850)*'month 3 only'!$B$2)+('month 3 only'!$B$2*(O850-1))),IF(N850="PLACED",((((O850-1)*K850)*'month 3 only'!$B$2)-'month 3 only'!$B$2),IF(K850=0,-'month 3 only'!$B$2,IF(K850=0,-'month 3 only'!$B$2,-('month 3 only'!$B$2*2)))))))*E850</f>
        <v>0</v>
      </c>
      <c r="R850" s="27">
        <f>(IF(N850="WON-EW",(((L850-1)*'month 3 only'!$B$2)*(1-$B$3))+(((M850-1)*'month 3 only'!$B$2)*(1-$B$3)),IF(N850="WON",(((L850-1)*'month 3 only'!$B$2)*(1-$B$3)),IF(N850="PLACED",(((M850-1)*'month 3 only'!$B$2)*(1-$B$3))-'month 3 only'!$B$2,IF(K850=0,-'month 3 only'!$B$2,-('month 3 only'!$B$2*2))))))*E850</f>
        <v>0</v>
      </c>
      <c r="S850" s="28">
        <f>(IF(N850="WON-EW",((((G850-1)*K850)*'month 3 only'!$B$2)+('month 3 only'!$B$2*(G850-1))),IF(N850="WON",((((G850-1)*K850)*'month 3 only'!$B$2)+('month 3 only'!$B$2*(G850-1))),IF(N850="PLACED",((((G850-1)*K850)*'month 3 only'!$B$2)-'month 3 only'!$B$2),IF(K850=0,-'month 3 only'!$B$2,IF(K850=0,-'month 3 only'!$B$2,-('month 3 only'!$B$2*2)))))))*E850</f>
        <v>0</v>
      </c>
    </row>
    <row r="851" spans="9:19" ht="15" x14ac:dyDescent="0.2">
      <c r="I851" s="22"/>
      <c r="J851" s="22"/>
      <c r="K851" s="22"/>
      <c r="N851" s="17"/>
      <c r="O851" s="26">
        <f>((H851-1)*(1-(IF(I851="no",0,'month 3 only'!$B$3)))+1)</f>
        <v>5.0000000000000044E-2</v>
      </c>
      <c r="P851" s="26">
        <f t="shared" si="12"/>
        <v>0</v>
      </c>
      <c r="Q851" s="27">
        <f>(IF(N851="WON-EW",((((O851-1)*K851)*'month 3 only'!$B$2)+('month 3 only'!$B$2*(O851-1))),IF(N851="WON",((((O851-1)*K851)*'month 3 only'!$B$2)+('month 3 only'!$B$2*(O851-1))),IF(N851="PLACED",((((O851-1)*K851)*'month 3 only'!$B$2)-'month 3 only'!$B$2),IF(K851=0,-'month 3 only'!$B$2,IF(K851=0,-'month 3 only'!$B$2,-('month 3 only'!$B$2*2)))))))*E851</f>
        <v>0</v>
      </c>
      <c r="R851" s="27">
        <f>(IF(N851="WON-EW",(((L851-1)*'month 3 only'!$B$2)*(1-$B$3))+(((M851-1)*'month 3 only'!$B$2)*(1-$B$3)),IF(N851="WON",(((L851-1)*'month 3 only'!$B$2)*(1-$B$3)),IF(N851="PLACED",(((M851-1)*'month 3 only'!$B$2)*(1-$B$3))-'month 3 only'!$B$2,IF(K851=0,-'month 3 only'!$B$2,-('month 3 only'!$B$2*2))))))*E851</f>
        <v>0</v>
      </c>
      <c r="S851" s="28">
        <f>(IF(N851="WON-EW",((((G851-1)*K851)*'month 3 only'!$B$2)+('month 3 only'!$B$2*(G851-1))),IF(N851="WON",((((G851-1)*K851)*'month 3 only'!$B$2)+('month 3 only'!$B$2*(G851-1))),IF(N851="PLACED",((((G851-1)*K851)*'month 3 only'!$B$2)-'month 3 only'!$B$2),IF(K851=0,-'month 3 only'!$B$2,IF(K851=0,-'month 3 only'!$B$2,-('month 3 only'!$B$2*2)))))))*E851</f>
        <v>0</v>
      </c>
    </row>
    <row r="852" spans="9:19" ht="15" x14ac:dyDescent="0.2">
      <c r="I852" s="22"/>
      <c r="J852" s="22"/>
      <c r="K852" s="22"/>
      <c r="N852" s="17"/>
      <c r="O852" s="26">
        <f>((H852-1)*(1-(IF(I852="no",0,'month 3 only'!$B$3)))+1)</f>
        <v>5.0000000000000044E-2</v>
      </c>
      <c r="P852" s="26">
        <f t="shared" si="12"/>
        <v>0</v>
      </c>
      <c r="Q852" s="27">
        <f>(IF(N852="WON-EW",((((O852-1)*K852)*'month 3 only'!$B$2)+('month 3 only'!$B$2*(O852-1))),IF(N852="WON",((((O852-1)*K852)*'month 3 only'!$B$2)+('month 3 only'!$B$2*(O852-1))),IF(N852="PLACED",((((O852-1)*K852)*'month 3 only'!$B$2)-'month 3 only'!$B$2),IF(K852=0,-'month 3 only'!$B$2,IF(K852=0,-'month 3 only'!$B$2,-('month 3 only'!$B$2*2)))))))*E852</f>
        <v>0</v>
      </c>
      <c r="R852" s="27">
        <f>(IF(N852="WON-EW",(((L852-1)*'month 3 only'!$B$2)*(1-$B$3))+(((M852-1)*'month 3 only'!$B$2)*(1-$B$3)),IF(N852="WON",(((L852-1)*'month 3 only'!$B$2)*(1-$B$3)),IF(N852="PLACED",(((M852-1)*'month 3 only'!$B$2)*(1-$B$3))-'month 3 only'!$B$2,IF(K852=0,-'month 3 only'!$B$2,-('month 3 only'!$B$2*2))))))*E852</f>
        <v>0</v>
      </c>
      <c r="S852" s="28">
        <f>(IF(N852="WON-EW",((((G852-1)*K852)*'month 3 only'!$B$2)+('month 3 only'!$B$2*(G852-1))),IF(N852="WON",((((G852-1)*K852)*'month 3 only'!$B$2)+('month 3 only'!$B$2*(G852-1))),IF(N852="PLACED",((((G852-1)*K852)*'month 3 only'!$B$2)-'month 3 only'!$B$2),IF(K852=0,-'month 3 only'!$B$2,IF(K852=0,-'month 3 only'!$B$2,-('month 3 only'!$B$2*2)))))))*E852</f>
        <v>0</v>
      </c>
    </row>
    <row r="853" spans="9:19" ht="15" x14ac:dyDescent="0.2">
      <c r="I853" s="22"/>
      <c r="J853" s="22"/>
      <c r="K853" s="22"/>
      <c r="N853" s="17"/>
      <c r="O853" s="26">
        <f>((H853-1)*(1-(IF(I853="no",0,'month 3 only'!$B$3)))+1)</f>
        <v>5.0000000000000044E-2</v>
      </c>
      <c r="P853" s="26">
        <f t="shared" si="12"/>
        <v>0</v>
      </c>
      <c r="Q853" s="27">
        <f>(IF(N853="WON-EW",((((O853-1)*K853)*'month 3 only'!$B$2)+('month 3 only'!$B$2*(O853-1))),IF(N853="WON",((((O853-1)*K853)*'month 3 only'!$B$2)+('month 3 only'!$B$2*(O853-1))),IF(N853="PLACED",((((O853-1)*K853)*'month 3 only'!$B$2)-'month 3 only'!$B$2),IF(K853=0,-'month 3 only'!$B$2,IF(K853=0,-'month 3 only'!$B$2,-('month 3 only'!$B$2*2)))))))*E853</f>
        <v>0</v>
      </c>
      <c r="R853" s="27">
        <f>(IF(N853="WON-EW",(((L853-1)*'month 3 only'!$B$2)*(1-$B$3))+(((M853-1)*'month 3 only'!$B$2)*(1-$B$3)),IF(N853="WON",(((L853-1)*'month 3 only'!$B$2)*(1-$B$3)),IF(N853="PLACED",(((M853-1)*'month 3 only'!$B$2)*(1-$B$3))-'month 3 only'!$B$2,IF(K853=0,-'month 3 only'!$B$2,-('month 3 only'!$B$2*2))))))*E853</f>
        <v>0</v>
      </c>
      <c r="S853" s="28">
        <f>(IF(N853="WON-EW",((((G853-1)*K853)*'month 3 only'!$B$2)+('month 3 only'!$B$2*(G853-1))),IF(N853="WON",((((G853-1)*K853)*'month 3 only'!$B$2)+('month 3 only'!$B$2*(G853-1))),IF(N853="PLACED",((((G853-1)*K853)*'month 3 only'!$B$2)-'month 3 only'!$B$2),IF(K853=0,-'month 3 only'!$B$2,IF(K853=0,-'month 3 only'!$B$2,-('month 3 only'!$B$2*2)))))))*E853</f>
        <v>0</v>
      </c>
    </row>
    <row r="854" spans="9:19" ht="15" x14ac:dyDescent="0.2">
      <c r="I854" s="22"/>
      <c r="J854" s="22"/>
      <c r="K854" s="22"/>
      <c r="N854" s="17"/>
      <c r="O854" s="26">
        <f>((H854-1)*(1-(IF(I854="no",0,'month 3 only'!$B$3)))+1)</f>
        <v>5.0000000000000044E-2</v>
      </c>
      <c r="P854" s="26">
        <f t="shared" si="12"/>
        <v>0</v>
      </c>
      <c r="Q854" s="27">
        <f>(IF(N854="WON-EW",((((O854-1)*K854)*'month 3 only'!$B$2)+('month 3 only'!$B$2*(O854-1))),IF(N854="WON",((((O854-1)*K854)*'month 3 only'!$B$2)+('month 3 only'!$B$2*(O854-1))),IF(N854="PLACED",((((O854-1)*K854)*'month 3 only'!$B$2)-'month 3 only'!$B$2),IF(K854=0,-'month 3 only'!$B$2,IF(K854=0,-'month 3 only'!$B$2,-('month 3 only'!$B$2*2)))))))*E854</f>
        <v>0</v>
      </c>
      <c r="R854" s="27">
        <f>(IF(N854="WON-EW",(((L854-1)*'month 3 only'!$B$2)*(1-$B$3))+(((M854-1)*'month 3 only'!$B$2)*(1-$B$3)),IF(N854="WON",(((L854-1)*'month 3 only'!$B$2)*(1-$B$3)),IF(N854="PLACED",(((M854-1)*'month 3 only'!$B$2)*(1-$B$3))-'month 3 only'!$B$2,IF(K854=0,-'month 3 only'!$B$2,-('month 3 only'!$B$2*2))))))*E854</f>
        <v>0</v>
      </c>
      <c r="S854" s="28">
        <f>(IF(N854="WON-EW",((((G854-1)*K854)*'month 3 only'!$B$2)+('month 3 only'!$B$2*(G854-1))),IF(N854="WON",((((G854-1)*K854)*'month 3 only'!$B$2)+('month 3 only'!$B$2*(G854-1))),IF(N854="PLACED",((((G854-1)*K854)*'month 3 only'!$B$2)-'month 3 only'!$B$2),IF(K854=0,-'month 3 only'!$B$2,IF(K854=0,-'month 3 only'!$B$2,-('month 3 only'!$B$2*2)))))))*E854</f>
        <v>0</v>
      </c>
    </row>
    <row r="855" spans="9:19" ht="15" x14ac:dyDescent="0.2">
      <c r="I855" s="22"/>
      <c r="J855" s="22"/>
      <c r="K855" s="22"/>
      <c r="N855" s="17"/>
      <c r="O855" s="26">
        <f>((H855-1)*(1-(IF(I855="no",0,'month 3 only'!$B$3)))+1)</f>
        <v>5.0000000000000044E-2</v>
      </c>
      <c r="P855" s="26">
        <f t="shared" si="12"/>
        <v>0</v>
      </c>
      <c r="Q855" s="27">
        <f>(IF(N855="WON-EW",((((O855-1)*K855)*'month 3 only'!$B$2)+('month 3 only'!$B$2*(O855-1))),IF(N855="WON",((((O855-1)*K855)*'month 3 only'!$B$2)+('month 3 only'!$B$2*(O855-1))),IF(N855="PLACED",((((O855-1)*K855)*'month 3 only'!$B$2)-'month 3 only'!$B$2),IF(K855=0,-'month 3 only'!$B$2,IF(K855=0,-'month 3 only'!$B$2,-('month 3 only'!$B$2*2)))))))*E855</f>
        <v>0</v>
      </c>
      <c r="R855" s="27">
        <f>(IF(N855="WON-EW",(((L855-1)*'month 3 only'!$B$2)*(1-$B$3))+(((M855-1)*'month 3 only'!$B$2)*(1-$B$3)),IF(N855="WON",(((L855-1)*'month 3 only'!$B$2)*(1-$B$3)),IF(N855="PLACED",(((M855-1)*'month 3 only'!$B$2)*(1-$B$3))-'month 3 only'!$B$2,IF(K855=0,-'month 3 only'!$B$2,-('month 3 only'!$B$2*2))))))*E855</f>
        <v>0</v>
      </c>
      <c r="S855" s="28">
        <f>(IF(N855="WON-EW",((((G855-1)*K855)*'month 3 only'!$B$2)+('month 3 only'!$B$2*(G855-1))),IF(N855="WON",((((G855-1)*K855)*'month 3 only'!$B$2)+('month 3 only'!$B$2*(G855-1))),IF(N855="PLACED",((((G855-1)*K855)*'month 3 only'!$B$2)-'month 3 only'!$B$2),IF(K855=0,-'month 3 only'!$B$2,IF(K855=0,-'month 3 only'!$B$2,-('month 3 only'!$B$2*2)))))))*E855</f>
        <v>0</v>
      </c>
    </row>
    <row r="856" spans="9:19" ht="15" x14ac:dyDescent="0.2">
      <c r="I856" s="22"/>
      <c r="J856" s="22"/>
      <c r="K856" s="22"/>
      <c r="N856" s="17"/>
      <c r="O856" s="26">
        <f>((H856-1)*(1-(IF(I856="no",0,'month 3 only'!$B$3)))+1)</f>
        <v>5.0000000000000044E-2</v>
      </c>
      <c r="P856" s="26">
        <f t="shared" si="12"/>
        <v>0</v>
      </c>
      <c r="Q856" s="27">
        <f>(IF(N856="WON-EW",((((O856-1)*K856)*'month 3 only'!$B$2)+('month 3 only'!$B$2*(O856-1))),IF(N856="WON",((((O856-1)*K856)*'month 3 only'!$B$2)+('month 3 only'!$B$2*(O856-1))),IF(N856="PLACED",((((O856-1)*K856)*'month 3 only'!$B$2)-'month 3 only'!$B$2),IF(K856=0,-'month 3 only'!$B$2,IF(K856=0,-'month 3 only'!$B$2,-('month 3 only'!$B$2*2)))))))*E856</f>
        <v>0</v>
      </c>
      <c r="R856" s="27">
        <f>(IF(N856="WON-EW",(((L856-1)*'month 3 only'!$B$2)*(1-$B$3))+(((M856-1)*'month 3 only'!$B$2)*(1-$B$3)),IF(N856="WON",(((L856-1)*'month 3 only'!$B$2)*(1-$B$3)),IF(N856="PLACED",(((M856-1)*'month 3 only'!$B$2)*(1-$B$3))-'month 3 only'!$B$2,IF(K856=0,-'month 3 only'!$B$2,-('month 3 only'!$B$2*2))))))*E856</f>
        <v>0</v>
      </c>
      <c r="S856" s="28">
        <f>(IF(N856="WON-EW",((((G856-1)*K856)*'month 3 only'!$B$2)+('month 3 only'!$B$2*(G856-1))),IF(N856="WON",((((G856-1)*K856)*'month 3 only'!$B$2)+('month 3 only'!$B$2*(G856-1))),IF(N856="PLACED",((((G856-1)*K856)*'month 3 only'!$B$2)-'month 3 only'!$B$2),IF(K856=0,-'month 3 only'!$B$2,IF(K856=0,-'month 3 only'!$B$2,-('month 3 only'!$B$2*2)))))))*E856</f>
        <v>0</v>
      </c>
    </row>
    <row r="857" spans="9:19" ht="15" x14ac:dyDescent="0.2">
      <c r="I857" s="22"/>
      <c r="J857" s="22"/>
      <c r="K857" s="22"/>
      <c r="N857" s="17"/>
      <c r="O857" s="26">
        <f>((H857-1)*(1-(IF(I857="no",0,'month 3 only'!$B$3)))+1)</f>
        <v>5.0000000000000044E-2</v>
      </c>
      <c r="P857" s="26">
        <f t="shared" si="12"/>
        <v>0</v>
      </c>
      <c r="Q857" s="27">
        <f>(IF(N857="WON-EW",((((O857-1)*K857)*'month 3 only'!$B$2)+('month 3 only'!$B$2*(O857-1))),IF(N857="WON",((((O857-1)*K857)*'month 3 only'!$B$2)+('month 3 only'!$B$2*(O857-1))),IF(N857="PLACED",((((O857-1)*K857)*'month 3 only'!$B$2)-'month 3 only'!$B$2),IF(K857=0,-'month 3 only'!$B$2,IF(K857=0,-'month 3 only'!$B$2,-('month 3 only'!$B$2*2)))))))*E857</f>
        <v>0</v>
      </c>
      <c r="R857" s="27">
        <f>(IF(N857="WON-EW",(((L857-1)*'month 3 only'!$B$2)*(1-$B$3))+(((M857-1)*'month 3 only'!$B$2)*(1-$B$3)),IF(N857="WON",(((L857-1)*'month 3 only'!$B$2)*(1-$B$3)),IF(N857="PLACED",(((M857-1)*'month 3 only'!$B$2)*(1-$B$3))-'month 3 only'!$B$2,IF(K857=0,-'month 3 only'!$B$2,-('month 3 only'!$B$2*2))))))*E857</f>
        <v>0</v>
      </c>
      <c r="S857" s="28">
        <f>(IF(N857="WON-EW",((((G857-1)*K857)*'month 3 only'!$B$2)+('month 3 only'!$B$2*(G857-1))),IF(N857="WON",((((G857-1)*K857)*'month 3 only'!$B$2)+('month 3 only'!$B$2*(G857-1))),IF(N857="PLACED",((((G857-1)*K857)*'month 3 only'!$B$2)-'month 3 only'!$B$2),IF(K857=0,-'month 3 only'!$B$2,IF(K857=0,-'month 3 only'!$B$2,-('month 3 only'!$B$2*2)))))))*E857</f>
        <v>0</v>
      </c>
    </row>
    <row r="858" spans="9:19" ht="15" x14ac:dyDescent="0.2">
      <c r="I858" s="22"/>
      <c r="J858" s="22"/>
      <c r="K858" s="22"/>
      <c r="N858" s="17"/>
      <c r="O858" s="26">
        <f>((H858-1)*(1-(IF(I858="no",0,'month 3 only'!$B$3)))+1)</f>
        <v>5.0000000000000044E-2</v>
      </c>
      <c r="P858" s="26">
        <f t="shared" si="12"/>
        <v>0</v>
      </c>
      <c r="Q858" s="27">
        <f>(IF(N858="WON-EW",((((O858-1)*K858)*'month 3 only'!$B$2)+('month 3 only'!$B$2*(O858-1))),IF(N858="WON",((((O858-1)*K858)*'month 3 only'!$B$2)+('month 3 only'!$B$2*(O858-1))),IF(N858="PLACED",((((O858-1)*K858)*'month 3 only'!$B$2)-'month 3 only'!$B$2),IF(K858=0,-'month 3 only'!$B$2,IF(K858=0,-'month 3 only'!$B$2,-('month 3 only'!$B$2*2)))))))*E858</f>
        <v>0</v>
      </c>
      <c r="R858" s="27">
        <f>(IF(N858="WON-EW",(((L858-1)*'month 3 only'!$B$2)*(1-$B$3))+(((M858-1)*'month 3 only'!$B$2)*(1-$B$3)),IF(N858="WON",(((L858-1)*'month 3 only'!$B$2)*(1-$B$3)),IF(N858="PLACED",(((M858-1)*'month 3 only'!$B$2)*(1-$B$3))-'month 3 only'!$B$2,IF(K858=0,-'month 3 only'!$B$2,-('month 3 only'!$B$2*2))))))*E858</f>
        <v>0</v>
      </c>
      <c r="S858" s="28">
        <f>(IF(N858="WON-EW",((((G858-1)*K858)*'month 3 only'!$B$2)+('month 3 only'!$B$2*(G858-1))),IF(N858="WON",((((G858-1)*K858)*'month 3 only'!$B$2)+('month 3 only'!$B$2*(G858-1))),IF(N858="PLACED",((((G858-1)*K858)*'month 3 only'!$B$2)-'month 3 only'!$B$2),IF(K858=0,-'month 3 only'!$B$2,IF(K858=0,-'month 3 only'!$B$2,-('month 3 only'!$B$2*2)))))))*E858</f>
        <v>0</v>
      </c>
    </row>
    <row r="859" spans="9:19" ht="15" x14ac:dyDescent="0.2">
      <c r="I859" s="22"/>
      <c r="J859" s="22"/>
      <c r="K859" s="22"/>
      <c r="N859" s="17"/>
      <c r="O859" s="26">
        <f>((H859-1)*(1-(IF(I859="no",0,'month 3 only'!$B$3)))+1)</f>
        <v>5.0000000000000044E-2</v>
      </c>
      <c r="P859" s="26">
        <f t="shared" si="12"/>
        <v>0</v>
      </c>
      <c r="Q859" s="27">
        <f>(IF(N859="WON-EW",((((O859-1)*K859)*'month 3 only'!$B$2)+('month 3 only'!$B$2*(O859-1))),IF(N859="WON",((((O859-1)*K859)*'month 3 only'!$B$2)+('month 3 only'!$B$2*(O859-1))),IF(N859="PLACED",((((O859-1)*K859)*'month 3 only'!$B$2)-'month 3 only'!$B$2),IF(K859=0,-'month 3 only'!$B$2,IF(K859=0,-'month 3 only'!$B$2,-('month 3 only'!$B$2*2)))))))*E859</f>
        <v>0</v>
      </c>
      <c r="R859" s="27">
        <f>(IF(N859="WON-EW",(((L859-1)*'month 3 only'!$B$2)*(1-$B$3))+(((M859-1)*'month 3 only'!$B$2)*(1-$B$3)),IF(N859="WON",(((L859-1)*'month 3 only'!$B$2)*(1-$B$3)),IF(N859="PLACED",(((M859-1)*'month 3 only'!$B$2)*(1-$B$3))-'month 3 only'!$B$2,IF(K859=0,-'month 3 only'!$B$2,-('month 3 only'!$B$2*2))))))*E859</f>
        <v>0</v>
      </c>
      <c r="S859" s="28">
        <f>(IF(N859="WON-EW",((((G859-1)*K859)*'month 3 only'!$B$2)+('month 3 only'!$B$2*(G859-1))),IF(N859="WON",((((G859-1)*K859)*'month 3 only'!$B$2)+('month 3 only'!$B$2*(G859-1))),IF(N859="PLACED",((((G859-1)*K859)*'month 3 only'!$B$2)-'month 3 only'!$B$2),IF(K859=0,-'month 3 only'!$B$2,IF(K859=0,-'month 3 only'!$B$2,-('month 3 only'!$B$2*2)))))))*E859</f>
        <v>0</v>
      </c>
    </row>
    <row r="860" spans="9:19" ht="15" x14ac:dyDescent="0.2">
      <c r="I860" s="22"/>
      <c r="J860" s="22"/>
      <c r="K860" s="22"/>
      <c r="N860" s="17"/>
      <c r="O860" s="26">
        <f>((H860-1)*(1-(IF(I860="no",0,'month 3 only'!$B$3)))+1)</f>
        <v>5.0000000000000044E-2</v>
      </c>
      <c r="P860" s="26">
        <f t="shared" si="12"/>
        <v>0</v>
      </c>
      <c r="Q860" s="27">
        <f>(IF(N860="WON-EW",((((O860-1)*K860)*'month 3 only'!$B$2)+('month 3 only'!$B$2*(O860-1))),IF(N860="WON",((((O860-1)*K860)*'month 3 only'!$B$2)+('month 3 only'!$B$2*(O860-1))),IF(N860="PLACED",((((O860-1)*K860)*'month 3 only'!$B$2)-'month 3 only'!$B$2),IF(K860=0,-'month 3 only'!$B$2,IF(K860=0,-'month 3 only'!$B$2,-('month 3 only'!$B$2*2)))))))*E860</f>
        <v>0</v>
      </c>
      <c r="R860" s="27">
        <f>(IF(N860="WON-EW",(((L860-1)*'month 3 only'!$B$2)*(1-$B$3))+(((M860-1)*'month 3 only'!$B$2)*(1-$B$3)),IF(N860="WON",(((L860-1)*'month 3 only'!$B$2)*(1-$B$3)),IF(N860="PLACED",(((M860-1)*'month 3 only'!$B$2)*(1-$B$3))-'month 3 only'!$B$2,IF(K860=0,-'month 3 only'!$B$2,-('month 3 only'!$B$2*2))))))*E860</f>
        <v>0</v>
      </c>
      <c r="S860" s="28">
        <f>(IF(N860="WON-EW",((((G860-1)*K860)*'month 3 only'!$B$2)+('month 3 only'!$B$2*(G860-1))),IF(N860="WON",((((G860-1)*K860)*'month 3 only'!$B$2)+('month 3 only'!$B$2*(G860-1))),IF(N860="PLACED",((((G860-1)*K860)*'month 3 only'!$B$2)-'month 3 only'!$B$2),IF(K860=0,-'month 3 only'!$B$2,IF(K860=0,-'month 3 only'!$B$2,-('month 3 only'!$B$2*2)))))))*E860</f>
        <v>0</v>
      </c>
    </row>
    <row r="861" spans="9:19" ht="15" x14ac:dyDescent="0.2">
      <c r="I861" s="22"/>
      <c r="J861" s="22"/>
      <c r="K861" s="22"/>
      <c r="N861" s="17"/>
      <c r="O861" s="26">
        <f>((H861-1)*(1-(IF(I861="no",0,'month 3 only'!$B$3)))+1)</f>
        <v>5.0000000000000044E-2</v>
      </c>
      <c r="P861" s="26">
        <f t="shared" si="12"/>
        <v>0</v>
      </c>
      <c r="Q861" s="27">
        <f>(IF(N861="WON-EW",((((O861-1)*K861)*'month 3 only'!$B$2)+('month 3 only'!$B$2*(O861-1))),IF(N861="WON",((((O861-1)*K861)*'month 3 only'!$B$2)+('month 3 only'!$B$2*(O861-1))),IF(N861="PLACED",((((O861-1)*K861)*'month 3 only'!$B$2)-'month 3 only'!$B$2),IF(K861=0,-'month 3 only'!$B$2,IF(K861=0,-'month 3 only'!$B$2,-('month 3 only'!$B$2*2)))))))*E861</f>
        <v>0</v>
      </c>
      <c r="R861" s="27">
        <f>(IF(N861="WON-EW",(((L861-1)*'month 3 only'!$B$2)*(1-$B$3))+(((M861-1)*'month 3 only'!$B$2)*(1-$B$3)),IF(N861="WON",(((L861-1)*'month 3 only'!$B$2)*(1-$B$3)),IF(N861="PLACED",(((M861-1)*'month 3 only'!$B$2)*(1-$B$3))-'month 3 only'!$B$2,IF(K861=0,-'month 3 only'!$B$2,-('month 3 only'!$B$2*2))))))*E861</f>
        <v>0</v>
      </c>
      <c r="S861" s="28">
        <f>(IF(N861="WON-EW",((((G861-1)*K861)*'month 3 only'!$B$2)+('month 3 only'!$B$2*(G861-1))),IF(N861="WON",((((G861-1)*K861)*'month 3 only'!$B$2)+('month 3 only'!$B$2*(G861-1))),IF(N861="PLACED",((((G861-1)*K861)*'month 3 only'!$B$2)-'month 3 only'!$B$2),IF(K861=0,-'month 3 only'!$B$2,IF(K861=0,-'month 3 only'!$B$2,-('month 3 only'!$B$2*2)))))))*E861</f>
        <v>0</v>
      </c>
    </row>
    <row r="862" spans="9:19" ht="15" x14ac:dyDescent="0.2">
      <c r="I862" s="22"/>
      <c r="J862" s="22"/>
      <c r="K862" s="22"/>
      <c r="N862" s="17"/>
      <c r="O862" s="26">
        <f>((H862-1)*(1-(IF(I862="no",0,'month 3 only'!$B$3)))+1)</f>
        <v>5.0000000000000044E-2</v>
      </c>
      <c r="P862" s="26">
        <f t="shared" si="12"/>
        <v>0</v>
      </c>
      <c r="Q862" s="27">
        <f>(IF(N862="WON-EW",((((O862-1)*K862)*'month 3 only'!$B$2)+('month 3 only'!$B$2*(O862-1))),IF(N862="WON",((((O862-1)*K862)*'month 3 only'!$B$2)+('month 3 only'!$B$2*(O862-1))),IF(N862="PLACED",((((O862-1)*K862)*'month 3 only'!$B$2)-'month 3 only'!$B$2),IF(K862=0,-'month 3 only'!$B$2,IF(K862=0,-'month 3 only'!$B$2,-('month 3 only'!$B$2*2)))))))*E862</f>
        <v>0</v>
      </c>
      <c r="R862" s="27">
        <f>(IF(N862="WON-EW",(((L862-1)*'month 3 only'!$B$2)*(1-$B$3))+(((M862-1)*'month 3 only'!$B$2)*(1-$B$3)),IF(N862="WON",(((L862-1)*'month 3 only'!$B$2)*(1-$B$3)),IF(N862="PLACED",(((M862-1)*'month 3 only'!$B$2)*(1-$B$3))-'month 3 only'!$B$2,IF(K862=0,-'month 3 only'!$B$2,-('month 3 only'!$B$2*2))))))*E862</f>
        <v>0</v>
      </c>
      <c r="S862" s="28">
        <f>(IF(N862="WON-EW",((((G862-1)*K862)*'month 3 only'!$B$2)+('month 3 only'!$B$2*(G862-1))),IF(N862="WON",((((G862-1)*K862)*'month 3 only'!$B$2)+('month 3 only'!$B$2*(G862-1))),IF(N862="PLACED",((((G862-1)*K862)*'month 3 only'!$B$2)-'month 3 only'!$B$2),IF(K862=0,-'month 3 only'!$B$2,IF(K862=0,-'month 3 only'!$B$2,-('month 3 only'!$B$2*2)))))))*E862</f>
        <v>0</v>
      </c>
    </row>
    <row r="863" spans="9:19" ht="15" x14ac:dyDescent="0.2">
      <c r="I863" s="22"/>
      <c r="J863" s="22"/>
      <c r="K863" s="22"/>
      <c r="N863" s="17"/>
      <c r="O863" s="26">
        <f>((H863-1)*(1-(IF(I863="no",0,'month 3 only'!$B$3)))+1)</f>
        <v>5.0000000000000044E-2</v>
      </c>
      <c r="P863" s="26">
        <f t="shared" si="12"/>
        <v>0</v>
      </c>
      <c r="Q863" s="27">
        <f>(IF(N863="WON-EW",((((O863-1)*K863)*'month 3 only'!$B$2)+('month 3 only'!$B$2*(O863-1))),IF(N863="WON",((((O863-1)*K863)*'month 3 only'!$B$2)+('month 3 only'!$B$2*(O863-1))),IF(N863="PLACED",((((O863-1)*K863)*'month 3 only'!$B$2)-'month 3 only'!$B$2),IF(K863=0,-'month 3 only'!$B$2,IF(K863=0,-'month 3 only'!$B$2,-('month 3 only'!$B$2*2)))))))*E863</f>
        <v>0</v>
      </c>
      <c r="R863" s="27">
        <f>(IF(N863="WON-EW",(((L863-1)*'month 3 only'!$B$2)*(1-$B$3))+(((M863-1)*'month 3 only'!$B$2)*(1-$B$3)),IF(N863="WON",(((L863-1)*'month 3 only'!$B$2)*(1-$B$3)),IF(N863="PLACED",(((M863-1)*'month 3 only'!$B$2)*(1-$B$3))-'month 3 only'!$B$2,IF(K863=0,-'month 3 only'!$B$2,-('month 3 only'!$B$2*2))))))*E863</f>
        <v>0</v>
      </c>
      <c r="S863" s="28">
        <f>(IF(N863="WON-EW",((((G863-1)*K863)*'month 3 only'!$B$2)+('month 3 only'!$B$2*(G863-1))),IF(N863="WON",((((G863-1)*K863)*'month 3 only'!$B$2)+('month 3 only'!$B$2*(G863-1))),IF(N863="PLACED",((((G863-1)*K863)*'month 3 only'!$B$2)-'month 3 only'!$B$2),IF(K863=0,-'month 3 only'!$B$2,IF(K863=0,-'month 3 only'!$B$2,-('month 3 only'!$B$2*2)))))))*E863</f>
        <v>0</v>
      </c>
    </row>
    <row r="864" spans="9:19" ht="15" x14ac:dyDescent="0.2">
      <c r="I864" s="22"/>
      <c r="J864" s="22"/>
      <c r="K864" s="22"/>
      <c r="N864" s="17"/>
      <c r="O864" s="26">
        <f>((H864-1)*(1-(IF(I864="no",0,'month 3 only'!$B$3)))+1)</f>
        <v>5.0000000000000044E-2</v>
      </c>
      <c r="P864" s="26">
        <f t="shared" si="12"/>
        <v>0</v>
      </c>
      <c r="Q864" s="27">
        <f>(IF(N864="WON-EW",((((O864-1)*K864)*'month 3 only'!$B$2)+('month 3 only'!$B$2*(O864-1))),IF(N864="WON",((((O864-1)*K864)*'month 3 only'!$B$2)+('month 3 only'!$B$2*(O864-1))),IF(N864="PLACED",((((O864-1)*K864)*'month 3 only'!$B$2)-'month 3 only'!$B$2),IF(K864=0,-'month 3 only'!$B$2,IF(K864=0,-'month 3 only'!$B$2,-('month 3 only'!$B$2*2)))))))*E864</f>
        <v>0</v>
      </c>
      <c r="R864" s="27">
        <f>(IF(N864="WON-EW",(((L864-1)*'month 3 only'!$B$2)*(1-$B$3))+(((M864-1)*'month 3 only'!$B$2)*(1-$B$3)),IF(N864="WON",(((L864-1)*'month 3 only'!$B$2)*(1-$B$3)),IF(N864="PLACED",(((M864-1)*'month 3 only'!$B$2)*(1-$B$3))-'month 3 only'!$B$2,IF(K864=0,-'month 3 only'!$B$2,-('month 3 only'!$B$2*2))))))*E864</f>
        <v>0</v>
      </c>
      <c r="S864" s="28">
        <f>(IF(N864="WON-EW",((((G864-1)*K864)*'month 3 only'!$B$2)+('month 3 only'!$B$2*(G864-1))),IF(N864="WON",((((G864-1)*K864)*'month 3 only'!$B$2)+('month 3 only'!$B$2*(G864-1))),IF(N864="PLACED",((((G864-1)*K864)*'month 3 only'!$B$2)-'month 3 only'!$B$2),IF(K864=0,-'month 3 only'!$B$2,IF(K864=0,-'month 3 only'!$B$2,-('month 3 only'!$B$2*2)))))))*E864</f>
        <v>0</v>
      </c>
    </row>
    <row r="865" spans="9:19" ht="15" x14ac:dyDescent="0.2">
      <c r="I865" s="22"/>
      <c r="J865" s="22"/>
      <c r="K865" s="22"/>
      <c r="N865" s="17"/>
      <c r="O865" s="26">
        <f>((H865-1)*(1-(IF(I865="no",0,'month 3 only'!$B$3)))+1)</f>
        <v>5.0000000000000044E-2</v>
      </c>
      <c r="P865" s="26">
        <f t="shared" si="12"/>
        <v>0</v>
      </c>
      <c r="Q865" s="27">
        <f>(IF(N865="WON-EW",((((O865-1)*K865)*'month 3 only'!$B$2)+('month 3 only'!$B$2*(O865-1))),IF(N865="WON",((((O865-1)*K865)*'month 3 only'!$B$2)+('month 3 only'!$B$2*(O865-1))),IF(N865="PLACED",((((O865-1)*K865)*'month 3 only'!$B$2)-'month 3 only'!$B$2),IF(K865=0,-'month 3 only'!$B$2,IF(K865=0,-'month 3 only'!$B$2,-('month 3 only'!$B$2*2)))))))*E865</f>
        <v>0</v>
      </c>
      <c r="R865" s="27">
        <f>(IF(N865="WON-EW",(((L865-1)*'month 3 only'!$B$2)*(1-$B$3))+(((M865-1)*'month 3 only'!$B$2)*(1-$B$3)),IF(N865="WON",(((L865-1)*'month 3 only'!$B$2)*(1-$B$3)),IF(N865="PLACED",(((M865-1)*'month 3 only'!$B$2)*(1-$B$3))-'month 3 only'!$B$2,IF(K865=0,-'month 3 only'!$B$2,-('month 3 only'!$B$2*2))))))*E865</f>
        <v>0</v>
      </c>
      <c r="S865" s="28">
        <f>(IF(N865="WON-EW",((((G865-1)*K865)*'month 3 only'!$B$2)+('month 3 only'!$B$2*(G865-1))),IF(N865="WON",((((G865-1)*K865)*'month 3 only'!$B$2)+('month 3 only'!$B$2*(G865-1))),IF(N865="PLACED",((((G865-1)*K865)*'month 3 only'!$B$2)-'month 3 only'!$B$2),IF(K865=0,-'month 3 only'!$B$2,IF(K865=0,-'month 3 only'!$B$2,-('month 3 only'!$B$2*2)))))))*E865</f>
        <v>0</v>
      </c>
    </row>
    <row r="866" spans="9:19" ht="15" x14ac:dyDescent="0.2">
      <c r="I866" s="22"/>
      <c r="J866" s="22"/>
      <c r="K866" s="22"/>
      <c r="N866" s="17"/>
      <c r="O866" s="26">
        <f>((H866-1)*(1-(IF(I866="no",0,'month 3 only'!$B$3)))+1)</f>
        <v>5.0000000000000044E-2</v>
      </c>
      <c r="P866" s="26">
        <f t="shared" si="12"/>
        <v>0</v>
      </c>
      <c r="Q866" s="27">
        <f>(IF(N866="WON-EW",((((O866-1)*K866)*'month 3 only'!$B$2)+('month 3 only'!$B$2*(O866-1))),IF(N866="WON",((((O866-1)*K866)*'month 3 only'!$B$2)+('month 3 only'!$B$2*(O866-1))),IF(N866="PLACED",((((O866-1)*K866)*'month 3 only'!$B$2)-'month 3 only'!$B$2),IF(K866=0,-'month 3 only'!$B$2,IF(K866=0,-'month 3 only'!$B$2,-('month 3 only'!$B$2*2)))))))*E866</f>
        <v>0</v>
      </c>
      <c r="R866" s="27">
        <f>(IF(N866="WON-EW",(((L866-1)*'month 3 only'!$B$2)*(1-$B$3))+(((M866-1)*'month 3 only'!$B$2)*(1-$B$3)),IF(N866="WON",(((L866-1)*'month 3 only'!$B$2)*(1-$B$3)),IF(N866="PLACED",(((M866-1)*'month 3 only'!$B$2)*(1-$B$3))-'month 3 only'!$B$2,IF(K866=0,-'month 3 only'!$B$2,-('month 3 only'!$B$2*2))))))*E866</f>
        <v>0</v>
      </c>
      <c r="S866" s="28">
        <f>(IF(N866="WON-EW",((((G866-1)*K866)*'month 3 only'!$B$2)+('month 3 only'!$B$2*(G866-1))),IF(N866="WON",((((G866-1)*K866)*'month 3 only'!$B$2)+('month 3 only'!$B$2*(G866-1))),IF(N866="PLACED",((((G866-1)*K866)*'month 3 only'!$B$2)-'month 3 only'!$B$2),IF(K866=0,-'month 3 only'!$B$2,IF(K866=0,-'month 3 only'!$B$2,-('month 3 only'!$B$2*2)))))))*E866</f>
        <v>0</v>
      </c>
    </row>
    <row r="867" spans="9:19" ht="15" x14ac:dyDescent="0.2">
      <c r="I867" s="22"/>
      <c r="J867" s="22"/>
      <c r="K867" s="22"/>
      <c r="N867" s="17"/>
      <c r="O867" s="26">
        <f>((H867-1)*(1-(IF(I867="no",0,'month 3 only'!$B$3)))+1)</f>
        <v>5.0000000000000044E-2</v>
      </c>
      <c r="P867" s="26">
        <f t="shared" si="12"/>
        <v>0</v>
      </c>
      <c r="Q867" s="27">
        <f>(IF(N867="WON-EW",((((O867-1)*K867)*'month 3 only'!$B$2)+('month 3 only'!$B$2*(O867-1))),IF(N867="WON",((((O867-1)*K867)*'month 3 only'!$B$2)+('month 3 only'!$B$2*(O867-1))),IF(N867="PLACED",((((O867-1)*K867)*'month 3 only'!$B$2)-'month 3 only'!$B$2),IF(K867=0,-'month 3 only'!$B$2,IF(K867=0,-'month 3 only'!$B$2,-('month 3 only'!$B$2*2)))))))*E867</f>
        <v>0</v>
      </c>
      <c r="R867" s="27">
        <f>(IF(N867="WON-EW",(((L867-1)*'month 3 only'!$B$2)*(1-$B$3))+(((M867-1)*'month 3 only'!$B$2)*(1-$B$3)),IF(N867="WON",(((L867-1)*'month 3 only'!$B$2)*(1-$B$3)),IF(N867="PLACED",(((M867-1)*'month 3 only'!$B$2)*(1-$B$3))-'month 3 only'!$B$2,IF(K867=0,-'month 3 only'!$B$2,-('month 3 only'!$B$2*2))))))*E867</f>
        <v>0</v>
      </c>
      <c r="S867" s="28">
        <f>(IF(N867="WON-EW",((((G867-1)*K867)*'month 3 only'!$B$2)+('month 3 only'!$B$2*(G867-1))),IF(N867="WON",((((G867-1)*K867)*'month 3 only'!$B$2)+('month 3 only'!$B$2*(G867-1))),IF(N867="PLACED",((((G867-1)*K867)*'month 3 only'!$B$2)-'month 3 only'!$B$2),IF(K867=0,-'month 3 only'!$B$2,IF(K867=0,-'month 3 only'!$B$2,-('month 3 only'!$B$2*2)))))))*E867</f>
        <v>0</v>
      </c>
    </row>
    <row r="868" spans="9:19" ht="15" x14ac:dyDescent="0.2">
      <c r="I868" s="22"/>
      <c r="J868" s="22"/>
      <c r="K868" s="22"/>
      <c r="N868" s="17"/>
      <c r="O868" s="26">
        <f>((H868-1)*(1-(IF(I868="no",0,'month 3 only'!$B$3)))+1)</f>
        <v>5.0000000000000044E-2</v>
      </c>
      <c r="P868" s="26">
        <f t="shared" si="12"/>
        <v>0</v>
      </c>
      <c r="Q868" s="27">
        <f>(IF(N868="WON-EW",((((O868-1)*K868)*'month 3 only'!$B$2)+('month 3 only'!$B$2*(O868-1))),IF(N868="WON",((((O868-1)*K868)*'month 3 only'!$B$2)+('month 3 only'!$B$2*(O868-1))),IF(N868="PLACED",((((O868-1)*K868)*'month 3 only'!$B$2)-'month 3 only'!$B$2),IF(K868=0,-'month 3 only'!$B$2,IF(K868=0,-'month 3 only'!$B$2,-('month 3 only'!$B$2*2)))))))*E868</f>
        <v>0</v>
      </c>
      <c r="R868" s="27">
        <f>(IF(N868="WON-EW",(((L868-1)*'month 3 only'!$B$2)*(1-$B$3))+(((M868-1)*'month 3 only'!$B$2)*(1-$B$3)),IF(N868="WON",(((L868-1)*'month 3 only'!$B$2)*(1-$B$3)),IF(N868="PLACED",(((M868-1)*'month 3 only'!$B$2)*(1-$B$3))-'month 3 only'!$B$2,IF(K868=0,-'month 3 only'!$B$2,-('month 3 only'!$B$2*2))))))*E868</f>
        <v>0</v>
      </c>
      <c r="S868" s="28">
        <f>(IF(N868="WON-EW",((((G868-1)*K868)*'month 3 only'!$B$2)+('month 3 only'!$B$2*(G868-1))),IF(N868="WON",((((G868-1)*K868)*'month 3 only'!$B$2)+('month 3 only'!$B$2*(G868-1))),IF(N868="PLACED",((((G868-1)*K868)*'month 3 only'!$B$2)-'month 3 only'!$B$2),IF(K868=0,-'month 3 only'!$B$2,IF(K868=0,-'month 3 only'!$B$2,-('month 3 only'!$B$2*2)))))))*E868</f>
        <v>0</v>
      </c>
    </row>
    <row r="869" spans="9:19" ht="15" x14ac:dyDescent="0.2">
      <c r="I869" s="22"/>
      <c r="J869" s="22"/>
      <c r="K869" s="22"/>
      <c r="N869" s="17"/>
      <c r="O869" s="26">
        <f>((H869-1)*(1-(IF(I869="no",0,'month 3 only'!$B$3)))+1)</f>
        <v>5.0000000000000044E-2</v>
      </c>
      <c r="P869" s="26">
        <f t="shared" si="12"/>
        <v>0</v>
      </c>
      <c r="Q869" s="27">
        <f>(IF(N869="WON-EW",((((O869-1)*K869)*'month 3 only'!$B$2)+('month 3 only'!$B$2*(O869-1))),IF(N869="WON",((((O869-1)*K869)*'month 3 only'!$B$2)+('month 3 only'!$B$2*(O869-1))),IF(N869="PLACED",((((O869-1)*K869)*'month 3 only'!$B$2)-'month 3 only'!$B$2),IF(K869=0,-'month 3 only'!$B$2,IF(K869=0,-'month 3 only'!$B$2,-('month 3 only'!$B$2*2)))))))*E869</f>
        <v>0</v>
      </c>
      <c r="R869" s="27">
        <f>(IF(N869="WON-EW",(((L869-1)*'month 3 only'!$B$2)*(1-$B$3))+(((M869-1)*'month 3 only'!$B$2)*(1-$B$3)),IF(N869="WON",(((L869-1)*'month 3 only'!$B$2)*(1-$B$3)),IF(N869="PLACED",(((M869-1)*'month 3 only'!$B$2)*(1-$B$3))-'month 3 only'!$B$2,IF(K869=0,-'month 3 only'!$B$2,-('month 3 only'!$B$2*2))))))*E869</f>
        <v>0</v>
      </c>
      <c r="S869" s="28">
        <f>(IF(N869="WON-EW",((((G869-1)*K869)*'month 3 only'!$B$2)+('month 3 only'!$B$2*(G869-1))),IF(N869="WON",((((G869-1)*K869)*'month 3 only'!$B$2)+('month 3 only'!$B$2*(G869-1))),IF(N869="PLACED",((((G869-1)*K869)*'month 3 only'!$B$2)-'month 3 only'!$B$2),IF(K869=0,-'month 3 only'!$B$2,IF(K869=0,-'month 3 only'!$B$2,-('month 3 only'!$B$2*2)))))))*E869</f>
        <v>0</v>
      </c>
    </row>
    <row r="870" spans="9:19" ht="15" x14ac:dyDescent="0.2">
      <c r="I870" s="22"/>
      <c r="J870" s="22"/>
      <c r="K870" s="22"/>
      <c r="N870" s="17"/>
      <c r="O870" s="26">
        <f>((H870-1)*(1-(IF(I870="no",0,'month 3 only'!$B$3)))+1)</f>
        <v>5.0000000000000044E-2</v>
      </c>
      <c r="P870" s="26">
        <f t="shared" si="12"/>
        <v>0</v>
      </c>
      <c r="Q870" s="27">
        <f>(IF(N870="WON-EW",((((O870-1)*K870)*'month 3 only'!$B$2)+('month 3 only'!$B$2*(O870-1))),IF(N870="WON",((((O870-1)*K870)*'month 3 only'!$B$2)+('month 3 only'!$B$2*(O870-1))),IF(N870="PLACED",((((O870-1)*K870)*'month 3 only'!$B$2)-'month 3 only'!$B$2),IF(K870=0,-'month 3 only'!$B$2,IF(K870=0,-'month 3 only'!$B$2,-('month 3 only'!$B$2*2)))))))*E870</f>
        <v>0</v>
      </c>
      <c r="R870" s="27">
        <f>(IF(N870="WON-EW",(((L870-1)*'month 3 only'!$B$2)*(1-$B$3))+(((M870-1)*'month 3 only'!$B$2)*(1-$B$3)),IF(N870="WON",(((L870-1)*'month 3 only'!$B$2)*(1-$B$3)),IF(N870="PLACED",(((M870-1)*'month 3 only'!$B$2)*(1-$B$3))-'month 3 only'!$B$2,IF(K870=0,-'month 3 only'!$B$2,-('month 3 only'!$B$2*2))))))*E870</f>
        <v>0</v>
      </c>
      <c r="S870" s="28">
        <f>(IF(N870="WON-EW",((((G870-1)*K870)*'month 3 only'!$B$2)+('month 3 only'!$B$2*(G870-1))),IF(N870="WON",((((G870-1)*K870)*'month 3 only'!$B$2)+('month 3 only'!$B$2*(G870-1))),IF(N870="PLACED",((((G870-1)*K870)*'month 3 only'!$B$2)-'month 3 only'!$B$2),IF(K870=0,-'month 3 only'!$B$2,IF(K870=0,-'month 3 only'!$B$2,-('month 3 only'!$B$2*2)))))))*E870</f>
        <v>0</v>
      </c>
    </row>
    <row r="871" spans="9:19" ht="15" x14ac:dyDescent="0.2">
      <c r="I871" s="22"/>
      <c r="J871" s="22"/>
      <c r="K871" s="22"/>
      <c r="N871" s="17"/>
      <c r="O871" s="26">
        <f>((H871-1)*(1-(IF(I871="no",0,'month 3 only'!$B$3)))+1)</f>
        <v>5.0000000000000044E-2</v>
      </c>
      <c r="P871" s="26">
        <f t="shared" si="12"/>
        <v>0</v>
      </c>
      <c r="Q871" s="27">
        <f>(IF(N871="WON-EW",((((O871-1)*K871)*'month 3 only'!$B$2)+('month 3 only'!$B$2*(O871-1))),IF(N871="WON",((((O871-1)*K871)*'month 3 only'!$B$2)+('month 3 only'!$B$2*(O871-1))),IF(N871="PLACED",((((O871-1)*K871)*'month 3 only'!$B$2)-'month 3 only'!$B$2),IF(K871=0,-'month 3 only'!$B$2,IF(K871=0,-'month 3 only'!$B$2,-('month 3 only'!$B$2*2)))))))*E871</f>
        <v>0</v>
      </c>
      <c r="R871" s="27">
        <f>(IF(N871="WON-EW",(((L871-1)*'month 3 only'!$B$2)*(1-$B$3))+(((M871-1)*'month 3 only'!$B$2)*(1-$B$3)),IF(N871="WON",(((L871-1)*'month 3 only'!$B$2)*(1-$B$3)),IF(N871="PLACED",(((M871-1)*'month 3 only'!$B$2)*(1-$B$3))-'month 3 only'!$B$2,IF(K871=0,-'month 3 only'!$B$2,-('month 3 only'!$B$2*2))))))*E871</f>
        <v>0</v>
      </c>
      <c r="S871" s="28">
        <f>(IF(N871="WON-EW",((((G871-1)*K871)*'month 3 only'!$B$2)+('month 3 only'!$B$2*(G871-1))),IF(N871="WON",((((G871-1)*K871)*'month 3 only'!$B$2)+('month 3 only'!$B$2*(G871-1))),IF(N871="PLACED",((((G871-1)*K871)*'month 3 only'!$B$2)-'month 3 only'!$B$2),IF(K871=0,-'month 3 only'!$B$2,IF(K871=0,-'month 3 only'!$B$2,-('month 3 only'!$B$2*2)))))))*E871</f>
        <v>0</v>
      </c>
    </row>
    <row r="872" spans="9:19" ht="15" x14ac:dyDescent="0.2">
      <c r="I872" s="22"/>
      <c r="J872" s="22"/>
      <c r="K872" s="22"/>
      <c r="N872" s="17"/>
      <c r="O872" s="26">
        <f>((H872-1)*(1-(IF(I872="no",0,'month 3 only'!$B$3)))+1)</f>
        <v>5.0000000000000044E-2</v>
      </c>
      <c r="P872" s="26">
        <f t="shared" si="12"/>
        <v>0</v>
      </c>
      <c r="Q872" s="27">
        <f>(IF(N872="WON-EW",((((O872-1)*K872)*'month 3 only'!$B$2)+('month 3 only'!$B$2*(O872-1))),IF(N872="WON",((((O872-1)*K872)*'month 3 only'!$B$2)+('month 3 only'!$B$2*(O872-1))),IF(N872="PLACED",((((O872-1)*K872)*'month 3 only'!$B$2)-'month 3 only'!$B$2),IF(K872=0,-'month 3 only'!$B$2,IF(K872=0,-'month 3 only'!$B$2,-('month 3 only'!$B$2*2)))))))*E872</f>
        <v>0</v>
      </c>
      <c r="R872" s="27">
        <f>(IF(N872="WON-EW",(((L872-1)*'month 3 only'!$B$2)*(1-$B$3))+(((M872-1)*'month 3 only'!$B$2)*(1-$B$3)),IF(N872="WON",(((L872-1)*'month 3 only'!$B$2)*(1-$B$3)),IF(N872="PLACED",(((M872-1)*'month 3 only'!$B$2)*(1-$B$3))-'month 3 only'!$B$2,IF(K872=0,-'month 3 only'!$B$2,-('month 3 only'!$B$2*2))))))*E872</f>
        <v>0</v>
      </c>
      <c r="S872" s="28">
        <f>(IF(N872="WON-EW",((((G872-1)*K872)*'month 3 only'!$B$2)+('month 3 only'!$B$2*(G872-1))),IF(N872="WON",((((G872-1)*K872)*'month 3 only'!$B$2)+('month 3 only'!$B$2*(G872-1))),IF(N872="PLACED",((((G872-1)*K872)*'month 3 only'!$B$2)-'month 3 only'!$B$2),IF(K872=0,-'month 3 only'!$B$2,IF(K872=0,-'month 3 only'!$B$2,-('month 3 only'!$B$2*2)))))))*E872</f>
        <v>0</v>
      </c>
    </row>
    <row r="873" spans="9:19" ht="15" x14ac:dyDescent="0.2">
      <c r="I873" s="22"/>
      <c r="J873" s="22"/>
      <c r="K873" s="22"/>
      <c r="N873" s="17"/>
      <c r="O873" s="26">
        <f>((H873-1)*(1-(IF(I873="no",0,'month 3 only'!$B$3)))+1)</f>
        <v>5.0000000000000044E-2</v>
      </c>
      <c r="P873" s="26">
        <f t="shared" si="12"/>
        <v>0</v>
      </c>
      <c r="Q873" s="27">
        <f>(IF(N873="WON-EW",((((O873-1)*K873)*'month 3 only'!$B$2)+('month 3 only'!$B$2*(O873-1))),IF(N873="WON",((((O873-1)*K873)*'month 3 only'!$B$2)+('month 3 only'!$B$2*(O873-1))),IF(N873="PLACED",((((O873-1)*K873)*'month 3 only'!$B$2)-'month 3 only'!$B$2),IF(K873=0,-'month 3 only'!$B$2,IF(K873=0,-'month 3 only'!$B$2,-('month 3 only'!$B$2*2)))))))*E873</f>
        <v>0</v>
      </c>
      <c r="R873" s="27">
        <f>(IF(N873="WON-EW",(((L873-1)*'month 3 only'!$B$2)*(1-$B$3))+(((M873-1)*'month 3 only'!$B$2)*(1-$B$3)),IF(N873="WON",(((L873-1)*'month 3 only'!$B$2)*(1-$B$3)),IF(N873="PLACED",(((M873-1)*'month 3 only'!$B$2)*(1-$B$3))-'month 3 only'!$B$2,IF(K873=0,-'month 3 only'!$B$2,-('month 3 only'!$B$2*2))))))*E873</f>
        <v>0</v>
      </c>
      <c r="S873" s="28">
        <f>(IF(N873="WON-EW",((((G873-1)*K873)*'month 3 only'!$B$2)+('month 3 only'!$B$2*(G873-1))),IF(N873="WON",((((G873-1)*K873)*'month 3 only'!$B$2)+('month 3 only'!$B$2*(G873-1))),IF(N873="PLACED",((((G873-1)*K873)*'month 3 only'!$B$2)-'month 3 only'!$B$2),IF(K873=0,-'month 3 only'!$B$2,IF(K873=0,-'month 3 only'!$B$2,-('month 3 only'!$B$2*2)))))))*E873</f>
        <v>0</v>
      </c>
    </row>
    <row r="874" spans="9:19" ht="15" x14ac:dyDescent="0.2">
      <c r="I874" s="22"/>
      <c r="J874" s="22"/>
      <c r="K874" s="22"/>
      <c r="N874" s="17"/>
      <c r="O874" s="26">
        <f>((H874-1)*(1-(IF(I874="no",0,'month 3 only'!$B$3)))+1)</f>
        <v>5.0000000000000044E-2</v>
      </c>
      <c r="P874" s="26">
        <f t="shared" si="12"/>
        <v>0</v>
      </c>
      <c r="Q874" s="27">
        <f>(IF(N874="WON-EW",((((O874-1)*K874)*'month 3 only'!$B$2)+('month 3 only'!$B$2*(O874-1))),IF(N874="WON",((((O874-1)*K874)*'month 3 only'!$B$2)+('month 3 only'!$B$2*(O874-1))),IF(N874="PLACED",((((O874-1)*K874)*'month 3 only'!$B$2)-'month 3 only'!$B$2),IF(K874=0,-'month 3 only'!$B$2,IF(K874=0,-'month 3 only'!$B$2,-('month 3 only'!$B$2*2)))))))*E874</f>
        <v>0</v>
      </c>
      <c r="R874" s="27">
        <f>(IF(N874="WON-EW",(((L874-1)*'month 3 only'!$B$2)*(1-$B$3))+(((M874-1)*'month 3 only'!$B$2)*(1-$B$3)),IF(N874="WON",(((L874-1)*'month 3 only'!$B$2)*(1-$B$3)),IF(N874="PLACED",(((M874-1)*'month 3 only'!$B$2)*(1-$B$3))-'month 3 only'!$B$2,IF(K874=0,-'month 3 only'!$B$2,-('month 3 only'!$B$2*2))))))*E874</f>
        <v>0</v>
      </c>
      <c r="S874" s="28">
        <f>(IF(N874="WON-EW",((((G874-1)*K874)*'month 3 only'!$B$2)+('month 3 only'!$B$2*(G874-1))),IF(N874="WON",((((G874-1)*K874)*'month 3 only'!$B$2)+('month 3 only'!$B$2*(G874-1))),IF(N874="PLACED",((((G874-1)*K874)*'month 3 only'!$B$2)-'month 3 only'!$B$2),IF(K874=0,-'month 3 only'!$B$2,IF(K874=0,-'month 3 only'!$B$2,-('month 3 only'!$B$2*2)))))))*E874</f>
        <v>0</v>
      </c>
    </row>
    <row r="875" spans="9:19" ht="15" x14ac:dyDescent="0.2">
      <c r="I875" s="22"/>
      <c r="J875" s="22"/>
      <c r="K875" s="22"/>
      <c r="N875" s="17"/>
      <c r="O875" s="26">
        <f>((H875-1)*(1-(IF(I875="no",0,'month 3 only'!$B$3)))+1)</f>
        <v>5.0000000000000044E-2</v>
      </c>
      <c r="P875" s="26">
        <f t="shared" si="12"/>
        <v>0</v>
      </c>
      <c r="Q875" s="27">
        <f>(IF(N875="WON-EW",((((O875-1)*K875)*'month 3 only'!$B$2)+('month 3 only'!$B$2*(O875-1))),IF(N875="WON",((((O875-1)*K875)*'month 3 only'!$B$2)+('month 3 only'!$B$2*(O875-1))),IF(N875="PLACED",((((O875-1)*K875)*'month 3 only'!$B$2)-'month 3 only'!$B$2),IF(K875=0,-'month 3 only'!$B$2,IF(K875=0,-'month 3 only'!$B$2,-('month 3 only'!$B$2*2)))))))*E875</f>
        <v>0</v>
      </c>
      <c r="R875" s="27">
        <f>(IF(N875="WON-EW",(((L875-1)*'month 3 only'!$B$2)*(1-$B$3))+(((M875-1)*'month 3 only'!$B$2)*(1-$B$3)),IF(N875="WON",(((L875-1)*'month 3 only'!$B$2)*(1-$B$3)),IF(N875="PLACED",(((M875-1)*'month 3 only'!$B$2)*(1-$B$3))-'month 3 only'!$B$2,IF(K875=0,-'month 3 only'!$B$2,-('month 3 only'!$B$2*2))))))*E875</f>
        <v>0</v>
      </c>
      <c r="S875" s="28">
        <f>(IF(N875="WON-EW",((((G875-1)*K875)*'month 3 only'!$B$2)+('month 3 only'!$B$2*(G875-1))),IF(N875="WON",((((G875-1)*K875)*'month 3 only'!$B$2)+('month 3 only'!$B$2*(G875-1))),IF(N875="PLACED",((((G875-1)*K875)*'month 3 only'!$B$2)-'month 3 only'!$B$2),IF(K875=0,-'month 3 only'!$B$2,IF(K875=0,-'month 3 only'!$B$2,-('month 3 only'!$B$2*2)))))))*E875</f>
        <v>0</v>
      </c>
    </row>
    <row r="876" spans="9:19" ht="15" x14ac:dyDescent="0.2">
      <c r="I876" s="22"/>
      <c r="J876" s="22"/>
      <c r="K876" s="22"/>
      <c r="N876" s="17"/>
      <c r="O876" s="26">
        <f>((H876-1)*(1-(IF(I876="no",0,'month 3 only'!$B$3)))+1)</f>
        <v>5.0000000000000044E-2</v>
      </c>
      <c r="P876" s="26">
        <f t="shared" si="12"/>
        <v>0</v>
      </c>
      <c r="Q876" s="27">
        <f>(IF(N876="WON-EW",((((O876-1)*K876)*'month 3 only'!$B$2)+('month 3 only'!$B$2*(O876-1))),IF(N876="WON",((((O876-1)*K876)*'month 3 only'!$B$2)+('month 3 only'!$B$2*(O876-1))),IF(N876="PLACED",((((O876-1)*K876)*'month 3 only'!$B$2)-'month 3 only'!$B$2),IF(K876=0,-'month 3 only'!$B$2,IF(K876=0,-'month 3 only'!$B$2,-('month 3 only'!$B$2*2)))))))*E876</f>
        <v>0</v>
      </c>
      <c r="R876" s="27">
        <f>(IF(N876="WON-EW",(((L876-1)*'month 3 only'!$B$2)*(1-$B$3))+(((M876-1)*'month 3 only'!$B$2)*(1-$B$3)),IF(N876="WON",(((L876-1)*'month 3 only'!$B$2)*(1-$B$3)),IF(N876="PLACED",(((M876-1)*'month 3 only'!$B$2)*(1-$B$3))-'month 3 only'!$B$2,IF(K876=0,-'month 3 only'!$B$2,-('month 3 only'!$B$2*2))))))*E876</f>
        <v>0</v>
      </c>
      <c r="S876" s="28">
        <f>(IF(N876="WON-EW",((((G876-1)*K876)*'month 3 only'!$B$2)+('month 3 only'!$B$2*(G876-1))),IF(N876="WON",((((G876-1)*K876)*'month 3 only'!$B$2)+('month 3 only'!$B$2*(G876-1))),IF(N876="PLACED",((((G876-1)*K876)*'month 3 only'!$B$2)-'month 3 only'!$B$2),IF(K876=0,-'month 3 only'!$B$2,IF(K876=0,-'month 3 only'!$B$2,-('month 3 only'!$B$2*2)))))))*E876</f>
        <v>0</v>
      </c>
    </row>
    <row r="877" spans="9:19" ht="15" x14ac:dyDescent="0.2">
      <c r="I877" s="22"/>
      <c r="J877" s="22"/>
      <c r="K877" s="22"/>
      <c r="N877" s="17"/>
      <c r="O877" s="26">
        <f>((H877-1)*(1-(IF(I877="no",0,'month 3 only'!$B$3)))+1)</f>
        <v>5.0000000000000044E-2</v>
      </c>
      <c r="P877" s="26">
        <f t="shared" si="12"/>
        <v>0</v>
      </c>
      <c r="Q877" s="27">
        <f>(IF(N877="WON-EW",((((O877-1)*K877)*'month 3 only'!$B$2)+('month 3 only'!$B$2*(O877-1))),IF(N877="WON",((((O877-1)*K877)*'month 3 only'!$B$2)+('month 3 only'!$B$2*(O877-1))),IF(N877="PLACED",((((O877-1)*K877)*'month 3 only'!$B$2)-'month 3 only'!$B$2),IF(K877=0,-'month 3 only'!$B$2,IF(K877=0,-'month 3 only'!$B$2,-('month 3 only'!$B$2*2)))))))*E877</f>
        <v>0</v>
      </c>
      <c r="R877" s="27">
        <f>(IF(N877="WON-EW",(((L877-1)*'month 3 only'!$B$2)*(1-$B$3))+(((M877-1)*'month 3 only'!$B$2)*(1-$B$3)),IF(N877="WON",(((L877-1)*'month 3 only'!$B$2)*(1-$B$3)),IF(N877="PLACED",(((M877-1)*'month 3 only'!$B$2)*(1-$B$3))-'month 3 only'!$B$2,IF(K877=0,-'month 3 only'!$B$2,-('month 3 only'!$B$2*2))))))*E877</f>
        <v>0</v>
      </c>
      <c r="S877" s="28">
        <f>(IF(N877="WON-EW",((((G877-1)*K877)*'month 3 only'!$B$2)+('month 3 only'!$B$2*(G877-1))),IF(N877="WON",((((G877-1)*K877)*'month 3 only'!$B$2)+('month 3 only'!$B$2*(G877-1))),IF(N877="PLACED",((((G877-1)*K877)*'month 3 only'!$B$2)-'month 3 only'!$B$2),IF(K877=0,-'month 3 only'!$B$2,IF(K877=0,-'month 3 only'!$B$2,-('month 3 only'!$B$2*2)))))))*E877</f>
        <v>0</v>
      </c>
    </row>
    <row r="878" spans="9:19" ht="15" x14ac:dyDescent="0.2">
      <c r="I878" s="22"/>
      <c r="J878" s="22"/>
      <c r="K878" s="22"/>
      <c r="N878" s="17"/>
      <c r="O878" s="26">
        <f>((H878-1)*(1-(IF(I878="no",0,'month 3 only'!$B$3)))+1)</f>
        <v>5.0000000000000044E-2</v>
      </c>
      <c r="P878" s="26">
        <f t="shared" si="12"/>
        <v>0</v>
      </c>
      <c r="Q878" s="27">
        <f>(IF(N878="WON-EW",((((O878-1)*K878)*'month 3 only'!$B$2)+('month 3 only'!$B$2*(O878-1))),IF(N878="WON",((((O878-1)*K878)*'month 3 only'!$B$2)+('month 3 only'!$B$2*(O878-1))),IF(N878="PLACED",((((O878-1)*K878)*'month 3 only'!$B$2)-'month 3 only'!$B$2),IF(K878=0,-'month 3 only'!$B$2,IF(K878=0,-'month 3 only'!$B$2,-('month 3 only'!$B$2*2)))))))*E878</f>
        <v>0</v>
      </c>
      <c r="R878" s="27">
        <f>(IF(N878="WON-EW",(((L878-1)*'month 3 only'!$B$2)*(1-$B$3))+(((M878-1)*'month 3 only'!$B$2)*(1-$B$3)),IF(N878="WON",(((L878-1)*'month 3 only'!$B$2)*(1-$B$3)),IF(N878="PLACED",(((M878-1)*'month 3 only'!$B$2)*(1-$B$3))-'month 3 only'!$B$2,IF(K878=0,-'month 3 only'!$B$2,-('month 3 only'!$B$2*2))))))*E878</f>
        <v>0</v>
      </c>
      <c r="S878" s="28">
        <f>(IF(N878="WON-EW",((((G878-1)*K878)*'month 3 only'!$B$2)+('month 3 only'!$B$2*(G878-1))),IF(N878="WON",((((G878-1)*K878)*'month 3 only'!$B$2)+('month 3 only'!$B$2*(G878-1))),IF(N878="PLACED",((((G878-1)*K878)*'month 3 only'!$B$2)-'month 3 only'!$B$2),IF(K878=0,-'month 3 only'!$B$2,IF(K878=0,-'month 3 only'!$B$2,-('month 3 only'!$B$2*2)))))))*E878</f>
        <v>0</v>
      </c>
    </row>
    <row r="879" spans="9:19" ht="15" x14ac:dyDescent="0.2">
      <c r="I879" s="22"/>
      <c r="J879" s="22"/>
      <c r="K879" s="22"/>
      <c r="N879" s="17"/>
      <c r="O879" s="26">
        <f>((H879-1)*(1-(IF(I879="no",0,'month 3 only'!$B$3)))+1)</f>
        <v>5.0000000000000044E-2</v>
      </c>
      <c r="P879" s="26">
        <f t="shared" si="12"/>
        <v>0</v>
      </c>
      <c r="Q879" s="27">
        <f>(IF(N879="WON-EW",((((O879-1)*K879)*'month 3 only'!$B$2)+('month 3 only'!$B$2*(O879-1))),IF(N879="WON",((((O879-1)*K879)*'month 3 only'!$B$2)+('month 3 only'!$B$2*(O879-1))),IF(N879="PLACED",((((O879-1)*K879)*'month 3 only'!$B$2)-'month 3 only'!$B$2),IF(K879=0,-'month 3 only'!$B$2,IF(K879=0,-'month 3 only'!$B$2,-('month 3 only'!$B$2*2)))))))*E879</f>
        <v>0</v>
      </c>
      <c r="R879" s="27">
        <f>(IF(N879="WON-EW",(((L879-1)*'month 3 only'!$B$2)*(1-$B$3))+(((M879-1)*'month 3 only'!$B$2)*(1-$B$3)),IF(N879="WON",(((L879-1)*'month 3 only'!$B$2)*(1-$B$3)),IF(N879="PLACED",(((M879-1)*'month 3 only'!$B$2)*(1-$B$3))-'month 3 only'!$B$2,IF(K879=0,-'month 3 only'!$B$2,-('month 3 only'!$B$2*2))))))*E879</f>
        <v>0</v>
      </c>
      <c r="S879" s="28">
        <f>(IF(N879="WON-EW",((((G879-1)*K879)*'month 3 only'!$B$2)+('month 3 only'!$B$2*(G879-1))),IF(N879="WON",((((G879-1)*K879)*'month 3 only'!$B$2)+('month 3 only'!$B$2*(G879-1))),IF(N879="PLACED",((((G879-1)*K879)*'month 3 only'!$B$2)-'month 3 only'!$B$2),IF(K879=0,-'month 3 only'!$B$2,IF(K879=0,-'month 3 only'!$B$2,-('month 3 only'!$B$2*2)))))))*E879</f>
        <v>0</v>
      </c>
    </row>
    <row r="880" spans="9:19" ht="15" x14ac:dyDescent="0.2">
      <c r="I880" s="22"/>
      <c r="J880" s="22"/>
      <c r="K880" s="22"/>
      <c r="N880" s="17"/>
      <c r="O880" s="26">
        <f>((H880-1)*(1-(IF(I880="no",0,'month 3 only'!$B$3)))+1)</f>
        <v>5.0000000000000044E-2</v>
      </c>
      <c r="P880" s="26">
        <f t="shared" si="12"/>
        <v>0</v>
      </c>
      <c r="Q880" s="27">
        <f>(IF(N880="WON-EW",((((O880-1)*K880)*'month 3 only'!$B$2)+('month 3 only'!$B$2*(O880-1))),IF(N880="WON",((((O880-1)*K880)*'month 3 only'!$B$2)+('month 3 only'!$B$2*(O880-1))),IF(N880="PLACED",((((O880-1)*K880)*'month 3 only'!$B$2)-'month 3 only'!$B$2),IF(K880=0,-'month 3 only'!$B$2,IF(K880=0,-'month 3 only'!$B$2,-('month 3 only'!$B$2*2)))))))*E880</f>
        <v>0</v>
      </c>
      <c r="R880" s="27">
        <f>(IF(N880="WON-EW",(((L880-1)*'month 3 only'!$B$2)*(1-$B$3))+(((M880-1)*'month 3 only'!$B$2)*(1-$B$3)),IF(N880="WON",(((L880-1)*'month 3 only'!$B$2)*(1-$B$3)),IF(N880="PLACED",(((M880-1)*'month 3 only'!$B$2)*(1-$B$3))-'month 3 only'!$B$2,IF(K880=0,-'month 3 only'!$B$2,-('month 3 only'!$B$2*2))))))*E880</f>
        <v>0</v>
      </c>
      <c r="S880" s="28">
        <f>(IF(N880="WON-EW",((((G880-1)*K880)*'month 3 only'!$B$2)+('month 3 only'!$B$2*(G880-1))),IF(N880="WON",((((G880-1)*K880)*'month 3 only'!$B$2)+('month 3 only'!$B$2*(G880-1))),IF(N880="PLACED",((((G880-1)*K880)*'month 3 only'!$B$2)-'month 3 only'!$B$2),IF(K880=0,-'month 3 only'!$B$2,IF(K880=0,-'month 3 only'!$B$2,-('month 3 only'!$B$2*2)))))))*E880</f>
        <v>0</v>
      </c>
    </row>
    <row r="881" spans="9:19" ht="15" x14ac:dyDescent="0.2">
      <c r="I881" s="22"/>
      <c r="J881" s="22"/>
      <c r="K881" s="22"/>
      <c r="N881" s="17"/>
      <c r="O881" s="26">
        <f>((H881-1)*(1-(IF(I881="no",0,'month 3 only'!$B$3)))+1)</f>
        <v>5.0000000000000044E-2</v>
      </c>
      <c r="P881" s="26">
        <f t="shared" si="12"/>
        <v>0</v>
      </c>
      <c r="Q881" s="27">
        <f>(IF(N881="WON-EW",((((O881-1)*K881)*'month 3 only'!$B$2)+('month 3 only'!$B$2*(O881-1))),IF(N881="WON",((((O881-1)*K881)*'month 3 only'!$B$2)+('month 3 only'!$B$2*(O881-1))),IF(N881="PLACED",((((O881-1)*K881)*'month 3 only'!$B$2)-'month 3 only'!$B$2),IF(K881=0,-'month 3 only'!$B$2,IF(K881=0,-'month 3 only'!$B$2,-('month 3 only'!$B$2*2)))))))*E881</f>
        <v>0</v>
      </c>
      <c r="R881" s="27">
        <f>(IF(N881="WON-EW",(((L881-1)*'month 3 only'!$B$2)*(1-$B$3))+(((M881-1)*'month 3 only'!$B$2)*(1-$B$3)),IF(N881="WON",(((L881-1)*'month 3 only'!$B$2)*(1-$B$3)),IF(N881="PLACED",(((M881-1)*'month 3 only'!$B$2)*(1-$B$3))-'month 3 only'!$B$2,IF(K881=0,-'month 3 only'!$B$2,-('month 3 only'!$B$2*2))))))*E881</f>
        <v>0</v>
      </c>
      <c r="S881" s="28">
        <f>(IF(N881="WON-EW",((((G881-1)*K881)*'month 3 only'!$B$2)+('month 3 only'!$B$2*(G881-1))),IF(N881="WON",((((G881-1)*K881)*'month 3 only'!$B$2)+('month 3 only'!$B$2*(G881-1))),IF(N881="PLACED",((((G881-1)*K881)*'month 3 only'!$B$2)-'month 3 only'!$B$2),IF(K881=0,-'month 3 only'!$B$2,IF(K881=0,-'month 3 only'!$B$2,-('month 3 only'!$B$2*2)))))))*E881</f>
        <v>0</v>
      </c>
    </row>
    <row r="882" spans="9:19" ht="15" x14ac:dyDescent="0.2">
      <c r="I882" s="22"/>
      <c r="J882" s="22"/>
      <c r="K882" s="22"/>
      <c r="N882" s="17"/>
      <c r="O882" s="26">
        <f>((H882-1)*(1-(IF(I882="no",0,'month 3 only'!$B$3)))+1)</f>
        <v>5.0000000000000044E-2</v>
      </c>
      <c r="P882" s="26">
        <f t="shared" si="12"/>
        <v>0</v>
      </c>
      <c r="Q882" s="27">
        <f>(IF(N882="WON-EW",((((O882-1)*K882)*'month 3 only'!$B$2)+('month 3 only'!$B$2*(O882-1))),IF(N882="WON",((((O882-1)*K882)*'month 3 only'!$B$2)+('month 3 only'!$B$2*(O882-1))),IF(N882="PLACED",((((O882-1)*K882)*'month 3 only'!$B$2)-'month 3 only'!$B$2),IF(K882=0,-'month 3 only'!$B$2,IF(K882=0,-'month 3 only'!$B$2,-('month 3 only'!$B$2*2)))))))*E882</f>
        <v>0</v>
      </c>
      <c r="R882" s="27">
        <f>(IF(N882="WON-EW",(((L882-1)*'month 3 only'!$B$2)*(1-$B$3))+(((M882-1)*'month 3 only'!$B$2)*(1-$B$3)),IF(N882="WON",(((L882-1)*'month 3 only'!$B$2)*(1-$B$3)),IF(N882="PLACED",(((M882-1)*'month 3 only'!$B$2)*(1-$B$3))-'month 3 only'!$B$2,IF(K882=0,-'month 3 only'!$B$2,-('month 3 only'!$B$2*2))))))*E882</f>
        <v>0</v>
      </c>
      <c r="S882" s="28">
        <f>(IF(N882="WON-EW",((((G882-1)*K882)*'month 3 only'!$B$2)+('month 3 only'!$B$2*(G882-1))),IF(N882="WON",((((G882-1)*K882)*'month 3 only'!$B$2)+('month 3 only'!$B$2*(G882-1))),IF(N882="PLACED",((((G882-1)*K882)*'month 3 only'!$B$2)-'month 3 only'!$B$2),IF(K882=0,-'month 3 only'!$B$2,IF(K882=0,-'month 3 only'!$B$2,-('month 3 only'!$B$2*2)))))))*E882</f>
        <v>0</v>
      </c>
    </row>
    <row r="883" spans="9:19" ht="15" x14ac:dyDescent="0.2">
      <c r="I883" s="22"/>
      <c r="J883" s="22"/>
      <c r="K883" s="22"/>
      <c r="N883" s="17"/>
      <c r="O883" s="26">
        <f>((H883-1)*(1-(IF(I883="no",0,'month 3 only'!$B$3)))+1)</f>
        <v>5.0000000000000044E-2</v>
      </c>
      <c r="P883" s="26">
        <f t="shared" si="12"/>
        <v>0</v>
      </c>
      <c r="Q883" s="27">
        <f>(IF(N883="WON-EW",((((O883-1)*K883)*'month 3 only'!$B$2)+('month 3 only'!$B$2*(O883-1))),IF(N883="WON",((((O883-1)*K883)*'month 3 only'!$B$2)+('month 3 only'!$B$2*(O883-1))),IF(N883="PLACED",((((O883-1)*K883)*'month 3 only'!$B$2)-'month 3 only'!$B$2),IF(K883=0,-'month 3 only'!$B$2,IF(K883=0,-'month 3 only'!$B$2,-('month 3 only'!$B$2*2)))))))*E883</f>
        <v>0</v>
      </c>
      <c r="R883" s="27">
        <f>(IF(N883="WON-EW",(((L883-1)*'month 3 only'!$B$2)*(1-$B$3))+(((M883-1)*'month 3 only'!$B$2)*(1-$B$3)),IF(N883="WON",(((L883-1)*'month 3 only'!$B$2)*(1-$B$3)),IF(N883="PLACED",(((M883-1)*'month 3 only'!$B$2)*(1-$B$3))-'month 3 only'!$B$2,IF(K883=0,-'month 3 only'!$B$2,-('month 3 only'!$B$2*2))))))*E883</f>
        <v>0</v>
      </c>
      <c r="S883" s="28">
        <f>(IF(N883="WON-EW",((((G883-1)*K883)*'month 3 only'!$B$2)+('month 3 only'!$B$2*(G883-1))),IF(N883="WON",((((G883-1)*K883)*'month 3 only'!$B$2)+('month 3 only'!$B$2*(G883-1))),IF(N883="PLACED",((((G883-1)*K883)*'month 3 only'!$B$2)-'month 3 only'!$B$2),IF(K883=0,-'month 3 only'!$B$2,IF(K883=0,-'month 3 only'!$B$2,-('month 3 only'!$B$2*2)))))))*E883</f>
        <v>0</v>
      </c>
    </row>
    <row r="884" spans="9:19" ht="15" x14ac:dyDescent="0.2">
      <c r="I884" s="22"/>
      <c r="J884" s="22"/>
      <c r="K884" s="22"/>
      <c r="N884" s="17"/>
      <c r="O884" s="26">
        <f>((H884-1)*(1-(IF(I884="no",0,'month 3 only'!$B$3)))+1)</f>
        <v>5.0000000000000044E-2</v>
      </c>
      <c r="P884" s="26">
        <f t="shared" si="12"/>
        <v>0</v>
      </c>
      <c r="Q884" s="27">
        <f>(IF(N884="WON-EW",((((O884-1)*K884)*'month 3 only'!$B$2)+('month 3 only'!$B$2*(O884-1))),IF(N884="WON",((((O884-1)*K884)*'month 3 only'!$B$2)+('month 3 only'!$B$2*(O884-1))),IF(N884="PLACED",((((O884-1)*K884)*'month 3 only'!$B$2)-'month 3 only'!$B$2),IF(K884=0,-'month 3 only'!$B$2,IF(K884=0,-'month 3 only'!$B$2,-('month 3 only'!$B$2*2)))))))*E884</f>
        <v>0</v>
      </c>
      <c r="R884" s="27">
        <f>(IF(N884="WON-EW",(((L884-1)*'month 3 only'!$B$2)*(1-$B$3))+(((M884-1)*'month 3 only'!$B$2)*(1-$B$3)),IF(N884="WON",(((L884-1)*'month 3 only'!$B$2)*(1-$B$3)),IF(N884="PLACED",(((M884-1)*'month 3 only'!$B$2)*(1-$B$3))-'month 3 only'!$B$2,IF(K884=0,-'month 3 only'!$B$2,-('month 3 only'!$B$2*2))))))*E884</f>
        <v>0</v>
      </c>
      <c r="S884" s="28">
        <f>(IF(N884="WON-EW",((((G884-1)*K884)*'month 3 only'!$B$2)+('month 3 only'!$B$2*(G884-1))),IF(N884="WON",((((G884-1)*K884)*'month 3 only'!$B$2)+('month 3 only'!$B$2*(G884-1))),IF(N884="PLACED",((((G884-1)*K884)*'month 3 only'!$B$2)-'month 3 only'!$B$2),IF(K884=0,-'month 3 only'!$B$2,IF(K884=0,-'month 3 only'!$B$2,-('month 3 only'!$B$2*2)))))))*E884</f>
        <v>0</v>
      </c>
    </row>
    <row r="885" spans="9:19" ht="15" x14ac:dyDescent="0.2">
      <c r="I885" s="22"/>
      <c r="J885" s="22"/>
      <c r="K885" s="22"/>
      <c r="N885" s="17"/>
      <c r="O885" s="26">
        <f>((H885-1)*(1-(IF(I885="no",0,'month 3 only'!$B$3)))+1)</f>
        <v>5.0000000000000044E-2</v>
      </c>
      <c r="P885" s="26">
        <f t="shared" si="12"/>
        <v>0</v>
      </c>
      <c r="Q885" s="27">
        <f>(IF(N885="WON-EW",((((O885-1)*K885)*'month 3 only'!$B$2)+('month 3 only'!$B$2*(O885-1))),IF(N885="WON",((((O885-1)*K885)*'month 3 only'!$B$2)+('month 3 only'!$B$2*(O885-1))),IF(N885="PLACED",((((O885-1)*K885)*'month 3 only'!$B$2)-'month 3 only'!$B$2),IF(K885=0,-'month 3 only'!$B$2,IF(K885=0,-'month 3 only'!$B$2,-('month 3 only'!$B$2*2)))))))*E885</f>
        <v>0</v>
      </c>
      <c r="R885" s="27">
        <f>(IF(N885="WON-EW",(((L885-1)*'month 3 only'!$B$2)*(1-$B$3))+(((M885-1)*'month 3 only'!$B$2)*(1-$B$3)),IF(N885="WON",(((L885-1)*'month 3 only'!$B$2)*(1-$B$3)),IF(N885="PLACED",(((M885-1)*'month 3 only'!$B$2)*(1-$B$3))-'month 3 only'!$B$2,IF(K885=0,-'month 3 only'!$B$2,-('month 3 only'!$B$2*2))))))*E885</f>
        <v>0</v>
      </c>
      <c r="S885" s="28">
        <f>(IF(N885="WON-EW",((((G885-1)*K885)*'month 3 only'!$B$2)+('month 3 only'!$B$2*(G885-1))),IF(N885="WON",((((G885-1)*K885)*'month 3 only'!$B$2)+('month 3 only'!$B$2*(G885-1))),IF(N885="PLACED",((((G885-1)*K885)*'month 3 only'!$B$2)-'month 3 only'!$B$2),IF(K885=0,-'month 3 only'!$B$2,IF(K885=0,-'month 3 only'!$B$2,-('month 3 only'!$B$2*2)))))))*E885</f>
        <v>0</v>
      </c>
    </row>
    <row r="886" spans="9:19" ht="15" x14ac:dyDescent="0.2">
      <c r="I886" s="22"/>
      <c r="J886" s="22"/>
      <c r="K886" s="22"/>
      <c r="N886" s="17"/>
      <c r="O886" s="26">
        <f>((H886-1)*(1-(IF(I886="no",0,'month 3 only'!$B$3)))+1)</f>
        <v>5.0000000000000044E-2</v>
      </c>
      <c r="P886" s="26">
        <f t="shared" si="12"/>
        <v>0</v>
      </c>
      <c r="Q886" s="27">
        <f>(IF(N886="WON-EW",((((O886-1)*K886)*'month 3 only'!$B$2)+('month 3 only'!$B$2*(O886-1))),IF(N886="WON",((((O886-1)*K886)*'month 3 only'!$B$2)+('month 3 only'!$B$2*(O886-1))),IF(N886="PLACED",((((O886-1)*K886)*'month 3 only'!$B$2)-'month 3 only'!$B$2),IF(K886=0,-'month 3 only'!$B$2,IF(K886=0,-'month 3 only'!$B$2,-('month 3 only'!$B$2*2)))))))*E886</f>
        <v>0</v>
      </c>
      <c r="R886" s="27">
        <f>(IF(N886="WON-EW",(((L886-1)*'month 3 only'!$B$2)*(1-$B$3))+(((M886-1)*'month 3 only'!$B$2)*(1-$B$3)),IF(N886="WON",(((L886-1)*'month 3 only'!$B$2)*(1-$B$3)),IF(N886="PLACED",(((M886-1)*'month 3 only'!$B$2)*(1-$B$3))-'month 3 only'!$B$2,IF(K886=0,-'month 3 only'!$B$2,-('month 3 only'!$B$2*2))))))*E886</f>
        <v>0</v>
      </c>
      <c r="S886" s="28">
        <f>(IF(N886="WON-EW",((((G886-1)*K886)*'month 3 only'!$B$2)+('month 3 only'!$B$2*(G886-1))),IF(N886="WON",((((G886-1)*K886)*'month 3 only'!$B$2)+('month 3 only'!$B$2*(G886-1))),IF(N886="PLACED",((((G886-1)*K886)*'month 3 only'!$B$2)-'month 3 only'!$B$2),IF(K886=0,-'month 3 only'!$B$2,IF(K886=0,-'month 3 only'!$B$2,-('month 3 only'!$B$2*2)))))))*E886</f>
        <v>0</v>
      </c>
    </row>
    <row r="887" spans="9:19" ht="15" x14ac:dyDescent="0.2">
      <c r="I887" s="22"/>
      <c r="J887" s="22"/>
      <c r="K887" s="22"/>
      <c r="N887" s="17"/>
      <c r="O887" s="26">
        <f>((H887-1)*(1-(IF(I887="no",0,'month 3 only'!$B$3)))+1)</f>
        <v>5.0000000000000044E-2</v>
      </c>
      <c r="P887" s="26">
        <f t="shared" si="12"/>
        <v>0</v>
      </c>
      <c r="Q887" s="27">
        <f>(IF(N887="WON-EW",((((O887-1)*K887)*'month 3 only'!$B$2)+('month 3 only'!$B$2*(O887-1))),IF(N887="WON",((((O887-1)*K887)*'month 3 only'!$B$2)+('month 3 only'!$B$2*(O887-1))),IF(N887="PLACED",((((O887-1)*K887)*'month 3 only'!$B$2)-'month 3 only'!$B$2),IF(K887=0,-'month 3 only'!$B$2,IF(K887=0,-'month 3 only'!$B$2,-('month 3 only'!$B$2*2)))))))*E887</f>
        <v>0</v>
      </c>
      <c r="R887" s="27">
        <f>(IF(N887="WON-EW",(((L887-1)*'month 3 only'!$B$2)*(1-$B$3))+(((M887-1)*'month 3 only'!$B$2)*(1-$B$3)),IF(N887="WON",(((L887-1)*'month 3 only'!$B$2)*(1-$B$3)),IF(N887="PLACED",(((M887-1)*'month 3 only'!$B$2)*(1-$B$3))-'month 3 only'!$B$2,IF(K887=0,-'month 3 only'!$B$2,-('month 3 only'!$B$2*2))))))*E887</f>
        <v>0</v>
      </c>
      <c r="S887" s="28">
        <f>(IF(N887="WON-EW",((((G887-1)*K887)*'month 3 only'!$B$2)+('month 3 only'!$B$2*(G887-1))),IF(N887="WON",((((G887-1)*K887)*'month 3 only'!$B$2)+('month 3 only'!$B$2*(G887-1))),IF(N887="PLACED",((((G887-1)*K887)*'month 3 only'!$B$2)-'month 3 only'!$B$2),IF(K887=0,-'month 3 only'!$B$2,IF(K887=0,-'month 3 only'!$B$2,-('month 3 only'!$B$2*2)))))))*E887</f>
        <v>0</v>
      </c>
    </row>
    <row r="888" spans="9:19" ht="15" x14ac:dyDescent="0.2">
      <c r="I888" s="22"/>
      <c r="J888" s="22"/>
      <c r="K888" s="22"/>
      <c r="N888" s="17"/>
      <c r="O888" s="26">
        <f>((H888-1)*(1-(IF(I888="no",0,'month 3 only'!$B$3)))+1)</f>
        <v>5.0000000000000044E-2</v>
      </c>
      <c r="P888" s="26">
        <f t="shared" si="12"/>
        <v>0</v>
      </c>
      <c r="Q888" s="27">
        <f>(IF(N888="WON-EW",((((O888-1)*K888)*'month 3 only'!$B$2)+('month 3 only'!$B$2*(O888-1))),IF(N888="WON",((((O888-1)*K888)*'month 3 only'!$B$2)+('month 3 only'!$B$2*(O888-1))),IF(N888="PLACED",((((O888-1)*K888)*'month 3 only'!$B$2)-'month 3 only'!$B$2),IF(K888=0,-'month 3 only'!$B$2,IF(K888=0,-'month 3 only'!$B$2,-('month 3 only'!$B$2*2)))))))*E888</f>
        <v>0</v>
      </c>
      <c r="R888" s="27">
        <f>(IF(N888="WON-EW",(((L888-1)*'month 3 only'!$B$2)*(1-$B$3))+(((M888-1)*'month 3 only'!$B$2)*(1-$B$3)),IF(N888="WON",(((L888-1)*'month 3 only'!$B$2)*(1-$B$3)),IF(N888="PLACED",(((M888-1)*'month 3 only'!$B$2)*(1-$B$3))-'month 3 only'!$B$2,IF(K888=0,-'month 3 only'!$B$2,-('month 3 only'!$B$2*2))))))*E888</f>
        <v>0</v>
      </c>
      <c r="S888" s="28">
        <f>(IF(N888="WON-EW",((((G888-1)*K888)*'month 3 only'!$B$2)+('month 3 only'!$B$2*(G888-1))),IF(N888="WON",((((G888-1)*K888)*'month 3 only'!$B$2)+('month 3 only'!$B$2*(G888-1))),IF(N888="PLACED",((((G888-1)*K888)*'month 3 only'!$B$2)-'month 3 only'!$B$2),IF(K888=0,-'month 3 only'!$B$2,IF(K888=0,-'month 3 only'!$B$2,-('month 3 only'!$B$2*2)))))))*E888</f>
        <v>0</v>
      </c>
    </row>
    <row r="889" spans="9:19" ht="15" x14ac:dyDescent="0.2">
      <c r="I889" s="22"/>
      <c r="J889" s="22"/>
      <c r="K889" s="22"/>
      <c r="N889" s="17"/>
      <c r="O889" s="26">
        <f>((H889-1)*(1-(IF(I889="no",0,'month 3 only'!$B$3)))+1)</f>
        <v>5.0000000000000044E-2</v>
      </c>
      <c r="P889" s="26">
        <f t="shared" si="12"/>
        <v>0</v>
      </c>
      <c r="Q889" s="27">
        <f>(IF(N889="WON-EW",((((O889-1)*K889)*'month 3 only'!$B$2)+('month 3 only'!$B$2*(O889-1))),IF(N889="WON",((((O889-1)*K889)*'month 3 only'!$B$2)+('month 3 only'!$B$2*(O889-1))),IF(N889="PLACED",((((O889-1)*K889)*'month 3 only'!$B$2)-'month 3 only'!$B$2),IF(K889=0,-'month 3 only'!$B$2,IF(K889=0,-'month 3 only'!$B$2,-('month 3 only'!$B$2*2)))))))*E889</f>
        <v>0</v>
      </c>
      <c r="R889" s="27">
        <f>(IF(N889="WON-EW",(((L889-1)*'month 3 only'!$B$2)*(1-$B$3))+(((M889-1)*'month 3 only'!$B$2)*(1-$B$3)),IF(N889="WON",(((L889-1)*'month 3 only'!$B$2)*(1-$B$3)),IF(N889="PLACED",(((M889-1)*'month 3 only'!$B$2)*(1-$B$3))-'month 3 only'!$B$2,IF(K889=0,-'month 3 only'!$B$2,-('month 3 only'!$B$2*2))))))*E889</f>
        <v>0</v>
      </c>
      <c r="S889" s="28">
        <f>(IF(N889="WON-EW",((((G889-1)*K889)*'month 3 only'!$B$2)+('month 3 only'!$B$2*(G889-1))),IF(N889="WON",((((G889-1)*K889)*'month 3 only'!$B$2)+('month 3 only'!$B$2*(G889-1))),IF(N889="PLACED",((((G889-1)*K889)*'month 3 only'!$B$2)-'month 3 only'!$B$2),IF(K889=0,-'month 3 only'!$B$2,IF(K889=0,-'month 3 only'!$B$2,-('month 3 only'!$B$2*2)))))))*E889</f>
        <v>0</v>
      </c>
    </row>
    <row r="890" spans="9:19" ht="15" x14ac:dyDescent="0.2">
      <c r="I890" s="22"/>
      <c r="J890" s="22"/>
      <c r="K890" s="22"/>
      <c r="N890" s="17"/>
      <c r="O890" s="26">
        <f>((H890-1)*(1-(IF(I890="no",0,'month 3 only'!$B$3)))+1)</f>
        <v>5.0000000000000044E-2</v>
      </c>
      <c r="P890" s="26">
        <f t="shared" si="12"/>
        <v>0</v>
      </c>
      <c r="Q890" s="27">
        <f>(IF(N890="WON-EW",((((O890-1)*K890)*'month 3 only'!$B$2)+('month 3 only'!$B$2*(O890-1))),IF(N890="WON",((((O890-1)*K890)*'month 3 only'!$B$2)+('month 3 only'!$B$2*(O890-1))),IF(N890="PLACED",((((O890-1)*K890)*'month 3 only'!$B$2)-'month 3 only'!$B$2),IF(K890=0,-'month 3 only'!$B$2,IF(K890=0,-'month 3 only'!$B$2,-('month 3 only'!$B$2*2)))))))*E890</f>
        <v>0</v>
      </c>
      <c r="R890" s="27">
        <f>(IF(N890="WON-EW",(((L890-1)*'month 3 only'!$B$2)*(1-$B$3))+(((M890-1)*'month 3 only'!$B$2)*(1-$B$3)),IF(N890="WON",(((L890-1)*'month 3 only'!$B$2)*(1-$B$3)),IF(N890="PLACED",(((M890-1)*'month 3 only'!$B$2)*(1-$B$3))-'month 3 only'!$B$2,IF(K890=0,-'month 3 only'!$B$2,-('month 3 only'!$B$2*2))))))*E890</f>
        <v>0</v>
      </c>
      <c r="S890" s="28">
        <f>(IF(N890="WON-EW",((((G890-1)*K890)*'month 3 only'!$B$2)+('month 3 only'!$B$2*(G890-1))),IF(N890="WON",((((G890-1)*K890)*'month 3 only'!$B$2)+('month 3 only'!$B$2*(G890-1))),IF(N890="PLACED",((((G890-1)*K890)*'month 3 only'!$B$2)-'month 3 only'!$B$2),IF(K890=0,-'month 3 only'!$B$2,IF(K890=0,-'month 3 only'!$B$2,-('month 3 only'!$B$2*2)))))))*E890</f>
        <v>0</v>
      </c>
    </row>
    <row r="891" spans="9:19" ht="15" x14ac:dyDescent="0.2">
      <c r="I891" s="22"/>
      <c r="J891" s="22"/>
      <c r="K891" s="22"/>
      <c r="N891" s="17"/>
      <c r="O891" s="26">
        <f>((H891-1)*(1-(IF(I891="no",0,'month 3 only'!$B$3)))+1)</f>
        <v>5.0000000000000044E-2</v>
      </c>
      <c r="P891" s="26">
        <f t="shared" si="12"/>
        <v>0</v>
      </c>
      <c r="Q891" s="27">
        <f>(IF(N891="WON-EW",((((O891-1)*K891)*'month 3 only'!$B$2)+('month 3 only'!$B$2*(O891-1))),IF(N891="WON",((((O891-1)*K891)*'month 3 only'!$B$2)+('month 3 only'!$B$2*(O891-1))),IF(N891="PLACED",((((O891-1)*K891)*'month 3 only'!$B$2)-'month 3 only'!$B$2),IF(K891=0,-'month 3 only'!$B$2,IF(K891=0,-'month 3 only'!$B$2,-('month 3 only'!$B$2*2)))))))*E891</f>
        <v>0</v>
      </c>
      <c r="R891" s="27">
        <f>(IF(N891="WON-EW",(((L891-1)*'month 3 only'!$B$2)*(1-$B$3))+(((M891-1)*'month 3 only'!$B$2)*(1-$B$3)),IF(N891="WON",(((L891-1)*'month 3 only'!$B$2)*(1-$B$3)),IF(N891="PLACED",(((M891-1)*'month 3 only'!$B$2)*(1-$B$3))-'month 3 only'!$B$2,IF(K891=0,-'month 3 only'!$B$2,-('month 3 only'!$B$2*2))))))*E891</f>
        <v>0</v>
      </c>
      <c r="S891" s="28">
        <f>(IF(N891="WON-EW",((((G891-1)*K891)*'month 3 only'!$B$2)+('month 3 only'!$B$2*(G891-1))),IF(N891="WON",((((G891-1)*K891)*'month 3 only'!$B$2)+('month 3 only'!$B$2*(G891-1))),IF(N891="PLACED",((((G891-1)*K891)*'month 3 only'!$B$2)-'month 3 only'!$B$2),IF(K891=0,-'month 3 only'!$B$2,IF(K891=0,-'month 3 only'!$B$2,-('month 3 only'!$B$2*2)))))))*E891</f>
        <v>0</v>
      </c>
    </row>
    <row r="892" spans="9:19" ht="15" x14ac:dyDescent="0.2">
      <c r="I892" s="22"/>
      <c r="J892" s="22"/>
      <c r="K892" s="22"/>
      <c r="N892" s="17"/>
      <c r="O892" s="26">
        <f>((H892-1)*(1-(IF(I892="no",0,'month 3 only'!$B$3)))+1)</f>
        <v>5.0000000000000044E-2</v>
      </c>
      <c r="P892" s="26">
        <f t="shared" si="12"/>
        <v>0</v>
      </c>
      <c r="Q892" s="27">
        <f>(IF(N892="WON-EW",((((O892-1)*K892)*'month 3 only'!$B$2)+('month 3 only'!$B$2*(O892-1))),IF(N892="WON",((((O892-1)*K892)*'month 3 only'!$B$2)+('month 3 only'!$B$2*(O892-1))),IF(N892="PLACED",((((O892-1)*K892)*'month 3 only'!$B$2)-'month 3 only'!$B$2),IF(K892=0,-'month 3 only'!$B$2,IF(K892=0,-'month 3 only'!$B$2,-('month 3 only'!$B$2*2)))))))*E892</f>
        <v>0</v>
      </c>
      <c r="R892" s="27">
        <f>(IF(N892="WON-EW",(((L892-1)*'month 3 only'!$B$2)*(1-$B$3))+(((M892-1)*'month 3 only'!$B$2)*(1-$B$3)),IF(N892="WON",(((L892-1)*'month 3 only'!$B$2)*(1-$B$3)),IF(N892="PLACED",(((M892-1)*'month 3 only'!$B$2)*(1-$B$3))-'month 3 only'!$B$2,IF(K892=0,-'month 3 only'!$B$2,-('month 3 only'!$B$2*2))))))*E892</f>
        <v>0</v>
      </c>
      <c r="S892" s="28">
        <f>(IF(N892="WON-EW",((((G892-1)*K892)*'month 3 only'!$B$2)+('month 3 only'!$B$2*(G892-1))),IF(N892="WON",((((G892-1)*K892)*'month 3 only'!$B$2)+('month 3 only'!$B$2*(G892-1))),IF(N892="PLACED",((((G892-1)*K892)*'month 3 only'!$B$2)-'month 3 only'!$B$2),IF(K892=0,-'month 3 only'!$B$2,IF(K892=0,-'month 3 only'!$B$2,-('month 3 only'!$B$2*2)))))))*E892</f>
        <v>0</v>
      </c>
    </row>
    <row r="893" spans="9:19" ht="15" x14ac:dyDescent="0.2">
      <c r="I893" s="22"/>
      <c r="J893" s="22"/>
      <c r="K893" s="22"/>
      <c r="N893" s="17"/>
      <c r="O893" s="26">
        <f>((H893-1)*(1-(IF(I893="no",0,'month 3 only'!$B$3)))+1)</f>
        <v>5.0000000000000044E-2</v>
      </c>
      <c r="P893" s="26">
        <f t="shared" si="12"/>
        <v>0</v>
      </c>
      <c r="Q893" s="27">
        <f>(IF(N893="WON-EW",((((O893-1)*K893)*'month 3 only'!$B$2)+('month 3 only'!$B$2*(O893-1))),IF(N893="WON",((((O893-1)*K893)*'month 3 only'!$B$2)+('month 3 only'!$B$2*(O893-1))),IF(N893="PLACED",((((O893-1)*K893)*'month 3 only'!$B$2)-'month 3 only'!$B$2),IF(K893=0,-'month 3 only'!$B$2,IF(K893=0,-'month 3 only'!$B$2,-('month 3 only'!$B$2*2)))))))*E893</f>
        <v>0</v>
      </c>
      <c r="R893" s="27">
        <f>(IF(N893="WON-EW",(((L893-1)*'month 3 only'!$B$2)*(1-$B$3))+(((M893-1)*'month 3 only'!$B$2)*(1-$B$3)),IF(N893="WON",(((L893-1)*'month 3 only'!$B$2)*(1-$B$3)),IF(N893="PLACED",(((M893-1)*'month 3 only'!$B$2)*(1-$B$3))-'month 3 only'!$B$2,IF(K893=0,-'month 3 only'!$B$2,-('month 3 only'!$B$2*2))))))*E893</f>
        <v>0</v>
      </c>
      <c r="S893" s="28">
        <f>(IF(N893="WON-EW",((((G893-1)*K893)*'month 3 only'!$B$2)+('month 3 only'!$B$2*(G893-1))),IF(N893="WON",((((G893-1)*K893)*'month 3 only'!$B$2)+('month 3 only'!$B$2*(G893-1))),IF(N893="PLACED",((((G893-1)*K893)*'month 3 only'!$B$2)-'month 3 only'!$B$2),IF(K893=0,-'month 3 only'!$B$2,IF(K893=0,-'month 3 only'!$B$2,-('month 3 only'!$B$2*2)))))))*E893</f>
        <v>0</v>
      </c>
    </row>
    <row r="894" spans="9:19" ht="15" x14ac:dyDescent="0.2">
      <c r="I894" s="22"/>
      <c r="J894" s="22"/>
      <c r="K894" s="22"/>
      <c r="N894" s="17"/>
      <c r="O894" s="26">
        <f>((H894-1)*(1-(IF(I894="no",0,'month 3 only'!$B$3)))+1)</f>
        <v>5.0000000000000044E-2</v>
      </c>
      <c r="P894" s="26">
        <f t="shared" ref="P894:P930" si="13">E894*IF(J894="yes",2,1)</f>
        <v>0</v>
      </c>
      <c r="Q894" s="27">
        <f>(IF(N894="WON-EW",((((O894-1)*K894)*'month 3 only'!$B$2)+('month 3 only'!$B$2*(O894-1))),IF(N894="WON",((((O894-1)*K894)*'month 3 only'!$B$2)+('month 3 only'!$B$2*(O894-1))),IF(N894="PLACED",((((O894-1)*K894)*'month 3 only'!$B$2)-'month 3 only'!$B$2),IF(K894=0,-'month 3 only'!$B$2,IF(K894=0,-'month 3 only'!$B$2,-('month 3 only'!$B$2*2)))))))*E894</f>
        <v>0</v>
      </c>
      <c r="R894" s="27">
        <f>(IF(N894="WON-EW",(((L894-1)*'month 3 only'!$B$2)*(1-$B$3))+(((M894-1)*'month 3 only'!$B$2)*(1-$B$3)),IF(N894="WON",(((L894-1)*'month 3 only'!$B$2)*(1-$B$3)),IF(N894="PLACED",(((M894-1)*'month 3 only'!$B$2)*(1-$B$3))-'month 3 only'!$B$2,IF(K894=0,-'month 3 only'!$B$2,-('month 3 only'!$B$2*2))))))*E894</f>
        <v>0</v>
      </c>
      <c r="S894" s="28">
        <f>(IF(N894="WON-EW",((((G894-1)*K894)*'month 3 only'!$B$2)+('month 3 only'!$B$2*(G894-1))),IF(N894="WON",((((G894-1)*K894)*'month 3 only'!$B$2)+('month 3 only'!$B$2*(G894-1))),IF(N894="PLACED",((((G894-1)*K894)*'month 3 only'!$B$2)-'month 3 only'!$B$2),IF(K894=0,-'month 3 only'!$B$2,IF(K894=0,-'month 3 only'!$B$2,-('month 3 only'!$B$2*2)))))))*E894</f>
        <v>0</v>
      </c>
    </row>
    <row r="895" spans="9:19" ht="15" x14ac:dyDescent="0.2">
      <c r="I895" s="22"/>
      <c r="J895" s="22"/>
      <c r="K895" s="22"/>
      <c r="N895" s="17"/>
      <c r="O895" s="26">
        <f>((H895-1)*(1-(IF(I895="no",0,'month 3 only'!$B$3)))+1)</f>
        <v>5.0000000000000044E-2</v>
      </c>
      <c r="P895" s="26">
        <f t="shared" si="13"/>
        <v>0</v>
      </c>
      <c r="Q895" s="27">
        <f>(IF(N895="WON-EW",((((O895-1)*K895)*'month 3 only'!$B$2)+('month 3 only'!$B$2*(O895-1))),IF(N895="WON",((((O895-1)*K895)*'month 3 only'!$B$2)+('month 3 only'!$B$2*(O895-1))),IF(N895="PLACED",((((O895-1)*K895)*'month 3 only'!$B$2)-'month 3 only'!$B$2),IF(K895=0,-'month 3 only'!$B$2,IF(K895=0,-'month 3 only'!$B$2,-('month 3 only'!$B$2*2)))))))*E895</f>
        <v>0</v>
      </c>
      <c r="R895" s="27">
        <f>(IF(N895="WON-EW",(((L895-1)*'month 3 only'!$B$2)*(1-$B$3))+(((M895-1)*'month 3 only'!$B$2)*(1-$B$3)),IF(N895="WON",(((L895-1)*'month 3 only'!$B$2)*(1-$B$3)),IF(N895="PLACED",(((M895-1)*'month 3 only'!$B$2)*(1-$B$3))-'month 3 only'!$B$2,IF(K895=0,-'month 3 only'!$B$2,-('month 3 only'!$B$2*2))))))*E895</f>
        <v>0</v>
      </c>
      <c r="S895" s="28">
        <f>(IF(N895="WON-EW",((((G895-1)*K895)*'month 3 only'!$B$2)+('month 3 only'!$B$2*(G895-1))),IF(N895="WON",((((G895-1)*K895)*'month 3 only'!$B$2)+('month 3 only'!$B$2*(G895-1))),IF(N895="PLACED",((((G895-1)*K895)*'month 3 only'!$B$2)-'month 3 only'!$B$2),IF(K895=0,-'month 3 only'!$B$2,IF(K895=0,-'month 3 only'!$B$2,-('month 3 only'!$B$2*2)))))))*E895</f>
        <v>0</v>
      </c>
    </row>
    <row r="896" spans="9:19" ht="15" x14ac:dyDescent="0.2">
      <c r="I896" s="22"/>
      <c r="J896" s="22"/>
      <c r="K896" s="22"/>
      <c r="N896" s="17"/>
      <c r="O896" s="26">
        <f>((H896-1)*(1-(IF(I896="no",0,'month 3 only'!$B$3)))+1)</f>
        <v>5.0000000000000044E-2</v>
      </c>
      <c r="P896" s="26">
        <f t="shared" si="13"/>
        <v>0</v>
      </c>
      <c r="Q896" s="27">
        <f>(IF(N896="WON-EW",((((O896-1)*K896)*'month 3 only'!$B$2)+('month 3 only'!$B$2*(O896-1))),IF(N896="WON",((((O896-1)*K896)*'month 3 only'!$B$2)+('month 3 only'!$B$2*(O896-1))),IF(N896="PLACED",((((O896-1)*K896)*'month 3 only'!$B$2)-'month 3 only'!$B$2),IF(K896=0,-'month 3 only'!$B$2,IF(K896=0,-'month 3 only'!$B$2,-('month 3 only'!$B$2*2)))))))*E896</f>
        <v>0</v>
      </c>
      <c r="R896" s="27">
        <f>(IF(N896="WON-EW",(((L896-1)*'month 3 only'!$B$2)*(1-$B$3))+(((M896-1)*'month 3 only'!$B$2)*(1-$B$3)),IF(N896="WON",(((L896-1)*'month 3 only'!$B$2)*(1-$B$3)),IF(N896="PLACED",(((M896-1)*'month 3 only'!$B$2)*(1-$B$3))-'month 3 only'!$B$2,IF(K896=0,-'month 3 only'!$B$2,-('month 3 only'!$B$2*2))))))*E896</f>
        <v>0</v>
      </c>
      <c r="S896" s="28">
        <f>(IF(N896="WON-EW",((((G896-1)*K896)*'month 3 only'!$B$2)+('month 3 only'!$B$2*(G896-1))),IF(N896="WON",((((G896-1)*K896)*'month 3 only'!$B$2)+('month 3 only'!$B$2*(G896-1))),IF(N896="PLACED",((((G896-1)*K896)*'month 3 only'!$B$2)-'month 3 only'!$B$2),IF(K896=0,-'month 3 only'!$B$2,IF(K896=0,-'month 3 only'!$B$2,-('month 3 only'!$B$2*2)))))))*E896</f>
        <v>0</v>
      </c>
    </row>
    <row r="897" spans="9:19" ht="15" x14ac:dyDescent="0.2">
      <c r="I897" s="22"/>
      <c r="J897" s="22"/>
      <c r="K897" s="22"/>
      <c r="N897" s="17"/>
      <c r="O897" s="26">
        <f>((H897-1)*(1-(IF(I897="no",0,'month 3 only'!$B$3)))+1)</f>
        <v>5.0000000000000044E-2</v>
      </c>
      <c r="P897" s="26">
        <f t="shared" si="13"/>
        <v>0</v>
      </c>
      <c r="Q897" s="27">
        <f>(IF(N897="WON-EW",((((O897-1)*K897)*'month 3 only'!$B$2)+('month 3 only'!$B$2*(O897-1))),IF(N897="WON",((((O897-1)*K897)*'month 3 only'!$B$2)+('month 3 only'!$B$2*(O897-1))),IF(N897="PLACED",((((O897-1)*K897)*'month 3 only'!$B$2)-'month 3 only'!$B$2),IF(K897=0,-'month 3 only'!$B$2,IF(K897=0,-'month 3 only'!$B$2,-('month 3 only'!$B$2*2)))))))*E897</f>
        <v>0</v>
      </c>
      <c r="R897" s="27">
        <f>(IF(N897="WON-EW",(((L897-1)*'month 3 only'!$B$2)*(1-$B$3))+(((M897-1)*'month 3 only'!$B$2)*(1-$B$3)),IF(N897="WON",(((L897-1)*'month 3 only'!$B$2)*(1-$B$3)),IF(N897="PLACED",(((M897-1)*'month 3 only'!$B$2)*(1-$B$3))-'month 3 only'!$B$2,IF(K897=0,-'month 3 only'!$B$2,-('month 3 only'!$B$2*2))))))*E897</f>
        <v>0</v>
      </c>
      <c r="S897" s="28">
        <f>(IF(N897="WON-EW",((((G897-1)*K897)*'month 3 only'!$B$2)+('month 3 only'!$B$2*(G897-1))),IF(N897="WON",((((G897-1)*K897)*'month 3 only'!$B$2)+('month 3 only'!$B$2*(G897-1))),IF(N897="PLACED",((((G897-1)*K897)*'month 3 only'!$B$2)-'month 3 only'!$B$2),IF(K897=0,-'month 3 only'!$B$2,IF(K897=0,-'month 3 only'!$B$2,-('month 3 only'!$B$2*2)))))))*E897</f>
        <v>0</v>
      </c>
    </row>
    <row r="898" spans="9:19" ht="15" x14ac:dyDescent="0.2">
      <c r="I898" s="22"/>
      <c r="J898" s="22"/>
      <c r="K898" s="22"/>
      <c r="N898" s="17"/>
      <c r="O898" s="26">
        <f>((H898-1)*(1-(IF(I898="no",0,'month 3 only'!$B$3)))+1)</f>
        <v>5.0000000000000044E-2</v>
      </c>
      <c r="P898" s="26">
        <f t="shared" si="13"/>
        <v>0</v>
      </c>
      <c r="Q898" s="27">
        <f>(IF(N898="WON-EW",((((O898-1)*K898)*'month 3 only'!$B$2)+('month 3 only'!$B$2*(O898-1))),IF(N898="WON",((((O898-1)*K898)*'month 3 only'!$B$2)+('month 3 only'!$B$2*(O898-1))),IF(N898="PLACED",((((O898-1)*K898)*'month 3 only'!$B$2)-'month 3 only'!$B$2),IF(K898=0,-'month 3 only'!$B$2,IF(K898=0,-'month 3 only'!$B$2,-('month 3 only'!$B$2*2)))))))*E898</f>
        <v>0</v>
      </c>
      <c r="R898" s="27">
        <f>(IF(N898="WON-EW",(((L898-1)*'month 3 only'!$B$2)*(1-$B$3))+(((M898-1)*'month 3 only'!$B$2)*(1-$B$3)),IF(N898="WON",(((L898-1)*'month 3 only'!$B$2)*(1-$B$3)),IF(N898="PLACED",(((M898-1)*'month 3 only'!$B$2)*(1-$B$3))-'month 3 only'!$B$2,IF(K898=0,-'month 3 only'!$B$2,-('month 3 only'!$B$2*2))))))*E898</f>
        <v>0</v>
      </c>
      <c r="S898" s="28">
        <f>(IF(N898="WON-EW",((((G898-1)*K898)*'month 3 only'!$B$2)+('month 3 only'!$B$2*(G898-1))),IF(N898="WON",((((G898-1)*K898)*'month 3 only'!$B$2)+('month 3 only'!$B$2*(G898-1))),IF(N898="PLACED",((((G898-1)*K898)*'month 3 only'!$B$2)-'month 3 only'!$B$2),IF(K898=0,-'month 3 only'!$B$2,IF(K898=0,-'month 3 only'!$B$2,-('month 3 only'!$B$2*2)))))))*E898</f>
        <v>0</v>
      </c>
    </row>
    <row r="899" spans="9:19" ht="15" x14ac:dyDescent="0.2">
      <c r="I899" s="22"/>
      <c r="J899" s="22"/>
      <c r="K899" s="22"/>
      <c r="N899" s="17"/>
      <c r="O899" s="26">
        <f>((H899-1)*(1-(IF(I899="no",0,'month 3 only'!$B$3)))+1)</f>
        <v>5.0000000000000044E-2</v>
      </c>
      <c r="P899" s="26">
        <f t="shared" si="13"/>
        <v>0</v>
      </c>
      <c r="Q899" s="27">
        <f>(IF(N899="WON-EW",((((O899-1)*K899)*'month 3 only'!$B$2)+('month 3 only'!$B$2*(O899-1))),IF(N899="WON",((((O899-1)*K899)*'month 3 only'!$B$2)+('month 3 only'!$B$2*(O899-1))),IF(N899="PLACED",((((O899-1)*K899)*'month 3 only'!$B$2)-'month 3 only'!$B$2),IF(K899=0,-'month 3 only'!$B$2,IF(K899=0,-'month 3 only'!$B$2,-('month 3 only'!$B$2*2)))))))*E899</f>
        <v>0</v>
      </c>
      <c r="R899" s="27">
        <f>(IF(N899="WON-EW",(((L899-1)*'month 3 only'!$B$2)*(1-$B$3))+(((M899-1)*'month 3 only'!$B$2)*(1-$B$3)),IF(N899="WON",(((L899-1)*'month 3 only'!$B$2)*(1-$B$3)),IF(N899="PLACED",(((M899-1)*'month 3 only'!$B$2)*(1-$B$3))-'month 3 only'!$B$2,IF(K899=0,-'month 3 only'!$B$2,-('month 3 only'!$B$2*2))))))*E899</f>
        <v>0</v>
      </c>
      <c r="S899" s="28">
        <f>(IF(N899="WON-EW",((((G899-1)*K899)*'month 3 only'!$B$2)+('month 3 only'!$B$2*(G899-1))),IF(N899="WON",((((G899-1)*K899)*'month 3 only'!$B$2)+('month 3 only'!$B$2*(G899-1))),IF(N899="PLACED",((((G899-1)*K899)*'month 3 only'!$B$2)-'month 3 only'!$B$2),IF(K899=0,-'month 3 only'!$B$2,IF(K899=0,-'month 3 only'!$B$2,-('month 3 only'!$B$2*2)))))))*E899</f>
        <v>0</v>
      </c>
    </row>
    <row r="900" spans="9:19" ht="15" x14ac:dyDescent="0.2">
      <c r="I900" s="22"/>
      <c r="J900" s="22"/>
      <c r="K900" s="22"/>
      <c r="N900" s="17"/>
      <c r="O900" s="26">
        <f>((H900-1)*(1-(IF(I900="no",0,'month 3 only'!$B$3)))+1)</f>
        <v>5.0000000000000044E-2</v>
      </c>
      <c r="P900" s="26">
        <f t="shared" si="13"/>
        <v>0</v>
      </c>
      <c r="Q900" s="27">
        <f>(IF(N900="WON-EW",((((O900-1)*K900)*'month 3 only'!$B$2)+('month 3 only'!$B$2*(O900-1))),IF(N900="WON",((((O900-1)*K900)*'month 3 only'!$B$2)+('month 3 only'!$B$2*(O900-1))),IF(N900="PLACED",((((O900-1)*K900)*'month 3 only'!$B$2)-'month 3 only'!$B$2),IF(K900=0,-'month 3 only'!$B$2,IF(K900=0,-'month 3 only'!$B$2,-('month 3 only'!$B$2*2)))))))*E900</f>
        <v>0</v>
      </c>
      <c r="R900" s="27">
        <f>(IF(N900="WON-EW",(((L900-1)*'month 3 only'!$B$2)*(1-$B$3))+(((M900-1)*'month 3 only'!$B$2)*(1-$B$3)),IF(N900="WON",(((L900-1)*'month 3 only'!$B$2)*(1-$B$3)),IF(N900="PLACED",(((M900-1)*'month 3 only'!$B$2)*(1-$B$3))-'month 3 only'!$B$2,IF(K900=0,-'month 3 only'!$B$2,-('month 3 only'!$B$2*2))))))*E900</f>
        <v>0</v>
      </c>
      <c r="S900" s="28">
        <f>(IF(N900="WON-EW",((((G900-1)*K900)*'month 3 only'!$B$2)+('month 3 only'!$B$2*(G900-1))),IF(N900="WON",((((G900-1)*K900)*'month 3 only'!$B$2)+('month 3 only'!$B$2*(G900-1))),IF(N900="PLACED",((((G900-1)*K900)*'month 3 only'!$B$2)-'month 3 only'!$B$2),IF(K900=0,-'month 3 only'!$B$2,IF(K900=0,-'month 3 only'!$B$2,-('month 3 only'!$B$2*2)))))))*E900</f>
        <v>0</v>
      </c>
    </row>
    <row r="901" spans="9:19" ht="15" x14ac:dyDescent="0.2">
      <c r="I901" s="22"/>
      <c r="J901" s="22"/>
      <c r="K901" s="22"/>
      <c r="N901" s="17"/>
      <c r="O901" s="26">
        <f>((H901-1)*(1-(IF(I901="no",0,'month 3 only'!$B$3)))+1)</f>
        <v>5.0000000000000044E-2</v>
      </c>
      <c r="P901" s="26">
        <f t="shared" si="13"/>
        <v>0</v>
      </c>
      <c r="Q901" s="27">
        <f>(IF(N901="WON-EW",((((O901-1)*K901)*'month 3 only'!$B$2)+('month 3 only'!$B$2*(O901-1))),IF(N901="WON",((((O901-1)*K901)*'month 3 only'!$B$2)+('month 3 only'!$B$2*(O901-1))),IF(N901="PLACED",((((O901-1)*K901)*'month 3 only'!$B$2)-'month 3 only'!$B$2),IF(K901=0,-'month 3 only'!$B$2,IF(K901=0,-'month 3 only'!$B$2,-('month 3 only'!$B$2*2)))))))*E901</f>
        <v>0</v>
      </c>
      <c r="R901" s="27">
        <f>(IF(N901="WON-EW",(((L901-1)*'month 3 only'!$B$2)*(1-$B$3))+(((M901-1)*'month 3 only'!$B$2)*(1-$B$3)),IF(N901="WON",(((L901-1)*'month 3 only'!$B$2)*(1-$B$3)),IF(N901="PLACED",(((M901-1)*'month 3 only'!$B$2)*(1-$B$3))-'month 3 only'!$B$2,IF(K901=0,-'month 3 only'!$B$2,-('month 3 only'!$B$2*2))))))*E901</f>
        <v>0</v>
      </c>
      <c r="S901" s="28">
        <f>(IF(N901="WON-EW",((((G901-1)*K901)*'month 3 only'!$B$2)+('month 3 only'!$B$2*(G901-1))),IF(N901="WON",((((G901-1)*K901)*'month 3 only'!$B$2)+('month 3 only'!$B$2*(G901-1))),IF(N901="PLACED",((((G901-1)*K901)*'month 3 only'!$B$2)-'month 3 only'!$B$2),IF(K901=0,-'month 3 only'!$B$2,IF(K901=0,-'month 3 only'!$B$2,-('month 3 only'!$B$2*2)))))))*E901</f>
        <v>0</v>
      </c>
    </row>
    <row r="902" spans="9:19" ht="15" x14ac:dyDescent="0.2">
      <c r="I902" s="22"/>
      <c r="J902" s="22"/>
      <c r="K902" s="22"/>
      <c r="N902" s="17"/>
      <c r="O902" s="26">
        <f>((H902-1)*(1-(IF(I902="no",0,'month 3 only'!$B$3)))+1)</f>
        <v>5.0000000000000044E-2</v>
      </c>
      <c r="P902" s="26">
        <f t="shared" si="13"/>
        <v>0</v>
      </c>
      <c r="Q902" s="27">
        <f>(IF(N902="WON-EW",((((O902-1)*K902)*'month 3 only'!$B$2)+('month 3 only'!$B$2*(O902-1))),IF(N902="WON",((((O902-1)*K902)*'month 3 only'!$B$2)+('month 3 only'!$B$2*(O902-1))),IF(N902="PLACED",((((O902-1)*K902)*'month 3 only'!$B$2)-'month 3 only'!$B$2),IF(K902=0,-'month 3 only'!$B$2,IF(K902=0,-'month 3 only'!$B$2,-('month 3 only'!$B$2*2)))))))*E902</f>
        <v>0</v>
      </c>
      <c r="R902" s="27">
        <f>(IF(N902="WON-EW",(((L902-1)*'month 3 only'!$B$2)*(1-$B$3))+(((M902-1)*'month 3 only'!$B$2)*(1-$B$3)),IF(N902="WON",(((L902-1)*'month 3 only'!$B$2)*(1-$B$3)),IF(N902="PLACED",(((M902-1)*'month 3 only'!$B$2)*(1-$B$3))-'month 3 only'!$B$2,IF(K902=0,-'month 3 only'!$B$2,-('month 3 only'!$B$2*2))))))*E902</f>
        <v>0</v>
      </c>
      <c r="S902" s="28">
        <f>(IF(N902="WON-EW",((((G902-1)*K902)*'month 3 only'!$B$2)+('month 3 only'!$B$2*(G902-1))),IF(N902="WON",((((G902-1)*K902)*'month 3 only'!$B$2)+('month 3 only'!$B$2*(G902-1))),IF(N902="PLACED",((((G902-1)*K902)*'month 3 only'!$B$2)-'month 3 only'!$B$2),IF(K902=0,-'month 3 only'!$B$2,IF(K902=0,-'month 3 only'!$B$2,-('month 3 only'!$B$2*2)))))))*E902</f>
        <v>0</v>
      </c>
    </row>
    <row r="903" spans="9:19" ht="15" x14ac:dyDescent="0.2">
      <c r="I903" s="22"/>
      <c r="J903" s="22"/>
      <c r="K903" s="22"/>
      <c r="N903" s="17"/>
      <c r="O903" s="26">
        <f>((H903-1)*(1-(IF(I903="no",0,'month 3 only'!$B$3)))+1)</f>
        <v>5.0000000000000044E-2</v>
      </c>
      <c r="P903" s="26">
        <f t="shared" si="13"/>
        <v>0</v>
      </c>
      <c r="Q903" s="27">
        <f>(IF(N903="WON-EW",((((O903-1)*K903)*'month 3 only'!$B$2)+('month 3 only'!$B$2*(O903-1))),IF(N903="WON",((((O903-1)*K903)*'month 3 only'!$B$2)+('month 3 only'!$B$2*(O903-1))),IF(N903="PLACED",((((O903-1)*K903)*'month 3 only'!$B$2)-'month 3 only'!$B$2),IF(K903=0,-'month 3 only'!$B$2,IF(K903=0,-'month 3 only'!$B$2,-('month 3 only'!$B$2*2)))))))*E903</f>
        <v>0</v>
      </c>
      <c r="R903" s="27">
        <f>(IF(N903="WON-EW",(((L903-1)*'month 3 only'!$B$2)*(1-$B$3))+(((M903-1)*'month 3 only'!$B$2)*(1-$B$3)),IF(N903="WON",(((L903-1)*'month 3 only'!$B$2)*(1-$B$3)),IF(N903="PLACED",(((M903-1)*'month 3 only'!$B$2)*(1-$B$3))-'month 3 only'!$B$2,IF(K903=0,-'month 3 only'!$B$2,-('month 3 only'!$B$2*2))))))*E903</f>
        <v>0</v>
      </c>
      <c r="S903" s="28">
        <f>(IF(N903="WON-EW",((((G903-1)*K903)*'month 3 only'!$B$2)+('month 3 only'!$B$2*(G903-1))),IF(N903="WON",((((G903-1)*K903)*'month 3 only'!$B$2)+('month 3 only'!$B$2*(G903-1))),IF(N903="PLACED",((((G903-1)*K903)*'month 3 only'!$B$2)-'month 3 only'!$B$2),IF(K903=0,-'month 3 only'!$B$2,IF(K903=0,-'month 3 only'!$B$2,-('month 3 only'!$B$2*2)))))))*E903</f>
        <v>0</v>
      </c>
    </row>
    <row r="904" spans="9:19" ht="15" x14ac:dyDescent="0.2">
      <c r="I904" s="22"/>
      <c r="J904" s="22"/>
      <c r="K904" s="22"/>
      <c r="N904" s="17"/>
      <c r="O904" s="26">
        <f>((H904-1)*(1-(IF(I904="no",0,'month 3 only'!$B$3)))+1)</f>
        <v>5.0000000000000044E-2</v>
      </c>
      <c r="P904" s="26">
        <f t="shared" si="13"/>
        <v>0</v>
      </c>
      <c r="Q904" s="27">
        <f>(IF(N904="WON-EW",((((O904-1)*K904)*'month 3 only'!$B$2)+('month 3 only'!$B$2*(O904-1))),IF(N904="WON",((((O904-1)*K904)*'month 3 only'!$B$2)+('month 3 only'!$B$2*(O904-1))),IF(N904="PLACED",((((O904-1)*K904)*'month 3 only'!$B$2)-'month 3 only'!$B$2),IF(K904=0,-'month 3 only'!$B$2,IF(K904=0,-'month 3 only'!$B$2,-('month 3 only'!$B$2*2)))))))*E904</f>
        <v>0</v>
      </c>
      <c r="R904" s="27">
        <f>(IF(N904="WON-EW",(((L904-1)*'month 3 only'!$B$2)*(1-$B$3))+(((M904-1)*'month 3 only'!$B$2)*(1-$B$3)),IF(N904="WON",(((L904-1)*'month 3 only'!$B$2)*(1-$B$3)),IF(N904="PLACED",(((M904-1)*'month 3 only'!$B$2)*(1-$B$3))-'month 3 only'!$B$2,IF(K904=0,-'month 3 only'!$B$2,-('month 3 only'!$B$2*2))))))*E904</f>
        <v>0</v>
      </c>
      <c r="S904" s="28">
        <f>(IF(N904="WON-EW",((((G904-1)*K904)*'month 3 only'!$B$2)+('month 3 only'!$B$2*(G904-1))),IF(N904="WON",((((G904-1)*K904)*'month 3 only'!$B$2)+('month 3 only'!$B$2*(G904-1))),IF(N904="PLACED",((((G904-1)*K904)*'month 3 only'!$B$2)-'month 3 only'!$B$2),IF(K904=0,-'month 3 only'!$B$2,IF(K904=0,-'month 3 only'!$B$2,-('month 3 only'!$B$2*2)))))))*E904</f>
        <v>0</v>
      </c>
    </row>
    <row r="905" spans="9:19" ht="15" x14ac:dyDescent="0.2">
      <c r="I905" s="22"/>
      <c r="J905" s="22"/>
      <c r="K905" s="22"/>
      <c r="N905" s="17"/>
      <c r="O905" s="26">
        <f>((H905-1)*(1-(IF(I905="no",0,'month 3 only'!$B$3)))+1)</f>
        <v>5.0000000000000044E-2</v>
      </c>
      <c r="P905" s="26">
        <f t="shared" si="13"/>
        <v>0</v>
      </c>
      <c r="Q905" s="27">
        <f>(IF(N905="WON-EW",((((O905-1)*K905)*'month 3 only'!$B$2)+('month 3 only'!$B$2*(O905-1))),IF(N905="WON",((((O905-1)*K905)*'month 3 only'!$B$2)+('month 3 only'!$B$2*(O905-1))),IF(N905="PLACED",((((O905-1)*K905)*'month 3 only'!$B$2)-'month 3 only'!$B$2),IF(K905=0,-'month 3 only'!$B$2,IF(K905=0,-'month 3 only'!$B$2,-('month 3 only'!$B$2*2)))))))*E905</f>
        <v>0</v>
      </c>
      <c r="R905" s="27">
        <f>(IF(N905="WON-EW",(((L905-1)*'month 3 only'!$B$2)*(1-$B$3))+(((M905-1)*'month 3 only'!$B$2)*(1-$B$3)),IF(N905="WON",(((L905-1)*'month 3 only'!$B$2)*(1-$B$3)),IF(N905="PLACED",(((M905-1)*'month 3 only'!$B$2)*(1-$B$3))-'month 3 only'!$B$2,IF(K905=0,-'month 3 only'!$B$2,-('month 3 only'!$B$2*2))))))*E905</f>
        <v>0</v>
      </c>
      <c r="S905" s="28">
        <f>(IF(N905="WON-EW",((((G905-1)*K905)*'month 3 only'!$B$2)+('month 3 only'!$B$2*(G905-1))),IF(N905="WON",((((G905-1)*K905)*'month 3 only'!$B$2)+('month 3 only'!$B$2*(G905-1))),IF(N905="PLACED",((((G905-1)*K905)*'month 3 only'!$B$2)-'month 3 only'!$B$2),IF(K905=0,-'month 3 only'!$B$2,IF(K905=0,-'month 3 only'!$B$2,-('month 3 only'!$B$2*2)))))))*E905</f>
        <v>0</v>
      </c>
    </row>
    <row r="906" spans="9:19" ht="15" x14ac:dyDescent="0.2">
      <c r="I906" s="22"/>
      <c r="J906" s="22"/>
      <c r="K906" s="22"/>
      <c r="N906" s="17"/>
      <c r="O906" s="26">
        <f>((H906-1)*(1-(IF(I906="no",0,'month 3 only'!$B$3)))+1)</f>
        <v>5.0000000000000044E-2</v>
      </c>
      <c r="P906" s="26">
        <f t="shared" si="13"/>
        <v>0</v>
      </c>
      <c r="Q906" s="27">
        <f>(IF(N906="WON-EW",((((O906-1)*K906)*'month 3 only'!$B$2)+('month 3 only'!$B$2*(O906-1))),IF(N906="WON",((((O906-1)*K906)*'month 3 only'!$B$2)+('month 3 only'!$B$2*(O906-1))),IF(N906="PLACED",((((O906-1)*K906)*'month 3 only'!$B$2)-'month 3 only'!$B$2),IF(K906=0,-'month 3 only'!$B$2,IF(K906=0,-'month 3 only'!$B$2,-('month 3 only'!$B$2*2)))))))*E906</f>
        <v>0</v>
      </c>
      <c r="R906" s="27">
        <f>(IF(N906="WON-EW",(((L906-1)*'month 3 only'!$B$2)*(1-$B$3))+(((M906-1)*'month 3 only'!$B$2)*(1-$B$3)),IF(N906="WON",(((L906-1)*'month 3 only'!$B$2)*(1-$B$3)),IF(N906="PLACED",(((M906-1)*'month 3 only'!$B$2)*(1-$B$3))-'month 3 only'!$B$2,IF(K906=0,-'month 3 only'!$B$2,-('month 3 only'!$B$2*2))))))*E906</f>
        <v>0</v>
      </c>
      <c r="S906" s="28">
        <f>(IF(N906="WON-EW",((((G906-1)*K906)*'month 3 only'!$B$2)+('month 3 only'!$B$2*(G906-1))),IF(N906="WON",((((G906-1)*K906)*'month 3 only'!$B$2)+('month 3 only'!$B$2*(G906-1))),IF(N906="PLACED",((((G906-1)*K906)*'month 3 only'!$B$2)-'month 3 only'!$B$2),IF(K906=0,-'month 3 only'!$B$2,IF(K906=0,-'month 3 only'!$B$2,-('month 3 only'!$B$2*2)))))))*E906</f>
        <v>0</v>
      </c>
    </row>
    <row r="907" spans="9:19" ht="15" x14ac:dyDescent="0.2">
      <c r="I907" s="22"/>
      <c r="J907" s="22"/>
      <c r="K907" s="22"/>
      <c r="N907" s="17"/>
      <c r="O907" s="26">
        <f>((H907-1)*(1-(IF(I907="no",0,'month 3 only'!$B$3)))+1)</f>
        <v>5.0000000000000044E-2</v>
      </c>
      <c r="P907" s="26">
        <f t="shared" si="13"/>
        <v>0</v>
      </c>
      <c r="Q907" s="27">
        <f>(IF(N907="WON-EW",((((O907-1)*K907)*'month 3 only'!$B$2)+('month 3 only'!$B$2*(O907-1))),IF(N907="WON",((((O907-1)*K907)*'month 3 only'!$B$2)+('month 3 only'!$B$2*(O907-1))),IF(N907="PLACED",((((O907-1)*K907)*'month 3 only'!$B$2)-'month 3 only'!$B$2),IF(K907=0,-'month 3 only'!$B$2,IF(K907=0,-'month 3 only'!$B$2,-('month 3 only'!$B$2*2)))))))*E907</f>
        <v>0</v>
      </c>
      <c r="R907" s="27">
        <f>(IF(N907="WON-EW",(((L907-1)*'month 3 only'!$B$2)*(1-$B$3))+(((M907-1)*'month 3 only'!$B$2)*(1-$B$3)),IF(N907="WON",(((L907-1)*'month 3 only'!$B$2)*(1-$B$3)),IF(N907="PLACED",(((M907-1)*'month 3 only'!$B$2)*(1-$B$3))-'month 3 only'!$B$2,IF(K907=0,-'month 3 only'!$B$2,-('month 3 only'!$B$2*2))))))*E907</f>
        <v>0</v>
      </c>
      <c r="S907" s="28">
        <f>(IF(N907="WON-EW",((((G907-1)*K907)*'month 3 only'!$B$2)+('month 3 only'!$B$2*(G907-1))),IF(N907="WON",((((G907-1)*K907)*'month 3 only'!$B$2)+('month 3 only'!$B$2*(G907-1))),IF(N907="PLACED",((((G907-1)*K907)*'month 3 only'!$B$2)-'month 3 only'!$B$2),IF(K907=0,-'month 3 only'!$B$2,IF(K907=0,-'month 3 only'!$B$2,-('month 3 only'!$B$2*2)))))))*E907</f>
        <v>0</v>
      </c>
    </row>
    <row r="908" spans="9:19" ht="15" x14ac:dyDescent="0.2">
      <c r="I908" s="22"/>
      <c r="J908" s="22"/>
      <c r="K908" s="22"/>
      <c r="N908" s="17"/>
      <c r="O908" s="26">
        <f>((H908-1)*(1-(IF(I908="no",0,'month 3 only'!$B$3)))+1)</f>
        <v>5.0000000000000044E-2</v>
      </c>
      <c r="P908" s="26">
        <f t="shared" si="13"/>
        <v>0</v>
      </c>
      <c r="Q908" s="27">
        <f>(IF(N908="WON-EW",((((O908-1)*K908)*'month 3 only'!$B$2)+('month 3 only'!$B$2*(O908-1))),IF(N908="WON",((((O908-1)*K908)*'month 3 only'!$B$2)+('month 3 only'!$B$2*(O908-1))),IF(N908="PLACED",((((O908-1)*K908)*'month 3 only'!$B$2)-'month 3 only'!$B$2),IF(K908=0,-'month 3 only'!$B$2,IF(K908=0,-'month 3 only'!$B$2,-('month 3 only'!$B$2*2)))))))*E908</f>
        <v>0</v>
      </c>
      <c r="R908" s="27">
        <f>(IF(N908="WON-EW",(((L908-1)*'month 3 only'!$B$2)*(1-$B$3))+(((M908-1)*'month 3 only'!$B$2)*(1-$B$3)),IF(N908="WON",(((L908-1)*'month 3 only'!$B$2)*(1-$B$3)),IF(N908="PLACED",(((M908-1)*'month 3 only'!$B$2)*(1-$B$3))-'month 3 only'!$B$2,IF(K908=0,-'month 3 only'!$B$2,-('month 3 only'!$B$2*2))))))*E908</f>
        <v>0</v>
      </c>
      <c r="S908" s="28">
        <f>(IF(N908="WON-EW",((((G908-1)*K908)*'month 3 only'!$B$2)+('month 3 only'!$B$2*(G908-1))),IF(N908="WON",((((G908-1)*K908)*'month 3 only'!$B$2)+('month 3 only'!$B$2*(G908-1))),IF(N908="PLACED",((((G908-1)*K908)*'month 3 only'!$B$2)-'month 3 only'!$B$2),IF(K908=0,-'month 3 only'!$B$2,IF(K908=0,-'month 3 only'!$B$2,-('month 3 only'!$B$2*2)))))))*E908</f>
        <v>0</v>
      </c>
    </row>
    <row r="909" spans="9:19" ht="15" x14ac:dyDescent="0.2">
      <c r="I909" s="22"/>
      <c r="J909" s="22"/>
      <c r="K909" s="22"/>
      <c r="N909" s="17"/>
      <c r="O909" s="26">
        <f>((H909-1)*(1-(IF(I909="no",0,'month 3 only'!$B$3)))+1)</f>
        <v>5.0000000000000044E-2</v>
      </c>
      <c r="P909" s="26">
        <f t="shared" si="13"/>
        <v>0</v>
      </c>
      <c r="Q909" s="27">
        <f>(IF(N909="WON-EW",((((O909-1)*K909)*'month 3 only'!$B$2)+('month 3 only'!$B$2*(O909-1))),IF(N909="WON",((((O909-1)*K909)*'month 3 only'!$B$2)+('month 3 only'!$B$2*(O909-1))),IF(N909="PLACED",((((O909-1)*K909)*'month 3 only'!$B$2)-'month 3 only'!$B$2),IF(K909=0,-'month 3 only'!$B$2,IF(K909=0,-'month 3 only'!$B$2,-('month 3 only'!$B$2*2)))))))*E909</f>
        <v>0</v>
      </c>
      <c r="R909" s="27">
        <f>(IF(N909="WON-EW",(((L909-1)*'month 3 only'!$B$2)*(1-$B$3))+(((M909-1)*'month 3 only'!$B$2)*(1-$B$3)),IF(N909="WON",(((L909-1)*'month 3 only'!$B$2)*(1-$B$3)),IF(N909="PLACED",(((M909-1)*'month 3 only'!$B$2)*(1-$B$3))-'month 3 only'!$B$2,IF(K909=0,-'month 3 only'!$B$2,-('month 3 only'!$B$2*2))))))*E909</f>
        <v>0</v>
      </c>
      <c r="S909" s="28">
        <f>(IF(N909="WON-EW",((((G909-1)*K909)*'month 3 only'!$B$2)+('month 3 only'!$B$2*(G909-1))),IF(N909="WON",((((G909-1)*K909)*'month 3 only'!$B$2)+('month 3 only'!$B$2*(G909-1))),IF(N909="PLACED",((((G909-1)*K909)*'month 3 only'!$B$2)-'month 3 only'!$B$2),IF(K909=0,-'month 3 only'!$B$2,IF(K909=0,-'month 3 only'!$B$2,-('month 3 only'!$B$2*2)))))))*E909</f>
        <v>0</v>
      </c>
    </row>
    <row r="910" spans="9:19" ht="15" x14ac:dyDescent="0.2">
      <c r="I910" s="22"/>
      <c r="J910" s="22"/>
      <c r="K910" s="22"/>
      <c r="N910" s="17"/>
      <c r="O910" s="26">
        <f>((H910-1)*(1-(IF(I910="no",0,'month 3 only'!$B$3)))+1)</f>
        <v>5.0000000000000044E-2</v>
      </c>
      <c r="P910" s="26">
        <f t="shared" si="13"/>
        <v>0</v>
      </c>
      <c r="Q910" s="27">
        <f>(IF(N910="WON-EW",((((O910-1)*K910)*'month 3 only'!$B$2)+('month 3 only'!$B$2*(O910-1))),IF(N910="WON",((((O910-1)*K910)*'month 3 only'!$B$2)+('month 3 only'!$B$2*(O910-1))),IF(N910="PLACED",((((O910-1)*K910)*'month 3 only'!$B$2)-'month 3 only'!$B$2),IF(K910=0,-'month 3 only'!$B$2,IF(K910=0,-'month 3 only'!$B$2,-('month 3 only'!$B$2*2)))))))*E910</f>
        <v>0</v>
      </c>
      <c r="R910" s="27">
        <f>(IF(N910="WON-EW",(((L910-1)*'month 3 only'!$B$2)*(1-$B$3))+(((M910-1)*'month 3 only'!$B$2)*(1-$B$3)),IF(N910="WON",(((L910-1)*'month 3 only'!$B$2)*(1-$B$3)),IF(N910="PLACED",(((M910-1)*'month 3 only'!$B$2)*(1-$B$3))-'month 3 only'!$B$2,IF(K910=0,-'month 3 only'!$B$2,-('month 3 only'!$B$2*2))))))*E910</f>
        <v>0</v>
      </c>
      <c r="S910" s="28">
        <f>(IF(N910="WON-EW",((((G910-1)*K910)*'month 3 only'!$B$2)+('month 3 only'!$B$2*(G910-1))),IF(N910="WON",((((G910-1)*K910)*'month 3 only'!$B$2)+('month 3 only'!$B$2*(G910-1))),IF(N910="PLACED",((((G910-1)*K910)*'month 3 only'!$B$2)-'month 3 only'!$B$2),IF(K910=0,-'month 3 only'!$B$2,IF(K910=0,-'month 3 only'!$B$2,-('month 3 only'!$B$2*2)))))))*E910</f>
        <v>0</v>
      </c>
    </row>
    <row r="911" spans="9:19" ht="15" x14ac:dyDescent="0.2">
      <c r="I911" s="22"/>
      <c r="J911" s="22"/>
      <c r="K911" s="22"/>
      <c r="N911" s="17"/>
      <c r="O911" s="26">
        <f>((H911-1)*(1-(IF(I911="no",0,'month 3 only'!$B$3)))+1)</f>
        <v>5.0000000000000044E-2</v>
      </c>
      <c r="P911" s="26">
        <f t="shared" si="13"/>
        <v>0</v>
      </c>
      <c r="Q911" s="27">
        <f>(IF(N911="WON-EW",((((O911-1)*K911)*'month 3 only'!$B$2)+('month 3 only'!$B$2*(O911-1))),IF(N911="WON",((((O911-1)*K911)*'month 3 only'!$B$2)+('month 3 only'!$B$2*(O911-1))),IF(N911="PLACED",((((O911-1)*K911)*'month 3 only'!$B$2)-'month 3 only'!$B$2),IF(K911=0,-'month 3 only'!$B$2,IF(K911=0,-'month 3 only'!$B$2,-('month 3 only'!$B$2*2)))))))*E911</f>
        <v>0</v>
      </c>
      <c r="R911" s="27">
        <f>(IF(N911="WON-EW",(((L911-1)*'month 3 only'!$B$2)*(1-$B$3))+(((M911-1)*'month 3 only'!$B$2)*(1-$B$3)),IF(N911="WON",(((L911-1)*'month 3 only'!$B$2)*(1-$B$3)),IF(N911="PLACED",(((M911-1)*'month 3 only'!$B$2)*(1-$B$3))-'month 3 only'!$B$2,IF(K911=0,-'month 3 only'!$B$2,-('month 3 only'!$B$2*2))))))*E911</f>
        <v>0</v>
      </c>
      <c r="S911" s="28">
        <f>(IF(N911="WON-EW",((((G911-1)*K911)*'month 3 only'!$B$2)+('month 3 only'!$B$2*(G911-1))),IF(N911="WON",((((G911-1)*K911)*'month 3 only'!$B$2)+('month 3 only'!$B$2*(G911-1))),IF(N911="PLACED",((((G911-1)*K911)*'month 3 only'!$B$2)-'month 3 only'!$B$2),IF(K911=0,-'month 3 only'!$B$2,IF(K911=0,-'month 3 only'!$B$2,-('month 3 only'!$B$2*2)))))))*E911</f>
        <v>0</v>
      </c>
    </row>
    <row r="912" spans="9:19" ht="15" x14ac:dyDescent="0.2">
      <c r="I912" s="22"/>
      <c r="J912" s="22"/>
      <c r="K912" s="22"/>
      <c r="N912" s="17"/>
      <c r="O912" s="26">
        <f>((H912-1)*(1-(IF(I912="no",0,'month 3 only'!$B$3)))+1)</f>
        <v>5.0000000000000044E-2</v>
      </c>
      <c r="P912" s="26">
        <f t="shared" si="13"/>
        <v>0</v>
      </c>
      <c r="Q912" s="27">
        <f>(IF(N912="WON-EW",((((O912-1)*K912)*'month 3 only'!$B$2)+('month 3 only'!$B$2*(O912-1))),IF(N912="WON",((((O912-1)*K912)*'month 3 only'!$B$2)+('month 3 only'!$B$2*(O912-1))),IF(N912="PLACED",((((O912-1)*K912)*'month 3 only'!$B$2)-'month 3 only'!$B$2),IF(K912=0,-'month 3 only'!$B$2,IF(K912=0,-'month 3 only'!$B$2,-('month 3 only'!$B$2*2)))))))*E912</f>
        <v>0</v>
      </c>
      <c r="R912" s="27">
        <f>(IF(N912="WON-EW",(((L912-1)*'month 3 only'!$B$2)*(1-$B$3))+(((M912-1)*'month 3 only'!$B$2)*(1-$B$3)),IF(N912="WON",(((L912-1)*'month 3 only'!$B$2)*(1-$B$3)),IF(N912="PLACED",(((M912-1)*'month 3 only'!$B$2)*(1-$B$3))-'month 3 only'!$B$2,IF(K912=0,-'month 3 only'!$B$2,-('month 3 only'!$B$2*2))))))*E912</f>
        <v>0</v>
      </c>
      <c r="S912" s="28">
        <f>(IF(N912="WON-EW",((((G912-1)*K912)*'month 3 only'!$B$2)+('month 3 only'!$B$2*(G912-1))),IF(N912="WON",((((G912-1)*K912)*'month 3 only'!$B$2)+('month 3 only'!$B$2*(G912-1))),IF(N912="PLACED",((((G912-1)*K912)*'month 3 only'!$B$2)-'month 3 only'!$B$2),IF(K912=0,-'month 3 only'!$B$2,IF(K912=0,-'month 3 only'!$B$2,-('month 3 only'!$B$2*2)))))))*E912</f>
        <v>0</v>
      </c>
    </row>
    <row r="913" spans="9:19" ht="15" x14ac:dyDescent="0.2">
      <c r="I913" s="22"/>
      <c r="J913" s="22"/>
      <c r="K913" s="22"/>
      <c r="N913" s="17"/>
      <c r="O913" s="26">
        <f>((H913-1)*(1-(IF(I913="no",0,'month 3 only'!$B$3)))+1)</f>
        <v>5.0000000000000044E-2</v>
      </c>
      <c r="P913" s="26">
        <f t="shared" si="13"/>
        <v>0</v>
      </c>
      <c r="Q913" s="27">
        <f>(IF(N913="WON-EW",((((O913-1)*K913)*'month 3 only'!$B$2)+('month 3 only'!$B$2*(O913-1))),IF(N913="WON",((((O913-1)*K913)*'month 3 only'!$B$2)+('month 3 only'!$B$2*(O913-1))),IF(N913="PLACED",((((O913-1)*K913)*'month 3 only'!$B$2)-'month 3 only'!$B$2),IF(K913=0,-'month 3 only'!$B$2,IF(K913=0,-'month 3 only'!$B$2,-('month 3 only'!$B$2*2)))))))*E913</f>
        <v>0</v>
      </c>
      <c r="R913" s="27">
        <f>(IF(N913="WON-EW",(((L913-1)*'month 3 only'!$B$2)*(1-$B$3))+(((M913-1)*'month 3 only'!$B$2)*(1-$B$3)),IF(N913="WON",(((L913-1)*'month 3 only'!$B$2)*(1-$B$3)),IF(N913="PLACED",(((M913-1)*'month 3 only'!$B$2)*(1-$B$3))-'month 3 only'!$B$2,IF(K913=0,-'month 3 only'!$B$2,-('month 3 only'!$B$2*2))))))*E913</f>
        <v>0</v>
      </c>
      <c r="S913" s="28">
        <f>(IF(N913="WON-EW",((((G913-1)*K913)*'month 3 only'!$B$2)+('month 3 only'!$B$2*(G913-1))),IF(N913="WON",((((G913-1)*K913)*'month 3 only'!$B$2)+('month 3 only'!$B$2*(G913-1))),IF(N913="PLACED",((((G913-1)*K913)*'month 3 only'!$B$2)-'month 3 only'!$B$2),IF(K913=0,-'month 3 only'!$B$2,IF(K913=0,-'month 3 only'!$B$2,-('month 3 only'!$B$2*2)))))))*E913</f>
        <v>0</v>
      </c>
    </row>
    <row r="914" spans="9:19" ht="15" x14ac:dyDescent="0.2">
      <c r="I914" s="22"/>
      <c r="J914" s="22"/>
      <c r="K914" s="22"/>
      <c r="N914" s="17"/>
      <c r="O914" s="26">
        <f>((H914-1)*(1-(IF(I914="no",0,'month 3 only'!$B$3)))+1)</f>
        <v>5.0000000000000044E-2</v>
      </c>
      <c r="P914" s="26">
        <f t="shared" si="13"/>
        <v>0</v>
      </c>
      <c r="Q914" s="27">
        <f>(IF(N914="WON-EW",((((O914-1)*K914)*'month 3 only'!$B$2)+('month 3 only'!$B$2*(O914-1))),IF(N914="WON",((((O914-1)*K914)*'month 3 only'!$B$2)+('month 3 only'!$B$2*(O914-1))),IF(N914="PLACED",((((O914-1)*K914)*'month 3 only'!$B$2)-'month 3 only'!$B$2),IF(K914=0,-'month 3 only'!$B$2,IF(K914=0,-'month 3 only'!$B$2,-('month 3 only'!$B$2*2)))))))*E914</f>
        <v>0</v>
      </c>
      <c r="R914" s="27">
        <f>(IF(N914="WON-EW",(((L914-1)*'month 3 only'!$B$2)*(1-$B$3))+(((M914-1)*'month 3 only'!$B$2)*(1-$B$3)),IF(N914="WON",(((L914-1)*'month 3 only'!$B$2)*(1-$B$3)),IF(N914="PLACED",(((M914-1)*'month 3 only'!$B$2)*(1-$B$3))-'month 3 only'!$B$2,IF(K914=0,-'month 3 only'!$B$2,-('month 3 only'!$B$2*2))))))*E914</f>
        <v>0</v>
      </c>
      <c r="S914" s="28">
        <f>(IF(N914="WON-EW",((((G914-1)*K914)*'month 3 only'!$B$2)+('month 3 only'!$B$2*(G914-1))),IF(N914="WON",((((G914-1)*K914)*'month 3 only'!$B$2)+('month 3 only'!$B$2*(G914-1))),IF(N914="PLACED",((((G914-1)*K914)*'month 3 only'!$B$2)-'month 3 only'!$B$2),IF(K914=0,-'month 3 only'!$B$2,IF(K914=0,-'month 3 only'!$B$2,-('month 3 only'!$B$2*2)))))))*E914</f>
        <v>0</v>
      </c>
    </row>
    <row r="915" spans="9:19" ht="15" x14ac:dyDescent="0.2">
      <c r="I915" s="22"/>
      <c r="J915" s="22"/>
      <c r="K915" s="22"/>
      <c r="N915" s="17"/>
      <c r="O915" s="26">
        <f>((H915-1)*(1-(IF(I915="no",0,'month 3 only'!$B$3)))+1)</f>
        <v>5.0000000000000044E-2</v>
      </c>
      <c r="P915" s="26">
        <f t="shared" si="13"/>
        <v>0</v>
      </c>
      <c r="Q915" s="27">
        <f>(IF(N915="WON-EW",((((O915-1)*K915)*'month 3 only'!$B$2)+('month 3 only'!$B$2*(O915-1))),IF(N915="WON",((((O915-1)*K915)*'month 3 only'!$B$2)+('month 3 only'!$B$2*(O915-1))),IF(N915="PLACED",((((O915-1)*K915)*'month 3 only'!$B$2)-'month 3 only'!$B$2),IF(K915=0,-'month 3 only'!$B$2,IF(K915=0,-'month 3 only'!$B$2,-('month 3 only'!$B$2*2)))))))*E915</f>
        <v>0</v>
      </c>
      <c r="R915" s="27">
        <f>(IF(N915="WON-EW",(((L915-1)*'month 3 only'!$B$2)*(1-$B$3))+(((M915-1)*'month 3 only'!$B$2)*(1-$B$3)),IF(N915="WON",(((L915-1)*'month 3 only'!$B$2)*(1-$B$3)),IF(N915="PLACED",(((M915-1)*'month 3 only'!$B$2)*(1-$B$3))-'month 3 only'!$B$2,IF(K915=0,-'month 3 only'!$B$2,-('month 3 only'!$B$2*2))))))*E915</f>
        <v>0</v>
      </c>
      <c r="S915" s="28">
        <f>(IF(N915="WON-EW",((((G915-1)*K915)*'month 3 only'!$B$2)+('month 3 only'!$B$2*(G915-1))),IF(N915="WON",((((G915-1)*K915)*'month 3 only'!$B$2)+('month 3 only'!$B$2*(G915-1))),IF(N915="PLACED",((((G915-1)*K915)*'month 3 only'!$B$2)-'month 3 only'!$B$2),IF(K915=0,-'month 3 only'!$B$2,IF(K915=0,-'month 3 only'!$B$2,-('month 3 only'!$B$2*2)))))))*E915</f>
        <v>0</v>
      </c>
    </row>
    <row r="916" spans="9:19" ht="15" x14ac:dyDescent="0.2">
      <c r="I916" s="22"/>
      <c r="J916" s="22"/>
      <c r="K916" s="22"/>
      <c r="N916" s="17"/>
      <c r="O916" s="26">
        <f>((H916-1)*(1-(IF(I916="no",0,'month 3 only'!$B$3)))+1)</f>
        <v>5.0000000000000044E-2</v>
      </c>
      <c r="P916" s="26">
        <f t="shared" si="13"/>
        <v>0</v>
      </c>
      <c r="Q916" s="27">
        <f>(IF(N916="WON-EW",((((O916-1)*K916)*'month 3 only'!$B$2)+('month 3 only'!$B$2*(O916-1))),IF(N916="WON",((((O916-1)*K916)*'month 3 only'!$B$2)+('month 3 only'!$B$2*(O916-1))),IF(N916="PLACED",((((O916-1)*K916)*'month 3 only'!$B$2)-'month 3 only'!$B$2),IF(K916=0,-'month 3 only'!$B$2,IF(K916=0,-'month 3 only'!$B$2,-('month 3 only'!$B$2*2)))))))*E916</f>
        <v>0</v>
      </c>
      <c r="R916" s="27">
        <f>(IF(N916="WON-EW",(((L916-1)*'month 3 only'!$B$2)*(1-$B$3))+(((M916-1)*'month 3 only'!$B$2)*(1-$B$3)),IF(N916="WON",(((L916-1)*'month 3 only'!$B$2)*(1-$B$3)),IF(N916="PLACED",(((M916-1)*'month 3 only'!$B$2)*(1-$B$3))-'month 3 only'!$B$2,IF(K916=0,-'month 3 only'!$B$2,-('month 3 only'!$B$2*2))))))*E916</f>
        <v>0</v>
      </c>
      <c r="S916" s="28">
        <f>(IF(N916="WON-EW",((((G916-1)*K916)*'month 3 only'!$B$2)+('month 3 only'!$B$2*(G916-1))),IF(N916="WON",((((G916-1)*K916)*'month 3 only'!$B$2)+('month 3 only'!$B$2*(G916-1))),IF(N916="PLACED",((((G916-1)*K916)*'month 3 only'!$B$2)-'month 3 only'!$B$2),IF(K916=0,-'month 3 only'!$B$2,IF(K916=0,-'month 3 only'!$B$2,-('month 3 only'!$B$2*2)))))))*E916</f>
        <v>0</v>
      </c>
    </row>
    <row r="917" spans="9:19" ht="15" x14ac:dyDescent="0.2">
      <c r="I917" s="22"/>
      <c r="J917" s="22"/>
      <c r="K917" s="22"/>
      <c r="N917" s="17"/>
      <c r="O917" s="26">
        <f>((H917-1)*(1-(IF(I917="no",0,'month 3 only'!$B$3)))+1)</f>
        <v>5.0000000000000044E-2</v>
      </c>
      <c r="P917" s="26">
        <f t="shared" si="13"/>
        <v>0</v>
      </c>
      <c r="Q917" s="27">
        <f>(IF(N917="WON-EW",((((O917-1)*K917)*'month 3 only'!$B$2)+('month 3 only'!$B$2*(O917-1))),IF(N917="WON",((((O917-1)*K917)*'month 3 only'!$B$2)+('month 3 only'!$B$2*(O917-1))),IF(N917="PLACED",((((O917-1)*K917)*'month 3 only'!$B$2)-'month 3 only'!$B$2),IF(K917=0,-'month 3 only'!$B$2,IF(K917=0,-'month 3 only'!$B$2,-('month 3 only'!$B$2*2)))))))*E917</f>
        <v>0</v>
      </c>
      <c r="R917" s="27">
        <f>(IF(N917="WON-EW",(((L917-1)*'month 3 only'!$B$2)*(1-$B$3))+(((M917-1)*'month 3 only'!$B$2)*(1-$B$3)),IF(N917="WON",(((L917-1)*'month 3 only'!$B$2)*(1-$B$3)),IF(N917="PLACED",(((M917-1)*'month 3 only'!$B$2)*(1-$B$3))-'month 3 only'!$B$2,IF(K917=0,-'month 3 only'!$B$2,-('month 3 only'!$B$2*2))))))*E917</f>
        <v>0</v>
      </c>
      <c r="S917" s="28">
        <f>(IF(N917="WON-EW",((((G917-1)*K917)*'month 3 only'!$B$2)+('month 3 only'!$B$2*(G917-1))),IF(N917="WON",((((G917-1)*K917)*'month 3 only'!$B$2)+('month 3 only'!$B$2*(G917-1))),IF(N917="PLACED",((((G917-1)*K917)*'month 3 only'!$B$2)-'month 3 only'!$B$2),IF(K917=0,-'month 3 only'!$B$2,IF(K917=0,-'month 3 only'!$B$2,-('month 3 only'!$B$2*2)))))))*E917</f>
        <v>0</v>
      </c>
    </row>
    <row r="918" spans="9:19" ht="15" x14ac:dyDescent="0.2">
      <c r="I918" s="22"/>
      <c r="J918" s="22"/>
      <c r="K918" s="22"/>
      <c r="N918" s="17"/>
      <c r="O918" s="26">
        <f>((H918-1)*(1-(IF(I918="no",0,'month 3 only'!$B$3)))+1)</f>
        <v>5.0000000000000044E-2</v>
      </c>
      <c r="P918" s="26">
        <f t="shared" si="13"/>
        <v>0</v>
      </c>
      <c r="Q918" s="27">
        <f>(IF(N918="WON-EW",((((O918-1)*K918)*'month 3 only'!$B$2)+('month 3 only'!$B$2*(O918-1))),IF(N918="WON",((((O918-1)*K918)*'month 3 only'!$B$2)+('month 3 only'!$B$2*(O918-1))),IF(N918="PLACED",((((O918-1)*K918)*'month 3 only'!$B$2)-'month 3 only'!$B$2),IF(K918=0,-'month 3 only'!$B$2,IF(K918=0,-'month 3 only'!$B$2,-('month 3 only'!$B$2*2)))))))*E918</f>
        <v>0</v>
      </c>
      <c r="R918" s="27">
        <f>(IF(N918="WON-EW",(((L918-1)*'month 3 only'!$B$2)*(1-$B$3))+(((M918-1)*'month 3 only'!$B$2)*(1-$B$3)),IF(N918="WON",(((L918-1)*'month 3 only'!$B$2)*(1-$B$3)),IF(N918="PLACED",(((M918-1)*'month 3 only'!$B$2)*(1-$B$3))-'month 3 only'!$B$2,IF(K918=0,-'month 3 only'!$B$2,-('month 3 only'!$B$2*2))))))*E918</f>
        <v>0</v>
      </c>
      <c r="S918" s="28">
        <f>(IF(N918="WON-EW",((((G918-1)*K918)*'month 3 only'!$B$2)+('month 3 only'!$B$2*(G918-1))),IF(N918="WON",((((G918-1)*K918)*'month 3 only'!$B$2)+('month 3 only'!$B$2*(G918-1))),IF(N918="PLACED",((((G918-1)*K918)*'month 3 only'!$B$2)-'month 3 only'!$B$2),IF(K918=0,-'month 3 only'!$B$2,IF(K918=0,-'month 3 only'!$B$2,-('month 3 only'!$B$2*2)))))))*E918</f>
        <v>0</v>
      </c>
    </row>
    <row r="919" spans="9:19" ht="15" x14ac:dyDescent="0.2">
      <c r="I919" s="22"/>
      <c r="J919" s="22"/>
      <c r="K919" s="22"/>
      <c r="N919" s="17"/>
      <c r="O919" s="26">
        <f>((H919-1)*(1-(IF(I919="no",0,'month 3 only'!$B$3)))+1)</f>
        <v>5.0000000000000044E-2</v>
      </c>
      <c r="P919" s="26">
        <f t="shared" si="13"/>
        <v>0</v>
      </c>
      <c r="Q919" s="27">
        <f>(IF(N919="WON-EW",((((O919-1)*K919)*'month 3 only'!$B$2)+('month 3 only'!$B$2*(O919-1))),IF(N919="WON",((((O919-1)*K919)*'month 3 only'!$B$2)+('month 3 only'!$B$2*(O919-1))),IF(N919="PLACED",((((O919-1)*K919)*'month 3 only'!$B$2)-'month 3 only'!$B$2),IF(K919=0,-'month 3 only'!$B$2,IF(K919=0,-'month 3 only'!$B$2,-('month 3 only'!$B$2*2)))))))*E919</f>
        <v>0</v>
      </c>
      <c r="R919" s="27">
        <f>(IF(N919="WON-EW",(((L919-1)*'month 3 only'!$B$2)*(1-$B$3))+(((M919-1)*'month 3 only'!$B$2)*(1-$B$3)),IF(N919="WON",(((L919-1)*'month 3 only'!$B$2)*(1-$B$3)),IF(N919="PLACED",(((M919-1)*'month 3 only'!$B$2)*(1-$B$3))-'month 3 only'!$B$2,IF(K919=0,-'month 3 only'!$B$2,-('month 3 only'!$B$2*2))))))*E919</f>
        <v>0</v>
      </c>
      <c r="S919" s="28">
        <f>(IF(N919="WON-EW",((((G919-1)*K919)*'month 3 only'!$B$2)+('month 3 only'!$B$2*(G919-1))),IF(N919="WON",((((G919-1)*K919)*'month 3 only'!$B$2)+('month 3 only'!$B$2*(G919-1))),IF(N919="PLACED",((((G919-1)*K919)*'month 3 only'!$B$2)-'month 3 only'!$B$2),IF(K919=0,-'month 3 only'!$B$2,IF(K919=0,-'month 3 only'!$B$2,-('month 3 only'!$B$2*2)))))))*E919</f>
        <v>0</v>
      </c>
    </row>
    <row r="920" spans="9:19" ht="15" x14ac:dyDescent="0.2">
      <c r="I920" s="22"/>
      <c r="J920" s="22"/>
      <c r="K920" s="22"/>
      <c r="N920" s="17"/>
      <c r="O920" s="26">
        <f>((H920-1)*(1-(IF(I920="no",0,'month 3 only'!$B$3)))+1)</f>
        <v>5.0000000000000044E-2</v>
      </c>
      <c r="P920" s="26">
        <f t="shared" si="13"/>
        <v>0</v>
      </c>
      <c r="Q920" s="27">
        <f>(IF(N920="WON-EW",((((O920-1)*K920)*'month 3 only'!$B$2)+('month 3 only'!$B$2*(O920-1))),IF(N920="WON",((((O920-1)*K920)*'month 3 only'!$B$2)+('month 3 only'!$B$2*(O920-1))),IF(N920="PLACED",((((O920-1)*K920)*'month 3 only'!$B$2)-'month 3 only'!$B$2),IF(K920=0,-'month 3 only'!$B$2,IF(K920=0,-'month 3 only'!$B$2,-('month 3 only'!$B$2*2)))))))*E920</f>
        <v>0</v>
      </c>
      <c r="R920" s="27">
        <f>(IF(N920="WON-EW",(((L920-1)*'month 3 only'!$B$2)*(1-$B$3))+(((M920-1)*'month 3 only'!$B$2)*(1-$B$3)),IF(N920="WON",(((L920-1)*'month 3 only'!$B$2)*(1-$B$3)),IF(N920="PLACED",(((M920-1)*'month 3 only'!$B$2)*(1-$B$3))-'month 3 only'!$B$2,IF(K920=0,-'month 3 only'!$B$2,-('month 3 only'!$B$2*2))))))*E920</f>
        <v>0</v>
      </c>
      <c r="S920" s="28">
        <f>(IF(N920="WON-EW",((((G920-1)*K920)*'month 3 only'!$B$2)+('month 3 only'!$B$2*(G920-1))),IF(N920="WON",((((G920-1)*K920)*'month 3 only'!$B$2)+('month 3 only'!$B$2*(G920-1))),IF(N920="PLACED",((((G920-1)*K920)*'month 3 only'!$B$2)-'month 3 only'!$B$2),IF(K920=0,-'month 3 only'!$B$2,IF(K920=0,-'month 3 only'!$B$2,-('month 3 only'!$B$2*2)))))))*E920</f>
        <v>0</v>
      </c>
    </row>
    <row r="921" spans="9:19" ht="15" x14ac:dyDescent="0.2">
      <c r="I921" s="22"/>
      <c r="J921" s="22"/>
      <c r="K921" s="22"/>
      <c r="N921" s="17"/>
      <c r="O921" s="26">
        <f>((H921-1)*(1-(IF(I921="no",0,'month 3 only'!$B$3)))+1)</f>
        <v>5.0000000000000044E-2</v>
      </c>
      <c r="P921" s="26">
        <f t="shared" si="13"/>
        <v>0</v>
      </c>
      <c r="Q921" s="27">
        <f>(IF(N921="WON-EW",((((O921-1)*K921)*'month 3 only'!$B$2)+('month 3 only'!$B$2*(O921-1))),IF(N921="WON",((((O921-1)*K921)*'month 3 only'!$B$2)+('month 3 only'!$B$2*(O921-1))),IF(N921="PLACED",((((O921-1)*K921)*'month 3 only'!$B$2)-'month 3 only'!$B$2),IF(K921=0,-'month 3 only'!$B$2,IF(K921=0,-'month 3 only'!$B$2,-('month 3 only'!$B$2*2)))))))*E921</f>
        <v>0</v>
      </c>
      <c r="R921" s="27">
        <f>(IF(N921="WON-EW",(((L921-1)*'month 3 only'!$B$2)*(1-$B$3))+(((M921-1)*'month 3 only'!$B$2)*(1-$B$3)),IF(N921="WON",(((L921-1)*'month 3 only'!$B$2)*(1-$B$3)),IF(N921="PLACED",(((M921-1)*'month 3 only'!$B$2)*(1-$B$3))-'month 3 only'!$B$2,IF(K921=0,-'month 3 only'!$B$2,-('month 3 only'!$B$2*2))))))*E921</f>
        <v>0</v>
      </c>
      <c r="S921" s="28">
        <f>(IF(N921="WON-EW",((((G921-1)*K921)*'month 3 only'!$B$2)+('month 3 only'!$B$2*(G921-1))),IF(N921="WON",((((G921-1)*K921)*'month 3 only'!$B$2)+('month 3 only'!$B$2*(G921-1))),IF(N921="PLACED",((((G921-1)*K921)*'month 3 only'!$B$2)-'month 3 only'!$B$2),IF(K921=0,-'month 3 only'!$B$2,IF(K921=0,-'month 3 only'!$B$2,-('month 3 only'!$B$2*2)))))))*E921</f>
        <v>0</v>
      </c>
    </row>
    <row r="922" spans="9:19" ht="15" x14ac:dyDescent="0.2">
      <c r="I922" s="22"/>
      <c r="J922" s="22"/>
      <c r="K922" s="22"/>
      <c r="N922" s="17"/>
      <c r="O922" s="26">
        <f>((H922-1)*(1-(IF(I922="no",0,'month 3 only'!$B$3)))+1)</f>
        <v>5.0000000000000044E-2</v>
      </c>
      <c r="P922" s="26">
        <f t="shared" si="13"/>
        <v>0</v>
      </c>
      <c r="Q922" s="27">
        <f>(IF(N922="WON-EW",((((O922-1)*K922)*'month 3 only'!$B$2)+('month 3 only'!$B$2*(O922-1))),IF(N922="WON",((((O922-1)*K922)*'month 3 only'!$B$2)+('month 3 only'!$B$2*(O922-1))),IF(N922="PLACED",((((O922-1)*K922)*'month 3 only'!$B$2)-'month 3 only'!$B$2),IF(K922=0,-'month 3 only'!$B$2,IF(K922=0,-'month 3 only'!$B$2,-('month 3 only'!$B$2*2)))))))*E922</f>
        <v>0</v>
      </c>
      <c r="R922" s="27">
        <f>(IF(N922="WON-EW",(((L922-1)*'month 3 only'!$B$2)*(1-$B$3))+(((M922-1)*'month 3 only'!$B$2)*(1-$B$3)),IF(N922="WON",(((L922-1)*'month 3 only'!$B$2)*(1-$B$3)),IF(N922="PLACED",(((M922-1)*'month 3 only'!$B$2)*(1-$B$3))-'month 3 only'!$B$2,IF(K922=0,-'month 3 only'!$B$2,-('month 3 only'!$B$2*2))))))*E922</f>
        <v>0</v>
      </c>
      <c r="S922" s="28">
        <f>(IF(N922="WON-EW",((((G922-1)*K922)*'month 3 only'!$B$2)+('month 3 only'!$B$2*(G922-1))),IF(N922="WON",((((G922-1)*K922)*'month 3 only'!$B$2)+('month 3 only'!$B$2*(G922-1))),IF(N922="PLACED",((((G922-1)*K922)*'month 3 only'!$B$2)-'month 3 only'!$B$2),IF(K922=0,-'month 3 only'!$B$2,IF(K922=0,-'month 3 only'!$B$2,-('month 3 only'!$B$2*2)))))))*E922</f>
        <v>0</v>
      </c>
    </row>
    <row r="923" spans="9:19" ht="15" x14ac:dyDescent="0.2">
      <c r="I923" s="22"/>
      <c r="J923" s="22"/>
      <c r="K923" s="22"/>
      <c r="N923" s="17"/>
      <c r="O923" s="26">
        <f>((H923-1)*(1-(IF(I923="no",0,'month 3 only'!$B$3)))+1)</f>
        <v>5.0000000000000044E-2</v>
      </c>
      <c r="P923" s="26">
        <f t="shared" si="13"/>
        <v>0</v>
      </c>
      <c r="Q923" s="27">
        <f>(IF(N923="WON-EW",((((O923-1)*K923)*'month 3 only'!$B$2)+('month 3 only'!$B$2*(O923-1))),IF(N923="WON",((((O923-1)*K923)*'month 3 only'!$B$2)+('month 3 only'!$B$2*(O923-1))),IF(N923="PLACED",((((O923-1)*K923)*'month 3 only'!$B$2)-'month 3 only'!$B$2),IF(K923=0,-'month 3 only'!$B$2,IF(K923=0,-'month 3 only'!$B$2,-('month 3 only'!$B$2*2)))))))*E923</f>
        <v>0</v>
      </c>
      <c r="R923" s="27">
        <f>(IF(N923="WON-EW",(((L923-1)*'month 3 only'!$B$2)*(1-$B$3))+(((M923-1)*'month 3 only'!$B$2)*(1-$B$3)),IF(N923="WON",(((L923-1)*'month 3 only'!$B$2)*(1-$B$3)),IF(N923="PLACED",(((M923-1)*'month 3 only'!$B$2)*(1-$B$3))-'month 3 only'!$B$2,IF(K923=0,-'month 3 only'!$B$2,-('month 3 only'!$B$2*2))))))*E923</f>
        <v>0</v>
      </c>
      <c r="S923" s="28">
        <f>(IF(N923="WON-EW",((((G923-1)*K923)*'month 3 only'!$B$2)+('month 3 only'!$B$2*(G923-1))),IF(N923="WON",((((G923-1)*K923)*'month 3 only'!$B$2)+('month 3 only'!$B$2*(G923-1))),IF(N923="PLACED",((((G923-1)*K923)*'month 3 only'!$B$2)-'month 3 only'!$B$2),IF(K923=0,-'month 3 only'!$B$2,IF(K923=0,-'month 3 only'!$B$2,-('month 3 only'!$B$2*2)))))))*E923</f>
        <v>0</v>
      </c>
    </row>
    <row r="924" spans="9:19" ht="15" x14ac:dyDescent="0.2">
      <c r="I924" s="22"/>
      <c r="J924" s="22"/>
      <c r="K924" s="22"/>
      <c r="N924" s="17"/>
      <c r="O924" s="26">
        <f>((H924-1)*(1-(IF(I924="no",0,'month 3 only'!$B$3)))+1)</f>
        <v>5.0000000000000044E-2</v>
      </c>
      <c r="P924" s="26">
        <f t="shared" si="13"/>
        <v>0</v>
      </c>
      <c r="Q924" s="27">
        <f>(IF(N924="WON-EW",((((O924-1)*K924)*'month 3 only'!$B$2)+('month 3 only'!$B$2*(O924-1))),IF(N924="WON",((((O924-1)*K924)*'month 3 only'!$B$2)+('month 3 only'!$B$2*(O924-1))),IF(N924="PLACED",((((O924-1)*K924)*'month 3 only'!$B$2)-'month 3 only'!$B$2),IF(K924=0,-'month 3 only'!$B$2,IF(K924=0,-'month 3 only'!$B$2,-('month 3 only'!$B$2*2)))))))*E924</f>
        <v>0</v>
      </c>
      <c r="R924" s="27">
        <f>(IF(N924="WON-EW",(((L924-1)*'month 3 only'!$B$2)*(1-$B$3))+(((M924-1)*'month 3 only'!$B$2)*(1-$B$3)),IF(N924="WON",(((L924-1)*'month 3 only'!$B$2)*(1-$B$3)),IF(N924="PLACED",(((M924-1)*'month 3 only'!$B$2)*(1-$B$3))-'month 3 only'!$B$2,IF(K924=0,-'month 3 only'!$B$2,-('month 3 only'!$B$2*2))))))*E924</f>
        <v>0</v>
      </c>
      <c r="S924" s="28">
        <f>(IF(N924="WON-EW",((((G924-1)*K924)*'month 3 only'!$B$2)+('month 3 only'!$B$2*(G924-1))),IF(N924="WON",((((G924-1)*K924)*'month 3 only'!$B$2)+('month 3 only'!$B$2*(G924-1))),IF(N924="PLACED",((((G924-1)*K924)*'month 3 only'!$B$2)-'month 3 only'!$B$2),IF(K924=0,-'month 3 only'!$B$2,IF(K924=0,-'month 3 only'!$B$2,-('month 3 only'!$B$2*2)))))))*E924</f>
        <v>0</v>
      </c>
    </row>
    <row r="925" spans="9:19" ht="15" x14ac:dyDescent="0.2">
      <c r="O925" s="26">
        <f>((H925-1)*(1-(IF(I925="no",0,'month 3 only'!$B$3)))+1)</f>
        <v>5.0000000000000044E-2</v>
      </c>
      <c r="P925" s="26">
        <f t="shared" si="13"/>
        <v>0</v>
      </c>
      <c r="Q925" s="27"/>
      <c r="R925" s="27"/>
      <c r="S925" s="28"/>
    </row>
    <row r="926" spans="9:19" ht="15" x14ac:dyDescent="0.2">
      <c r="O926" s="26">
        <f>((H926-1)*(1-(IF(I926="no",0,'month 3 only'!$B$3)))+1)</f>
        <v>5.0000000000000044E-2</v>
      </c>
      <c r="P926" s="26">
        <f t="shared" si="13"/>
        <v>0</v>
      </c>
      <c r="Q926" s="27"/>
      <c r="R926" s="27"/>
      <c r="S926" s="28"/>
    </row>
    <row r="927" spans="9:19" ht="15" x14ac:dyDescent="0.2">
      <c r="O927" s="26">
        <f>((H927-1)*(1-(IF(I927="no",0,'month 3 only'!$B$3)))+1)</f>
        <v>5.0000000000000044E-2</v>
      </c>
      <c r="P927" s="26">
        <f t="shared" si="13"/>
        <v>0</v>
      </c>
      <c r="Q927" s="27"/>
      <c r="R927" s="27"/>
      <c r="S927" s="28"/>
    </row>
    <row r="928" spans="9:19" ht="15" x14ac:dyDescent="0.2">
      <c r="O928" s="26">
        <f>((H928-1)*(1-(IF(I928="no",0,'month 3 only'!$B$3)))+1)</f>
        <v>5.0000000000000044E-2</v>
      </c>
      <c r="P928" s="26">
        <f t="shared" si="13"/>
        <v>0</v>
      </c>
      <c r="Q928" s="27"/>
      <c r="R928" s="27"/>
      <c r="S928" s="28"/>
    </row>
  </sheetData>
  <sheetProtection selectLockedCells="1" selectUnlockedCells="1"/>
  <dataValidations count="4"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924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N8:N924">
      <formula1>RESULT</formula1>
    </dataValidation>
    <dataValidation type="list" allowBlank="1" showInputMessage="1" showErrorMessage="1" errorTitle="Attention" error="Please select YES or NO." promptTitle="Each Way?" prompt="Enter Yes or No" sqref="J8:J924">
      <formula1>EACHWAY</formula1>
    </dataValidation>
    <dataValidation type="list" allowBlank="1" showInputMessage="1" showErrorMessage="1" errorTitle="Attention!" error="Please enter YES or NO." promptTitle="EXCHANGE BET?" prompt="Enter YES or NO." sqref="I8:I924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D12" sqref="A2:D12"/>
    </sheetView>
  </sheetViews>
  <sheetFormatPr defaultRowHeight="12.75" x14ac:dyDescent="0.2"/>
  <cols>
    <col min="1" max="1" width="29.5703125" bestFit="1" customWidth="1"/>
    <col min="2" max="4" width="12.7109375" bestFit="1" customWidth="1"/>
  </cols>
  <sheetData>
    <row r="2" spans="1:9" ht="32.25" thickBot="1" x14ac:dyDescent="0.25">
      <c r="A2" s="8" t="s">
        <v>203</v>
      </c>
      <c r="B2" s="8" t="s">
        <v>12</v>
      </c>
      <c r="C2" s="8" t="s">
        <v>56</v>
      </c>
      <c r="D2" s="8" t="s">
        <v>57</v>
      </c>
    </row>
    <row r="3" spans="1:9" ht="15.75" x14ac:dyDescent="0.25">
      <c r="A3" s="2" t="s">
        <v>201</v>
      </c>
      <c r="B3" s="1">
        <v>779.17</v>
      </c>
      <c r="C3" s="1">
        <v>550.27</v>
      </c>
      <c r="D3" s="1">
        <v>789.17</v>
      </c>
    </row>
    <row r="4" spans="1:9" ht="15.75" x14ac:dyDescent="0.25">
      <c r="A4" s="2" t="s">
        <v>58</v>
      </c>
      <c r="B4" s="1">
        <f>SUM('month 3 only'!Q8:Q1002)</f>
        <v>45</v>
      </c>
      <c r="C4" s="1">
        <f>SUM('month 3 only'!R8:R1002)</f>
        <v>-42.734999999999999</v>
      </c>
      <c r="D4" s="1">
        <f>SUM('month 3 only'!S8:S1002)</f>
        <v>35</v>
      </c>
    </row>
    <row r="5" spans="1:9" x14ac:dyDescent="0.2">
      <c r="B5" s="13"/>
      <c r="C5" s="13"/>
      <c r="D5" s="13"/>
    </row>
    <row r="6" spans="1:9" ht="15.75" x14ac:dyDescent="0.25">
      <c r="A6" s="2" t="s">
        <v>59</v>
      </c>
      <c r="B6" s="1">
        <f>B4+B3</f>
        <v>824.17</v>
      </c>
      <c r="C6" s="1">
        <f t="shared" ref="C6:D6" si="0">C4+C3</f>
        <v>507.53499999999997</v>
      </c>
      <c r="D6" s="1">
        <f t="shared" si="0"/>
        <v>824.17</v>
      </c>
    </row>
    <row r="7" spans="1:9" ht="15" x14ac:dyDescent="0.2">
      <c r="C7" s="3"/>
    </row>
    <row r="8" spans="1:9" ht="15.75" x14ac:dyDescent="0.25">
      <c r="A8" s="2" t="s">
        <v>60</v>
      </c>
      <c r="B8" s="5">
        <f>B4/B3</f>
        <v>5.7753763620262591E-2</v>
      </c>
      <c r="C8" s="5">
        <f t="shared" ref="C8:D8" si="1">C4/C3</f>
        <v>-7.7661875079506421E-2</v>
      </c>
      <c r="D8" s="5">
        <f t="shared" si="1"/>
        <v>4.4350393451347621E-2</v>
      </c>
    </row>
    <row r="9" spans="1:9" ht="15.75" x14ac:dyDescent="0.25">
      <c r="A9" s="2" t="s">
        <v>61</v>
      </c>
      <c r="B9" s="3">
        <f>COUNTIF('month 3 only'!Q8:Q1002,"&gt;0")</f>
        <v>13</v>
      </c>
      <c r="C9" s="3">
        <f>COUNTIF('month 3 only'!R8:R1002,"&gt;0")</f>
        <v>13</v>
      </c>
      <c r="D9" s="3">
        <f>COUNTIF('month 3 only'!S8:S1002,"&gt;0")</f>
        <v>13</v>
      </c>
    </row>
    <row r="10" spans="1:9" ht="15.75" x14ac:dyDescent="0.25">
      <c r="A10" s="2" t="s">
        <v>62</v>
      </c>
      <c r="B10" s="3">
        <f>COUNT('month 3 only'!L8:L1002)</f>
        <v>46</v>
      </c>
      <c r="C10" s="3">
        <f>B10</f>
        <v>46</v>
      </c>
      <c r="D10" s="3">
        <f>C10</f>
        <v>46</v>
      </c>
      <c r="I10" s="10"/>
    </row>
    <row r="11" spans="1:9" ht="15.75" x14ac:dyDescent="0.25">
      <c r="A11" s="2" t="s">
        <v>63</v>
      </c>
      <c r="B11" s="5">
        <f>B9/B10</f>
        <v>0.28260869565217389</v>
      </c>
      <c r="C11" s="5">
        <f>C9/C10</f>
        <v>0.28260869565217389</v>
      </c>
      <c r="D11" s="5">
        <f>D9/D10</f>
        <v>0.28260869565217389</v>
      </c>
      <c r="I11" s="10"/>
    </row>
    <row r="12" spans="1:9" ht="15.75" x14ac:dyDescent="0.25">
      <c r="A12" s="2" t="s">
        <v>64</v>
      </c>
      <c r="B12" s="5">
        <f>B4/('month 3 only'!$B$2*SUM('month 3 only'!$P$8:$P$1002))</f>
        <v>7.3770491803278687E-2</v>
      </c>
      <c r="C12" s="5">
        <f>C4/('month 3 only'!$B$2*SUM('month 3 only'!$P$8:$P$1002))</f>
        <v>-7.005737704918033E-2</v>
      </c>
      <c r="D12" s="5">
        <f>D4/('month 3 only'!$B$2*SUM('month 3 only'!$P$8:$P$1002))</f>
        <v>5.737704918032787E-2</v>
      </c>
    </row>
    <row r="13" spans="1:9" ht="15.75" x14ac:dyDescent="0.25">
      <c r="A13" s="2"/>
      <c r="B13" s="5"/>
      <c r="C13" s="4"/>
    </row>
    <row r="14" spans="1:9" ht="15.75" x14ac:dyDescent="0.25">
      <c r="A14" s="2"/>
      <c r="B14" s="5"/>
      <c r="C14" s="4"/>
    </row>
    <row r="15" spans="1:9" ht="15.75" x14ac:dyDescent="0.25">
      <c r="A15" s="2"/>
      <c r="B15" s="5"/>
      <c r="C15" s="4"/>
    </row>
    <row r="22" spans="1:3" ht="15" x14ac:dyDescent="0.2">
      <c r="A22" s="10"/>
      <c r="B22" s="10"/>
      <c r="C22" s="10"/>
    </row>
    <row r="23" spans="1:3" ht="15" x14ac:dyDescent="0.2">
      <c r="A23" s="10"/>
      <c r="B23" s="10"/>
      <c r="C23" s="10"/>
    </row>
    <row r="24" spans="1:3" ht="15" x14ac:dyDescent="0.2">
      <c r="A24" s="11"/>
      <c r="B24" s="11"/>
      <c r="C24" s="11"/>
    </row>
    <row r="25" spans="1:3" ht="15" x14ac:dyDescent="0.2">
      <c r="A25" s="11"/>
      <c r="B25" s="11"/>
      <c r="C25" s="11"/>
    </row>
    <row r="26" spans="1:3" ht="15" x14ac:dyDescent="0.2">
      <c r="A26" s="11"/>
      <c r="B26" s="11"/>
      <c r="C26" s="11"/>
    </row>
    <row r="27" spans="1:3" ht="15" x14ac:dyDescent="0.2">
      <c r="A27" s="12"/>
      <c r="B27" s="12"/>
      <c r="C27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D11" sqref="A2:D11"/>
    </sheetView>
  </sheetViews>
  <sheetFormatPr defaultRowHeight="12.75" x14ac:dyDescent="0.2"/>
  <cols>
    <col min="1" max="1" width="29.5703125" bestFit="1" customWidth="1"/>
    <col min="2" max="4" width="12.7109375" bestFit="1" customWidth="1"/>
  </cols>
  <sheetData>
    <row r="2" spans="1:9" ht="32.25" thickBot="1" x14ac:dyDescent="0.25">
      <c r="A2" s="8" t="s">
        <v>202</v>
      </c>
      <c r="B2" s="8" t="s">
        <v>12</v>
      </c>
      <c r="C2" s="8" t="s">
        <v>56</v>
      </c>
      <c r="D2" s="8" t="s">
        <v>57</v>
      </c>
    </row>
    <row r="3" spans="1:9" ht="15.75" x14ac:dyDescent="0.25">
      <c r="A3" s="2" t="s">
        <v>58</v>
      </c>
      <c r="B3" s="1">
        <f>SUM('complete results log'!P8:P1002)</f>
        <v>324.16666666666663</v>
      </c>
      <c r="C3" s="1">
        <f>SUM('complete results log'!Q8:Q1002)</f>
        <v>7.5349999999999149</v>
      </c>
      <c r="D3" s="1">
        <f>SUM('complete results log'!R8:R1002)</f>
        <v>324.16666666666663</v>
      </c>
    </row>
    <row r="4" spans="1:9" x14ac:dyDescent="0.2">
      <c r="B4" s="13"/>
      <c r="C4" s="13"/>
      <c r="D4" s="13"/>
    </row>
    <row r="5" spans="1:9" ht="15.75" x14ac:dyDescent="0.25">
      <c r="A5" s="2" t="s">
        <v>59</v>
      </c>
      <c r="B5" s="1">
        <f>B3+'complete results log'!$B$1</f>
        <v>824.16666666666663</v>
      </c>
      <c r="C5" s="1">
        <f>C3+'complete results log'!$B$1</f>
        <v>507.53499999999991</v>
      </c>
      <c r="D5" s="1">
        <f>D3+'complete results log'!$B$1</f>
        <v>824.16666666666663</v>
      </c>
    </row>
    <row r="6" spans="1:9" ht="15" x14ac:dyDescent="0.2">
      <c r="C6" s="3"/>
    </row>
    <row r="7" spans="1:9" ht="15.75" x14ac:dyDescent="0.25">
      <c r="A7" s="2" t="s">
        <v>60</v>
      </c>
      <c r="B7" s="5">
        <f>B3/'complete results log'!$B$1</f>
        <v>0.64833333333333321</v>
      </c>
      <c r="C7" s="5">
        <f>C3/'complete results log'!$B$1</f>
        <v>1.506999999999983E-2</v>
      </c>
      <c r="D7" s="5">
        <f>D3/'complete results log'!$B$1</f>
        <v>0.64833333333333321</v>
      </c>
    </row>
    <row r="8" spans="1:9" ht="15.75" x14ac:dyDescent="0.25">
      <c r="A8" s="2" t="s">
        <v>61</v>
      </c>
      <c r="B8" s="3">
        <f>COUNTIF('complete results log'!P8:P1002,"&gt;0")</f>
        <v>36</v>
      </c>
      <c r="C8" s="3">
        <f>COUNTIF('complete results log'!Q8:Q1002,"&gt;0")</f>
        <v>36</v>
      </c>
      <c r="D8" s="3">
        <f>COUNTIF('complete results log'!R8:R1002,"&gt;0")</f>
        <v>36</v>
      </c>
    </row>
    <row r="9" spans="1:9" ht="15.75" x14ac:dyDescent="0.25">
      <c r="A9" s="2" t="s">
        <v>62</v>
      </c>
      <c r="B9" s="3">
        <f>COUNT('complete results log'!K8:K1002)</f>
        <v>120</v>
      </c>
      <c r="C9" s="3">
        <f>B9</f>
        <v>120</v>
      </c>
      <c r="D9" s="3">
        <f>C9</f>
        <v>120</v>
      </c>
      <c r="I9" s="10"/>
    </row>
    <row r="10" spans="1:9" ht="15.75" x14ac:dyDescent="0.25">
      <c r="A10" s="2" t="s">
        <v>63</v>
      </c>
      <c r="B10" s="5">
        <f>B8/B9</f>
        <v>0.3</v>
      </c>
      <c r="C10" s="5">
        <f>C8/C9</f>
        <v>0.3</v>
      </c>
      <c r="D10" s="5">
        <f>D8/D9</f>
        <v>0.3</v>
      </c>
      <c r="I10" s="10"/>
    </row>
    <row r="11" spans="1:9" ht="15.75" x14ac:dyDescent="0.25">
      <c r="A11" s="2" t="s">
        <v>64</v>
      </c>
      <c r="B11" s="5">
        <f>B3/('complete results log'!$B$2*SUM('complete results log'!$O$8:$O$1002))</f>
        <v>0.20647558386411888</v>
      </c>
      <c r="C11" s="5">
        <f>C3/('complete results log'!$B$2*SUM('complete results log'!$O$8:$O$1002))</f>
        <v>4.7993630573247865E-3</v>
      </c>
      <c r="D11" s="5">
        <f>D3/('complete results log'!$B$2*SUM('complete results log'!$O$8:$O$1002))</f>
        <v>0.20647558386411888</v>
      </c>
    </row>
    <row r="12" spans="1:9" ht="15.75" x14ac:dyDescent="0.25">
      <c r="A12" s="2"/>
      <c r="B12" s="5"/>
      <c r="C12" s="4"/>
    </row>
    <row r="13" spans="1:9" ht="15.75" x14ac:dyDescent="0.25">
      <c r="A13" s="2"/>
      <c r="B13" s="5"/>
      <c r="C13" s="4"/>
    </row>
    <row r="14" spans="1:9" ht="15.75" x14ac:dyDescent="0.25">
      <c r="A14" s="2"/>
      <c r="B14" s="5"/>
      <c r="C14" s="4"/>
    </row>
    <row r="21" spans="1:3" ht="15" x14ac:dyDescent="0.2">
      <c r="A21" s="10"/>
      <c r="B21" s="10"/>
      <c r="C21" s="10"/>
    </row>
    <row r="22" spans="1:3" ht="15" x14ac:dyDescent="0.2">
      <c r="A22" s="10"/>
      <c r="B22" s="10"/>
      <c r="C22" s="10"/>
    </row>
    <row r="23" spans="1:3" ht="15" x14ac:dyDescent="0.2">
      <c r="A23" s="11"/>
      <c r="B23" s="11"/>
      <c r="C23" s="11"/>
    </row>
    <row r="24" spans="1:3" ht="15" x14ac:dyDescent="0.2">
      <c r="A24" s="11"/>
      <c r="B24" s="11"/>
      <c r="C24" s="11"/>
    </row>
    <row r="25" spans="1:3" ht="15" x14ac:dyDescent="0.2">
      <c r="A25" s="11"/>
      <c r="B25" s="11"/>
      <c r="C25" s="11"/>
    </row>
    <row r="26" spans="1:3" ht="15" x14ac:dyDescent="0.2">
      <c r="A26" s="12"/>
      <c r="B26" s="12"/>
      <c r="C26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6" sqref="B6"/>
    </sheetView>
  </sheetViews>
  <sheetFormatPr defaultRowHeight="12.75" x14ac:dyDescent="0.2"/>
  <cols>
    <col min="1" max="1" width="9.140625" style="34"/>
    <col min="2" max="2" width="113.28515625" style="32" customWidth="1"/>
    <col min="3" max="3" width="9.140625" style="31"/>
    <col min="4" max="4" width="36.85546875" style="31" customWidth="1"/>
    <col min="5" max="16384" width="9.140625" style="31"/>
  </cols>
  <sheetData>
    <row r="1" spans="1:4" x14ac:dyDescent="0.2">
      <c r="A1" s="35"/>
      <c r="B1" s="36" t="s">
        <v>65</v>
      </c>
    </row>
    <row r="2" spans="1:4" ht="38.25" x14ac:dyDescent="0.2">
      <c r="A2" s="35">
        <v>1</v>
      </c>
      <c r="B2" s="37" t="s">
        <v>66</v>
      </c>
    </row>
    <row r="3" spans="1:4" x14ac:dyDescent="0.2">
      <c r="A3" s="35">
        <v>2</v>
      </c>
      <c r="B3" s="37" t="s">
        <v>67</v>
      </c>
    </row>
    <row r="4" spans="1:4" ht="38.25" x14ac:dyDescent="0.2">
      <c r="A4" s="35">
        <v>3</v>
      </c>
      <c r="B4" s="37" t="s">
        <v>68</v>
      </c>
    </row>
    <row r="5" spans="1:4" ht="409.5" x14ac:dyDescent="0.2">
      <c r="A5" s="35">
        <v>4</v>
      </c>
      <c r="B5" s="37" t="s">
        <v>69</v>
      </c>
      <c r="D5" s="33" t="s">
        <v>70</v>
      </c>
    </row>
    <row r="6" spans="1:4" ht="89.25" x14ac:dyDescent="0.2">
      <c r="A6" s="35">
        <v>5</v>
      </c>
      <c r="B6" s="37" t="s">
        <v>71</v>
      </c>
    </row>
    <row r="7" spans="1:4" ht="229.5" x14ac:dyDescent="0.2">
      <c r="A7" s="35">
        <v>6</v>
      </c>
      <c r="B7" s="37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t="s">
        <v>27</v>
      </c>
    </row>
    <row r="2" spans="1:1" x14ac:dyDescent="0.2">
      <c r="A2" t="s">
        <v>73</v>
      </c>
    </row>
    <row r="3" spans="1:1" x14ac:dyDescent="0.2">
      <c r="A3" t="s">
        <v>33</v>
      </c>
    </row>
    <row r="4" spans="1:1" x14ac:dyDescent="0.2">
      <c r="A4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t="s">
        <v>75</v>
      </c>
    </row>
    <row r="2" spans="1:1" x14ac:dyDescent="0.2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complete results log</vt:lpstr>
      <vt:lpstr>month 3 only</vt:lpstr>
      <vt:lpstr>month 3 summary</vt:lpstr>
      <vt:lpstr>summary results</vt:lpstr>
      <vt:lpstr>notes for use</vt:lpstr>
      <vt:lpstr>Sheet4</vt:lpstr>
      <vt:lpstr>Sheet5</vt:lpstr>
      <vt:lpstr>Sheet1</vt:lpstr>
      <vt:lpstr>EACHWAY</vt:lpstr>
      <vt:lpstr>FRACTIONS</vt:lpstr>
      <vt:lpstr>RESULT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2015-10-01T20:02:50Z</dcterms:modified>
</cp:coreProperties>
</file>